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defaultThemeVersion="124226"/>
  <mc:AlternateContent xmlns:mc="http://schemas.openxmlformats.org/markup-compatibility/2006">
    <mc:Choice Requires="x15">
      <x15ac:absPath xmlns:x15ac="http://schemas.microsoft.com/office/spreadsheetml/2010/11/ac" url="U:\BV_LV\Riga Waterfront\C2-10\PTE\BOQ for RFP\2nd submission RFP\"/>
    </mc:Choice>
  </mc:AlternateContent>
  <xr:revisionPtr revIDLastSave="0" documentId="13_ncr:1_{0B678D7C-5CE7-4F31-85FA-069A15BD04B9}" xr6:coauthVersionLast="47" xr6:coauthVersionMax="47" xr10:uidLastSave="{00000000-0000-0000-0000-000000000000}"/>
  <bookViews>
    <workbookView xWindow="28680" yWindow="-120" windowWidth="29040" windowHeight="15720" tabRatio="837" xr2:uid="{00000000-000D-0000-FFFF-FFFF00000000}"/>
  </bookViews>
  <sheets>
    <sheet name="KO" sheetId="16" r:id="rId1"/>
    <sheet name="KS" sheetId="17" r:id="rId2"/>
    <sheet name="A General requirements " sheetId="159" r:id="rId3"/>
    <sheet name="B Day works " sheetId="160" r:id="rId4"/>
    <sheet name="0-1" sheetId="18" r:id="rId5"/>
    <sheet name="1-0Z" sheetId="76" r:id="rId6"/>
    <sheet name="1-2Pp" sheetId="78" r:id="rId7"/>
    <sheet name="1-3S" sheetId="79" r:id="rId8"/>
    <sheet name="1-4T" sheetId="80" r:id="rId9"/>
    <sheet name="1-5P" sheetId="81" r:id="rId10"/>
    <sheet name="1-6K" sheetId="83" r:id="rId11"/>
    <sheet name="1-7J" sheetId="84" r:id="rId12"/>
    <sheet name="1-8F" sheetId="85" r:id="rId13"/>
    <sheet name="1-9L" sheetId="86" r:id="rId14"/>
    <sheet name="1-10Gp" sheetId="87" r:id="rId15"/>
    <sheet name="1-11S" sheetId="88" r:id="rId16"/>
    <sheet name="1-12-1G" sheetId="89" r:id="rId17"/>
    <sheet name="1-12-2G" sheetId="155" r:id="rId18"/>
    <sheet name="1-13-1G" sheetId="90" r:id="rId19"/>
    <sheet name="1-13-2G" sheetId="158" r:id="rId20"/>
    <sheet name="1-13-3G" sheetId="157" r:id="rId21"/>
    <sheet name="1-14-1S" sheetId="91" r:id="rId22"/>
    <sheet name="1-14-2S" sheetId="156" r:id="rId23"/>
    <sheet name="1-15D" sheetId="92" r:id="rId24"/>
    <sheet name="1-16" sheetId="93" r:id="rId25"/>
    <sheet name="1-17" sheetId="94" r:id="rId26"/>
    <sheet name="2-1" sheetId="95" r:id="rId27"/>
    <sheet name="2-2" sheetId="97" r:id="rId28"/>
    <sheet name="2-3" sheetId="98" r:id="rId29"/>
    <sheet name="2-4" sheetId="99" r:id="rId30"/>
    <sheet name="2-5" sheetId="100" r:id="rId31"/>
    <sheet name="2-6" sheetId="101" r:id="rId32"/>
    <sheet name="2-7" sheetId="102" r:id="rId33"/>
    <sheet name="2-8" sheetId="103" r:id="rId34"/>
    <sheet name="2-9" sheetId="146" r:id="rId35"/>
    <sheet name="2-10" sheetId="104" r:id="rId36"/>
    <sheet name="2-11" sheetId="105" r:id="rId37"/>
    <sheet name="2-12" sheetId="139" r:id="rId38"/>
    <sheet name="3-1" sheetId="107" r:id="rId39"/>
    <sheet name="3-2" sheetId="108" r:id="rId40"/>
    <sheet name="3-3" sheetId="109" r:id="rId41"/>
    <sheet name="3-4" sheetId="110" r:id="rId42"/>
    <sheet name="3-5" sheetId="111" r:id="rId43"/>
    <sheet name="3-6" sheetId="143" r:id="rId44"/>
    <sheet name="3-7" sheetId="113" r:id="rId45"/>
    <sheet name="3-8" sheetId="144" r:id="rId46"/>
    <sheet name="3-9" sheetId="115" r:id="rId47"/>
    <sheet name="3-10" sheetId="114" r:id="rId48"/>
    <sheet name="4-1" sheetId="116" r:id="rId49"/>
    <sheet name="4-2" sheetId="117" r:id="rId50"/>
    <sheet name="4-3" sheetId="118" r:id="rId51"/>
    <sheet name="4-4" sheetId="119" r:id="rId52"/>
    <sheet name="4-5" sheetId="145" r:id="rId53"/>
    <sheet name="4-6" sheetId="120" r:id="rId54"/>
    <sheet name="4-7" sheetId="121" r:id="rId55"/>
    <sheet name="4-8" sheetId="123" r:id="rId56"/>
    <sheet name="4-9" sheetId="131" r:id="rId57"/>
    <sheet name="5-1" sheetId="133" r:id="rId58"/>
    <sheet name="5-2-1" sheetId="134" r:id="rId59"/>
    <sheet name="5-2-2" sheetId="149" r:id="rId60"/>
    <sheet name="5-2-3" sheetId="152" r:id="rId61"/>
    <sheet name="5-3-1" sheetId="135" r:id="rId62"/>
    <sheet name="5-3-2" sheetId="150" r:id="rId63"/>
    <sheet name="5-3-3" sheetId="153" r:id="rId64"/>
    <sheet name="5-4-1" sheetId="136" r:id="rId65"/>
    <sheet name="5-4-2" sheetId="151" r:id="rId66"/>
    <sheet name="5-4-3" sheetId="154" r:id="rId67"/>
  </sheets>
  <externalReferences>
    <externalReference r:id="rId68"/>
  </externalReferences>
  <definedNames>
    <definedName name="__brm2">#REF!</definedName>
    <definedName name="_brm2">#REF!</definedName>
    <definedName name="_xlnm._FilterDatabase" localSheetId="4" hidden="1">'0-1'!$A$12:$P$96</definedName>
    <definedName name="_xlnm._FilterDatabase" localSheetId="14" hidden="1">'1-10Gp'!$A$12:$P$181</definedName>
    <definedName name="_xlnm._FilterDatabase" localSheetId="15" hidden="1">'1-11S'!$A$12:$P$74</definedName>
    <definedName name="_xlnm._FilterDatabase" localSheetId="16" hidden="1">'1-12-1G'!$A$12:$P$26</definedName>
    <definedName name="_xlnm._FilterDatabase" localSheetId="17" hidden="1">'1-12-2G'!$A$12:$P$46</definedName>
    <definedName name="_xlnm._FilterDatabase" localSheetId="18" hidden="1">'1-13-1G'!$A$12:$P$73</definedName>
    <definedName name="_xlnm._FilterDatabase" localSheetId="19" hidden="1">'1-13-2G'!$A$12:$P$13</definedName>
    <definedName name="_xlnm._FilterDatabase" localSheetId="20" hidden="1">'1-13-3G'!$A$12:$P$13</definedName>
    <definedName name="_xlnm._FilterDatabase" localSheetId="21" hidden="1">'1-14-1S'!$E$12:$E$21</definedName>
    <definedName name="_xlnm._FilterDatabase" localSheetId="22" hidden="1">'1-14-2S'!$E$12:$E$45</definedName>
    <definedName name="_xlnm._FilterDatabase" localSheetId="23" hidden="1">'1-15D'!$A$12:$P$73</definedName>
    <definedName name="_xlnm._FilterDatabase" localSheetId="24" hidden="1">'1-16'!$E$12:$E$22</definedName>
    <definedName name="_xlnm._FilterDatabase" localSheetId="6" hidden="1">'1-2Pp'!$A$12:$P$50</definedName>
    <definedName name="_xlnm._FilterDatabase" localSheetId="7" hidden="1">'1-3S'!$A$12:$P$87</definedName>
    <definedName name="_xlnm._FilterDatabase" localSheetId="8" hidden="1">'1-4T'!$A$12:$P$67</definedName>
    <definedName name="_xlnm._FilterDatabase" localSheetId="9" hidden="1">'1-5P'!$A$12:$P$379</definedName>
    <definedName name="_xlnm._FilterDatabase" localSheetId="10" hidden="1">'1-6K'!$A$12:$P$47</definedName>
    <definedName name="_xlnm._FilterDatabase" localSheetId="11" hidden="1">'1-7J'!$A$12:$P$183</definedName>
    <definedName name="_xlnm._FilterDatabase" localSheetId="12" hidden="1">'1-8F'!$A$12:$P$121</definedName>
    <definedName name="_xlnm._FilterDatabase" localSheetId="13" hidden="1">'1-9L'!$A$12:$P$85</definedName>
    <definedName name="_xlnm._FilterDatabase" localSheetId="26" hidden="1">'2-1'!$A$12:$P$198</definedName>
    <definedName name="_xlnm._FilterDatabase" localSheetId="35" hidden="1">'2-10'!$A$12:$P$38</definedName>
    <definedName name="_xlnm._FilterDatabase" localSheetId="36" hidden="1">'2-11'!$A$12:$P$98</definedName>
    <definedName name="_xlnm._FilterDatabase" localSheetId="37" hidden="1">'2-12'!$A$12:$P$76</definedName>
    <definedName name="_xlnm._FilterDatabase" localSheetId="27" hidden="1">'2-2'!$A$12:$P$230</definedName>
    <definedName name="_xlnm._FilterDatabase" localSheetId="28" hidden="1">'2-3'!$A$12:$P$402</definedName>
    <definedName name="_xlnm._FilterDatabase" localSheetId="29" hidden="1">'2-4'!$A$12:$P$154</definedName>
    <definedName name="_xlnm._FilterDatabase" localSheetId="30" hidden="1">'2-5'!$A$12:$P$181</definedName>
    <definedName name="_xlnm._FilterDatabase" localSheetId="31" hidden="1">'2-6'!$A$12:$P$55</definedName>
    <definedName name="_xlnm._FilterDatabase" localSheetId="32" hidden="1">'2-7'!$A$12:$P$45</definedName>
    <definedName name="_xlnm._FilterDatabase" localSheetId="33" hidden="1">'2-8'!$A$12:$P$44</definedName>
    <definedName name="_xlnm._FilterDatabase" localSheetId="34" hidden="1">'2-9'!$A$12:$P$38</definedName>
    <definedName name="_xlnm._FilterDatabase" localSheetId="38" hidden="1">'3-1'!$A$12:$P$379</definedName>
    <definedName name="_xlnm._FilterDatabase" localSheetId="47" hidden="1">'3-10'!$A$12:$P$83</definedName>
    <definedName name="_xlnm._FilterDatabase" localSheetId="39" hidden="1">'3-2'!$A$12:$P$157</definedName>
    <definedName name="_xlnm._FilterDatabase" localSheetId="40" hidden="1">'3-3'!$A$12:$P$63</definedName>
    <definedName name="_xlnm._FilterDatabase" localSheetId="41" hidden="1">'3-4'!$A$12:$P$154</definedName>
    <definedName name="_xlnm._FilterDatabase" localSheetId="42" hidden="1">'3-5'!$A$12:$P$79</definedName>
    <definedName name="_xlnm._FilterDatabase" localSheetId="43" hidden="1">'3-6'!$A$12:$P$91</definedName>
    <definedName name="_xlnm._FilterDatabase" localSheetId="44" hidden="1">'3-7'!$A$12:$P$33</definedName>
    <definedName name="_xlnm._FilterDatabase" localSheetId="45" hidden="1">'3-8'!$A$12:$P$47</definedName>
    <definedName name="_xlnm._FilterDatabase" localSheetId="46" hidden="1">'3-9'!$A$12:$P$69</definedName>
    <definedName name="_xlnm._FilterDatabase" localSheetId="48" hidden="1">'4-1'!$A$12:$P$89</definedName>
    <definedName name="_xlnm._FilterDatabase" localSheetId="49" hidden="1">'4-2'!$A$12:$P$31</definedName>
    <definedName name="_xlnm._FilterDatabase" localSheetId="50" hidden="1">'4-3'!$A$12:$P$13</definedName>
    <definedName name="_xlnm._FilterDatabase" localSheetId="51" hidden="1">'4-4'!$A$12:$P$63</definedName>
    <definedName name="_xlnm._FilterDatabase" localSheetId="52" hidden="1">'4-5'!$A$12:$P$25</definedName>
    <definedName name="_xlnm._FilterDatabase" localSheetId="53" hidden="1">'4-6'!$A$12:$P$70</definedName>
    <definedName name="_xlnm._FilterDatabase" localSheetId="54" hidden="1">'4-7'!$A$12:$P$38</definedName>
    <definedName name="_xlnm._FilterDatabase" localSheetId="55" hidden="1">'4-8'!$A$12:$P$62</definedName>
    <definedName name="_xlnm._FilterDatabase" localSheetId="56" hidden="1">'4-9'!$A$12:$P$40</definedName>
    <definedName name="_xlnm._FilterDatabase" localSheetId="57" hidden="1">'5-1'!$A$12:$P$67</definedName>
    <definedName name="_xlnm._FilterDatabase" localSheetId="58" hidden="1">'5-2-1'!$A$12:$P$31</definedName>
    <definedName name="_xlnm._FilterDatabase" localSheetId="59" hidden="1">'5-2-2'!$A$12:$P$60</definedName>
    <definedName name="_xlnm._FilterDatabase" localSheetId="60" hidden="1">'5-2-3'!$A$12:$P$37</definedName>
    <definedName name="_xlnm._FilterDatabase" localSheetId="61" hidden="1">'5-3-1'!$A$12:$P$83</definedName>
    <definedName name="_xlnm._FilterDatabase" localSheetId="62" hidden="1">'5-3-2'!$A$12:$P$88</definedName>
    <definedName name="_xlnm._FilterDatabase" localSheetId="63" hidden="1">'5-3-3'!$A$12:$P$22</definedName>
    <definedName name="_xlnm._FilterDatabase" localSheetId="64" hidden="1">'5-4-1'!$A$12:$P$13</definedName>
    <definedName name="_xlnm._FilterDatabase" localSheetId="65" hidden="1">'5-4-2'!$A$12:$P$59</definedName>
    <definedName name="_xlnm._FilterDatabase" localSheetId="66" hidden="1">'5-4-3'!$A$12:$P$13</definedName>
    <definedName name="_xlnm._FilterDatabase" localSheetId="1" hidden="1">KS!#REF!</definedName>
    <definedName name="_Regression_Int" localSheetId="0" hidden="1">1</definedName>
    <definedName name="A">#REF!</definedName>
    <definedName name="aaaa" localSheetId="5">#REF!</definedName>
    <definedName name="aaaa" localSheetId="14">#REF!</definedName>
    <definedName name="aaaa" localSheetId="15">#REF!</definedName>
    <definedName name="aaaa" localSheetId="21">#REF!</definedName>
    <definedName name="aaaa" localSheetId="22">#REF!</definedName>
    <definedName name="aaaa" localSheetId="23">#REF!</definedName>
    <definedName name="aaaa" localSheetId="24">#REF!</definedName>
    <definedName name="aaaa" localSheetId="25">#REF!</definedName>
    <definedName name="aaaa" localSheetId="6">#REF!</definedName>
    <definedName name="aaaa" localSheetId="11">#REF!</definedName>
    <definedName name="aaaa" localSheetId="12">#REF!</definedName>
    <definedName name="aaaa" localSheetId="13">#REF!</definedName>
    <definedName name="aaaa" localSheetId="26">#REF!</definedName>
    <definedName name="aaaa" localSheetId="35">#REF!</definedName>
    <definedName name="aaaa" localSheetId="36">#REF!</definedName>
    <definedName name="aaaa" localSheetId="37">#REF!</definedName>
    <definedName name="aaaa" localSheetId="27">#REF!</definedName>
    <definedName name="aaaa" localSheetId="28">#REF!</definedName>
    <definedName name="aaaa" localSheetId="29">#REF!</definedName>
    <definedName name="aaaa" localSheetId="31">#REF!</definedName>
    <definedName name="aaaa" localSheetId="32">#REF!</definedName>
    <definedName name="aaaa" localSheetId="33">#REF!</definedName>
    <definedName name="aaaa" localSheetId="34">#REF!</definedName>
    <definedName name="aaaa" localSheetId="47">#REF!</definedName>
    <definedName name="aaaa" localSheetId="39">#REF!</definedName>
    <definedName name="aaaa" localSheetId="40">#REF!</definedName>
    <definedName name="aaaa" localSheetId="41">#REF!</definedName>
    <definedName name="aaaa" localSheetId="42">#REF!</definedName>
    <definedName name="aaaa" localSheetId="43">#REF!</definedName>
    <definedName name="aaaa" localSheetId="44">#REF!</definedName>
    <definedName name="aaaa" localSheetId="45">#REF!</definedName>
    <definedName name="aaaa" localSheetId="46">#REF!</definedName>
    <definedName name="aaaa" localSheetId="48">#REF!</definedName>
    <definedName name="aaaa" localSheetId="49">#REF!</definedName>
    <definedName name="aaaa" localSheetId="50">#REF!</definedName>
    <definedName name="aaaa" localSheetId="51">#REF!</definedName>
    <definedName name="aaaa" localSheetId="52">#REF!</definedName>
    <definedName name="aaaa" localSheetId="53">#REF!</definedName>
    <definedName name="aaaa" localSheetId="54">#REF!</definedName>
    <definedName name="aaaa" localSheetId="55">#REF!</definedName>
    <definedName name="aaaa" localSheetId="56">#REF!</definedName>
    <definedName name="aaaa" localSheetId="57">#REF!</definedName>
    <definedName name="aaaa" localSheetId="58">#REF!</definedName>
    <definedName name="aaaa" localSheetId="59">#REF!</definedName>
    <definedName name="aaaa" localSheetId="60">#REF!</definedName>
    <definedName name="aaaa" localSheetId="61">#REF!</definedName>
    <definedName name="aaaa" localSheetId="62">#REF!</definedName>
    <definedName name="aaaa" localSheetId="63">#REF!</definedName>
    <definedName name="aaaa" localSheetId="64">#REF!</definedName>
    <definedName name="aaaa" localSheetId="65">#REF!</definedName>
    <definedName name="aaaa" localSheetId="66">#REF!</definedName>
    <definedName name="aaaa">#REF!</definedName>
    <definedName name="aaaaa" localSheetId="5">#REF!</definedName>
    <definedName name="aaaaa" localSheetId="14">#REF!</definedName>
    <definedName name="aaaaa" localSheetId="15">#REF!</definedName>
    <definedName name="aaaaa" localSheetId="21">#REF!</definedName>
    <definedName name="aaaaa" localSheetId="22">#REF!</definedName>
    <definedName name="aaaaa" localSheetId="23">#REF!</definedName>
    <definedName name="aaaaa" localSheetId="24">#REF!</definedName>
    <definedName name="aaaaa" localSheetId="25">#REF!</definedName>
    <definedName name="aaaaa" localSheetId="6">#REF!</definedName>
    <definedName name="aaaaa" localSheetId="11">#REF!</definedName>
    <definedName name="aaaaa" localSheetId="12">#REF!</definedName>
    <definedName name="aaaaa" localSheetId="13">#REF!</definedName>
    <definedName name="aaaaa" localSheetId="26">#REF!</definedName>
    <definedName name="aaaaa" localSheetId="35">#REF!</definedName>
    <definedName name="aaaaa" localSheetId="36">#REF!</definedName>
    <definedName name="aaaaa" localSheetId="37">#REF!</definedName>
    <definedName name="aaaaa" localSheetId="27">#REF!</definedName>
    <definedName name="aaaaa" localSheetId="28">#REF!</definedName>
    <definedName name="aaaaa" localSheetId="29">#REF!</definedName>
    <definedName name="aaaaa" localSheetId="31">#REF!</definedName>
    <definedName name="aaaaa" localSheetId="32">#REF!</definedName>
    <definedName name="aaaaa" localSheetId="33">#REF!</definedName>
    <definedName name="aaaaa" localSheetId="34">#REF!</definedName>
    <definedName name="aaaaa" localSheetId="47">#REF!</definedName>
    <definedName name="aaaaa" localSheetId="39">#REF!</definedName>
    <definedName name="aaaaa" localSheetId="40">#REF!</definedName>
    <definedName name="aaaaa" localSheetId="41">#REF!</definedName>
    <definedName name="aaaaa" localSheetId="42">#REF!</definedName>
    <definedName name="aaaaa" localSheetId="43">#REF!</definedName>
    <definedName name="aaaaa" localSheetId="44">#REF!</definedName>
    <definedName name="aaaaa" localSheetId="45">#REF!</definedName>
    <definedName name="aaaaa" localSheetId="46">#REF!</definedName>
    <definedName name="aaaaa" localSheetId="48">#REF!</definedName>
    <definedName name="aaaaa" localSheetId="49">#REF!</definedName>
    <definedName name="aaaaa" localSheetId="50">#REF!</definedName>
    <definedName name="aaaaa" localSheetId="51">#REF!</definedName>
    <definedName name="aaaaa" localSheetId="57">#REF!</definedName>
    <definedName name="aaaaa" localSheetId="58">#REF!</definedName>
    <definedName name="aaaaa" localSheetId="59">#REF!</definedName>
    <definedName name="aaaaa" localSheetId="60">#REF!</definedName>
    <definedName name="aaaaa" localSheetId="61">#REF!</definedName>
    <definedName name="aaaaa" localSheetId="62">#REF!</definedName>
    <definedName name="aaaaa" localSheetId="63">#REF!</definedName>
    <definedName name="aaaaa" localSheetId="64">#REF!</definedName>
    <definedName name="aaaaa" localSheetId="65">#REF!</definedName>
    <definedName name="aaaaa" localSheetId="66">#REF!</definedName>
    <definedName name="aaaaa">#REF!</definedName>
    <definedName name="AKZ_Angebot">#REF!</definedName>
    <definedName name="AKZ_Auftrag">#REF!</definedName>
    <definedName name="Ang._Datum">#REF!</definedName>
    <definedName name="Auftr._Datum">#REF!</definedName>
    <definedName name="Bearbeiter">#REF!</definedName>
    <definedName name="bruttonelio">#REF!</definedName>
    <definedName name="Cent_Stacija">#REF!</definedName>
    <definedName name="code" localSheetId="5">#REF!</definedName>
    <definedName name="code" localSheetId="14">#REF!</definedName>
    <definedName name="code" localSheetId="15">#REF!</definedName>
    <definedName name="code" localSheetId="18">#REF!</definedName>
    <definedName name="code" localSheetId="19">#REF!</definedName>
    <definedName name="code" localSheetId="20">#REF!</definedName>
    <definedName name="code" localSheetId="21">#REF!</definedName>
    <definedName name="code" localSheetId="22">#REF!</definedName>
    <definedName name="code" localSheetId="23">#REF!</definedName>
    <definedName name="code" localSheetId="24">#REF!</definedName>
    <definedName name="code" localSheetId="25">#REF!</definedName>
    <definedName name="code" localSheetId="6">#REF!</definedName>
    <definedName name="code" localSheetId="9">#REF!</definedName>
    <definedName name="code" localSheetId="11">#REF!</definedName>
    <definedName name="code" localSheetId="12">#REF!</definedName>
    <definedName name="code" localSheetId="13">#REF!</definedName>
    <definedName name="code" localSheetId="26">#REF!</definedName>
    <definedName name="code" localSheetId="35">#REF!</definedName>
    <definedName name="code" localSheetId="36">#REF!</definedName>
    <definedName name="code" localSheetId="37">#REF!</definedName>
    <definedName name="code" localSheetId="27">#REF!</definedName>
    <definedName name="code" localSheetId="28">#REF!</definedName>
    <definedName name="code" localSheetId="29">#REF!</definedName>
    <definedName name="code" localSheetId="31">#REF!</definedName>
    <definedName name="code" localSheetId="32">#REF!</definedName>
    <definedName name="code" localSheetId="33">#REF!</definedName>
    <definedName name="code" localSheetId="34">#REF!</definedName>
    <definedName name="code" localSheetId="38">#REF!</definedName>
    <definedName name="code" localSheetId="47">#REF!</definedName>
    <definedName name="code" localSheetId="39">#REF!</definedName>
    <definedName name="code" localSheetId="40">#REF!</definedName>
    <definedName name="code" localSheetId="41">#REF!</definedName>
    <definedName name="code" localSheetId="42">#REF!</definedName>
    <definedName name="code" localSheetId="43">#REF!</definedName>
    <definedName name="code" localSheetId="44">#REF!</definedName>
    <definedName name="code" localSheetId="45">#REF!</definedName>
    <definedName name="code" localSheetId="46">#REF!</definedName>
    <definedName name="code" localSheetId="48">#REF!</definedName>
    <definedName name="code" localSheetId="49">#REF!</definedName>
    <definedName name="code" localSheetId="50">#REF!</definedName>
    <definedName name="code" localSheetId="51">#REF!</definedName>
    <definedName name="code" localSheetId="52">#REF!</definedName>
    <definedName name="code" localSheetId="53">#REF!</definedName>
    <definedName name="code" localSheetId="54">#REF!</definedName>
    <definedName name="code" localSheetId="55">#REF!</definedName>
    <definedName name="code" localSheetId="56">#REF!</definedName>
    <definedName name="code" localSheetId="57">#REF!</definedName>
    <definedName name="code" localSheetId="58">#REF!</definedName>
    <definedName name="code" localSheetId="59">#REF!</definedName>
    <definedName name="code" localSheetId="60">#REF!</definedName>
    <definedName name="code" localSheetId="61">#REF!</definedName>
    <definedName name="code" localSheetId="62">#REF!</definedName>
    <definedName name="code" localSheetId="63">#REF!</definedName>
    <definedName name="code" localSheetId="64">#REF!</definedName>
    <definedName name="code" localSheetId="65">#REF!</definedName>
    <definedName name="code" localSheetId="66">#REF!</definedName>
    <definedName name="code">#REF!</definedName>
    <definedName name="d" localSheetId="5">#REF!</definedName>
    <definedName name="d" localSheetId="14">#REF!</definedName>
    <definedName name="d" localSheetId="15">#REF!</definedName>
    <definedName name="d" localSheetId="21">#REF!</definedName>
    <definedName name="d" localSheetId="22">#REF!</definedName>
    <definedName name="d" localSheetId="23">#REF!</definedName>
    <definedName name="d" localSheetId="24">#REF!</definedName>
    <definedName name="d" localSheetId="25">#REF!</definedName>
    <definedName name="d" localSheetId="6">#REF!</definedName>
    <definedName name="d" localSheetId="11">#REF!</definedName>
    <definedName name="d" localSheetId="12">#REF!</definedName>
    <definedName name="d" localSheetId="13">#REF!</definedName>
    <definedName name="d" localSheetId="26">#REF!</definedName>
    <definedName name="d" localSheetId="35">#REF!</definedName>
    <definedName name="d" localSheetId="36">#REF!</definedName>
    <definedName name="d" localSheetId="37">#REF!</definedName>
    <definedName name="d" localSheetId="27">#REF!</definedName>
    <definedName name="d" localSheetId="28">#REF!</definedName>
    <definedName name="d" localSheetId="29">#REF!</definedName>
    <definedName name="d" localSheetId="31">#REF!</definedName>
    <definedName name="d" localSheetId="32">#REF!</definedName>
    <definedName name="d" localSheetId="33">#REF!</definedName>
    <definedName name="d" localSheetId="34">#REF!</definedName>
    <definedName name="d" localSheetId="47">#REF!</definedName>
    <definedName name="d" localSheetId="39">#REF!</definedName>
    <definedName name="d" localSheetId="40">#REF!</definedName>
    <definedName name="d" localSheetId="41">#REF!</definedName>
    <definedName name="d" localSheetId="42">#REF!</definedName>
    <definedName name="d" localSheetId="43">#REF!</definedName>
    <definedName name="d" localSheetId="44">#REF!</definedName>
    <definedName name="d" localSheetId="45">#REF!</definedName>
    <definedName name="d" localSheetId="46">#REF!</definedName>
    <definedName name="d" localSheetId="48">#REF!</definedName>
    <definedName name="d" localSheetId="49">#REF!</definedName>
    <definedName name="d" localSheetId="50">#REF!</definedName>
    <definedName name="d" localSheetId="51">#REF!</definedName>
    <definedName name="d" localSheetId="57">#REF!</definedName>
    <definedName name="d" localSheetId="58">#REF!</definedName>
    <definedName name="d" localSheetId="59">#REF!</definedName>
    <definedName name="d" localSheetId="60">#REF!</definedName>
    <definedName name="d" localSheetId="61">#REF!</definedName>
    <definedName name="d" localSheetId="62">#REF!</definedName>
    <definedName name="d" localSheetId="63">#REF!</definedName>
    <definedName name="d" localSheetId="64">#REF!</definedName>
    <definedName name="d" localSheetId="65">#REF!</definedName>
    <definedName name="d" localSheetId="66">#REF!</definedName>
    <definedName name="d">#REF!</definedName>
    <definedName name="da" localSheetId="5">#REF!</definedName>
    <definedName name="da" localSheetId="14">#REF!</definedName>
    <definedName name="da" localSheetId="15">#REF!</definedName>
    <definedName name="da" localSheetId="18">#REF!</definedName>
    <definedName name="da" localSheetId="19">#REF!</definedName>
    <definedName name="da" localSheetId="20">#REF!</definedName>
    <definedName name="da" localSheetId="21">#REF!</definedName>
    <definedName name="da" localSheetId="22">#REF!</definedName>
    <definedName name="da" localSheetId="23">#REF!</definedName>
    <definedName name="da" localSheetId="24">#REF!</definedName>
    <definedName name="da" localSheetId="25">#REF!</definedName>
    <definedName name="da" localSheetId="6">#REF!</definedName>
    <definedName name="da" localSheetId="9">#REF!</definedName>
    <definedName name="da" localSheetId="11">#REF!</definedName>
    <definedName name="da" localSheetId="12">#REF!</definedName>
    <definedName name="da" localSheetId="13">#REF!</definedName>
    <definedName name="da" localSheetId="26">#REF!</definedName>
    <definedName name="da" localSheetId="35">#REF!</definedName>
    <definedName name="da" localSheetId="36">#REF!</definedName>
    <definedName name="da" localSheetId="37">#REF!</definedName>
    <definedName name="da" localSheetId="27">#REF!</definedName>
    <definedName name="da" localSheetId="28">#REF!</definedName>
    <definedName name="da" localSheetId="29">#REF!</definedName>
    <definedName name="da" localSheetId="31">#REF!</definedName>
    <definedName name="da" localSheetId="32">#REF!</definedName>
    <definedName name="da" localSheetId="33">#REF!</definedName>
    <definedName name="da" localSheetId="34">#REF!</definedName>
    <definedName name="da" localSheetId="38">#REF!</definedName>
    <definedName name="da" localSheetId="47">#REF!</definedName>
    <definedName name="da" localSheetId="39">#REF!</definedName>
    <definedName name="da" localSheetId="40">#REF!</definedName>
    <definedName name="da" localSheetId="41">#REF!</definedName>
    <definedName name="da" localSheetId="42">#REF!</definedName>
    <definedName name="da" localSheetId="43">#REF!</definedName>
    <definedName name="da" localSheetId="44">#REF!</definedName>
    <definedName name="da" localSheetId="45">#REF!</definedName>
    <definedName name="da" localSheetId="46">#REF!</definedName>
    <definedName name="da" localSheetId="48">#REF!</definedName>
    <definedName name="da" localSheetId="49">#REF!</definedName>
    <definedName name="da" localSheetId="50">#REF!</definedName>
    <definedName name="da" localSheetId="51">#REF!</definedName>
    <definedName name="da" localSheetId="52">#REF!</definedName>
    <definedName name="da" localSheetId="53">#REF!</definedName>
    <definedName name="da" localSheetId="54">#REF!</definedName>
    <definedName name="da" localSheetId="55">#REF!</definedName>
    <definedName name="da" localSheetId="56">#REF!</definedName>
    <definedName name="da" localSheetId="57">#REF!</definedName>
    <definedName name="da" localSheetId="58">#REF!</definedName>
    <definedName name="da" localSheetId="59">#REF!</definedName>
    <definedName name="da" localSheetId="60">#REF!</definedName>
    <definedName name="da" localSheetId="61">#REF!</definedName>
    <definedName name="da" localSheetId="62">#REF!</definedName>
    <definedName name="da" localSheetId="63">#REF!</definedName>
    <definedName name="da" localSheetId="64">#REF!</definedName>
    <definedName name="da" localSheetId="65">#REF!</definedName>
    <definedName name="da" localSheetId="66">#REF!</definedName>
    <definedName name="da" localSheetId="0">#REF!</definedName>
    <definedName name="da">#REF!</definedName>
    <definedName name="dsfsefsedef">#REF!</definedName>
    <definedName name="eur" localSheetId="41">#REF!</definedName>
    <definedName name="eur" localSheetId="42">#REF!</definedName>
    <definedName name="eur">#REF!</definedName>
    <definedName name="Faktorgruppe1">#REF!</definedName>
    <definedName name="Faktorgruppe2">#REF!</definedName>
    <definedName name="Faktorgruppe3">#REF!</definedName>
    <definedName name="Faktorgruppe4">#REF!</definedName>
    <definedName name="Faktorgruppe5">#REF!</definedName>
    <definedName name="Faktorgruppe6">#REF!</definedName>
    <definedName name="Faktorgruppe7">#REF!</definedName>
    <definedName name="Faktorgruppe8">#REF!</definedName>
    <definedName name="Faktorgruppe9">#REF!</definedName>
    <definedName name="Faktorwerte">#REF!</definedName>
    <definedName name="Faktorwerte_der_Faktorgruppen">#REF!</definedName>
    <definedName name="Gruppenname1">#REF!</definedName>
    <definedName name="Gruppenname2">#REF!</definedName>
    <definedName name="Gruppenname3">#REF!</definedName>
    <definedName name="Gruppenname4">#REF!</definedName>
    <definedName name="Gruppenname5">#REF!</definedName>
    <definedName name="Gruppenname6">#REF!</definedName>
    <definedName name="Gruppenname7">#REF!</definedName>
    <definedName name="Gruppenname8">#REF!</definedName>
    <definedName name="Gruppenname9">#REF!</definedName>
    <definedName name="kate" localSheetId="41">#REF!</definedName>
    <definedName name="kate" localSheetId="42">#REF!</definedName>
    <definedName name="kate">#REF!</definedName>
    <definedName name="koef_d_tel" localSheetId="5">#REF!</definedName>
    <definedName name="koef_d_tel" localSheetId="14">#REF!</definedName>
    <definedName name="koef_d_tel" localSheetId="15">#REF!</definedName>
    <definedName name="koef_d_tel" localSheetId="18">#REF!</definedName>
    <definedName name="koef_d_tel" localSheetId="19">#REF!</definedName>
    <definedName name="koef_d_tel" localSheetId="20">#REF!</definedName>
    <definedName name="koef_d_tel" localSheetId="21">#REF!</definedName>
    <definedName name="koef_d_tel" localSheetId="22">#REF!</definedName>
    <definedName name="koef_d_tel" localSheetId="23">#REF!</definedName>
    <definedName name="koef_d_tel" localSheetId="24">#REF!</definedName>
    <definedName name="koef_d_tel" localSheetId="25">#REF!</definedName>
    <definedName name="koef_d_tel" localSheetId="6">#REF!</definedName>
    <definedName name="koef_d_tel" localSheetId="9">#REF!</definedName>
    <definedName name="koef_d_tel" localSheetId="11">#REF!</definedName>
    <definedName name="koef_d_tel" localSheetId="12">#REF!</definedName>
    <definedName name="koef_d_tel" localSheetId="13">#REF!</definedName>
    <definedName name="koef_d_tel" localSheetId="26">#REF!</definedName>
    <definedName name="koef_d_tel" localSheetId="35">#REF!</definedName>
    <definedName name="koef_d_tel" localSheetId="36">#REF!</definedName>
    <definedName name="koef_d_tel" localSheetId="37">#REF!</definedName>
    <definedName name="koef_d_tel" localSheetId="27">#REF!</definedName>
    <definedName name="koef_d_tel" localSheetId="28">#REF!</definedName>
    <definedName name="koef_d_tel" localSheetId="29">#REF!</definedName>
    <definedName name="koef_d_tel" localSheetId="31">#REF!</definedName>
    <definedName name="koef_d_tel" localSheetId="32">#REF!</definedName>
    <definedName name="koef_d_tel" localSheetId="33">#REF!</definedName>
    <definedName name="koef_d_tel" localSheetId="34">#REF!</definedName>
    <definedName name="koef_d_tel" localSheetId="38">#REF!</definedName>
    <definedName name="koef_d_tel" localSheetId="47">#REF!</definedName>
    <definedName name="koef_d_tel" localSheetId="39">#REF!</definedName>
    <definedName name="koef_d_tel" localSheetId="40">#REF!</definedName>
    <definedName name="koef_d_tel" localSheetId="41">#REF!</definedName>
    <definedName name="koef_d_tel" localSheetId="42">#REF!</definedName>
    <definedName name="koef_d_tel" localSheetId="43">#REF!</definedName>
    <definedName name="koef_d_tel" localSheetId="44">#REF!</definedName>
    <definedName name="koef_d_tel" localSheetId="45">#REF!</definedName>
    <definedName name="koef_d_tel" localSheetId="46">#REF!</definedName>
    <definedName name="koef_d_tel" localSheetId="48">#REF!</definedName>
    <definedName name="koef_d_tel" localSheetId="49">#REF!</definedName>
    <definedName name="koef_d_tel" localSheetId="50">#REF!</definedName>
    <definedName name="koef_d_tel" localSheetId="51">#REF!</definedName>
    <definedName name="koef_d_tel" localSheetId="52">#REF!</definedName>
    <definedName name="koef_d_tel" localSheetId="53">#REF!</definedName>
    <definedName name="koef_d_tel" localSheetId="54">#REF!</definedName>
    <definedName name="koef_d_tel" localSheetId="55">#REF!</definedName>
    <definedName name="koef_d_tel" localSheetId="56">#REF!</definedName>
    <definedName name="koef_d_tel" localSheetId="57">#REF!</definedName>
    <definedName name="koef_d_tel" localSheetId="58">#REF!</definedName>
    <definedName name="koef_d_tel" localSheetId="59">#REF!</definedName>
    <definedName name="koef_d_tel" localSheetId="60">#REF!</definedName>
    <definedName name="koef_d_tel" localSheetId="61">#REF!</definedName>
    <definedName name="koef_d_tel" localSheetId="62">#REF!</definedName>
    <definedName name="koef_d_tel" localSheetId="63">#REF!</definedName>
    <definedName name="koef_d_tel" localSheetId="64">#REF!</definedName>
    <definedName name="koef_d_tel" localSheetId="65">#REF!</definedName>
    <definedName name="koef_d_tel" localSheetId="66">#REF!</definedName>
    <definedName name="koef_d_tel" localSheetId="0">#REF!</definedName>
    <definedName name="koef_d_tel">#REF!</definedName>
    <definedName name="KOEF_d_telSANDRA" localSheetId="5">#REF!</definedName>
    <definedName name="KOEF_d_telSANDRA" localSheetId="14">#REF!</definedName>
    <definedName name="KOEF_d_telSANDRA" localSheetId="15">#REF!</definedName>
    <definedName name="KOEF_d_telSANDRA" localSheetId="18">#REF!</definedName>
    <definedName name="KOEF_d_telSANDRA" localSheetId="19">#REF!</definedName>
    <definedName name="KOEF_d_telSANDRA" localSheetId="20">#REF!</definedName>
    <definedName name="KOEF_d_telSANDRA" localSheetId="21">#REF!</definedName>
    <definedName name="KOEF_d_telSANDRA" localSheetId="22">#REF!</definedName>
    <definedName name="KOEF_d_telSANDRA" localSheetId="23">#REF!</definedName>
    <definedName name="KOEF_d_telSANDRA" localSheetId="24">#REF!</definedName>
    <definedName name="KOEF_d_telSANDRA" localSheetId="25">#REF!</definedName>
    <definedName name="KOEF_d_telSANDRA" localSheetId="6">#REF!</definedName>
    <definedName name="KOEF_d_telSANDRA" localSheetId="9">#REF!</definedName>
    <definedName name="KOEF_d_telSANDRA" localSheetId="11">#REF!</definedName>
    <definedName name="KOEF_d_telSANDRA" localSheetId="12">#REF!</definedName>
    <definedName name="KOEF_d_telSANDRA" localSheetId="13">#REF!</definedName>
    <definedName name="KOEF_d_telSANDRA" localSheetId="26">#REF!</definedName>
    <definedName name="KOEF_d_telSANDRA" localSheetId="35">#REF!</definedName>
    <definedName name="KOEF_d_telSANDRA" localSheetId="36">#REF!</definedName>
    <definedName name="KOEF_d_telSANDRA" localSheetId="37">#REF!</definedName>
    <definedName name="KOEF_d_telSANDRA" localSheetId="27">#REF!</definedName>
    <definedName name="KOEF_d_telSANDRA" localSheetId="28">#REF!</definedName>
    <definedName name="KOEF_d_telSANDRA" localSheetId="29">#REF!</definedName>
    <definedName name="KOEF_d_telSANDRA" localSheetId="31">#REF!</definedName>
    <definedName name="KOEF_d_telSANDRA" localSheetId="32">#REF!</definedName>
    <definedName name="KOEF_d_telSANDRA" localSheetId="33">#REF!</definedName>
    <definedName name="KOEF_d_telSANDRA" localSheetId="34">#REF!</definedName>
    <definedName name="KOEF_d_telSANDRA" localSheetId="38">#REF!</definedName>
    <definedName name="KOEF_d_telSANDRA" localSheetId="47">#REF!</definedName>
    <definedName name="KOEF_d_telSANDRA" localSheetId="39">#REF!</definedName>
    <definedName name="KOEF_d_telSANDRA" localSheetId="40">#REF!</definedName>
    <definedName name="KOEF_d_telSANDRA" localSheetId="41">#REF!</definedName>
    <definedName name="KOEF_d_telSANDRA" localSheetId="42">#REF!</definedName>
    <definedName name="KOEF_d_telSANDRA" localSheetId="43">#REF!</definedName>
    <definedName name="KOEF_d_telSANDRA" localSheetId="44">#REF!</definedName>
    <definedName name="KOEF_d_telSANDRA" localSheetId="45">#REF!</definedName>
    <definedName name="KOEF_d_telSANDRA" localSheetId="46">#REF!</definedName>
    <definedName name="KOEF_d_telSANDRA" localSheetId="48">#REF!</definedName>
    <definedName name="KOEF_d_telSANDRA" localSheetId="49">#REF!</definedName>
    <definedName name="KOEF_d_telSANDRA" localSheetId="50">#REF!</definedName>
    <definedName name="KOEF_d_telSANDRA" localSheetId="51">#REF!</definedName>
    <definedName name="KOEF_d_telSANDRA" localSheetId="52">#REF!</definedName>
    <definedName name="KOEF_d_telSANDRA" localSheetId="53">#REF!</definedName>
    <definedName name="KOEF_d_telSANDRA" localSheetId="54">#REF!</definedName>
    <definedName name="KOEF_d_telSANDRA" localSheetId="55">#REF!</definedName>
    <definedName name="KOEF_d_telSANDRA" localSheetId="56">#REF!</definedName>
    <definedName name="KOEF_d_telSANDRA" localSheetId="57">#REF!</definedName>
    <definedName name="KOEF_d_telSANDRA" localSheetId="58">#REF!</definedName>
    <definedName name="KOEF_d_telSANDRA" localSheetId="59">#REF!</definedName>
    <definedName name="KOEF_d_telSANDRA" localSheetId="60">#REF!</definedName>
    <definedName name="KOEF_d_telSANDRA" localSheetId="61">#REF!</definedName>
    <definedName name="KOEF_d_telSANDRA" localSheetId="62">#REF!</definedName>
    <definedName name="KOEF_d_telSANDRA" localSheetId="63">#REF!</definedName>
    <definedName name="KOEF_d_telSANDRA" localSheetId="64">#REF!</definedName>
    <definedName name="KOEF_d_telSANDRA" localSheetId="65">#REF!</definedName>
    <definedName name="KOEF_d_telSANDRA" localSheetId="66">#REF!</definedName>
    <definedName name="KOEF_d_telSANDRA">#REF!</definedName>
    <definedName name="koef_d_tv" localSheetId="5">#REF!</definedName>
    <definedName name="koef_d_tv" localSheetId="14">#REF!</definedName>
    <definedName name="koef_d_tv" localSheetId="15">#REF!</definedName>
    <definedName name="koef_d_tv" localSheetId="18">#REF!</definedName>
    <definedName name="koef_d_tv" localSheetId="19">#REF!</definedName>
    <definedName name="koef_d_tv" localSheetId="20">#REF!</definedName>
    <definedName name="koef_d_tv" localSheetId="21">#REF!</definedName>
    <definedName name="koef_d_tv" localSheetId="22">#REF!</definedName>
    <definedName name="koef_d_tv" localSheetId="23">#REF!</definedName>
    <definedName name="koef_d_tv" localSheetId="24">#REF!</definedName>
    <definedName name="koef_d_tv" localSheetId="25">#REF!</definedName>
    <definedName name="koef_d_tv" localSheetId="6">#REF!</definedName>
    <definedName name="koef_d_tv" localSheetId="9">#REF!</definedName>
    <definedName name="koef_d_tv" localSheetId="11">#REF!</definedName>
    <definedName name="koef_d_tv" localSheetId="12">#REF!</definedName>
    <definedName name="koef_d_tv" localSheetId="13">#REF!</definedName>
    <definedName name="koef_d_tv" localSheetId="26">#REF!</definedName>
    <definedName name="koef_d_tv" localSheetId="35">#REF!</definedName>
    <definedName name="koef_d_tv" localSheetId="36">#REF!</definedName>
    <definedName name="koef_d_tv" localSheetId="37">#REF!</definedName>
    <definedName name="koef_d_tv" localSheetId="27">#REF!</definedName>
    <definedName name="koef_d_tv" localSheetId="28">#REF!</definedName>
    <definedName name="koef_d_tv" localSheetId="29">#REF!</definedName>
    <definedName name="koef_d_tv" localSheetId="31">#REF!</definedName>
    <definedName name="koef_d_tv" localSheetId="32">#REF!</definedName>
    <definedName name="koef_d_tv" localSheetId="33">#REF!</definedName>
    <definedName name="koef_d_tv" localSheetId="34">#REF!</definedName>
    <definedName name="koef_d_tv" localSheetId="38">#REF!</definedName>
    <definedName name="koef_d_tv" localSheetId="47">#REF!</definedName>
    <definedName name="koef_d_tv" localSheetId="39">#REF!</definedName>
    <definedName name="koef_d_tv" localSheetId="40">#REF!</definedName>
    <definedName name="koef_d_tv" localSheetId="41">#REF!</definedName>
    <definedName name="koef_d_tv" localSheetId="42">#REF!</definedName>
    <definedName name="koef_d_tv" localSheetId="43">#REF!</definedName>
    <definedName name="koef_d_tv" localSheetId="44">#REF!</definedName>
    <definedName name="koef_d_tv" localSheetId="45">#REF!</definedName>
    <definedName name="koef_d_tv" localSheetId="46">#REF!</definedName>
    <definedName name="koef_d_tv" localSheetId="48">#REF!</definedName>
    <definedName name="koef_d_tv" localSheetId="49">#REF!</definedName>
    <definedName name="koef_d_tv" localSheetId="50">#REF!</definedName>
    <definedName name="koef_d_tv" localSheetId="51">#REF!</definedName>
    <definedName name="koef_d_tv" localSheetId="52">#REF!</definedName>
    <definedName name="koef_d_tv" localSheetId="53">#REF!</definedName>
    <definedName name="koef_d_tv" localSheetId="54">#REF!</definedName>
    <definedName name="koef_d_tv" localSheetId="55">#REF!</definedName>
    <definedName name="koef_d_tv" localSheetId="56">#REF!</definedName>
    <definedName name="koef_d_tv" localSheetId="57">#REF!</definedName>
    <definedName name="koef_d_tv" localSheetId="58">#REF!</definedName>
    <definedName name="koef_d_tv" localSheetId="59">#REF!</definedName>
    <definedName name="koef_d_tv" localSheetId="60">#REF!</definedName>
    <definedName name="koef_d_tv" localSheetId="61">#REF!</definedName>
    <definedName name="koef_d_tv" localSheetId="62">#REF!</definedName>
    <definedName name="koef_d_tv" localSheetId="63">#REF!</definedName>
    <definedName name="koef_d_tv" localSheetId="64">#REF!</definedName>
    <definedName name="koef_d_tv" localSheetId="65">#REF!</definedName>
    <definedName name="koef_d_tv" localSheetId="66">#REF!</definedName>
    <definedName name="koef_d_tv">#REF!</definedName>
    <definedName name="koef_Darbs" localSheetId="5">#REF!</definedName>
    <definedName name="koef_Darbs" localSheetId="14">#REF!</definedName>
    <definedName name="koef_Darbs" localSheetId="15">#REF!</definedName>
    <definedName name="koef_Darbs" localSheetId="18">#REF!</definedName>
    <definedName name="koef_Darbs" localSheetId="19">#REF!</definedName>
    <definedName name="koef_Darbs" localSheetId="20">#REF!</definedName>
    <definedName name="koef_Darbs" localSheetId="21">#REF!</definedName>
    <definedName name="koef_Darbs" localSheetId="22">#REF!</definedName>
    <definedName name="koef_Darbs" localSheetId="23">#REF!</definedName>
    <definedName name="koef_Darbs" localSheetId="24">#REF!</definedName>
    <definedName name="koef_Darbs" localSheetId="25">#REF!</definedName>
    <definedName name="koef_Darbs" localSheetId="6">#REF!</definedName>
    <definedName name="koef_Darbs" localSheetId="9">#REF!</definedName>
    <definedName name="koef_Darbs" localSheetId="11">#REF!</definedName>
    <definedName name="koef_Darbs" localSheetId="12">#REF!</definedName>
    <definedName name="koef_Darbs" localSheetId="13">#REF!</definedName>
    <definedName name="koef_Darbs" localSheetId="26">#REF!</definedName>
    <definedName name="koef_Darbs" localSheetId="35">#REF!</definedName>
    <definedName name="koef_Darbs" localSheetId="36">#REF!</definedName>
    <definedName name="koef_Darbs" localSheetId="37">#REF!</definedName>
    <definedName name="koef_Darbs" localSheetId="27">#REF!</definedName>
    <definedName name="koef_Darbs" localSheetId="28">#REF!</definedName>
    <definedName name="koef_Darbs" localSheetId="29">#REF!</definedName>
    <definedName name="koef_Darbs" localSheetId="31">#REF!</definedName>
    <definedName name="koef_Darbs" localSheetId="32">#REF!</definedName>
    <definedName name="koef_Darbs" localSheetId="33">#REF!</definedName>
    <definedName name="koef_Darbs" localSheetId="34">#REF!</definedName>
    <definedName name="koef_Darbs" localSheetId="38">#REF!</definedName>
    <definedName name="koef_Darbs" localSheetId="47">#REF!</definedName>
    <definedName name="koef_Darbs" localSheetId="39">#REF!</definedName>
    <definedName name="koef_Darbs" localSheetId="40">#REF!</definedName>
    <definedName name="koef_Darbs" localSheetId="41">#REF!</definedName>
    <definedName name="koef_Darbs" localSheetId="42">#REF!</definedName>
    <definedName name="koef_Darbs" localSheetId="43">#REF!</definedName>
    <definedName name="koef_Darbs" localSheetId="44">#REF!</definedName>
    <definedName name="koef_Darbs" localSheetId="45">#REF!</definedName>
    <definedName name="koef_Darbs" localSheetId="46">#REF!</definedName>
    <definedName name="koef_Darbs" localSheetId="48">#REF!</definedName>
    <definedName name="koef_Darbs" localSheetId="49">#REF!</definedName>
    <definedName name="koef_Darbs" localSheetId="50">#REF!</definedName>
    <definedName name="koef_Darbs" localSheetId="51">#REF!</definedName>
    <definedName name="koef_Darbs" localSheetId="52">#REF!</definedName>
    <definedName name="koef_Darbs" localSheetId="53">#REF!</definedName>
    <definedName name="koef_Darbs" localSheetId="54">#REF!</definedName>
    <definedName name="koef_Darbs" localSheetId="55">#REF!</definedName>
    <definedName name="koef_Darbs" localSheetId="56">#REF!</definedName>
    <definedName name="koef_Darbs" localSheetId="57">#REF!</definedName>
    <definedName name="koef_Darbs" localSheetId="58">#REF!</definedName>
    <definedName name="koef_Darbs" localSheetId="59">#REF!</definedName>
    <definedName name="koef_Darbs" localSheetId="60">#REF!</definedName>
    <definedName name="koef_Darbs" localSheetId="61">#REF!</definedName>
    <definedName name="koef_Darbs" localSheetId="62">#REF!</definedName>
    <definedName name="koef_Darbs" localSheetId="63">#REF!</definedName>
    <definedName name="koef_Darbs" localSheetId="64">#REF!</definedName>
    <definedName name="koef_Darbs" localSheetId="65">#REF!</definedName>
    <definedName name="koef_Darbs" localSheetId="66">#REF!</definedName>
    <definedName name="koef_Darbs">#REF!</definedName>
    <definedName name="koef_m_tel" localSheetId="5">#REF!</definedName>
    <definedName name="koef_m_tel" localSheetId="14">#REF!</definedName>
    <definedName name="koef_m_tel" localSheetId="15">#REF!</definedName>
    <definedName name="koef_m_tel" localSheetId="18">#REF!</definedName>
    <definedName name="koef_m_tel" localSheetId="19">#REF!</definedName>
    <definedName name="koef_m_tel" localSheetId="20">#REF!</definedName>
    <definedName name="koef_m_tel" localSheetId="21">#REF!</definedName>
    <definedName name="koef_m_tel" localSheetId="22">#REF!</definedName>
    <definedName name="koef_m_tel" localSheetId="23">#REF!</definedName>
    <definedName name="koef_m_tel" localSheetId="24">#REF!</definedName>
    <definedName name="koef_m_tel" localSheetId="25">#REF!</definedName>
    <definedName name="koef_m_tel" localSheetId="6">#REF!</definedName>
    <definedName name="koef_m_tel" localSheetId="9">#REF!</definedName>
    <definedName name="koef_m_tel" localSheetId="11">#REF!</definedName>
    <definedName name="koef_m_tel" localSheetId="12">#REF!</definedName>
    <definedName name="koef_m_tel" localSheetId="13">#REF!</definedName>
    <definedName name="koef_m_tel" localSheetId="26">#REF!</definedName>
    <definedName name="koef_m_tel" localSheetId="35">#REF!</definedName>
    <definedName name="koef_m_tel" localSheetId="36">#REF!</definedName>
    <definedName name="koef_m_tel" localSheetId="37">#REF!</definedName>
    <definedName name="koef_m_tel" localSheetId="27">#REF!</definedName>
    <definedName name="koef_m_tel" localSheetId="28">#REF!</definedName>
    <definedName name="koef_m_tel" localSheetId="29">#REF!</definedName>
    <definedName name="koef_m_tel" localSheetId="31">#REF!</definedName>
    <definedName name="koef_m_tel" localSheetId="32">#REF!</definedName>
    <definedName name="koef_m_tel" localSheetId="33">#REF!</definedName>
    <definedName name="koef_m_tel" localSheetId="34">#REF!</definedName>
    <definedName name="koef_m_tel" localSheetId="38">#REF!</definedName>
    <definedName name="koef_m_tel" localSheetId="47">#REF!</definedName>
    <definedName name="koef_m_tel" localSheetId="39">#REF!</definedName>
    <definedName name="koef_m_tel" localSheetId="40">#REF!</definedName>
    <definedName name="koef_m_tel" localSheetId="41">#REF!</definedName>
    <definedName name="koef_m_tel" localSheetId="42">#REF!</definedName>
    <definedName name="koef_m_tel" localSheetId="43">#REF!</definedName>
    <definedName name="koef_m_tel" localSheetId="44">#REF!</definedName>
    <definedName name="koef_m_tel" localSheetId="45">#REF!</definedName>
    <definedName name="koef_m_tel" localSheetId="46">#REF!</definedName>
    <definedName name="koef_m_tel" localSheetId="48">#REF!</definedName>
    <definedName name="koef_m_tel" localSheetId="49">#REF!</definedName>
    <definedName name="koef_m_tel" localSheetId="50">#REF!</definedName>
    <definedName name="koef_m_tel" localSheetId="51">#REF!</definedName>
    <definedName name="koef_m_tel" localSheetId="52">#REF!</definedName>
    <definedName name="koef_m_tel" localSheetId="53">#REF!</definedName>
    <definedName name="koef_m_tel" localSheetId="54">#REF!</definedName>
    <definedName name="koef_m_tel" localSheetId="55">#REF!</definedName>
    <definedName name="koef_m_tel" localSheetId="56">#REF!</definedName>
    <definedName name="koef_m_tel" localSheetId="57">#REF!</definedName>
    <definedName name="koef_m_tel" localSheetId="58">#REF!</definedName>
    <definedName name="koef_m_tel" localSheetId="59">#REF!</definedName>
    <definedName name="koef_m_tel" localSheetId="60">#REF!</definedName>
    <definedName name="koef_m_tel" localSheetId="61">#REF!</definedName>
    <definedName name="koef_m_tel" localSheetId="62">#REF!</definedName>
    <definedName name="koef_m_tel" localSheetId="63">#REF!</definedName>
    <definedName name="koef_m_tel" localSheetId="64">#REF!</definedName>
    <definedName name="koef_m_tel" localSheetId="65">#REF!</definedName>
    <definedName name="koef_m_tel" localSheetId="66">#REF!</definedName>
    <definedName name="koef_m_tel" localSheetId="0">#REF!</definedName>
    <definedName name="koef_m_tel">#REF!</definedName>
    <definedName name="koef_m_tv" localSheetId="5">#REF!</definedName>
    <definedName name="koef_m_tv" localSheetId="14">#REF!</definedName>
    <definedName name="koef_m_tv" localSheetId="15">#REF!</definedName>
    <definedName name="koef_m_tv" localSheetId="18">#REF!</definedName>
    <definedName name="koef_m_tv" localSheetId="19">#REF!</definedName>
    <definedName name="koef_m_tv" localSheetId="20">#REF!</definedName>
    <definedName name="koef_m_tv" localSheetId="21">#REF!</definedName>
    <definedName name="koef_m_tv" localSheetId="22">#REF!</definedName>
    <definedName name="koef_m_tv" localSheetId="23">#REF!</definedName>
    <definedName name="koef_m_tv" localSheetId="24">#REF!</definedName>
    <definedName name="koef_m_tv" localSheetId="25">#REF!</definedName>
    <definedName name="koef_m_tv" localSheetId="6">#REF!</definedName>
    <definedName name="koef_m_tv" localSheetId="9">#REF!</definedName>
    <definedName name="koef_m_tv" localSheetId="11">#REF!</definedName>
    <definedName name="koef_m_tv" localSheetId="12">#REF!</definedName>
    <definedName name="koef_m_tv" localSheetId="13">#REF!</definedName>
    <definedName name="koef_m_tv" localSheetId="26">#REF!</definedName>
    <definedName name="koef_m_tv" localSheetId="35">#REF!</definedName>
    <definedName name="koef_m_tv" localSheetId="36">#REF!</definedName>
    <definedName name="koef_m_tv" localSheetId="37">#REF!</definedName>
    <definedName name="koef_m_tv" localSheetId="27">#REF!</definedName>
    <definedName name="koef_m_tv" localSheetId="28">#REF!</definedName>
    <definedName name="koef_m_tv" localSheetId="29">#REF!</definedName>
    <definedName name="koef_m_tv" localSheetId="31">#REF!</definedName>
    <definedName name="koef_m_tv" localSheetId="32">#REF!</definedName>
    <definedName name="koef_m_tv" localSheetId="33">#REF!</definedName>
    <definedName name="koef_m_tv" localSheetId="34">#REF!</definedName>
    <definedName name="koef_m_tv" localSheetId="38">#REF!</definedName>
    <definedName name="koef_m_tv" localSheetId="47">#REF!</definedName>
    <definedName name="koef_m_tv" localSheetId="39">#REF!</definedName>
    <definedName name="koef_m_tv" localSheetId="40">#REF!</definedName>
    <definedName name="koef_m_tv" localSheetId="41">#REF!</definedName>
    <definedName name="koef_m_tv" localSheetId="42">#REF!</definedName>
    <definedName name="koef_m_tv" localSheetId="43">#REF!</definedName>
    <definedName name="koef_m_tv" localSheetId="44">#REF!</definedName>
    <definedName name="koef_m_tv" localSheetId="45">#REF!</definedName>
    <definedName name="koef_m_tv" localSheetId="46">#REF!</definedName>
    <definedName name="koef_m_tv" localSheetId="48">#REF!</definedName>
    <definedName name="koef_m_tv" localSheetId="49">#REF!</definedName>
    <definedName name="koef_m_tv" localSheetId="50">#REF!</definedName>
    <definedName name="koef_m_tv" localSheetId="51">#REF!</definedName>
    <definedName name="koef_m_tv" localSheetId="52">#REF!</definedName>
    <definedName name="koef_m_tv" localSheetId="53">#REF!</definedName>
    <definedName name="koef_m_tv" localSheetId="54">#REF!</definedName>
    <definedName name="koef_m_tv" localSheetId="55">#REF!</definedName>
    <definedName name="koef_m_tv" localSheetId="56">#REF!</definedName>
    <definedName name="koef_m_tv" localSheetId="57">#REF!</definedName>
    <definedName name="koef_m_tv" localSheetId="58">#REF!</definedName>
    <definedName name="koef_m_tv" localSheetId="59">#REF!</definedName>
    <definedName name="koef_m_tv" localSheetId="60">#REF!</definedName>
    <definedName name="koef_m_tv" localSheetId="61">#REF!</definedName>
    <definedName name="koef_m_tv" localSheetId="62">#REF!</definedName>
    <definedName name="koef_m_tv" localSheetId="63">#REF!</definedName>
    <definedName name="koef_m_tv" localSheetId="64">#REF!</definedName>
    <definedName name="koef_m_tv" localSheetId="65">#REF!</definedName>
    <definedName name="koef_m_tv" localSheetId="66">#REF!</definedName>
    <definedName name="koef_m_tv">#REF!</definedName>
    <definedName name="Koeficients" localSheetId="5">#REF!</definedName>
    <definedName name="Koeficients" localSheetId="14">#REF!</definedName>
    <definedName name="Koeficients" localSheetId="15">#REF!</definedName>
    <definedName name="Koeficients" localSheetId="18">#REF!</definedName>
    <definedName name="Koeficients" localSheetId="19">#REF!</definedName>
    <definedName name="Koeficients" localSheetId="20">#REF!</definedName>
    <definedName name="Koeficients" localSheetId="21">#REF!</definedName>
    <definedName name="Koeficients" localSheetId="22">#REF!</definedName>
    <definedName name="Koeficients" localSheetId="23">#REF!</definedName>
    <definedName name="Koeficients" localSheetId="24">#REF!</definedName>
    <definedName name="Koeficients" localSheetId="25">#REF!</definedName>
    <definedName name="Koeficients" localSheetId="6">#REF!</definedName>
    <definedName name="Koeficients" localSheetId="9">#REF!</definedName>
    <definedName name="Koeficients" localSheetId="11">#REF!</definedName>
    <definedName name="Koeficients" localSheetId="12">#REF!</definedName>
    <definedName name="Koeficients" localSheetId="13">#REF!</definedName>
    <definedName name="Koeficients" localSheetId="26">#REF!</definedName>
    <definedName name="Koeficients" localSheetId="35">#REF!</definedName>
    <definedName name="Koeficients" localSheetId="36">#REF!</definedName>
    <definedName name="Koeficients" localSheetId="37">#REF!</definedName>
    <definedName name="Koeficients" localSheetId="27">#REF!</definedName>
    <definedName name="Koeficients" localSheetId="28">#REF!</definedName>
    <definedName name="Koeficients" localSheetId="29">#REF!</definedName>
    <definedName name="Koeficients" localSheetId="31">#REF!</definedName>
    <definedName name="Koeficients" localSheetId="32">#REF!</definedName>
    <definedName name="Koeficients" localSheetId="33">#REF!</definedName>
    <definedName name="Koeficients" localSheetId="34">#REF!</definedName>
    <definedName name="Koeficients" localSheetId="38">#REF!</definedName>
    <definedName name="Koeficients" localSheetId="47">#REF!</definedName>
    <definedName name="Koeficients" localSheetId="39">#REF!</definedName>
    <definedName name="Koeficients" localSheetId="40">#REF!</definedName>
    <definedName name="Koeficients" localSheetId="41">#REF!</definedName>
    <definedName name="Koeficients" localSheetId="42">#REF!</definedName>
    <definedName name="Koeficients" localSheetId="43">#REF!</definedName>
    <definedName name="Koeficients" localSheetId="44">#REF!</definedName>
    <definedName name="Koeficients" localSheetId="45">#REF!</definedName>
    <definedName name="Koeficients" localSheetId="46">#REF!</definedName>
    <definedName name="Koeficients" localSheetId="48">#REF!</definedName>
    <definedName name="Koeficients" localSheetId="49">#REF!</definedName>
    <definedName name="Koeficients" localSheetId="50">#REF!</definedName>
    <definedName name="Koeficients" localSheetId="51">#REF!</definedName>
    <definedName name="Koeficients" localSheetId="52">#REF!</definedName>
    <definedName name="Koeficients" localSheetId="53">#REF!</definedName>
    <definedName name="Koeficients" localSheetId="54">#REF!</definedName>
    <definedName name="Koeficients" localSheetId="55">#REF!</definedName>
    <definedName name="Koeficients" localSheetId="56">#REF!</definedName>
    <definedName name="Koeficients" localSheetId="57">#REF!</definedName>
    <definedName name="Koeficients" localSheetId="58">#REF!</definedName>
    <definedName name="Koeficients" localSheetId="59">#REF!</definedName>
    <definedName name="Koeficients" localSheetId="60">#REF!</definedName>
    <definedName name="Koeficients" localSheetId="61">#REF!</definedName>
    <definedName name="Koeficients" localSheetId="62">#REF!</definedName>
    <definedName name="Koeficients" localSheetId="63">#REF!</definedName>
    <definedName name="Koeficients" localSheetId="64">#REF!</definedName>
    <definedName name="Koeficients" localSheetId="65">#REF!</definedName>
    <definedName name="Koeficients" localSheetId="66">#REF!</definedName>
    <definedName name="Koeficients">#REF!</definedName>
    <definedName name="lapa">#REF!</definedName>
    <definedName name="meh" localSheetId="5">#REF!</definedName>
    <definedName name="meh" localSheetId="14">#REF!</definedName>
    <definedName name="meh" localSheetId="15">#REF!</definedName>
    <definedName name="meh" localSheetId="18">#REF!</definedName>
    <definedName name="meh" localSheetId="19">#REF!</definedName>
    <definedName name="meh" localSheetId="20">#REF!</definedName>
    <definedName name="meh" localSheetId="21">#REF!</definedName>
    <definedName name="meh" localSheetId="22">#REF!</definedName>
    <definedName name="meh" localSheetId="23">#REF!</definedName>
    <definedName name="meh" localSheetId="24">#REF!</definedName>
    <definedName name="meh" localSheetId="25">#REF!</definedName>
    <definedName name="meh" localSheetId="6">#REF!</definedName>
    <definedName name="meh" localSheetId="9">#REF!</definedName>
    <definedName name="meh" localSheetId="11">#REF!</definedName>
    <definedName name="meh" localSheetId="12">#REF!</definedName>
    <definedName name="meh" localSheetId="13">#REF!</definedName>
    <definedName name="meh" localSheetId="26">#REF!</definedName>
    <definedName name="meh" localSheetId="35">#REF!</definedName>
    <definedName name="meh" localSheetId="36">#REF!</definedName>
    <definedName name="meh" localSheetId="37">#REF!</definedName>
    <definedName name="meh" localSheetId="27">#REF!</definedName>
    <definedName name="meh" localSheetId="28">#REF!</definedName>
    <definedName name="meh" localSheetId="29">#REF!</definedName>
    <definedName name="meh" localSheetId="31">#REF!</definedName>
    <definedName name="meh" localSheetId="32">#REF!</definedName>
    <definedName name="meh" localSheetId="33">#REF!</definedName>
    <definedName name="meh" localSheetId="34">#REF!</definedName>
    <definedName name="meh" localSheetId="38">#REF!</definedName>
    <definedName name="meh" localSheetId="47">#REF!</definedName>
    <definedName name="meh" localSheetId="39">#REF!</definedName>
    <definedName name="meh" localSheetId="40">#REF!</definedName>
    <definedName name="meh" localSheetId="41">#REF!</definedName>
    <definedName name="meh" localSheetId="42">#REF!</definedName>
    <definedName name="meh" localSheetId="43">#REF!</definedName>
    <definedName name="meh" localSheetId="44">#REF!</definedName>
    <definedName name="meh" localSheetId="45">#REF!</definedName>
    <definedName name="meh" localSheetId="46">#REF!</definedName>
    <definedName name="meh" localSheetId="48">#REF!</definedName>
    <definedName name="meh" localSheetId="49">#REF!</definedName>
    <definedName name="meh" localSheetId="50">#REF!</definedName>
    <definedName name="meh" localSheetId="51">#REF!</definedName>
    <definedName name="meh" localSheetId="52">#REF!</definedName>
    <definedName name="meh" localSheetId="53">#REF!</definedName>
    <definedName name="meh" localSheetId="54">#REF!</definedName>
    <definedName name="meh" localSheetId="55">#REF!</definedName>
    <definedName name="meh" localSheetId="56">#REF!</definedName>
    <definedName name="meh" localSheetId="57">#REF!</definedName>
    <definedName name="meh" localSheetId="58">#REF!</definedName>
    <definedName name="meh" localSheetId="59">#REF!</definedName>
    <definedName name="meh" localSheetId="60">#REF!</definedName>
    <definedName name="meh" localSheetId="61">#REF!</definedName>
    <definedName name="meh" localSheetId="62">#REF!</definedName>
    <definedName name="meh" localSheetId="63">#REF!</definedName>
    <definedName name="meh" localSheetId="64">#REF!</definedName>
    <definedName name="meh" localSheetId="65">#REF!</definedName>
    <definedName name="meh" localSheetId="66">#REF!</definedName>
    <definedName name="meh" localSheetId="0">#REF!</definedName>
    <definedName name="meh">#REF!</definedName>
    <definedName name="Mēbele">#REF!</definedName>
    <definedName name="P">#REF!</definedName>
    <definedName name="_xlnm.Print_Area" localSheetId="4">'0-1'!$A$1:$P$101</definedName>
    <definedName name="_xlnm.Print_Area" localSheetId="5">'1-0Z'!$A$1:$P$19</definedName>
    <definedName name="_xlnm.Print_Area" localSheetId="14">'1-10Gp'!$A$1:$P$181</definedName>
    <definedName name="_xlnm.Print_Area" localSheetId="15">'1-11S'!$A$1:$P$74</definedName>
    <definedName name="_xlnm.Print_Area" localSheetId="16">'1-12-1G'!$A$1:$P$26</definedName>
    <definedName name="_xlnm.Print_Area" localSheetId="17">'1-12-2G'!$A$1:$P$46</definedName>
    <definedName name="_xlnm.Print_Area" localSheetId="18">'1-13-1G'!$A$1:$P$79</definedName>
    <definedName name="_xlnm.Print_Area" localSheetId="19">'1-13-2G'!$A$1:$P$22</definedName>
    <definedName name="_xlnm.Print_Area" localSheetId="20">'1-13-3G'!$A$1:$P$38</definedName>
    <definedName name="_xlnm.Print_Area" localSheetId="21">'1-14-1S'!$A$1:$P$21</definedName>
    <definedName name="_xlnm.Print_Area" localSheetId="22">'1-14-2S'!$A$1:$P$45</definedName>
    <definedName name="_xlnm.Print_Area" localSheetId="23">'1-15D'!$A$1:$P$73</definedName>
    <definedName name="_xlnm.Print_Area" localSheetId="24">'1-16'!$A$1:$P$22</definedName>
    <definedName name="_xlnm.Print_Area" localSheetId="25">'1-17'!$A$1:$P$17</definedName>
    <definedName name="_xlnm.Print_Area" localSheetId="6">'1-2Pp'!$A$1:$P$50</definedName>
    <definedName name="_xlnm.Print_Area" localSheetId="7">'1-3S'!$A$1:$P$85</definedName>
    <definedName name="_xlnm.Print_Area" localSheetId="8">'1-4T'!$A$1:$P$67</definedName>
    <definedName name="_xlnm.Print_Area" localSheetId="10">'1-6K'!$A$1:$P$45</definedName>
    <definedName name="_xlnm.Print_Area" localSheetId="11">'1-7J'!$A$1:$P$183</definedName>
    <definedName name="_xlnm.Print_Area" localSheetId="12">'1-8F'!$A$1:$P$121</definedName>
    <definedName name="_xlnm.Print_Area" localSheetId="13">'1-9L'!$A$1:$P$85</definedName>
    <definedName name="_xlnm.Print_Area" localSheetId="26">'2-1'!$A$1:$P$197</definedName>
    <definedName name="_xlnm.Print_Area" localSheetId="35">'2-10'!$A$1:$P$38</definedName>
    <definedName name="_xlnm.Print_Area" localSheetId="36">'2-11'!$A$1:$P$98</definedName>
    <definedName name="_xlnm.Print_Area" localSheetId="37">'2-12'!$A$1:$P$76</definedName>
    <definedName name="_xlnm.Print_Area" localSheetId="27">'2-2'!$A$1:$P$228</definedName>
    <definedName name="_xlnm.Print_Area" localSheetId="28">'2-3'!$A$1:$P$400</definedName>
    <definedName name="_xlnm.Print_Area" localSheetId="29">'2-4'!$A$1:$P$153</definedName>
    <definedName name="_xlnm.Print_Area" localSheetId="30">'2-5'!$A$1:$P$181</definedName>
    <definedName name="_xlnm.Print_Area" localSheetId="31">'2-6'!$A$1:$P$55</definedName>
    <definedName name="_xlnm.Print_Area" localSheetId="32">'2-7'!$A$1:$P$45</definedName>
    <definedName name="_xlnm.Print_Area" localSheetId="33">'2-8'!$A$1:$P$44</definedName>
    <definedName name="_xlnm.Print_Area" localSheetId="34">'2-9'!$A$1:$P$38</definedName>
    <definedName name="_xlnm.Print_Area" localSheetId="38">'3-1'!$A$1:$P$379</definedName>
    <definedName name="_xlnm.Print_Area" localSheetId="47">'3-10'!$A$1:$P$83</definedName>
    <definedName name="_xlnm.Print_Area" localSheetId="39">'3-2'!$A$1:$P$152</definedName>
    <definedName name="_xlnm.Print_Area" localSheetId="40">'3-3'!$A$1:$P$58</definedName>
    <definedName name="_xlnm.Print_Area" localSheetId="41">'3-4'!$A$1:$P$136</definedName>
    <definedName name="_xlnm.Print_Area" localSheetId="42">'3-5'!$A$1:$P$79</definedName>
    <definedName name="_xlnm.Print_Area" localSheetId="43">'3-6'!$A$1:$P$91</definedName>
    <definedName name="_xlnm.Print_Area" localSheetId="44">'3-7'!$A$1:$P$33</definedName>
    <definedName name="_xlnm.Print_Area" localSheetId="45">'3-8'!$A$1:$P$47</definedName>
    <definedName name="_xlnm.Print_Area" localSheetId="46">'3-9'!$A$1:$P$69</definedName>
    <definedName name="_xlnm.Print_Area" localSheetId="48">'4-1'!$A$1:$P$88</definedName>
    <definedName name="_xlnm.Print_Area" localSheetId="49">'4-2'!$A$1:$P$33</definedName>
    <definedName name="_xlnm.Print_Area" localSheetId="50">'4-3'!$A$1:$P$36</definedName>
    <definedName name="_xlnm.Print_Area" localSheetId="51">'4-4'!$A$1:$P$64</definedName>
    <definedName name="_xlnm.Print_Area" localSheetId="52">'4-5'!$A$1:$P$25</definedName>
    <definedName name="_xlnm.Print_Area" localSheetId="53">'4-6'!$A$1:$P$70</definedName>
    <definedName name="_xlnm.Print_Area" localSheetId="54">'4-7'!$A$1:$P$38</definedName>
    <definedName name="_xlnm.Print_Area" localSheetId="55">'4-8'!$A$1:$P$62</definedName>
    <definedName name="_xlnm.Print_Area" localSheetId="56">'4-9'!$A$1:$P$40</definedName>
    <definedName name="_xlnm.Print_Area" localSheetId="57">'5-1'!$A$1:$P$67</definedName>
    <definedName name="_xlnm.Print_Area" localSheetId="58">'5-2-1'!$A$1:$P$31</definedName>
    <definedName name="_xlnm.Print_Area" localSheetId="59">'5-2-2'!$A$1:$P$60</definedName>
    <definedName name="_xlnm.Print_Area" localSheetId="60">'5-2-3'!$A$1:$P$37</definedName>
    <definedName name="_xlnm.Print_Area" localSheetId="61">'5-3-1'!$A$1:$P$83</definedName>
    <definedName name="_xlnm.Print_Area" localSheetId="63">'5-3-3'!$A$1:$P$22</definedName>
    <definedName name="_xlnm.Print_Area" localSheetId="64">'5-4-1'!$A$1:$P$55</definedName>
    <definedName name="_xlnm.Print_Area" localSheetId="65">'5-4-2'!$A$1:$P$61</definedName>
    <definedName name="_xlnm.Print_Area" localSheetId="66">'5-4-3'!$A$1:$P$36</definedName>
    <definedName name="_xlnm.Print_Area" localSheetId="0">KO!$A$3:$D$44</definedName>
    <definedName name="_xlnm.Print_Area" localSheetId="1">KS!$A$1:$H$117</definedName>
    <definedName name="_xlnm.Print_Area">#N/A</definedName>
    <definedName name="Print_Area_MI" localSheetId="0">KO!$B$22:$D$23</definedName>
    <definedName name="PRINT_AREA_MI">#N/A</definedName>
    <definedName name="_xlnm.Print_Titles" localSheetId="4">'0-1'!$9:$12</definedName>
    <definedName name="_xlnm.Print_Titles" localSheetId="5">'1-0Z'!$10:$13</definedName>
    <definedName name="_xlnm.Print_Titles" localSheetId="14">'1-10Gp'!$10:$13</definedName>
    <definedName name="_xlnm.Print_Titles" localSheetId="15">'1-11S'!$10:$13</definedName>
    <definedName name="_xlnm.Print_Titles" localSheetId="16">'1-12-1G'!$10:$13</definedName>
    <definedName name="_xlnm.Print_Titles" localSheetId="17">'1-12-2G'!$10:$13</definedName>
    <definedName name="_xlnm.Print_Titles" localSheetId="18">'1-13-1G'!$10:$13</definedName>
    <definedName name="_xlnm.Print_Titles" localSheetId="19">'1-13-2G'!$10:$13</definedName>
    <definedName name="_xlnm.Print_Titles" localSheetId="20">'1-13-3G'!$10:$13</definedName>
    <definedName name="_xlnm.Print_Titles" localSheetId="21">'1-14-1S'!$10:$13</definedName>
    <definedName name="_xlnm.Print_Titles" localSheetId="22">'1-14-2S'!$10:$13</definedName>
    <definedName name="_xlnm.Print_Titles" localSheetId="23">'1-15D'!$10:$13</definedName>
    <definedName name="_xlnm.Print_Titles" localSheetId="24">'1-16'!$10:$13</definedName>
    <definedName name="_xlnm.Print_Titles" localSheetId="25">'1-17'!$10:$13</definedName>
    <definedName name="_xlnm.Print_Titles" localSheetId="6">'1-2Pp'!$10:$13</definedName>
    <definedName name="_xlnm.Print_Titles" localSheetId="7">'1-3S'!$10:$13</definedName>
    <definedName name="_xlnm.Print_Titles" localSheetId="8">'1-4T'!$10:$13</definedName>
    <definedName name="_xlnm.Print_Titles" localSheetId="9">'1-5P'!$10:$13</definedName>
    <definedName name="_xlnm.Print_Titles" localSheetId="10">'1-6K'!$10:$13</definedName>
    <definedName name="_xlnm.Print_Titles" localSheetId="11">'1-7J'!$10:$13</definedName>
    <definedName name="_xlnm.Print_Titles" localSheetId="12">'1-8F'!$10:$13</definedName>
    <definedName name="_xlnm.Print_Titles" localSheetId="13">'1-9L'!$10:$13</definedName>
    <definedName name="_xlnm.Print_Titles" localSheetId="26">'2-1'!$10:$13</definedName>
    <definedName name="_xlnm.Print_Titles" localSheetId="35">'2-10'!$10:$13</definedName>
    <definedName name="_xlnm.Print_Titles" localSheetId="36">'2-11'!$10:$13</definedName>
    <definedName name="_xlnm.Print_Titles" localSheetId="37">'2-12'!$10:$13</definedName>
    <definedName name="_xlnm.Print_Titles" localSheetId="27">'2-2'!$10:$13</definedName>
    <definedName name="_xlnm.Print_Titles" localSheetId="28">'2-3'!$10:$13</definedName>
    <definedName name="_xlnm.Print_Titles" localSheetId="29">'2-4'!$10:$13</definedName>
    <definedName name="_xlnm.Print_Titles" localSheetId="30">'2-5'!$10:$13</definedName>
    <definedName name="_xlnm.Print_Titles" localSheetId="31">'2-6'!$10:$13</definedName>
    <definedName name="_xlnm.Print_Titles" localSheetId="32">'2-7'!$10:$13</definedName>
    <definedName name="_xlnm.Print_Titles" localSheetId="33">'2-8'!$10:$13</definedName>
    <definedName name="_xlnm.Print_Titles" localSheetId="34">'2-9'!$10:$13</definedName>
    <definedName name="_xlnm.Print_Titles" localSheetId="38">'3-1'!$10:$13</definedName>
    <definedName name="_xlnm.Print_Titles" localSheetId="47">'3-10'!$10:$13</definedName>
    <definedName name="_xlnm.Print_Titles" localSheetId="39">'3-2'!$10:$13</definedName>
    <definedName name="_xlnm.Print_Titles" localSheetId="40">'3-3'!$10:$13</definedName>
    <definedName name="_xlnm.Print_Titles" localSheetId="41">'3-4'!$10:$13</definedName>
    <definedName name="_xlnm.Print_Titles" localSheetId="42">'3-5'!$10:$13</definedName>
    <definedName name="_xlnm.Print_Titles" localSheetId="43">'3-6'!$10:$13</definedName>
    <definedName name="_xlnm.Print_Titles" localSheetId="44">'3-7'!$10:$12</definedName>
    <definedName name="_xlnm.Print_Titles" localSheetId="45">'3-8'!$10:$13</definedName>
    <definedName name="_xlnm.Print_Titles" localSheetId="46">'3-9'!$10:$13</definedName>
    <definedName name="_xlnm.Print_Titles" localSheetId="48">'4-1'!$10:$13</definedName>
    <definedName name="_xlnm.Print_Titles" localSheetId="49">'4-2'!$10:$13</definedName>
    <definedName name="_xlnm.Print_Titles" localSheetId="50">'4-3'!$10:$13</definedName>
    <definedName name="_xlnm.Print_Titles" localSheetId="51">'4-4'!$10:$13</definedName>
    <definedName name="_xlnm.Print_Titles" localSheetId="52">'4-5'!$10:$13</definedName>
    <definedName name="_xlnm.Print_Titles" localSheetId="53">'4-6'!$10:$13</definedName>
    <definedName name="_xlnm.Print_Titles" localSheetId="54">'4-7'!$10:$13</definedName>
    <definedName name="_xlnm.Print_Titles" localSheetId="55">'4-8'!$10:$13</definedName>
    <definedName name="_xlnm.Print_Titles" localSheetId="56">'4-9'!$10:$13</definedName>
    <definedName name="_xlnm.Print_Titles" localSheetId="57">'5-1'!$10:$13</definedName>
    <definedName name="_xlnm.Print_Titles" localSheetId="58">'5-2-1'!$10:$13</definedName>
    <definedName name="_xlnm.Print_Titles" localSheetId="59">'5-2-2'!$10:$13</definedName>
    <definedName name="_xlnm.Print_Titles" localSheetId="60">'5-2-3'!$10:$13</definedName>
    <definedName name="_xlnm.Print_Titles" localSheetId="61">'5-3-1'!$10:$13</definedName>
    <definedName name="_xlnm.Print_Titles" localSheetId="62">'5-3-2'!$10:$13</definedName>
    <definedName name="_xlnm.Print_Titles" localSheetId="63">'5-3-3'!$10:$13</definedName>
    <definedName name="_xlnm.Print_Titles" localSheetId="0">KO!$20:$23</definedName>
    <definedName name="_xlnm.Print_Titles" localSheetId="1">KS!$15:$18</definedName>
    <definedName name="Print_Titles_MI" localSheetId="0">KO!#REF!</definedName>
    <definedName name="Projektname">#REF!</definedName>
    <definedName name="risk" localSheetId="41">#REF!</definedName>
    <definedName name="risk" localSheetId="42">#REF!</definedName>
    <definedName name="risk">#REF!</definedName>
    <definedName name="sum" localSheetId="41">#REF!</definedName>
    <definedName name="sum" localSheetId="42">#REF!</definedName>
    <definedName name="sum">#REF!</definedName>
    <definedName name="Tabula" localSheetId="41">#REF!</definedName>
    <definedName name="Tabula" localSheetId="42">#REF!</definedName>
    <definedName name="Tabula">#REF!</definedName>
    <definedName name="tikli" localSheetId="5">#REF!</definedName>
    <definedName name="tikli" localSheetId="14">#REF!</definedName>
    <definedName name="tikli" localSheetId="15">#REF!</definedName>
    <definedName name="tikli" localSheetId="21">#REF!</definedName>
    <definedName name="tikli" localSheetId="22">#REF!</definedName>
    <definedName name="tikli" localSheetId="23">#REF!</definedName>
    <definedName name="tikli" localSheetId="24">#REF!</definedName>
    <definedName name="tikli" localSheetId="25">#REF!</definedName>
    <definedName name="tikli" localSheetId="6">#REF!</definedName>
    <definedName name="tikli" localSheetId="11">#REF!</definedName>
    <definedName name="tikli" localSheetId="12">#REF!</definedName>
    <definedName name="tikli" localSheetId="13">#REF!</definedName>
    <definedName name="tikli" localSheetId="26">#REF!</definedName>
    <definedName name="tikli" localSheetId="35">#REF!</definedName>
    <definedName name="tikli" localSheetId="36">#REF!</definedName>
    <definedName name="tikli" localSheetId="37">#REF!</definedName>
    <definedName name="tikli" localSheetId="27">#REF!</definedName>
    <definedName name="tikli" localSheetId="28">#REF!</definedName>
    <definedName name="tikli" localSheetId="29">#REF!</definedName>
    <definedName name="tikli" localSheetId="31">#REF!</definedName>
    <definedName name="tikli" localSheetId="32">#REF!</definedName>
    <definedName name="tikli" localSheetId="33">#REF!</definedName>
    <definedName name="tikli" localSheetId="34">#REF!</definedName>
    <definedName name="tikli" localSheetId="47">#REF!</definedName>
    <definedName name="tikli" localSheetId="39">#REF!</definedName>
    <definedName name="tikli" localSheetId="40">#REF!</definedName>
    <definedName name="tikli" localSheetId="41">#REF!</definedName>
    <definedName name="tikli" localSheetId="42">#REF!</definedName>
    <definedName name="tikli" localSheetId="43">#REF!</definedName>
    <definedName name="tikli" localSheetId="44">#REF!</definedName>
    <definedName name="tikli" localSheetId="45">#REF!</definedName>
    <definedName name="tikli" localSheetId="46">#REF!</definedName>
    <definedName name="tikli" localSheetId="48">#REF!</definedName>
    <definedName name="tikli" localSheetId="49">#REF!</definedName>
    <definedName name="tikli" localSheetId="50">#REF!</definedName>
    <definedName name="tikli" localSheetId="51">#REF!</definedName>
    <definedName name="tikli" localSheetId="57">#REF!</definedName>
    <definedName name="tikli" localSheetId="58">#REF!</definedName>
    <definedName name="tikli" localSheetId="59">#REF!</definedName>
    <definedName name="tikli" localSheetId="60">#REF!</definedName>
    <definedName name="tikli" localSheetId="61">#REF!</definedName>
    <definedName name="tikli" localSheetId="62">#REF!</definedName>
    <definedName name="tikli" localSheetId="63">#REF!</definedName>
    <definedName name="tikli" localSheetId="64">#REF!</definedName>
    <definedName name="tikli" localSheetId="65">#REF!</definedName>
    <definedName name="tikli" localSheetId="66">#REF!</definedName>
    <definedName name="tikli">#REF!</definedName>
    <definedName name="tikli2" localSheetId="5">#REF!</definedName>
    <definedName name="tikli2" localSheetId="14">#REF!</definedName>
    <definedName name="tikli2" localSheetId="15">#REF!</definedName>
    <definedName name="tikli2" localSheetId="21">#REF!</definedName>
    <definedName name="tikli2" localSheetId="22">#REF!</definedName>
    <definedName name="tikli2" localSheetId="23">#REF!</definedName>
    <definedName name="tikli2" localSheetId="24">#REF!</definedName>
    <definedName name="tikli2" localSheetId="25">#REF!</definedName>
    <definedName name="tikli2" localSheetId="6">#REF!</definedName>
    <definedName name="tikli2" localSheetId="11">#REF!</definedName>
    <definedName name="tikli2" localSheetId="12">#REF!</definedName>
    <definedName name="tikli2" localSheetId="13">#REF!</definedName>
    <definedName name="tikli2" localSheetId="26">#REF!</definedName>
    <definedName name="tikli2" localSheetId="35">#REF!</definedName>
    <definedName name="tikli2" localSheetId="36">#REF!</definedName>
    <definedName name="tikli2" localSheetId="37">#REF!</definedName>
    <definedName name="tikli2" localSheetId="27">#REF!</definedName>
    <definedName name="tikli2" localSheetId="28">#REF!</definedName>
    <definedName name="tikli2" localSheetId="29">#REF!</definedName>
    <definedName name="tikli2" localSheetId="31">#REF!</definedName>
    <definedName name="tikli2" localSheetId="32">#REF!</definedName>
    <definedName name="tikli2" localSheetId="33">#REF!</definedName>
    <definedName name="tikli2" localSheetId="34">#REF!</definedName>
    <definedName name="tikli2" localSheetId="47">#REF!</definedName>
    <definedName name="tikli2" localSheetId="39">#REF!</definedName>
    <definedName name="tikli2" localSheetId="40">#REF!</definedName>
    <definedName name="tikli2" localSheetId="41">#REF!</definedName>
    <definedName name="tikli2" localSheetId="42">#REF!</definedName>
    <definedName name="tikli2" localSheetId="43">#REF!</definedName>
    <definedName name="tikli2" localSheetId="44">#REF!</definedName>
    <definedName name="tikli2" localSheetId="45">#REF!</definedName>
    <definedName name="tikli2" localSheetId="46">#REF!</definedName>
    <definedName name="tikli2" localSheetId="48">#REF!</definedName>
    <definedName name="tikli2" localSheetId="49">#REF!</definedName>
    <definedName name="tikli2" localSheetId="50">#REF!</definedName>
    <definedName name="tikli2" localSheetId="51">#REF!</definedName>
    <definedName name="tikli2" localSheetId="57">#REF!</definedName>
    <definedName name="tikli2" localSheetId="58">#REF!</definedName>
    <definedName name="tikli2" localSheetId="59">#REF!</definedName>
    <definedName name="tikli2" localSheetId="60">#REF!</definedName>
    <definedName name="tikli2" localSheetId="61">#REF!</definedName>
    <definedName name="tikli2" localSheetId="62">#REF!</definedName>
    <definedName name="tikli2" localSheetId="63">#REF!</definedName>
    <definedName name="tikli2" localSheetId="64">#REF!</definedName>
    <definedName name="tikli2" localSheetId="65">#REF!</definedName>
    <definedName name="tikli2" localSheetId="66">#REF!</definedName>
    <definedName name="tikli2">#REF!</definedName>
    <definedName name="Titul">#REF!</definedName>
    <definedName name="VS" localSheetId="14">#REF!</definedName>
    <definedName name="VS" localSheetId="15">#REF!</definedName>
    <definedName name="VS" localSheetId="25">#REF!</definedName>
    <definedName name="VS" localSheetId="6">#REF!</definedName>
    <definedName name="VS" localSheetId="13">#REF!</definedName>
    <definedName name="VS" localSheetId="37">#REF!</definedName>
    <definedName name="VS" localSheetId="27">#REF!</definedName>
    <definedName name="VS" localSheetId="29">#REF!</definedName>
    <definedName name="VS" localSheetId="40">#REF!</definedName>
    <definedName name="VS" localSheetId="46">#REF!</definedName>
    <definedName name="VS" localSheetId="48">#REF!</definedName>
    <definedName name="VS" localSheetId="49">#REF!</definedName>
    <definedName name="VS" localSheetId="50">#REF!</definedName>
    <definedName name="VS" localSheetId="51">#REF!</definedName>
    <definedName name="VS" localSheetId="57">#REF!</definedName>
    <definedName name="VS" localSheetId="58">#REF!</definedName>
    <definedName name="VS" localSheetId="59">#REF!</definedName>
    <definedName name="VS" localSheetId="60">#REF!</definedName>
    <definedName name="VS" localSheetId="61">#REF!</definedName>
    <definedName name="VS" localSheetId="62">#REF!</definedName>
    <definedName name="VS" localSheetId="63">#REF!</definedName>
    <definedName name="VS" localSheetId="64">#REF!</definedName>
    <definedName name="VS" localSheetId="65">#REF!</definedName>
    <definedName name="VS" localSheetId="66">#REF!</definedName>
    <definedName name="VS">#REF!</definedName>
    <definedName name="Währungsfaktor">#REF!</definedName>
    <definedName name="Z_83795769_38C4_11D4_84F6_00002145AA87_.wvu.PrintArea" localSheetId="41">#REF!</definedName>
    <definedName name="Z_83795769_38C4_11D4_84F6_00002145AA87_.wvu.PrintArea" localSheetId="42">#REF!</definedName>
    <definedName name="Z_83795769_38C4_11D4_84F6_00002145AA87_.wvu.PrintArea">#REF!</definedName>
    <definedName name="Z_83795769_38C4_11D4_84F6_00002145AA87_.wvu.Rows" localSheetId="41">#REF!</definedName>
    <definedName name="Z_83795769_38C4_11D4_84F6_00002145AA87_.wvu.Rows" localSheetId="42">#REF!</definedName>
    <definedName name="Z_83795769_38C4_11D4_84F6_00002145AA87_.wvu.Rows">#REF!</definedName>
  </definedNames>
  <calcPr calcId="191029"/>
  <fileRecoveryPr autoRecover="0"/>
</workbook>
</file>

<file path=xl/calcChain.xml><?xml version="1.0" encoding="utf-8"?>
<calcChain xmlns="http://schemas.openxmlformats.org/spreadsheetml/2006/main">
  <c r="L22" i="158" l="1"/>
  <c r="A93" i="105"/>
  <c r="A25" i="17" l="1"/>
  <c r="A21" i="17"/>
  <c r="A6" i="160" l="1"/>
  <c r="A5" i="160"/>
  <c r="A4" i="160"/>
  <c r="M225" i="159"/>
  <c r="N212" i="159"/>
  <c r="M212" i="159"/>
  <c r="L212" i="159"/>
  <c r="O212" i="159" s="1"/>
  <c r="K212" i="159"/>
  <c r="G212" i="159"/>
  <c r="J212" i="159" s="1"/>
  <c r="N211" i="159"/>
  <c r="M211" i="159"/>
  <c r="L211" i="159"/>
  <c r="O211" i="159" s="1"/>
  <c r="K211" i="159"/>
  <c r="J211" i="159"/>
  <c r="G211" i="159"/>
  <c r="N210" i="159"/>
  <c r="M210" i="159"/>
  <c r="K210" i="159"/>
  <c r="J210" i="159"/>
  <c r="G210" i="159"/>
  <c r="L210" i="159" s="1"/>
  <c r="O210" i="159" s="1"/>
  <c r="N209" i="159"/>
  <c r="M209" i="159"/>
  <c r="K209" i="159"/>
  <c r="G209" i="159"/>
  <c r="L209" i="159" s="1"/>
  <c r="O209" i="159" s="1"/>
  <c r="N208" i="159"/>
  <c r="M208" i="159"/>
  <c r="K208" i="159"/>
  <c r="G208" i="159"/>
  <c r="L208" i="159" s="1"/>
  <c r="O208" i="159" s="1"/>
  <c r="N207" i="159"/>
  <c r="M207" i="159"/>
  <c r="K207" i="159"/>
  <c r="G207" i="159"/>
  <c r="L207" i="159" s="1"/>
  <c r="O207" i="159" s="1"/>
  <c r="N206" i="159"/>
  <c r="N228" i="159" s="1"/>
  <c r="M206" i="159"/>
  <c r="M228" i="159" s="1"/>
  <c r="K206" i="159"/>
  <c r="K228" i="159" s="1"/>
  <c r="G206" i="159"/>
  <c r="L206" i="159" s="1"/>
  <c r="N205" i="159"/>
  <c r="M205" i="159"/>
  <c r="L205" i="159"/>
  <c r="O205" i="159" s="1"/>
  <c r="K205" i="159"/>
  <c r="G205" i="159"/>
  <c r="J205" i="159" s="1"/>
  <c r="N204" i="159"/>
  <c r="M204" i="159"/>
  <c r="L204" i="159"/>
  <c r="O204" i="159" s="1"/>
  <c r="K204" i="159"/>
  <c r="G204" i="159"/>
  <c r="J204" i="159" s="1"/>
  <c r="N203" i="159"/>
  <c r="M203" i="159"/>
  <c r="L203" i="159"/>
  <c r="O203" i="159" s="1"/>
  <c r="K203" i="159"/>
  <c r="J203" i="159"/>
  <c r="G203" i="159"/>
  <c r="N202" i="159"/>
  <c r="M202" i="159"/>
  <c r="K202" i="159"/>
  <c r="J202" i="159"/>
  <c r="G202" i="159"/>
  <c r="L202" i="159" s="1"/>
  <c r="O202" i="159" s="1"/>
  <c r="N201" i="159"/>
  <c r="M201" i="159"/>
  <c r="K201" i="159"/>
  <c r="G201" i="159"/>
  <c r="L201" i="159" s="1"/>
  <c r="O201" i="159" s="1"/>
  <c r="N200" i="159"/>
  <c r="M200" i="159"/>
  <c r="K200" i="159"/>
  <c r="G200" i="159"/>
  <c r="L200" i="159" s="1"/>
  <c r="O200" i="159" s="1"/>
  <c r="N199" i="159"/>
  <c r="M199" i="159"/>
  <c r="K199" i="159"/>
  <c r="G199" i="159"/>
  <c r="L199" i="159" s="1"/>
  <c r="O199" i="159" s="1"/>
  <c r="N198" i="159"/>
  <c r="M198" i="159"/>
  <c r="K198" i="159"/>
  <c r="G198" i="159"/>
  <c r="L198" i="159" s="1"/>
  <c r="O198" i="159" s="1"/>
  <c r="N197" i="159"/>
  <c r="M197" i="159"/>
  <c r="L197" i="159"/>
  <c r="O197" i="159" s="1"/>
  <c r="K197" i="159"/>
  <c r="G197" i="159"/>
  <c r="J197" i="159" s="1"/>
  <c r="N196" i="159"/>
  <c r="M196" i="159"/>
  <c r="L196" i="159"/>
  <c r="O196" i="159" s="1"/>
  <c r="K196" i="159"/>
  <c r="G196" i="159"/>
  <c r="J196" i="159" s="1"/>
  <c r="N195" i="159"/>
  <c r="M195" i="159"/>
  <c r="L195" i="159"/>
  <c r="O195" i="159" s="1"/>
  <c r="K195" i="159"/>
  <c r="K227" i="159" s="1"/>
  <c r="J195" i="159"/>
  <c r="G195" i="159"/>
  <c r="N194" i="159"/>
  <c r="M194" i="159"/>
  <c r="K194" i="159"/>
  <c r="J194" i="159"/>
  <c r="G194" i="159"/>
  <c r="L194" i="159" s="1"/>
  <c r="O194" i="159" s="1"/>
  <c r="N193" i="159"/>
  <c r="M193" i="159"/>
  <c r="K193" i="159"/>
  <c r="G193" i="159"/>
  <c r="L193" i="159" s="1"/>
  <c r="O193" i="159" s="1"/>
  <c r="N192" i="159"/>
  <c r="N227" i="159" s="1"/>
  <c r="M192" i="159"/>
  <c r="M227" i="159" s="1"/>
  <c r="K192" i="159"/>
  <c r="G192" i="159"/>
  <c r="L192" i="159" s="1"/>
  <c r="N191" i="159"/>
  <c r="M191" i="159"/>
  <c r="K191" i="159"/>
  <c r="G191" i="159"/>
  <c r="L191" i="159" s="1"/>
  <c r="O191" i="159" s="1"/>
  <c r="N190" i="159"/>
  <c r="M190" i="159"/>
  <c r="K190" i="159"/>
  <c r="G190" i="159"/>
  <c r="L190" i="159" s="1"/>
  <c r="O190" i="159" s="1"/>
  <c r="N189" i="159"/>
  <c r="M189" i="159"/>
  <c r="L189" i="159"/>
  <c r="O189" i="159" s="1"/>
  <c r="K189" i="159"/>
  <c r="G189" i="159"/>
  <c r="J189" i="159" s="1"/>
  <c r="N188" i="159"/>
  <c r="M188" i="159"/>
  <c r="L188" i="159"/>
  <c r="O188" i="159" s="1"/>
  <c r="K188" i="159"/>
  <c r="G188" i="159"/>
  <c r="J188" i="159" s="1"/>
  <c r="N187" i="159"/>
  <c r="M187" i="159"/>
  <c r="L187" i="159"/>
  <c r="O187" i="159" s="1"/>
  <c r="K187" i="159"/>
  <c r="J187" i="159"/>
  <c r="G187" i="159"/>
  <c r="N186" i="159"/>
  <c r="M186" i="159"/>
  <c r="K186" i="159"/>
  <c r="J186" i="159"/>
  <c r="G186" i="159"/>
  <c r="L186" i="159" s="1"/>
  <c r="O186" i="159" s="1"/>
  <c r="N185" i="159"/>
  <c r="M185" i="159"/>
  <c r="K185" i="159"/>
  <c r="G185" i="159"/>
  <c r="L185" i="159" s="1"/>
  <c r="O185" i="159" s="1"/>
  <c r="N184" i="159"/>
  <c r="M184" i="159"/>
  <c r="K184" i="159"/>
  <c r="G184" i="159"/>
  <c r="L184" i="159" s="1"/>
  <c r="O184" i="159" s="1"/>
  <c r="N183" i="159"/>
  <c r="M183" i="159"/>
  <c r="K183" i="159"/>
  <c r="G183" i="159"/>
  <c r="L183" i="159" s="1"/>
  <c r="O183" i="159" s="1"/>
  <c r="N182" i="159"/>
  <c r="M182" i="159"/>
  <c r="K182" i="159"/>
  <c r="G182" i="159"/>
  <c r="L182" i="159" s="1"/>
  <c r="O182" i="159" s="1"/>
  <c r="N181" i="159"/>
  <c r="M181" i="159"/>
  <c r="L181" i="159"/>
  <c r="O181" i="159" s="1"/>
  <c r="K181" i="159"/>
  <c r="G181" i="159"/>
  <c r="J181" i="159" s="1"/>
  <c r="N180" i="159"/>
  <c r="M180" i="159"/>
  <c r="L180" i="159"/>
  <c r="O180" i="159" s="1"/>
  <c r="K180" i="159"/>
  <c r="G180" i="159"/>
  <c r="J180" i="159" s="1"/>
  <c r="N179" i="159"/>
  <c r="M179" i="159"/>
  <c r="L179" i="159"/>
  <c r="O179" i="159" s="1"/>
  <c r="K179" i="159"/>
  <c r="J179" i="159"/>
  <c r="G179" i="159"/>
  <c r="N178" i="159"/>
  <c r="M178" i="159"/>
  <c r="K178" i="159"/>
  <c r="J178" i="159"/>
  <c r="G178" i="159"/>
  <c r="L178" i="159" s="1"/>
  <c r="O178" i="159" s="1"/>
  <c r="N177" i="159"/>
  <c r="M177" i="159"/>
  <c r="K177" i="159"/>
  <c r="G177" i="159"/>
  <c r="L177" i="159" s="1"/>
  <c r="O177" i="159" s="1"/>
  <c r="N176" i="159"/>
  <c r="M176" i="159"/>
  <c r="K176" i="159"/>
  <c r="G176" i="159"/>
  <c r="L176" i="159" s="1"/>
  <c r="O176" i="159" s="1"/>
  <c r="N175" i="159"/>
  <c r="M175" i="159"/>
  <c r="K175" i="159"/>
  <c r="G175" i="159"/>
  <c r="L175" i="159" s="1"/>
  <c r="O175" i="159" s="1"/>
  <c r="N174" i="159"/>
  <c r="M174" i="159"/>
  <c r="K174" i="159"/>
  <c r="G174" i="159"/>
  <c r="L174" i="159" s="1"/>
  <c r="O174" i="159" s="1"/>
  <c r="N173" i="159"/>
  <c r="N226" i="159" s="1"/>
  <c r="M173" i="159"/>
  <c r="M226" i="159" s="1"/>
  <c r="L173" i="159"/>
  <c r="K173" i="159"/>
  <c r="K226" i="159" s="1"/>
  <c r="G173" i="159"/>
  <c r="J173" i="159" s="1"/>
  <c r="N172" i="159"/>
  <c r="M172" i="159"/>
  <c r="L172" i="159"/>
  <c r="O172" i="159" s="1"/>
  <c r="K172" i="159"/>
  <c r="G172" i="159"/>
  <c r="J172" i="159" s="1"/>
  <c r="N171" i="159"/>
  <c r="M171" i="159"/>
  <c r="L171" i="159"/>
  <c r="O171" i="159" s="1"/>
  <c r="K171" i="159"/>
  <c r="J171" i="159"/>
  <c r="G171" i="159"/>
  <c r="N170" i="159"/>
  <c r="M170" i="159"/>
  <c r="K170" i="159"/>
  <c r="J170" i="159"/>
  <c r="G170" i="159"/>
  <c r="L170" i="159" s="1"/>
  <c r="O170" i="159" s="1"/>
  <c r="N169" i="159"/>
  <c r="M169" i="159"/>
  <c r="K169" i="159"/>
  <c r="G169" i="159"/>
  <c r="L169" i="159" s="1"/>
  <c r="O169" i="159" s="1"/>
  <c r="N168" i="159"/>
  <c r="M168" i="159"/>
  <c r="K168" i="159"/>
  <c r="G168" i="159"/>
  <c r="L168" i="159" s="1"/>
  <c r="O168" i="159" s="1"/>
  <c r="N167" i="159"/>
  <c r="M167" i="159"/>
  <c r="K167" i="159"/>
  <c r="G167" i="159"/>
  <c r="L167" i="159" s="1"/>
  <c r="O167" i="159" s="1"/>
  <c r="N166" i="159"/>
  <c r="N225" i="159" s="1"/>
  <c r="M166" i="159"/>
  <c r="K166" i="159"/>
  <c r="K225" i="159" s="1"/>
  <c r="G166" i="159"/>
  <c r="L166" i="159" s="1"/>
  <c r="N165" i="159"/>
  <c r="M165" i="159"/>
  <c r="L165" i="159"/>
  <c r="O165" i="159" s="1"/>
  <c r="K165" i="159"/>
  <c r="G165" i="159"/>
  <c r="J165" i="159" s="1"/>
  <c r="N164" i="159"/>
  <c r="M164" i="159"/>
  <c r="L164" i="159"/>
  <c r="O164" i="159" s="1"/>
  <c r="K164" i="159"/>
  <c r="G164" i="159"/>
  <c r="J164" i="159" s="1"/>
  <c r="N163" i="159"/>
  <c r="M163" i="159"/>
  <c r="L163" i="159"/>
  <c r="O163" i="159" s="1"/>
  <c r="K163" i="159"/>
  <c r="J163" i="159"/>
  <c r="G163" i="159"/>
  <c r="N162" i="159"/>
  <c r="M162" i="159"/>
  <c r="K162" i="159"/>
  <c r="J162" i="159"/>
  <c r="G162" i="159"/>
  <c r="L162" i="159" s="1"/>
  <c r="O162" i="159" s="1"/>
  <c r="N161" i="159"/>
  <c r="M161" i="159"/>
  <c r="K161" i="159"/>
  <c r="G161" i="159"/>
  <c r="L161" i="159" s="1"/>
  <c r="O161" i="159" s="1"/>
  <c r="N160" i="159"/>
  <c r="M160" i="159"/>
  <c r="K160" i="159"/>
  <c r="G160" i="159"/>
  <c r="L160" i="159" s="1"/>
  <c r="O160" i="159" s="1"/>
  <c r="N159" i="159"/>
  <c r="M159" i="159"/>
  <c r="K159" i="159"/>
  <c r="G159" i="159"/>
  <c r="L159" i="159" s="1"/>
  <c r="O159" i="159" s="1"/>
  <c r="N158" i="159"/>
  <c r="M158" i="159"/>
  <c r="K158" i="159"/>
  <c r="G158" i="159"/>
  <c r="L158" i="159" s="1"/>
  <c r="O158" i="159" s="1"/>
  <c r="N157" i="159"/>
  <c r="M157" i="159"/>
  <c r="L157" i="159"/>
  <c r="O157" i="159" s="1"/>
  <c r="K157" i="159"/>
  <c r="G157" i="159"/>
  <c r="J157" i="159" s="1"/>
  <c r="N156" i="159"/>
  <c r="M156" i="159"/>
  <c r="L156" i="159"/>
  <c r="O156" i="159" s="1"/>
  <c r="K156" i="159"/>
  <c r="G156" i="159"/>
  <c r="J156" i="159" s="1"/>
  <c r="N155" i="159"/>
  <c r="M155" i="159"/>
  <c r="L155" i="159"/>
  <c r="O155" i="159" s="1"/>
  <c r="K155" i="159"/>
  <c r="J155" i="159"/>
  <c r="G155" i="159"/>
  <c r="N154" i="159"/>
  <c r="M154" i="159"/>
  <c r="K154" i="159"/>
  <c r="J154" i="159"/>
  <c r="G154" i="159"/>
  <c r="L154" i="159" s="1"/>
  <c r="O154" i="159" s="1"/>
  <c r="N153" i="159"/>
  <c r="M153" i="159"/>
  <c r="K153" i="159"/>
  <c r="G153" i="159"/>
  <c r="L153" i="159" s="1"/>
  <c r="O153" i="159" s="1"/>
  <c r="N152" i="159"/>
  <c r="M152" i="159"/>
  <c r="K152" i="159"/>
  <c r="G152" i="159"/>
  <c r="L152" i="159" s="1"/>
  <c r="O152" i="159" s="1"/>
  <c r="N151" i="159"/>
  <c r="M151" i="159"/>
  <c r="K151" i="159"/>
  <c r="G151" i="159"/>
  <c r="L151" i="159" s="1"/>
  <c r="O151" i="159" s="1"/>
  <c r="N150" i="159"/>
  <c r="M150" i="159"/>
  <c r="K150" i="159"/>
  <c r="J150" i="159"/>
  <c r="G150" i="159"/>
  <c r="L150" i="159" s="1"/>
  <c r="O150" i="159" s="1"/>
  <c r="N149" i="159"/>
  <c r="M149" i="159"/>
  <c r="L149" i="159"/>
  <c r="O149" i="159" s="1"/>
  <c r="K149" i="159"/>
  <c r="G149" i="159"/>
  <c r="J149" i="159" s="1"/>
  <c r="N148" i="159"/>
  <c r="M148" i="159"/>
  <c r="L148" i="159"/>
  <c r="O148" i="159" s="1"/>
  <c r="K148" i="159"/>
  <c r="G148" i="159"/>
  <c r="J148" i="159" s="1"/>
  <c r="N147" i="159"/>
  <c r="N224" i="159" s="1"/>
  <c r="M147" i="159"/>
  <c r="M224" i="159" s="1"/>
  <c r="L147" i="159"/>
  <c r="O147" i="159" s="1"/>
  <c r="K147" i="159"/>
  <c r="K224" i="159" s="1"/>
  <c r="J147" i="159"/>
  <c r="G147" i="159"/>
  <c r="N146" i="159"/>
  <c r="M146" i="159"/>
  <c r="K146" i="159"/>
  <c r="J146" i="159"/>
  <c r="G146" i="159"/>
  <c r="L146" i="159" s="1"/>
  <c r="O146" i="159" s="1"/>
  <c r="N145" i="159"/>
  <c r="M145" i="159"/>
  <c r="K145" i="159"/>
  <c r="G145" i="159"/>
  <c r="L145" i="159" s="1"/>
  <c r="O145" i="159" s="1"/>
  <c r="N144" i="159"/>
  <c r="M144" i="159"/>
  <c r="K144" i="159"/>
  <c r="G144" i="159"/>
  <c r="L144" i="159" s="1"/>
  <c r="O144" i="159" s="1"/>
  <c r="N143" i="159"/>
  <c r="M143" i="159"/>
  <c r="K143" i="159"/>
  <c r="G143" i="159"/>
  <c r="L143" i="159" s="1"/>
  <c r="O143" i="159" s="1"/>
  <c r="N142" i="159"/>
  <c r="M142" i="159"/>
  <c r="K142" i="159"/>
  <c r="J142" i="159"/>
  <c r="G142" i="159"/>
  <c r="L142" i="159" s="1"/>
  <c r="O142" i="159" s="1"/>
  <c r="N141" i="159"/>
  <c r="M141" i="159"/>
  <c r="L141" i="159"/>
  <c r="O141" i="159" s="1"/>
  <c r="K141" i="159"/>
  <c r="G141" i="159"/>
  <c r="J141" i="159" s="1"/>
  <c r="N140" i="159"/>
  <c r="M140" i="159"/>
  <c r="L140" i="159"/>
  <c r="O140" i="159" s="1"/>
  <c r="K140" i="159"/>
  <c r="J140" i="159"/>
  <c r="G140" i="159"/>
  <c r="N139" i="159"/>
  <c r="M139" i="159"/>
  <c r="L139" i="159"/>
  <c r="O139" i="159" s="1"/>
  <c r="K139" i="159"/>
  <c r="J139" i="159"/>
  <c r="G139" i="159"/>
  <c r="N138" i="159"/>
  <c r="M138" i="159"/>
  <c r="K138" i="159"/>
  <c r="J138" i="159"/>
  <c r="G138" i="159"/>
  <c r="L138" i="159" s="1"/>
  <c r="O138" i="159" s="1"/>
  <c r="N137" i="159"/>
  <c r="M137" i="159"/>
  <c r="K137" i="159"/>
  <c r="G137" i="159"/>
  <c r="L137" i="159" s="1"/>
  <c r="O137" i="159" s="1"/>
  <c r="N136" i="159"/>
  <c r="M136" i="159"/>
  <c r="K136" i="159"/>
  <c r="G136" i="159"/>
  <c r="L136" i="159" s="1"/>
  <c r="O136" i="159" s="1"/>
  <c r="N135" i="159"/>
  <c r="M135" i="159"/>
  <c r="K135" i="159"/>
  <c r="J135" i="159"/>
  <c r="G135" i="159"/>
  <c r="L135" i="159" s="1"/>
  <c r="O135" i="159" s="1"/>
  <c r="N134" i="159"/>
  <c r="M134" i="159"/>
  <c r="K134" i="159"/>
  <c r="J134" i="159"/>
  <c r="G134" i="159"/>
  <c r="L134" i="159" s="1"/>
  <c r="O134" i="159" s="1"/>
  <c r="N133" i="159"/>
  <c r="M133" i="159"/>
  <c r="L133" i="159"/>
  <c r="O133" i="159" s="1"/>
  <c r="K133" i="159"/>
  <c r="G133" i="159"/>
  <c r="J133" i="159" s="1"/>
  <c r="N132" i="159"/>
  <c r="M132" i="159"/>
  <c r="L132" i="159"/>
  <c r="O132" i="159" s="1"/>
  <c r="K132" i="159"/>
  <c r="J132" i="159"/>
  <c r="G132" i="159"/>
  <c r="N131" i="159"/>
  <c r="M131" i="159"/>
  <c r="L131" i="159"/>
  <c r="O131" i="159" s="1"/>
  <c r="K131" i="159"/>
  <c r="J131" i="159"/>
  <c r="G131" i="159"/>
  <c r="N130" i="159"/>
  <c r="N223" i="159" s="1"/>
  <c r="M130" i="159"/>
  <c r="M223" i="159" s="1"/>
  <c r="K130" i="159"/>
  <c r="K223" i="159" s="1"/>
  <c r="J130" i="159"/>
  <c r="G130" i="159"/>
  <c r="L130" i="159" s="1"/>
  <c r="N129" i="159"/>
  <c r="M129" i="159"/>
  <c r="K129" i="159"/>
  <c r="G129" i="159"/>
  <c r="L129" i="159" s="1"/>
  <c r="O129" i="159" s="1"/>
  <c r="N128" i="159"/>
  <c r="M128" i="159"/>
  <c r="K128" i="159"/>
  <c r="G128" i="159"/>
  <c r="L128" i="159" s="1"/>
  <c r="O128" i="159" s="1"/>
  <c r="N127" i="159"/>
  <c r="M127" i="159"/>
  <c r="K127" i="159"/>
  <c r="J127" i="159"/>
  <c r="G127" i="159"/>
  <c r="L127" i="159" s="1"/>
  <c r="O127" i="159" s="1"/>
  <c r="N126" i="159"/>
  <c r="M126" i="159"/>
  <c r="K126" i="159"/>
  <c r="J126" i="159"/>
  <c r="G126" i="159"/>
  <c r="L126" i="159" s="1"/>
  <c r="O126" i="159" s="1"/>
  <c r="N125" i="159"/>
  <c r="M125" i="159"/>
  <c r="L125" i="159"/>
  <c r="O125" i="159" s="1"/>
  <c r="K125" i="159"/>
  <c r="G125" i="159"/>
  <c r="J125" i="159" s="1"/>
  <c r="N124" i="159"/>
  <c r="M124" i="159"/>
  <c r="L124" i="159"/>
  <c r="O124" i="159" s="1"/>
  <c r="K124" i="159"/>
  <c r="J124" i="159"/>
  <c r="G124" i="159"/>
  <c r="N123" i="159"/>
  <c r="M123" i="159"/>
  <c r="L123" i="159"/>
  <c r="O123" i="159" s="1"/>
  <c r="K123" i="159"/>
  <c r="J123" i="159"/>
  <c r="G123" i="159"/>
  <c r="N122" i="159"/>
  <c r="M122" i="159"/>
  <c r="K122" i="159"/>
  <c r="J122" i="159"/>
  <c r="G122" i="159"/>
  <c r="L122" i="159" s="1"/>
  <c r="O122" i="159" s="1"/>
  <c r="N121" i="159"/>
  <c r="M121" i="159"/>
  <c r="K121" i="159"/>
  <c r="G121" i="159"/>
  <c r="L121" i="159" s="1"/>
  <c r="O121" i="159" s="1"/>
  <c r="N120" i="159"/>
  <c r="M120" i="159"/>
  <c r="K120" i="159"/>
  <c r="G120" i="159"/>
  <c r="L120" i="159" s="1"/>
  <c r="O120" i="159" s="1"/>
  <c r="O119" i="159"/>
  <c r="N119" i="159"/>
  <c r="M119" i="159"/>
  <c r="K119" i="159"/>
  <c r="J119" i="159"/>
  <c r="G119" i="159"/>
  <c r="L119" i="159" s="1"/>
  <c r="N118" i="159"/>
  <c r="M118" i="159"/>
  <c r="K118" i="159"/>
  <c r="J118" i="159"/>
  <c r="G118" i="159"/>
  <c r="L118" i="159" s="1"/>
  <c r="N117" i="159"/>
  <c r="M117" i="159"/>
  <c r="K117" i="159"/>
  <c r="G117" i="159"/>
  <c r="J117" i="159" s="1"/>
  <c r="N116" i="159"/>
  <c r="M116" i="159"/>
  <c r="L116" i="159"/>
  <c r="O116" i="159" s="1"/>
  <c r="K116" i="159"/>
  <c r="J116" i="159"/>
  <c r="G116" i="159"/>
  <c r="N115" i="159"/>
  <c r="M115" i="159"/>
  <c r="L115" i="159"/>
  <c r="O115" i="159" s="1"/>
  <c r="K115" i="159"/>
  <c r="J115" i="159"/>
  <c r="G115" i="159"/>
  <c r="N114" i="159"/>
  <c r="M114" i="159"/>
  <c r="K114" i="159"/>
  <c r="J114" i="159"/>
  <c r="G114" i="159"/>
  <c r="L114" i="159" s="1"/>
  <c r="O114" i="159" s="1"/>
  <c r="N113" i="159"/>
  <c r="M113" i="159"/>
  <c r="K113" i="159"/>
  <c r="G113" i="159"/>
  <c r="N112" i="159"/>
  <c r="M112" i="159"/>
  <c r="K112" i="159"/>
  <c r="G112" i="159"/>
  <c r="L112" i="159" s="1"/>
  <c r="O112" i="159" s="1"/>
  <c r="O111" i="159"/>
  <c r="N111" i="159"/>
  <c r="M111" i="159"/>
  <c r="K111" i="159"/>
  <c r="J111" i="159"/>
  <c r="G111" i="159"/>
  <c r="L111" i="159" s="1"/>
  <c r="N110" i="159"/>
  <c r="O110" i="159" s="1"/>
  <c r="M110" i="159"/>
  <c r="L110" i="159"/>
  <c r="K110" i="159"/>
  <c r="J110" i="159"/>
  <c r="G110" i="159"/>
  <c r="N109" i="159"/>
  <c r="M109" i="159"/>
  <c r="L109" i="159"/>
  <c r="O109" i="159" s="1"/>
  <c r="K109" i="159"/>
  <c r="G109" i="159"/>
  <c r="J109" i="159" s="1"/>
  <c r="N108" i="159"/>
  <c r="M108" i="159"/>
  <c r="L108" i="159"/>
  <c r="O108" i="159" s="1"/>
  <c r="K108" i="159"/>
  <c r="J108" i="159"/>
  <c r="G108" i="159"/>
  <c r="N107" i="159"/>
  <c r="M107" i="159"/>
  <c r="L107" i="159"/>
  <c r="O107" i="159" s="1"/>
  <c r="K107" i="159"/>
  <c r="J107" i="159"/>
  <c r="G107" i="159"/>
  <c r="N106" i="159"/>
  <c r="M106" i="159"/>
  <c r="K106" i="159"/>
  <c r="K222" i="159" s="1"/>
  <c r="J106" i="159"/>
  <c r="G106" i="159"/>
  <c r="L106" i="159" s="1"/>
  <c r="N105" i="159"/>
  <c r="M105" i="159"/>
  <c r="K105" i="159"/>
  <c r="G105" i="159"/>
  <c r="N104" i="159"/>
  <c r="M104" i="159"/>
  <c r="K104" i="159"/>
  <c r="G104" i="159"/>
  <c r="L104" i="159" s="1"/>
  <c r="O104" i="159" s="1"/>
  <c r="N103" i="159"/>
  <c r="M103" i="159"/>
  <c r="K103" i="159"/>
  <c r="J103" i="159"/>
  <c r="G103" i="159"/>
  <c r="L103" i="159" s="1"/>
  <c r="O103" i="159" s="1"/>
  <c r="N102" i="159"/>
  <c r="O102" i="159" s="1"/>
  <c r="M102" i="159"/>
  <c r="L102" i="159"/>
  <c r="K102" i="159"/>
  <c r="J102" i="159"/>
  <c r="G102" i="159"/>
  <c r="N101" i="159"/>
  <c r="M101" i="159"/>
  <c r="L101" i="159"/>
  <c r="K101" i="159"/>
  <c r="G101" i="159"/>
  <c r="J101" i="159" s="1"/>
  <c r="N100" i="159"/>
  <c r="M100" i="159"/>
  <c r="L100" i="159"/>
  <c r="O100" i="159" s="1"/>
  <c r="K100" i="159"/>
  <c r="J100" i="159"/>
  <c r="G100" i="159"/>
  <c r="N99" i="159"/>
  <c r="M99" i="159"/>
  <c r="L99" i="159"/>
  <c r="O99" i="159" s="1"/>
  <c r="K99" i="159"/>
  <c r="J99" i="159"/>
  <c r="G99" i="159"/>
  <c r="N98" i="159"/>
  <c r="M98" i="159"/>
  <c r="K98" i="159"/>
  <c r="J98" i="159"/>
  <c r="G98" i="159"/>
  <c r="L98" i="159" s="1"/>
  <c r="O98" i="159" s="1"/>
  <c r="N97" i="159"/>
  <c r="M97" i="159"/>
  <c r="K97" i="159"/>
  <c r="G97" i="159"/>
  <c r="N96" i="159"/>
  <c r="M96" i="159"/>
  <c r="K96" i="159"/>
  <c r="G96" i="159"/>
  <c r="L96" i="159" s="1"/>
  <c r="O96" i="159" s="1"/>
  <c r="O95" i="159"/>
  <c r="N95" i="159"/>
  <c r="M95" i="159"/>
  <c r="K95" i="159"/>
  <c r="J95" i="159"/>
  <c r="G95" i="159"/>
  <c r="L95" i="159" s="1"/>
  <c r="N94" i="159"/>
  <c r="M94" i="159"/>
  <c r="O94" i="159" s="1"/>
  <c r="L94" i="159"/>
  <c r="K94" i="159"/>
  <c r="J94" i="159"/>
  <c r="G94" i="159"/>
  <c r="N93" i="159"/>
  <c r="M93" i="159"/>
  <c r="L93" i="159"/>
  <c r="K93" i="159"/>
  <c r="G93" i="159"/>
  <c r="J93" i="159" s="1"/>
  <c r="N92" i="159"/>
  <c r="N221" i="159" s="1"/>
  <c r="M92" i="159"/>
  <c r="L92" i="159"/>
  <c r="K92" i="159"/>
  <c r="J92" i="159"/>
  <c r="G92" i="159"/>
  <c r="N91" i="159"/>
  <c r="M91" i="159"/>
  <c r="L91" i="159"/>
  <c r="O91" i="159" s="1"/>
  <c r="K91" i="159"/>
  <c r="J91" i="159"/>
  <c r="G91" i="159"/>
  <c r="N90" i="159"/>
  <c r="M90" i="159"/>
  <c r="K90" i="159"/>
  <c r="J90" i="159"/>
  <c r="G90" i="159"/>
  <c r="L90" i="159" s="1"/>
  <c r="O90" i="159" s="1"/>
  <c r="N89" i="159"/>
  <c r="M89" i="159"/>
  <c r="K89" i="159"/>
  <c r="G89" i="159"/>
  <c r="N88" i="159"/>
  <c r="M88" i="159"/>
  <c r="K88" i="159"/>
  <c r="G88" i="159"/>
  <c r="L88" i="159" s="1"/>
  <c r="O88" i="159" s="1"/>
  <c r="O87" i="159"/>
  <c r="N87" i="159"/>
  <c r="M87" i="159"/>
  <c r="K87" i="159"/>
  <c r="J87" i="159"/>
  <c r="G87" i="159"/>
  <c r="L87" i="159" s="1"/>
  <c r="N86" i="159"/>
  <c r="M86" i="159"/>
  <c r="L86" i="159"/>
  <c r="K86" i="159"/>
  <c r="J86" i="159"/>
  <c r="G86" i="159"/>
  <c r="N85" i="159"/>
  <c r="M85" i="159"/>
  <c r="L85" i="159"/>
  <c r="O85" i="159" s="1"/>
  <c r="K85" i="159"/>
  <c r="G85" i="159"/>
  <c r="J85" i="159" s="1"/>
  <c r="N84" i="159"/>
  <c r="M84" i="159"/>
  <c r="L84" i="159"/>
  <c r="O84" i="159" s="1"/>
  <c r="K84" i="159"/>
  <c r="J84" i="159"/>
  <c r="G84" i="159"/>
  <c r="N83" i="159"/>
  <c r="M83" i="159"/>
  <c r="L83" i="159"/>
  <c r="O83" i="159" s="1"/>
  <c r="K83" i="159"/>
  <c r="J83" i="159"/>
  <c r="G83" i="159"/>
  <c r="N82" i="159"/>
  <c r="M82" i="159"/>
  <c r="K82" i="159"/>
  <c r="J82" i="159"/>
  <c r="G82" i="159"/>
  <c r="L82" i="159" s="1"/>
  <c r="O82" i="159" s="1"/>
  <c r="N81" i="159"/>
  <c r="M81" i="159"/>
  <c r="K81" i="159"/>
  <c r="G81" i="159"/>
  <c r="N80" i="159"/>
  <c r="M80" i="159"/>
  <c r="K80" i="159"/>
  <c r="G80" i="159"/>
  <c r="L80" i="159" s="1"/>
  <c r="O80" i="159" s="1"/>
  <c r="O79" i="159"/>
  <c r="N79" i="159"/>
  <c r="M79" i="159"/>
  <c r="K79" i="159"/>
  <c r="J79" i="159"/>
  <c r="G79" i="159"/>
  <c r="L79" i="159" s="1"/>
  <c r="N78" i="159"/>
  <c r="M78" i="159"/>
  <c r="M220" i="159" s="1"/>
  <c r="L78" i="159"/>
  <c r="K78" i="159"/>
  <c r="K220" i="159" s="1"/>
  <c r="J78" i="159"/>
  <c r="G78" i="159"/>
  <c r="N77" i="159"/>
  <c r="M77" i="159"/>
  <c r="L77" i="159"/>
  <c r="O77" i="159" s="1"/>
  <c r="K77" i="159"/>
  <c r="G77" i="159"/>
  <c r="J77" i="159" s="1"/>
  <c r="N76" i="159"/>
  <c r="M76" i="159"/>
  <c r="L76" i="159"/>
  <c r="O76" i="159" s="1"/>
  <c r="K76" i="159"/>
  <c r="J76" i="159"/>
  <c r="G76" i="159"/>
  <c r="N75" i="159"/>
  <c r="M75" i="159"/>
  <c r="L75" i="159"/>
  <c r="O75" i="159" s="1"/>
  <c r="K75" i="159"/>
  <c r="J75" i="159"/>
  <c r="G75" i="159"/>
  <c r="N74" i="159"/>
  <c r="M74" i="159"/>
  <c r="K74" i="159"/>
  <c r="J74" i="159"/>
  <c r="G74" i="159"/>
  <c r="L74" i="159" s="1"/>
  <c r="O74" i="159" s="1"/>
  <c r="N73" i="159"/>
  <c r="M73" i="159"/>
  <c r="K73" i="159"/>
  <c r="G73" i="159"/>
  <c r="N72" i="159"/>
  <c r="M72" i="159"/>
  <c r="K72" i="159"/>
  <c r="G72" i="159"/>
  <c r="L72" i="159" s="1"/>
  <c r="O72" i="159" s="1"/>
  <c r="N71" i="159"/>
  <c r="M71" i="159"/>
  <c r="K71" i="159"/>
  <c r="J71" i="159"/>
  <c r="G71" i="159"/>
  <c r="L71" i="159" s="1"/>
  <c r="O71" i="159" s="1"/>
  <c r="N70" i="159"/>
  <c r="M70" i="159"/>
  <c r="O70" i="159" s="1"/>
  <c r="L70" i="159"/>
  <c r="K70" i="159"/>
  <c r="J70" i="159"/>
  <c r="G70" i="159"/>
  <c r="N69" i="159"/>
  <c r="M69" i="159"/>
  <c r="L69" i="159"/>
  <c r="K69" i="159"/>
  <c r="G69" i="159"/>
  <c r="J69" i="159" s="1"/>
  <c r="N68" i="159"/>
  <c r="M68" i="159"/>
  <c r="L68" i="159"/>
  <c r="O68" i="159" s="1"/>
  <c r="K68" i="159"/>
  <c r="J68" i="159"/>
  <c r="G68" i="159"/>
  <c r="N67" i="159"/>
  <c r="M67" i="159"/>
  <c r="L67" i="159"/>
  <c r="O67" i="159" s="1"/>
  <c r="K67" i="159"/>
  <c r="K219" i="159" s="1"/>
  <c r="J67" i="159"/>
  <c r="G67" i="159"/>
  <c r="N66" i="159"/>
  <c r="M66" i="159"/>
  <c r="K66" i="159"/>
  <c r="J66" i="159"/>
  <c r="G66" i="159"/>
  <c r="L66" i="159" s="1"/>
  <c r="O66" i="159" s="1"/>
  <c r="N65" i="159"/>
  <c r="M65" i="159"/>
  <c r="K65" i="159"/>
  <c r="G65" i="159"/>
  <c r="N64" i="159"/>
  <c r="M64" i="159"/>
  <c r="K64" i="159"/>
  <c r="G64" i="159"/>
  <c r="L64" i="159" s="1"/>
  <c r="O64" i="159" s="1"/>
  <c r="O63" i="159"/>
  <c r="N63" i="159"/>
  <c r="M63" i="159"/>
  <c r="K63" i="159"/>
  <c r="J63" i="159"/>
  <c r="G63" i="159"/>
  <c r="L63" i="159" s="1"/>
  <c r="N61" i="159"/>
  <c r="M61" i="159"/>
  <c r="O61" i="159" s="1"/>
  <c r="L61" i="159"/>
  <c r="K61" i="159"/>
  <c r="J61" i="159"/>
  <c r="G61" i="159"/>
  <c r="N60" i="159"/>
  <c r="N219" i="159" s="1"/>
  <c r="M60" i="159"/>
  <c r="L60" i="159"/>
  <c r="K60" i="159"/>
  <c r="G60" i="159"/>
  <c r="J60" i="159" s="1"/>
  <c r="N59" i="159"/>
  <c r="M59" i="159"/>
  <c r="L59" i="159"/>
  <c r="O59" i="159" s="1"/>
  <c r="K59" i="159"/>
  <c r="J59" i="159"/>
  <c r="G59" i="159"/>
  <c r="N58" i="159"/>
  <c r="M58" i="159"/>
  <c r="L58" i="159"/>
  <c r="O58" i="159" s="1"/>
  <c r="K58" i="159"/>
  <c r="J58" i="159"/>
  <c r="G58" i="159"/>
  <c r="N57" i="159"/>
  <c r="M57" i="159"/>
  <c r="K57" i="159"/>
  <c r="J57" i="159"/>
  <c r="G57" i="159"/>
  <c r="L57" i="159" s="1"/>
  <c r="O57" i="159" s="1"/>
  <c r="N56" i="159"/>
  <c r="M56" i="159"/>
  <c r="K56" i="159"/>
  <c r="G56" i="159"/>
  <c r="N55" i="159"/>
  <c r="M55" i="159"/>
  <c r="K55" i="159"/>
  <c r="G55" i="159"/>
  <c r="L55" i="159" s="1"/>
  <c r="O55" i="159" s="1"/>
  <c r="O54" i="159"/>
  <c r="N54" i="159"/>
  <c r="M54" i="159"/>
  <c r="K54" i="159"/>
  <c r="J54" i="159"/>
  <c r="G54" i="159"/>
  <c r="L54" i="159" s="1"/>
  <c r="N53" i="159"/>
  <c r="M53" i="159"/>
  <c r="L53" i="159"/>
  <c r="K53" i="159"/>
  <c r="J53" i="159"/>
  <c r="G53" i="159"/>
  <c r="N52" i="159"/>
  <c r="M52" i="159"/>
  <c r="L52" i="159"/>
  <c r="O52" i="159" s="1"/>
  <c r="K52" i="159"/>
  <c r="G52" i="159"/>
  <c r="J52" i="159" s="1"/>
  <c r="N51" i="159"/>
  <c r="M51" i="159"/>
  <c r="L51" i="159"/>
  <c r="O51" i="159" s="1"/>
  <c r="K51" i="159"/>
  <c r="J51" i="159"/>
  <c r="G51" i="159"/>
  <c r="N50" i="159"/>
  <c r="M50" i="159"/>
  <c r="L50" i="159"/>
  <c r="O50" i="159" s="1"/>
  <c r="K50" i="159"/>
  <c r="J50" i="159"/>
  <c r="G50" i="159"/>
  <c r="N49" i="159"/>
  <c r="M49" i="159"/>
  <c r="K49" i="159"/>
  <c r="J49" i="159"/>
  <c r="G49" i="159"/>
  <c r="L49" i="159" s="1"/>
  <c r="O49" i="159" s="1"/>
  <c r="N48" i="159"/>
  <c r="M48" i="159"/>
  <c r="M218" i="159" s="1"/>
  <c r="K48" i="159"/>
  <c r="G48" i="159"/>
  <c r="N47" i="159"/>
  <c r="M47" i="159"/>
  <c r="K47" i="159"/>
  <c r="G47" i="159"/>
  <c r="L47" i="159" s="1"/>
  <c r="O47" i="159" s="1"/>
  <c r="O46" i="159"/>
  <c r="N46" i="159"/>
  <c r="M46" i="159"/>
  <c r="K46" i="159"/>
  <c r="J46" i="159"/>
  <c r="G46" i="159"/>
  <c r="L46" i="159" s="1"/>
  <c r="N44" i="159"/>
  <c r="M44" i="159"/>
  <c r="O44" i="159" s="1"/>
  <c r="L44" i="159"/>
  <c r="K44" i="159"/>
  <c r="J44" i="159"/>
  <c r="G44" i="159"/>
  <c r="N43" i="159"/>
  <c r="M43" i="159"/>
  <c r="M217" i="159" s="1"/>
  <c r="L43" i="159"/>
  <c r="O43" i="159" s="1"/>
  <c r="K43" i="159"/>
  <c r="G43" i="159"/>
  <c r="J43" i="159" s="1"/>
  <c r="N42" i="159"/>
  <c r="M42" i="159"/>
  <c r="L42" i="159"/>
  <c r="O42" i="159" s="1"/>
  <c r="K42" i="159"/>
  <c r="J42" i="159"/>
  <c r="G42" i="159"/>
  <c r="N41" i="159"/>
  <c r="M41" i="159"/>
  <c r="L41" i="159"/>
  <c r="O41" i="159" s="1"/>
  <c r="K41" i="159"/>
  <c r="J41" i="159"/>
  <c r="G41" i="159"/>
  <c r="N40" i="159"/>
  <c r="M40" i="159"/>
  <c r="K40" i="159"/>
  <c r="J40" i="159"/>
  <c r="G40" i="159"/>
  <c r="L40" i="159" s="1"/>
  <c r="O40" i="159" s="1"/>
  <c r="N39" i="159"/>
  <c r="M39" i="159"/>
  <c r="K39" i="159"/>
  <c r="G39" i="159"/>
  <c r="N38" i="159"/>
  <c r="N217" i="159" s="1"/>
  <c r="M38" i="159"/>
  <c r="K38" i="159"/>
  <c r="K217" i="159" s="1"/>
  <c r="G38" i="159"/>
  <c r="L38" i="159" s="1"/>
  <c r="N37" i="159"/>
  <c r="M37" i="159"/>
  <c r="K37" i="159"/>
  <c r="J37" i="159"/>
  <c r="G37" i="159"/>
  <c r="L37" i="159" s="1"/>
  <c r="O37" i="159" s="1"/>
  <c r="N36" i="159"/>
  <c r="M36" i="159"/>
  <c r="O36" i="159" s="1"/>
  <c r="L36" i="159"/>
  <c r="K36" i="159"/>
  <c r="J36" i="159"/>
  <c r="G36" i="159"/>
  <c r="N34" i="159"/>
  <c r="M34" i="159"/>
  <c r="L34" i="159"/>
  <c r="K34" i="159"/>
  <c r="G34" i="159"/>
  <c r="J34" i="159" s="1"/>
  <c r="N33" i="159"/>
  <c r="M33" i="159"/>
  <c r="L33" i="159"/>
  <c r="O33" i="159" s="1"/>
  <c r="K33" i="159"/>
  <c r="J33" i="159"/>
  <c r="G33" i="159"/>
  <c r="N32" i="159"/>
  <c r="M32" i="159"/>
  <c r="L32" i="159"/>
  <c r="O32" i="159" s="1"/>
  <c r="K32" i="159"/>
  <c r="J32" i="159"/>
  <c r="G32" i="159"/>
  <c r="N31" i="159"/>
  <c r="M31" i="159"/>
  <c r="K31" i="159"/>
  <c r="J31" i="159"/>
  <c r="G31" i="159"/>
  <c r="L31" i="159" s="1"/>
  <c r="O31" i="159" s="1"/>
  <c r="N30" i="159"/>
  <c r="M30" i="159"/>
  <c r="K30" i="159"/>
  <c r="G30" i="159"/>
  <c r="N29" i="159"/>
  <c r="M29" i="159"/>
  <c r="K29" i="159"/>
  <c r="G29" i="159"/>
  <c r="L29" i="159" s="1"/>
  <c r="O29" i="159" s="1"/>
  <c r="O27" i="159"/>
  <c r="N27" i="159"/>
  <c r="N216" i="159" s="1"/>
  <c r="M27" i="159"/>
  <c r="K27" i="159"/>
  <c r="J27" i="159"/>
  <c r="G27" i="159"/>
  <c r="L27" i="159" s="1"/>
  <c r="N25" i="159"/>
  <c r="M25" i="159"/>
  <c r="O25" i="159" s="1"/>
  <c r="L25" i="159"/>
  <c r="K25" i="159"/>
  <c r="J25" i="159"/>
  <c r="G25" i="159"/>
  <c r="N24" i="159"/>
  <c r="M24" i="159"/>
  <c r="L24" i="159"/>
  <c r="K24" i="159"/>
  <c r="G24" i="159"/>
  <c r="J24" i="159" s="1"/>
  <c r="N22" i="159"/>
  <c r="M22" i="159"/>
  <c r="L22" i="159"/>
  <c r="O22" i="159" s="1"/>
  <c r="K22" i="159"/>
  <c r="J22" i="159"/>
  <c r="G22" i="159"/>
  <c r="N21" i="159"/>
  <c r="M21" i="159"/>
  <c r="L21" i="159"/>
  <c r="O21" i="159" s="1"/>
  <c r="K21" i="159"/>
  <c r="J21" i="159"/>
  <c r="G21" i="159"/>
  <c r="N20" i="159"/>
  <c r="M20" i="159"/>
  <c r="K20" i="159"/>
  <c r="J20" i="159"/>
  <c r="G20" i="159"/>
  <c r="L20" i="159" s="1"/>
  <c r="O20" i="159" s="1"/>
  <c r="N19" i="159"/>
  <c r="M19" i="159"/>
  <c r="K19" i="159"/>
  <c r="G19" i="159"/>
  <c r="N18" i="159"/>
  <c r="M18" i="159"/>
  <c r="K18" i="159"/>
  <c r="G18" i="159"/>
  <c r="L18" i="159" s="1"/>
  <c r="O18" i="159" s="1"/>
  <c r="O17" i="159"/>
  <c r="N17" i="159"/>
  <c r="M17" i="159"/>
  <c r="K17" i="159"/>
  <c r="J17" i="159"/>
  <c r="G17" i="159"/>
  <c r="L17" i="159" s="1"/>
  <c r="N16" i="159"/>
  <c r="N215" i="159" s="1"/>
  <c r="M16" i="159"/>
  <c r="M215" i="159" s="1"/>
  <c r="L16" i="159"/>
  <c r="K16" i="159"/>
  <c r="K215" i="159" s="1"/>
  <c r="J16" i="159"/>
  <c r="G16" i="159"/>
  <c r="N15" i="159"/>
  <c r="M15" i="159"/>
  <c r="L15" i="159"/>
  <c r="O15" i="159" s="1"/>
  <c r="K15" i="159"/>
  <c r="G15" i="159"/>
  <c r="J15" i="159" s="1"/>
  <c r="A6" i="159"/>
  <c r="A5" i="159"/>
  <c r="A4" i="159"/>
  <c r="K216" i="159" l="1"/>
  <c r="O92" i="159"/>
  <c r="L39" i="159"/>
  <c r="O39" i="159" s="1"/>
  <c r="J39" i="159"/>
  <c r="O53" i="159"/>
  <c r="L73" i="159"/>
  <c r="O73" i="159" s="1"/>
  <c r="J73" i="159"/>
  <c r="O86" i="159"/>
  <c r="L105" i="159"/>
  <c r="O105" i="159" s="1"/>
  <c r="J105" i="159"/>
  <c r="N222" i="159"/>
  <c r="L226" i="159"/>
  <c r="L48" i="159"/>
  <c r="J48" i="159"/>
  <c r="L81" i="159"/>
  <c r="O81" i="159" s="1"/>
  <c r="J81" i="159"/>
  <c r="L113" i="159"/>
  <c r="O113" i="159" s="1"/>
  <c r="J113" i="159"/>
  <c r="O24" i="159"/>
  <c r="K218" i="159"/>
  <c r="K229" i="159" s="1"/>
  <c r="O60" i="159"/>
  <c r="O93" i="159"/>
  <c r="O118" i="159"/>
  <c r="L217" i="159"/>
  <c r="O38" i="159"/>
  <c r="O217" i="159" s="1"/>
  <c r="L56" i="159"/>
  <c r="O56" i="159" s="1"/>
  <c r="J56" i="159"/>
  <c r="L89" i="159"/>
  <c r="O89" i="159" s="1"/>
  <c r="J89" i="159"/>
  <c r="O106" i="159"/>
  <c r="N229" i="159"/>
  <c r="L19" i="159"/>
  <c r="O19" i="159" s="1"/>
  <c r="J19" i="159"/>
  <c r="L216" i="159"/>
  <c r="M219" i="159"/>
  <c r="O34" i="159"/>
  <c r="O216" i="159" s="1"/>
  <c r="N218" i="159"/>
  <c r="O69" i="159"/>
  <c r="L220" i="159"/>
  <c r="K221" i="159"/>
  <c r="O101" i="159"/>
  <c r="L227" i="159"/>
  <c r="O192" i="159"/>
  <c r="O227" i="159" s="1"/>
  <c r="L30" i="159"/>
  <c r="O30" i="159" s="1"/>
  <c r="J30" i="159"/>
  <c r="L97" i="159"/>
  <c r="O97" i="159" s="1"/>
  <c r="J97" i="159"/>
  <c r="L223" i="159"/>
  <c r="O130" i="159"/>
  <c r="O223" i="159" s="1"/>
  <c r="O224" i="159"/>
  <c r="O166" i="159"/>
  <c r="O225" i="159" s="1"/>
  <c r="L225" i="159"/>
  <c r="L65" i="159"/>
  <c r="O65" i="159" s="1"/>
  <c r="J65" i="159"/>
  <c r="L215" i="159"/>
  <c r="M216" i="159"/>
  <c r="M229" i="159" s="1"/>
  <c r="N220" i="159"/>
  <c r="O78" i="159"/>
  <c r="O220" i="159" s="1"/>
  <c r="M221" i="159"/>
  <c r="M222" i="159"/>
  <c r="L228" i="159"/>
  <c r="O206" i="159"/>
  <c r="O228" i="159" s="1"/>
  <c r="L117" i="159"/>
  <c r="O117" i="159" s="1"/>
  <c r="O16" i="159"/>
  <c r="O215" i="159" s="1"/>
  <c r="J121" i="159"/>
  <c r="J129" i="159"/>
  <c r="J137" i="159"/>
  <c r="J145" i="159"/>
  <c r="J153" i="159"/>
  <c r="J161" i="159"/>
  <c r="J169" i="159"/>
  <c r="J177" i="159"/>
  <c r="J185" i="159"/>
  <c r="J193" i="159"/>
  <c r="J201" i="159"/>
  <c r="J209" i="159"/>
  <c r="J18" i="159"/>
  <c r="J29" i="159"/>
  <c r="J38" i="159"/>
  <c r="J47" i="159"/>
  <c r="J55" i="159"/>
  <c r="J64" i="159"/>
  <c r="J72" i="159"/>
  <c r="J80" i="159"/>
  <c r="J88" i="159"/>
  <c r="J96" i="159"/>
  <c r="J104" i="159"/>
  <c r="J112" i="159"/>
  <c r="J120" i="159"/>
  <c r="J128" i="159"/>
  <c r="J136" i="159"/>
  <c r="J144" i="159"/>
  <c r="J152" i="159"/>
  <c r="J160" i="159"/>
  <c r="J168" i="159"/>
  <c r="O173" i="159"/>
  <c r="O226" i="159" s="1"/>
  <c r="J176" i="159"/>
  <c r="J184" i="159"/>
  <c r="J192" i="159"/>
  <c r="J200" i="159"/>
  <c r="J208" i="159"/>
  <c r="L224" i="159"/>
  <c r="J143" i="159"/>
  <c r="J151" i="159"/>
  <c r="J159" i="159"/>
  <c r="J167" i="159"/>
  <c r="J175" i="159"/>
  <c r="J183" i="159"/>
  <c r="J191" i="159"/>
  <c r="J199" i="159"/>
  <c r="J207" i="159"/>
  <c r="J158" i="159"/>
  <c r="J166" i="159"/>
  <c r="J174" i="159"/>
  <c r="J182" i="159"/>
  <c r="J190" i="159"/>
  <c r="J198" i="159"/>
  <c r="J206" i="159"/>
  <c r="O219" i="159" l="1"/>
  <c r="O48" i="159"/>
  <c r="O218" i="159" s="1"/>
  <c r="L218" i="159"/>
  <c r="O221" i="159"/>
  <c r="O229" i="159" s="1"/>
  <c r="L219" i="159"/>
  <c r="L229" i="159" s="1"/>
  <c r="L222" i="159"/>
  <c r="L221" i="159"/>
  <c r="O222" i="159"/>
  <c r="D116" i="17" l="1"/>
  <c r="P98" i="105" l="1"/>
  <c r="N45" i="83" l="1"/>
  <c r="A88" i="105"/>
  <c r="A89" i="105"/>
  <c r="A91" i="105"/>
  <c r="A94" i="105" s="1"/>
  <c r="L45" i="83" l="1"/>
  <c r="M181" i="87"/>
  <c r="N121" i="85"/>
  <c r="L183" i="84"/>
  <c r="N183" i="84"/>
  <c r="A284" i="98"/>
  <c r="A285" i="98"/>
  <c r="A286" i="98"/>
  <c r="A287" i="98"/>
  <c r="A288" i="98"/>
  <c r="A289" i="98"/>
  <c r="A290" i="98"/>
  <c r="A291" i="98"/>
  <c r="M45" i="83" l="1"/>
  <c r="A19" i="118"/>
  <c r="A20" i="118"/>
  <c r="A21" i="118"/>
  <c r="A22" i="118"/>
  <c r="A15" i="118"/>
  <c r="A16" i="118"/>
  <c r="A17" i="118"/>
  <c r="A156" i="100"/>
  <c r="A157" i="100"/>
  <c r="A148" i="100"/>
  <c r="A149" i="100"/>
  <c r="A150" i="100"/>
  <c r="A151" i="100"/>
  <c r="A141" i="100"/>
  <c r="A119" i="100"/>
  <c r="A120" i="100"/>
  <c r="A121" i="100"/>
  <c r="A122" i="100"/>
  <c r="A123" i="100"/>
  <c r="A124" i="100"/>
  <c r="A125" i="100"/>
  <c r="A95" i="100"/>
  <c r="A96" i="100"/>
  <c r="A97" i="100"/>
  <c r="A98" i="100"/>
  <c r="A99" i="100"/>
  <c r="A100" i="100"/>
  <c r="A101" i="100"/>
  <c r="A102" i="100"/>
  <c r="A103" i="100"/>
  <c r="A104" i="100"/>
  <c r="A105" i="100"/>
  <c r="A106" i="100"/>
  <c r="A107" i="100"/>
  <c r="A108" i="100"/>
  <c r="A109" i="100"/>
  <c r="A48" i="100"/>
  <c r="A49" i="100"/>
  <c r="A50" i="100"/>
  <c r="A51" i="100"/>
  <c r="A52" i="100"/>
  <c r="A53" i="100"/>
  <c r="A32" i="100"/>
  <c r="A33" i="100"/>
  <c r="A15" i="98"/>
  <c r="A16" i="98"/>
  <c r="A17" i="98"/>
  <c r="A18" i="98"/>
  <c r="A19" i="98"/>
  <c r="A20" i="98"/>
  <c r="A21" i="98"/>
  <c r="A22" i="98"/>
  <c r="A23" i="98"/>
  <c r="A24" i="98"/>
  <c r="A25" i="98"/>
  <c r="A26" i="98"/>
  <c r="A27" i="98"/>
  <c r="A28" i="98"/>
  <c r="A29" i="98"/>
  <c r="A30" i="98"/>
  <c r="A31" i="98"/>
  <c r="A32" i="98"/>
  <c r="A33" i="98"/>
  <c r="A34" i="98"/>
  <c r="A35" i="98"/>
  <c r="A36" i="98"/>
  <c r="A37" i="98"/>
  <c r="A38" i="98"/>
  <c r="A39" i="98"/>
  <c r="A40" i="98"/>
  <c r="A41" i="98"/>
  <c r="A42" i="98"/>
  <c r="A43" i="98"/>
  <c r="A44" i="98"/>
  <c r="A45" i="98"/>
  <c r="A46" i="98"/>
  <c r="A47" i="98"/>
  <c r="A48" i="98"/>
  <c r="A49" i="98"/>
  <c r="A50" i="98"/>
  <c r="A51" i="98"/>
  <c r="A52" i="98"/>
  <c r="A53" i="98"/>
  <c r="A54" i="98"/>
  <c r="A55" i="98"/>
  <c r="A56" i="98"/>
  <c r="A57" i="98"/>
  <c r="A58" i="98"/>
  <c r="A59" i="98"/>
  <c r="A60" i="98"/>
  <c r="A61" i="98"/>
  <c r="A62" i="98"/>
  <c r="A63" i="98"/>
  <c r="A64" i="98"/>
  <c r="A65" i="98"/>
  <c r="A66" i="98"/>
  <c r="A67" i="98"/>
  <c r="A68" i="98"/>
  <c r="A69" i="98"/>
  <c r="A70" i="98"/>
  <c r="A71" i="98"/>
  <c r="A72" i="98"/>
  <c r="A73" i="98"/>
  <c r="A74" i="98"/>
  <c r="A75" i="98"/>
  <c r="A76" i="98"/>
  <c r="A77" i="98"/>
  <c r="A78" i="98"/>
  <c r="A79" i="98"/>
  <c r="A80" i="98"/>
  <c r="A81" i="98"/>
  <c r="A82" i="98"/>
  <c r="A83" i="98"/>
  <c r="A84" i="98"/>
  <c r="A85" i="98"/>
  <c r="A86" i="98"/>
  <c r="A87" i="98"/>
  <c r="A88" i="98"/>
  <c r="A89" i="98"/>
  <c r="A90" i="98"/>
  <c r="A91" i="98"/>
  <c r="A92" i="98"/>
  <c r="A93" i="98"/>
  <c r="A94" i="98"/>
  <c r="A95" i="98"/>
  <c r="A96" i="98"/>
  <c r="A97" i="98"/>
  <c r="A98" i="98"/>
  <c r="A99" i="98"/>
  <c r="A100" i="98"/>
  <c r="A101" i="98"/>
  <c r="A102" i="98"/>
  <c r="A103" i="98"/>
  <c r="A104" i="98"/>
  <c r="A105" i="98"/>
  <c r="A106" i="98"/>
  <c r="A107" i="98"/>
  <c r="A108" i="98"/>
  <c r="A109" i="98"/>
  <c r="A110" i="98"/>
  <c r="A111" i="98"/>
  <c r="A112" i="98"/>
  <c r="A113" i="98"/>
  <c r="A114" i="98"/>
  <c r="A115" i="98"/>
  <c r="A116" i="98"/>
  <c r="A117" i="98"/>
  <c r="A118" i="98"/>
  <c r="A119" i="98"/>
  <c r="A120" i="98"/>
  <c r="A121" i="98"/>
  <c r="A122" i="98"/>
  <c r="A123" i="98"/>
  <c r="A124" i="98"/>
  <c r="A125" i="98"/>
  <c r="A126" i="98"/>
  <c r="A127" i="98"/>
  <c r="A128" i="98"/>
  <c r="A129" i="98"/>
  <c r="A130" i="98"/>
  <c r="A131" i="98"/>
  <c r="A132" i="98"/>
  <c r="A133" i="98"/>
  <c r="A134" i="98"/>
  <c r="A135" i="98"/>
  <c r="A136" i="98"/>
  <c r="A137" i="98"/>
  <c r="A138" i="98"/>
  <c r="A139" i="98"/>
  <c r="A140" i="98"/>
  <c r="A141" i="98"/>
  <c r="A142" i="98"/>
  <c r="A143" i="98"/>
  <c r="A144" i="98"/>
  <c r="A145" i="98"/>
  <c r="A146" i="98"/>
  <c r="A147" i="98"/>
  <c r="A148" i="98"/>
  <c r="A149" i="98"/>
  <c r="A150" i="98"/>
  <c r="A151" i="98"/>
  <c r="A152" i="98"/>
  <c r="A153" i="98"/>
  <c r="A154" i="98"/>
  <c r="A155" i="98"/>
  <c r="A156" i="98"/>
  <c r="A157" i="98"/>
  <c r="A158" i="98"/>
  <c r="A159" i="98"/>
  <c r="A160" i="98"/>
  <c r="A161" i="98"/>
  <c r="A162" i="98"/>
  <c r="A163" i="98"/>
  <c r="A164" i="98"/>
  <c r="A165" i="98"/>
  <c r="A166" i="98"/>
  <c r="A167" i="98"/>
  <c r="A168" i="98"/>
  <c r="A169" i="98"/>
  <c r="A170" i="98"/>
  <c r="A171" i="98"/>
  <c r="A172" i="98"/>
  <c r="A173" i="98"/>
  <c r="A174" i="98"/>
  <c r="A175" i="98"/>
  <c r="A176" i="98"/>
  <c r="A177" i="98"/>
  <c r="A178" i="98"/>
  <c r="A179" i="98"/>
  <c r="A180" i="98"/>
  <c r="A181" i="98"/>
  <c r="A182" i="98"/>
  <c r="A183" i="98"/>
  <c r="A184" i="98"/>
  <c r="A185" i="98"/>
  <c r="A186" i="98"/>
  <c r="A187" i="98"/>
  <c r="A188" i="98"/>
  <c r="A189" i="98"/>
  <c r="A190" i="98"/>
  <c r="A191" i="98"/>
  <c r="A192" i="98"/>
  <c r="A193" i="98"/>
  <c r="A194" i="98"/>
  <c r="A195" i="98"/>
  <c r="A196" i="98"/>
  <c r="A197" i="98"/>
  <c r="A198" i="98"/>
  <c r="A199" i="98"/>
  <c r="A200" i="98"/>
  <c r="A201" i="98"/>
  <c r="A202" i="98"/>
  <c r="A203" i="98"/>
  <c r="A204" i="98"/>
  <c r="A205" i="98"/>
  <c r="A206" i="98"/>
  <c r="A207" i="98"/>
  <c r="A208" i="98"/>
  <c r="A209" i="98"/>
  <c r="A210" i="98"/>
  <c r="A211" i="98"/>
  <c r="A212" i="98"/>
  <c r="A213" i="98"/>
  <c r="A214" i="98"/>
  <c r="A215" i="98"/>
  <c r="A216" i="98"/>
  <c r="A217" i="98"/>
  <c r="A218" i="98"/>
  <c r="A219" i="98"/>
  <c r="A220" i="98"/>
  <c r="A221" i="98"/>
  <c r="A222" i="98"/>
  <c r="A223" i="98"/>
  <c r="A224" i="98"/>
  <c r="A225" i="98"/>
  <c r="A226" i="98"/>
  <c r="A227" i="98"/>
  <c r="A228" i="98"/>
  <c r="A229" i="98"/>
  <c r="A230" i="98"/>
  <c r="A231" i="98"/>
  <c r="A232" i="98"/>
  <c r="A233" i="98"/>
  <c r="A234" i="98"/>
  <c r="A235" i="98"/>
  <c r="A236" i="98"/>
  <c r="A237" i="98"/>
  <c r="A238" i="98"/>
  <c r="A239" i="98"/>
  <c r="A240" i="98"/>
  <c r="A241" i="98"/>
  <c r="A242" i="98"/>
  <c r="A243" i="98"/>
  <c r="A244" i="98"/>
  <c r="A245" i="98"/>
  <c r="A246" i="98"/>
  <c r="A247" i="98"/>
  <c r="A248" i="98"/>
  <c r="A249" i="98"/>
  <c r="A250" i="98"/>
  <c r="A251" i="98"/>
  <c r="A252" i="98"/>
  <c r="A253" i="98"/>
  <c r="A254" i="98"/>
  <c r="A255" i="98"/>
  <c r="A256" i="98"/>
  <c r="A257" i="98"/>
  <c r="A258" i="98"/>
  <c r="A259" i="98"/>
  <c r="A260" i="98"/>
  <c r="A261" i="98"/>
  <c r="A262" i="98"/>
  <c r="A263" i="98"/>
  <c r="A264" i="98"/>
  <c r="A265" i="98"/>
  <c r="A266" i="98"/>
  <c r="A267" i="98"/>
  <c r="A268" i="98"/>
  <c r="A269" i="98"/>
  <c r="A270" i="98"/>
  <c r="A271" i="98"/>
  <c r="A272" i="98"/>
  <c r="A273" i="98"/>
  <c r="A274" i="98"/>
  <c r="A275" i="98"/>
  <c r="A276" i="98"/>
  <c r="A277" i="98"/>
  <c r="A326" i="98"/>
  <c r="A327" i="98"/>
  <c r="A328" i="98"/>
  <c r="A329" i="98"/>
  <c r="A79" i="95"/>
  <c r="A80" i="95"/>
  <c r="A81" i="95"/>
  <c r="A82" i="95"/>
  <c r="A83" i="95"/>
  <c r="A84" i="95"/>
  <c r="A85" i="95"/>
  <c r="A33" i="95"/>
  <c r="A34" i="95"/>
  <c r="A35" i="95"/>
  <c r="A36" i="95"/>
  <c r="A37" i="95"/>
  <c r="A38" i="95"/>
  <c r="A39" i="95"/>
  <c r="A40" i="95"/>
  <c r="A41" i="95"/>
  <c r="A30" i="104"/>
  <c r="A31" i="104"/>
  <c r="A32" i="104"/>
  <c r="A16" i="102"/>
  <c r="A17" i="102"/>
  <c r="A18" i="102"/>
  <c r="A19" i="102"/>
  <c r="A20" i="102"/>
  <c r="A21" i="102"/>
  <c r="A22" i="102"/>
  <c r="A33" i="103"/>
  <c r="A34" i="103"/>
  <c r="A35" i="103"/>
  <c r="A36" i="103"/>
  <c r="A23" i="103"/>
  <c r="A24" i="103"/>
  <c r="A25" i="103"/>
  <c r="A16" i="103"/>
  <c r="A17" i="103"/>
  <c r="A18" i="103"/>
  <c r="A19" i="103"/>
  <c r="A20" i="103"/>
  <c r="A21" i="103"/>
  <c r="A21" i="101"/>
  <c r="A22" i="101"/>
  <c r="A23" i="101"/>
  <c r="A24" i="101"/>
  <c r="A26" i="119"/>
  <c r="A27" i="119"/>
  <c r="A28" i="119"/>
  <c r="A17" i="119"/>
  <c r="A18" i="119"/>
  <c r="A19" i="119"/>
  <c r="A20" i="119"/>
  <c r="A21" i="119"/>
  <c r="A22" i="119"/>
  <c r="A23" i="119"/>
  <c r="A24" i="119"/>
  <c r="A25" i="119"/>
  <c r="A16" i="119"/>
  <c r="A15" i="119"/>
  <c r="P379" i="81" l="1"/>
  <c r="P45" i="83"/>
  <c r="O45" i="83"/>
  <c r="P85" i="79"/>
  <c r="A14" i="97"/>
  <c r="A15" i="97"/>
  <c r="A16" i="97"/>
  <c r="A17" i="97"/>
  <c r="A18" i="97"/>
  <c r="A19" i="97"/>
  <c r="A20" i="97"/>
  <c r="A21" i="97"/>
  <c r="A22" i="97"/>
  <c r="A23" i="97"/>
  <c r="A24" i="97"/>
  <c r="A25" i="97"/>
  <c r="A26" i="97"/>
  <c r="A27" i="97"/>
  <c r="A28" i="97"/>
  <c r="A29" i="97"/>
  <c r="A30" i="97"/>
  <c r="A31" i="97"/>
  <c r="A32" i="97"/>
  <c r="A33" i="97"/>
  <c r="A34" i="97"/>
  <c r="A35" i="97"/>
  <c r="A36" i="97"/>
  <c r="A37" i="97"/>
  <c r="A38" i="97"/>
  <c r="A39" i="97"/>
  <c r="A40" i="97"/>
  <c r="A41" i="97"/>
  <c r="A42" i="97"/>
  <c r="A43" i="97"/>
  <c r="A44" i="97"/>
  <c r="A45" i="97"/>
  <c r="A46" i="97"/>
  <c r="A47" i="97"/>
  <c r="A48" i="97"/>
  <c r="A49" i="97"/>
  <c r="A50" i="97"/>
  <c r="A51" i="97"/>
  <c r="A52" i="97"/>
  <c r="A53" i="97"/>
  <c r="A54" i="97"/>
  <c r="A55" i="97"/>
  <c r="A56" i="97"/>
  <c r="A57" i="97"/>
  <c r="A58" i="97"/>
  <c r="A59" i="97"/>
  <c r="A60" i="97"/>
  <c r="A61" i="97"/>
  <c r="A62" i="97"/>
  <c r="A63" i="97"/>
  <c r="A64" i="97"/>
  <c r="A65" i="97"/>
  <c r="A66" i="97"/>
  <c r="A67" i="97"/>
  <c r="A68" i="97"/>
  <c r="A69" i="97"/>
  <c r="A70" i="97"/>
  <c r="A71" i="97"/>
  <c r="A72" i="97"/>
  <c r="A73" i="97"/>
  <c r="A74" i="97"/>
  <c r="A75" i="97"/>
  <c r="A76" i="97"/>
  <c r="A77" i="97"/>
  <c r="A78" i="97"/>
  <c r="A79" i="97"/>
  <c r="A80" i="97"/>
  <c r="A81" i="97"/>
  <c r="A82" i="97"/>
  <c r="A83" i="97"/>
  <c r="A84" i="97"/>
  <c r="A85" i="97"/>
  <c r="A86" i="97"/>
  <c r="A87" i="97"/>
  <c r="A88" i="97"/>
  <c r="A89" i="97"/>
  <c r="A90" i="97"/>
  <c r="A91" i="97"/>
  <c r="A92" i="97"/>
  <c r="A93" i="97"/>
  <c r="A94" i="97"/>
  <c r="A95" i="97"/>
  <c r="A96" i="97"/>
  <c r="A97" i="97"/>
  <c r="A98" i="97"/>
  <c r="A99" i="97"/>
  <c r="A100" i="97"/>
  <c r="A101" i="97"/>
  <c r="A102" i="97"/>
  <c r="A103" i="97"/>
  <c r="A104" i="97"/>
  <c r="A105" i="97"/>
  <c r="A106" i="97"/>
  <c r="A107" i="97"/>
  <c r="A108" i="97"/>
  <c r="A109" i="97"/>
  <c r="A110" i="97"/>
  <c r="A111" i="97"/>
  <c r="A112" i="97"/>
  <c r="A113" i="97"/>
  <c r="A114" i="97"/>
  <c r="A115" i="97"/>
  <c r="A116" i="97"/>
  <c r="A117" i="97"/>
  <c r="A118" i="97"/>
  <c r="A119" i="97"/>
  <c r="A120" i="97"/>
  <c r="A121" i="97"/>
  <c r="A122" i="97"/>
  <c r="A123" i="97"/>
  <c r="A124" i="97"/>
  <c r="A125" i="97"/>
  <c r="A126" i="97"/>
  <c r="A127" i="97"/>
  <c r="A128" i="97"/>
  <c r="A129" i="97"/>
  <c r="A130" i="97"/>
  <c r="A131" i="97"/>
  <c r="A132" i="97"/>
  <c r="A133" i="97"/>
  <c r="A134" i="97"/>
  <c r="A135" i="97"/>
  <c r="A136" i="97"/>
  <c r="A137" i="97"/>
  <c r="A138" i="97"/>
  <c r="A139" i="97"/>
  <c r="A140" i="97"/>
  <c r="A141" i="97"/>
  <c r="A142" i="97"/>
  <c r="A143" i="97"/>
  <c r="A144" i="97"/>
  <c r="A145" i="97"/>
  <c r="A146" i="97"/>
  <c r="A147" i="97"/>
  <c r="A148" i="97"/>
  <c r="A149" i="97"/>
  <c r="A150" i="97"/>
  <c r="A151" i="97"/>
  <c r="A152" i="97"/>
  <c r="A153" i="97"/>
  <c r="A154" i="97"/>
  <c r="A155" i="97"/>
  <c r="A156" i="97"/>
  <c r="A157" i="97"/>
  <c r="A158" i="97"/>
  <c r="A159" i="97"/>
  <c r="A160" i="97"/>
  <c r="A161" i="97"/>
  <c r="A162" i="97"/>
  <c r="A163" i="97"/>
  <c r="A164" i="97"/>
  <c r="A165" i="97"/>
  <c r="A166" i="97"/>
  <c r="A167" i="97"/>
  <c r="A168" i="97"/>
  <c r="A169" i="97"/>
  <c r="A170" i="97"/>
  <c r="A171" i="97"/>
  <c r="A172" i="97"/>
  <c r="A173" i="97"/>
  <c r="A174" i="97"/>
  <c r="A175" i="97"/>
  <c r="A176" i="97"/>
  <c r="A177" i="97"/>
  <c r="A178" i="97"/>
  <c r="A179" i="97"/>
  <c r="A180" i="97"/>
  <c r="A181" i="97"/>
  <c r="A182" i="97"/>
  <c r="A183" i="97"/>
  <c r="A184" i="97"/>
  <c r="A185" i="97"/>
  <c r="A186" i="97"/>
  <c r="A187" i="97"/>
  <c r="A188" i="97"/>
  <c r="A189" i="97"/>
  <c r="A190" i="97"/>
  <c r="A191" i="97"/>
  <c r="A192" i="97"/>
  <c r="A193" i="97"/>
  <c r="A194" i="97"/>
  <c r="A195" i="97"/>
  <c r="A196" i="97"/>
  <c r="A197" i="97"/>
  <c r="A198" i="97"/>
  <c r="A199" i="97"/>
  <c r="A200" i="97"/>
  <c r="A201" i="97"/>
  <c r="A202" i="97"/>
  <c r="A203" i="97"/>
  <c r="A204" i="97"/>
  <c r="A205" i="97"/>
  <c r="A206" i="97"/>
  <c r="A207" i="97"/>
  <c r="A208" i="97"/>
  <c r="A209" i="97"/>
  <c r="A210" i="97"/>
  <c r="A211" i="97"/>
  <c r="A212" i="97"/>
  <c r="A213" i="97"/>
  <c r="A214" i="97"/>
  <c r="A215" i="97"/>
  <c r="A216" i="97"/>
  <c r="A217" i="97"/>
  <c r="A218" i="97"/>
  <c r="A219" i="97"/>
  <c r="A220" i="97"/>
  <c r="A221" i="97"/>
  <c r="A222" i="97"/>
  <c r="A223" i="97"/>
  <c r="A224" i="97"/>
  <c r="A14" i="99"/>
  <c r="A15" i="99"/>
  <c r="A16" i="99"/>
  <c r="A17" i="99"/>
  <c r="A18" i="99"/>
  <c r="A19" i="99"/>
  <c r="A20" i="99"/>
  <c r="A21" i="99"/>
  <c r="A22" i="99"/>
  <c r="A23" i="99"/>
  <c r="A24" i="99"/>
  <c r="A25" i="99"/>
  <c r="A26" i="99"/>
  <c r="A27" i="99"/>
  <c r="A28" i="99"/>
  <c r="A29" i="99"/>
  <c r="A30" i="99"/>
  <c r="A31" i="99"/>
  <c r="A32" i="99"/>
  <c r="A33" i="99"/>
  <c r="A34" i="99"/>
  <c r="A35" i="99"/>
  <c r="A36" i="99"/>
  <c r="A37" i="99"/>
  <c r="A38" i="99"/>
  <c r="A39" i="99"/>
  <c r="A40" i="99"/>
  <c r="A41" i="99"/>
  <c r="A42" i="99"/>
  <c r="A43" i="99"/>
  <c r="A44" i="99"/>
  <c r="A45" i="99"/>
  <c r="A46" i="99"/>
  <c r="A47" i="99"/>
  <c r="A48" i="99"/>
  <c r="A49" i="99"/>
  <c r="A50" i="99"/>
  <c r="A51" i="99"/>
  <c r="A52" i="99"/>
  <c r="A53" i="99"/>
  <c r="A54" i="99"/>
  <c r="A55" i="99"/>
  <c r="A56" i="99"/>
  <c r="A57" i="99"/>
  <c r="A58" i="99"/>
  <c r="A59" i="99"/>
  <c r="A60" i="99"/>
  <c r="A61" i="99"/>
  <c r="A62" i="99"/>
  <c r="A63" i="99"/>
  <c r="A64" i="99"/>
  <c r="A65" i="99"/>
  <c r="A66" i="99"/>
  <c r="A67" i="99"/>
  <c r="A68" i="99"/>
  <c r="A69" i="99"/>
  <c r="A70" i="99"/>
  <c r="A71" i="99"/>
  <c r="A72" i="99"/>
  <c r="A73" i="99"/>
  <c r="A74" i="99"/>
  <c r="A75" i="99"/>
  <c r="A76" i="99"/>
  <c r="A77" i="99"/>
  <c r="A78" i="99"/>
  <c r="A79" i="99"/>
  <c r="A80" i="99"/>
  <c r="A81" i="99"/>
  <c r="A82" i="99"/>
  <c r="A83" i="99"/>
  <c r="A84" i="99"/>
  <c r="A85" i="99"/>
  <c r="A86" i="99"/>
  <c r="A87" i="99"/>
  <c r="A88" i="99"/>
  <c r="A89" i="99"/>
  <c r="A90" i="99"/>
  <c r="A91" i="99"/>
  <c r="A92" i="99"/>
  <c r="A93" i="99"/>
  <c r="A94" i="99"/>
  <c r="A95" i="99"/>
  <c r="A96" i="99"/>
  <c r="A97" i="99"/>
  <c r="A98" i="99"/>
  <c r="A99" i="99"/>
  <c r="A100" i="99"/>
  <c r="A101" i="99"/>
  <c r="A102" i="99"/>
  <c r="A103" i="99"/>
  <c r="A104" i="99"/>
  <c r="A105" i="99"/>
  <c r="A106" i="99"/>
  <c r="A107" i="99"/>
  <c r="A108" i="99"/>
  <c r="A109" i="99"/>
  <c r="A110" i="99"/>
  <c r="A111" i="99"/>
  <c r="A112" i="99"/>
  <c r="A113" i="99"/>
  <c r="A114" i="99"/>
  <c r="A115" i="99"/>
  <c r="A116" i="99"/>
  <c r="A117" i="99"/>
  <c r="A118" i="99"/>
  <c r="A119" i="99"/>
  <c r="A120" i="99"/>
  <c r="A121" i="99"/>
  <c r="A122" i="99"/>
  <c r="A123" i="99"/>
  <c r="A124" i="99"/>
  <c r="A125" i="99"/>
  <c r="A126" i="99"/>
  <c r="A127" i="99"/>
  <c r="A128" i="99"/>
  <c r="A129" i="99"/>
  <c r="A130" i="99"/>
  <c r="A131" i="99"/>
  <c r="A132" i="99"/>
  <c r="A133" i="99"/>
  <c r="A134" i="99"/>
  <c r="A135" i="99"/>
  <c r="A136" i="99"/>
  <c r="A137" i="99"/>
  <c r="A138" i="99"/>
  <c r="A139" i="99"/>
  <c r="A140" i="99"/>
  <c r="A141" i="99"/>
  <c r="A142" i="99"/>
  <c r="A143" i="99"/>
  <c r="A144" i="99"/>
  <c r="A145" i="99"/>
  <c r="A146" i="99"/>
  <c r="A147" i="99"/>
  <c r="A148" i="99"/>
  <c r="A149" i="99"/>
  <c r="A150" i="99"/>
  <c r="A14" i="95"/>
  <c r="A15" i="95"/>
  <c r="A16" i="95"/>
  <c r="A17" i="95"/>
  <c r="A18" i="95"/>
  <c r="A19" i="95"/>
  <c r="A20" i="95"/>
  <c r="A21" i="95"/>
  <c r="A22" i="95"/>
  <c r="A23" i="95"/>
  <c r="A24" i="95"/>
  <c r="A25" i="95"/>
  <c r="A26" i="95"/>
  <c r="A27" i="95"/>
  <c r="A28" i="95"/>
  <c r="A29" i="95"/>
  <c r="A30" i="95"/>
  <c r="A31" i="95"/>
  <c r="A32" i="95"/>
  <c r="A42" i="95"/>
  <c r="A43" i="95"/>
  <c r="A44" i="95"/>
  <c r="A45" i="95"/>
  <c r="A46" i="95"/>
  <c r="A47" i="95"/>
  <c r="A48" i="95"/>
  <c r="A49" i="95"/>
  <c r="A50" i="95"/>
  <c r="A51" i="95"/>
  <c r="A52" i="95"/>
  <c r="A53" i="95"/>
  <c r="A54" i="95"/>
  <c r="A55" i="95"/>
  <c r="A56" i="95"/>
  <c r="A57" i="95"/>
  <c r="A58" i="95"/>
  <c r="A59" i="95"/>
  <c r="A60" i="95"/>
  <c r="A61" i="95"/>
  <c r="A62" i="95"/>
  <c r="A63" i="95"/>
  <c r="A64" i="95"/>
  <c r="A65" i="95"/>
  <c r="A66" i="95"/>
  <c r="A67" i="95"/>
  <c r="A68" i="95"/>
  <c r="A69" i="95"/>
  <c r="A70" i="95"/>
  <c r="A71" i="95"/>
  <c r="A72" i="95"/>
  <c r="A73" i="95"/>
  <c r="A74" i="95"/>
  <c r="A75" i="95"/>
  <c r="A76" i="95"/>
  <c r="A77" i="95"/>
  <c r="A78" i="95"/>
  <c r="A86" i="95"/>
  <c r="A87" i="95"/>
  <c r="A88" i="95"/>
  <c r="A89" i="95"/>
  <c r="A90" i="95"/>
  <c r="A91" i="95"/>
  <c r="A92" i="95"/>
  <c r="A93" i="95"/>
  <c r="A94" i="95"/>
  <c r="A95" i="95"/>
  <c r="A96" i="95"/>
  <c r="A97" i="95"/>
  <c r="A98" i="95"/>
  <c r="A99" i="95"/>
  <c r="A100" i="95"/>
  <c r="A101" i="95"/>
  <c r="A102" i="95"/>
  <c r="A103" i="95"/>
  <c r="A104" i="95"/>
  <c r="A105" i="95"/>
  <c r="A106" i="95"/>
  <c r="A107" i="95"/>
  <c r="A108" i="95"/>
  <c r="A109" i="95"/>
  <c r="A110" i="95"/>
  <c r="A111" i="95"/>
  <c r="A112" i="95"/>
  <c r="A113" i="95"/>
  <c r="A114" i="95"/>
  <c r="A115" i="95"/>
  <c r="A116" i="95"/>
  <c r="A117" i="95"/>
  <c r="A118" i="95"/>
  <c r="A119" i="95"/>
  <c r="A120" i="95"/>
  <c r="A121" i="95"/>
  <c r="A122" i="95"/>
  <c r="A123" i="95"/>
  <c r="A124" i="95"/>
  <c r="A125" i="95"/>
  <c r="A126" i="95"/>
  <c r="A127" i="95"/>
  <c r="A128" i="95"/>
  <c r="A129" i="95"/>
  <c r="A130" i="95"/>
  <c r="A131" i="95"/>
  <c r="A132" i="95"/>
  <c r="A133" i="95"/>
  <c r="A134" i="95"/>
  <c r="A135" i="95"/>
  <c r="A136" i="95"/>
  <c r="A137" i="95"/>
  <c r="A138" i="95"/>
  <c r="A139" i="95"/>
  <c r="A140" i="95"/>
  <c r="A141" i="95"/>
  <c r="A142" i="95"/>
  <c r="A143" i="95"/>
  <c r="A144" i="95"/>
  <c r="A145" i="95"/>
  <c r="A146" i="95"/>
  <c r="A147" i="95"/>
  <c r="A148" i="95"/>
  <c r="A149" i="95"/>
  <c r="A150" i="95"/>
  <c r="A151" i="95"/>
  <c r="A152" i="95"/>
  <c r="A153" i="95"/>
  <c r="A154" i="95"/>
  <c r="A155" i="95"/>
  <c r="A156" i="95"/>
  <c r="A157" i="95"/>
  <c r="A158" i="95"/>
  <c r="A159" i="95"/>
  <c r="A160" i="95"/>
  <c r="A161" i="95"/>
  <c r="A162" i="95"/>
  <c r="A163" i="95"/>
  <c r="A164" i="95"/>
  <c r="A165" i="95"/>
  <c r="A166" i="95"/>
  <c r="A167" i="95"/>
  <c r="A168" i="95"/>
  <c r="A169" i="95"/>
  <c r="A170" i="95"/>
  <c r="A171" i="95"/>
  <c r="A172" i="95"/>
  <c r="A173" i="95"/>
  <c r="A174" i="95"/>
  <c r="A175" i="95"/>
  <c r="A176" i="95"/>
  <c r="A177" i="95"/>
  <c r="A178" i="95"/>
  <c r="A179" i="95"/>
  <c r="A180" i="95"/>
  <c r="A181" i="95"/>
  <c r="A182" i="95"/>
  <c r="A183" i="95"/>
  <c r="A184" i="95"/>
  <c r="A185" i="95"/>
  <c r="A186" i="95"/>
  <c r="A187" i="95"/>
  <c r="A188" i="95"/>
  <c r="A189" i="95"/>
  <c r="A190" i="95"/>
  <c r="A191" i="95"/>
  <c r="A192" i="95"/>
  <c r="A193" i="95"/>
  <c r="A194" i="95"/>
  <c r="L197" i="95"/>
  <c r="A47" i="116"/>
  <c r="A48" i="116"/>
  <c r="A49" i="116"/>
  <c r="A50" i="116"/>
  <c r="A51" i="116"/>
  <c r="A52" i="116"/>
  <c r="A84" i="116"/>
  <c r="A18" i="116"/>
  <c r="A20" i="93"/>
  <c r="A19" i="93"/>
  <c r="A18" i="93"/>
  <c r="O45" i="156" l="1"/>
  <c r="P22" i="158"/>
  <c r="O22" i="158"/>
  <c r="G38" i="17" s="1"/>
  <c r="N22" i="158"/>
  <c r="F38" i="17" s="1"/>
  <c r="M22" i="158"/>
  <c r="E38" i="17" s="1"/>
  <c r="D38" i="17" s="1"/>
  <c r="H38" i="17"/>
  <c r="A15" i="158"/>
  <c r="A16" i="158" s="1"/>
  <c r="A17" i="158" s="1"/>
  <c r="F12" i="158"/>
  <c r="G12" i="158" s="1"/>
  <c r="H12" i="158" s="1"/>
  <c r="I12" i="158" s="1"/>
  <c r="J12" i="158" s="1"/>
  <c r="K12" i="158" s="1"/>
  <c r="L12" i="158" s="1"/>
  <c r="M12" i="158" s="1"/>
  <c r="N12" i="158" s="1"/>
  <c r="O12" i="158" s="1"/>
  <c r="P12" i="158" s="1"/>
  <c r="A15" i="155" l="1"/>
  <c r="A16" i="155" s="1"/>
  <c r="A17" i="155" s="1"/>
  <c r="A18" i="155" s="1"/>
  <c r="A16" i="105"/>
  <c r="A17" i="105"/>
  <c r="A18" i="105"/>
  <c r="A19" i="105"/>
  <c r="A20" i="105"/>
  <c r="A22" i="105"/>
  <c r="A23" i="105"/>
  <c r="A24" i="105"/>
  <c r="A25" i="105"/>
  <c r="A26" i="105"/>
  <c r="A27" i="105"/>
  <c r="A28" i="105"/>
  <c r="A29" i="105"/>
  <c r="A30" i="105"/>
  <c r="A31" i="105"/>
  <c r="A32" i="105"/>
  <c r="A33" i="105"/>
  <c r="A34" i="105"/>
  <c r="A35" i="105"/>
  <c r="A37" i="105"/>
  <c r="A38" i="105"/>
  <c r="A39" i="105"/>
  <c r="A40" i="105"/>
  <c r="A41" i="105"/>
  <c r="A42" i="105"/>
  <c r="A43" i="105"/>
  <c r="A44" i="105"/>
  <c r="A45" i="105"/>
  <c r="A46" i="105"/>
  <c r="A47" i="105"/>
  <c r="A49" i="105"/>
  <c r="A51" i="105"/>
  <c r="A52" i="105"/>
  <c r="A53" i="105"/>
  <c r="A54" i="105"/>
  <c r="A55" i="105"/>
  <c r="A56" i="105"/>
  <c r="A57" i="105"/>
  <c r="A58" i="105"/>
  <c r="A59" i="105"/>
  <c r="A60" i="105"/>
  <c r="A61" i="105"/>
  <c r="A62" i="105"/>
  <c r="A63" i="105"/>
  <c r="A65" i="105"/>
  <c r="A67" i="105"/>
  <c r="A68" i="105"/>
  <c r="A69" i="105"/>
  <c r="A70" i="105"/>
  <c r="A71" i="105"/>
  <c r="A72" i="105"/>
  <c r="A73" i="105"/>
  <c r="A74" i="105"/>
  <c r="A76" i="105"/>
  <c r="A78" i="105"/>
  <c r="A79" i="105"/>
  <c r="A80" i="105"/>
  <c r="A81" i="105"/>
  <c r="A82" i="105"/>
  <c r="A83" i="105"/>
  <c r="A85" i="105"/>
  <c r="A86" i="105"/>
  <c r="A87" i="105"/>
  <c r="A15" i="105"/>
  <c r="A15" i="156"/>
  <c r="A16" i="156" s="1"/>
  <c r="A17" i="156" s="1"/>
  <c r="A18" i="156" s="1"/>
  <c r="A15" i="157"/>
  <c r="A16" i="157" s="1"/>
  <c r="A17" i="157" s="1"/>
  <c r="A18" i="157" s="1"/>
  <c r="A21" i="157" s="1"/>
  <c r="A22" i="157" s="1"/>
  <c r="A23" i="157" s="1"/>
  <c r="A24" i="157" s="1"/>
  <c r="A27" i="157" s="1"/>
  <c r="A28" i="157" s="1"/>
  <c r="A29" i="157" s="1"/>
  <c r="A30" i="157" s="1"/>
  <c r="A33" i="157" s="1"/>
  <c r="A34" i="157" s="1"/>
  <c r="A35" i="157" s="1"/>
  <c r="A36" i="157" s="1"/>
  <c r="A15" i="91"/>
  <c r="A16" i="91" s="1"/>
  <c r="A17" i="91" s="1"/>
  <c r="A18" i="91" s="1"/>
  <c r="A19" i="91" s="1"/>
  <c r="P38" i="157"/>
  <c r="O38" i="157"/>
  <c r="G39" i="17" s="1"/>
  <c r="N38" i="157"/>
  <c r="F39" i="17" s="1"/>
  <c r="M38" i="157"/>
  <c r="E39" i="17" s="1"/>
  <c r="L38" i="157"/>
  <c r="H39" i="17" s="1"/>
  <c r="F12" i="157"/>
  <c r="G12" i="157" s="1"/>
  <c r="H12" i="157" s="1"/>
  <c r="I12" i="157" s="1"/>
  <c r="J12" i="157" s="1"/>
  <c r="K12" i="157" s="1"/>
  <c r="L12" i="157" s="1"/>
  <c r="M12" i="157" s="1"/>
  <c r="N12" i="157" s="1"/>
  <c r="O12" i="157" s="1"/>
  <c r="P12" i="157" s="1"/>
  <c r="P45" i="156"/>
  <c r="G41" i="17"/>
  <c r="N45" i="156"/>
  <c r="F41" i="17" s="1"/>
  <c r="M45" i="156"/>
  <c r="E41" i="17" s="1"/>
  <c r="L45" i="156"/>
  <c r="H41" i="17" s="1"/>
  <c r="F12" i="156"/>
  <c r="G12" i="156" s="1"/>
  <c r="H12" i="156" s="1"/>
  <c r="I12" i="156" s="1"/>
  <c r="J12" i="156" s="1"/>
  <c r="K12" i="156" s="1"/>
  <c r="L12" i="156" s="1"/>
  <c r="M12" i="156" s="1"/>
  <c r="N12" i="156" s="1"/>
  <c r="O12" i="156" s="1"/>
  <c r="P12" i="156" s="1"/>
  <c r="P46" i="155"/>
  <c r="O46" i="155"/>
  <c r="G36" i="17" s="1"/>
  <c r="N46" i="155"/>
  <c r="F36" i="17" s="1"/>
  <c r="M46" i="155"/>
  <c r="E36" i="17" s="1"/>
  <c r="L46" i="155"/>
  <c r="H36" i="17" s="1"/>
  <c r="F12" i="155"/>
  <c r="G12" i="155" s="1"/>
  <c r="H12" i="155" s="1"/>
  <c r="I12" i="155" s="1"/>
  <c r="J12" i="155" s="1"/>
  <c r="K12" i="155" s="1"/>
  <c r="L12" i="155" s="1"/>
  <c r="M12" i="155" s="1"/>
  <c r="N12" i="155" s="1"/>
  <c r="O12" i="155" s="1"/>
  <c r="P12" i="155" s="1"/>
  <c r="A18" i="81"/>
  <c r="A18" i="79"/>
  <c r="A19" i="155" l="1"/>
  <c r="A20" i="155" s="1"/>
  <c r="A23" i="155" s="1"/>
  <c r="A19" i="156"/>
  <c r="A22" i="156" s="1"/>
  <c r="A23" i="156" s="1"/>
  <c r="A24" i="156" s="1"/>
  <c r="A25" i="156" s="1"/>
  <c r="D41" i="17"/>
  <c r="D39" i="17"/>
  <c r="D36" i="17"/>
  <c r="A24" i="155" l="1"/>
  <c r="A25" i="155" s="1"/>
  <c r="A26" i="155" s="1"/>
  <c r="A27" i="155" s="1"/>
  <c r="A28" i="155" s="1"/>
  <c r="A31" i="155" s="1"/>
  <c r="A26" i="156"/>
  <c r="A29" i="156" s="1"/>
  <c r="A30" i="156" s="1"/>
  <c r="A31" i="156" s="1"/>
  <c r="A32" i="156" s="1"/>
  <c r="A32" i="155" l="1"/>
  <c r="A33" i="155" s="1"/>
  <c r="A34" i="155" s="1"/>
  <c r="A35" i="155" s="1"/>
  <c r="A36" i="155" s="1"/>
  <c r="A39" i="155" s="1"/>
  <c r="A36" i="156"/>
  <c r="A37" i="156" s="1"/>
  <c r="A38" i="156" s="1"/>
  <c r="A39" i="156" s="1"/>
  <c r="A33" i="156"/>
  <c r="A40" i="155" l="1"/>
  <c r="A41" i="155" s="1"/>
  <c r="A42" i="155" s="1"/>
  <c r="A43" i="155" s="1"/>
  <c r="A44" i="155" s="1"/>
  <c r="A40" i="156"/>
  <c r="A42" i="156" s="1"/>
  <c r="A43" i="156" s="1"/>
  <c r="A16" i="78"/>
  <c r="A16" i="84"/>
  <c r="A17" i="84" s="1"/>
  <c r="A18" i="84" s="1"/>
  <c r="A23" i="88"/>
  <c r="A21" i="84" l="1"/>
  <c r="A22" i="84" s="1"/>
  <c r="A23" i="84" s="1"/>
  <c r="A24" i="84" s="1"/>
  <c r="A27" i="84" s="1"/>
  <c r="A28" i="84" s="1"/>
  <c r="A29" i="84" s="1"/>
  <c r="A30" i="84" s="1"/>
  <c r="A26" i="88"/>
  <c r="A29" i="88" s="1"/>
  <c r="A32" i="88" s="1"/>
  <c r="A35" i="88" s="1"/>
  <c r="A36" i="88" s="1"/>
  <c r="A44" i="88" s="1"/>
  <c r="A45" i="88" s="1"/>
  <c r="A46" i="88" s="1"/>
  <c r="A51" i="88" s="1"/>
  <c r="A52" i="88" s="1"/>
  <c r="A57" i="88" s="1"/>
  <c r="A58" i="88" s="1"/>
  <c r="A63" i="88" s="1"/>
  <c r="A64" i="88" s="1"/>
  <c r="A68" i="88" s="1"/>
  <c r="A69" i="88" s="1"/>
  <c r="A72" i="88" s="1"/>
  <c r="A33" i="84" l="1"/>
  <c r="A34" i="84" s="1"/>
  <c r="A35" i="84" s="1"/>
  <c r="A36" i="84" s="1"/>
  <c r="A39" i="84" l="1"/>
  <c r="A40" i="84" s="1"/>
  <c r="A41" i="84" s="1"/>
  <c r="A42" i="84" s="1"/>
  <c r="A18" i="86"/>
  <c r="A19" i="86"/>
  <c r="A20" i="86"/>
  <c r="A21" i="86"/>
  <c r="A22" i="86"/>
  <c r="A23" i="86"/>
  <c r="A24" i="86"/>
  <c r="A25" i="86"/>
  <c r="A26" i="86"/>
  <c r="A27" i="86"/>
  <c r="A28" i="86"/>
  <c r="A29" i="86"/>
  <c r="A30" i="86"/>
  <c r="A31" i="86"/>
  <c r="A32" i="86"/>
  <c r="A33" i="86"/>
  <c r="A17" i="93"/>
  <c r="A15" i="90"/>
  <c r="A45" i="84" l="1"/>
  <c r="A46" i="84" s="1"/>
  <c r="A47" i="84" s="1"/>
  <c r="A48" i="84" s="1"/>
  <c r="A18" i="90"/>
  <c r="A19" i="90" s="1"/>
  <c r="A20" i="90" s="1"/>
  <c r="A23" i="90" s="1"/>
  <c r="A51" i="84" l="1"/>
  <c r="A52" i="84" s="1"/>
  <c r="A53" i="84" s="1"/>
  <c r="A54" i="84" s="1"/>
  <c r="A24" i="90"/>
  <c r="A27" i="90" s="1"/>
  <c r="A28" i="90" s="1"/>
  <c r="A31" i="90" s="1"/>
  <c r="A32" i="90" s="1"/>
  <c r="A35" i="90" s="1"/>
  <c r="A36" i="90" s="1"/>
  <c r="A15" i="139"/>
  <c r="A16" i="139"/>
  <c r="A17" i="139"/>
  <c r="A18" i="139"/>
  <c r="A19" i="139"/>
  <c r="A20" i="139"/>
  <c r="A21" i="139"/>
  <c r="A22" i="139"/>
  <c r="A23" i="139"/>
  <c r="A24" i="139"/>
  <c r="A25" i="139"/>
  <c r="A26" i="139"/>
  <c r="A27" i="139"/>
  <c r="A28" i="139"/>
  <c r="A29" i="139"/>
  <c r="A30" i="139"/>
  <c r="A31" i="139"/>
  <c r="A32" i="139"/>
  <c r="A33" i="139"/>
  <c r="A34" i="139"/>
  <c r="A35" i="139"/>
  <c r="A36" i="139"/>
  <c r="A37" i="139"/>
  <c r="A38" i="139"/>
  <c r="A39" i="139"/>
  <c r="A40" i="139"/>
  <c r="A41" i="139"/>
  <c r="A42" i="139"/>
  <c r="A43" i="139"/>
  <c r="A44" i="139"/>
  <c r="A45" i="139"/>
  <c r="A46" i="139"/>
  <c r="A47" i="139"/>
  <c r="A48" i="139"/>
  <c r="A49" i="139"/>
  <c r="A50" i="139"/>
  <c r="A51" i="139"/>
  <c r="A52" i="139"/>
  <c r="A53" i="139"/>
  <c r="A54" i="139"/>
  <c r="A55" i="139"/>
  <c r="A56" i="139"/>
  <c r="A57" i="139"/>
  <c r="A58" i="139"/>
  <c r="A59" i="139"/>
  <c r="A60" i="139"/>
  <c r="A61" i="139"/>
  <c r="A62" i="139"/>
  <c r="A63" i="139"/>
  <c r="A64" i="139"/>
  <c r="A65" i="139"/>
  <c r="A66" i="139"/>
  <c r="A67" i="139"/>
  <c r="A68" i="139"/>
  <c r="A69" i="139"/>
  <c r="A70" i="139"/>
  <c r="A71" i="139"/>
  <c r="A72" i="139"/>
  <c r="A73" i="139"/>
  <c r="A17" i="83"/>
  <c r="A18" i="83" s="1"/>
  <c r="A57" i="84" l="1"/>
  <c r="A58" i="84" s="1"/>
  <c r="A59" i="84" s="1"/>
  <c r="A60" i="84" s="1"/>
  <c r="A37" i="90"/>
  <c r="A40" i="90" s="1"/>
  <c r="A41" i="90" s="1"/>
  <c r="A44" i="90" s="1"/>
  <c r="A45" i="90" s="1"/>
  <c r="A48" i="90" s="1"/>
  <c r="A49" i="90" s="1"/>
  <c r="A50" i="90" s="1"/>
  <c r="A51" i="90" s="1"/>
  <c r="A52" i="90" s="1"/>
  <c r="A53" i="90" s="1"/>
  <c r="A54" i="90" s="1"/>
  <c r="A55" i="90" s="1"/>
  <c r="A63" i="84" l="1"/>
  <c r="A64" i="84" s="1"/>
  <c r="A65" i="84" s="1"/>
  <c r="A66" i="84" s="1"/>
  <c r="A56" i="90"/>
  <c r="A59" i="90"/>
  <c r="A60" i="90" s="1"/>
  <c r="A67" i="90" s="1"/>
  <c r="A68" i="90" s="1"/>
  <c r="A69" i="90" s="1"/>
  <c r="A72" i="90" s="1"/>
  <c r="A73" i="90" s="1"/>
  <c r="A17" i="78"/>
  <c r="A18" i="78" s="1"/>
  <c r="A69" i="84" l="1"/>
  <c r="A70" i="84" s="1"/>
  <c r="A19" i="78"/>
  <c r="A20" i="78" s="1"/>
  <c r="A73" i="84" l="1"/>
  <c r="A74" i="84" s="1"/>
  <c r="A21" i="78"/>
  <c r="A22" i="78" s="1"/>
  <c r="A23" i="78" s="1"/>
  <c r="A19" i="79"/>
  <c r="A20" i="79" s="1"/>
  <c r="A23" i="79" s="1"/>
  <c r="A24" i="79" s="1"/>
  <c r="A25" i="79" s="1"/>
  <c r="A27" i="79" s="1"/>
  <c r="A16" i="134"/>
  <c r="A17" i="134"/>
  <c r="A18" i="134"/>
  <c r="A19" i="134"/>
  <c r="A20" i="134"/>
  <c r="A21" i="134"/>
  <c r="A22" i="134"/>
  <c r="A23" i="134"/>
  <c r="A24" i="134"/>
  <c r="A25" i="134"/>
  <c r="A26" i="134"/>
  <c r="A27" i="134"/>
  <c r="A28" i="134"/>
  <c r="A29" i="134"/>
  <c r="A77" i="84" l="1"/>
  <c r="A78" i="84" s="1"/>
  <c r="A17" i="135"/>
  <c r="A18" i="135"/>
  <c r="A19" i="135"/>
  <c r="A20" i="135"/>
  <c r="A21" i="135"/>
  <c r="A22" i="135"/>
  <c r="A23" i="135"/>
  <c r="A24" i="135"/>
  <c r="A25" i="135"/>
  <c r="A26" i="135"/>
  <c r="A27" i="135"/>
  <c r="A28" i="135"/>
  <c r="A29" i="135"/>
  <c r="A30" i="135"/>
  <c r="A31" i="135"/>
  <c r="A32" i="135"/>
  <c r="A33" i="135"/>
  <c r="A34" i="135"/>
  <c r="A35" i="135"/>
  <c r="A36" i="135"/>
  <c r="A37" i="135"/>
  <c r="A38" i="135"/>
  <c r="A39" i="135"/>
  <c r="A40" i="135"/>
  <c r="A41" i="135"/>
  <c r="A42" i="135"/>
  <c r="A43" i="135"/>
  <c r="A44" i="135"/>
  <c r="A45" i="135"/>
  <c r="A46" i="135"/>
  <c r="A47" i="135"/>
  <c r="A48" i="135"/>
  <c r="A49" i="135"/>
  <c r="A50" i="135"/>
  <c r="A51" i="135"/>
  <c r="A52" i="135"/>
  <c r="A53" i="135"/>
  <c r="A54" i="135"/>
  <c r="A55" i="135"/>
  <c r="A56" i="135"/>
  <c r="A57" i="135"/>
  <c r="A58" i="135"/>
  <c r="A59" i="135"/>
  <c r="A60" i="135"/>
  <c r="A61" i="135"/>
  <c r="A62" i="135"/>
  <c r="A63" i="135"/>
  <c r="A64" i="135"/>
  <c r="A65" i="135"/>
  <c r="A66" i="135"/>
  <c r="A67" i="135"/>
  <c r="A68" i="135"/>
  <c r="A69" i="135"/>
  <c r="A70" i="135"/>
  <c r="A71" i="135"/>
  <c r="A72" i="135"/>
  <c r="A73" i="135"/>
  <c r="A74" i="135"/>
  <c r="A75" i="135"/>
  <c r="A76" i="135"/>
  <c r="A77" i="135"/>
  <c r="A78" i="135"/>
  <c r="A79" i="135"/>
  <c r="A80" i="135"/>
  <c r="A81" i="135"/>
  <c r="A16" i="135"/>
  <c r="A16" i="136"/>
  <c r="A17" i="136"/>
  <c r="A18" i="136"/>
  <c r="A19" i="136"/>
  <c r="A20" i="136"/>
  <c r="A21" i="136"/>
  <c r="A22" i="136"/>
  <c r="A23" i="136"/>
  <c r="A24" i="136"/>
  <c r="A25" i="136"/>
  <c r="A26" i="136"/>
  <c r="A27" i="136"/>
  <c r="A28" i="136"/>
  <c r="A29" i="136"/>
  <c r="A30" i="136"/>
  <c r="A31" i="136"/>
  <c r="A32" i="136"/>
  <c r="A33" i="136"/>
  <c r="A34" i="136"/>
  <c r="A35" i="136"/>
  <c r="A36" i="136"/>
  <c r="A37" i="136"/>
  <c r="A38" i="136"/>
  <c r="A39" i="136"/>
  <c r="A40" i="136"/>
  <c r="A41" i="136"/>
  <c r="A42" i="136"/>
  <c r="A43" i="136"/>
  <c r="A44" i="136"/>
  <c r="A45" i="136"/>
  <c r="A46" i="136"/>
  <c r="A47" i="136"/>
  <c r="A48" i="136"/>
  <c r="A49" i="136"/>
  <c r="A50" i="136"/>
  <c r="A51" i="136"/>
  <c r="A52" i="136"/>
  <c r="A53" i="136"/>
  <c r="A15" i="136"/>
  <c r="A17" i="150"/>
  <c r="A18" i="150"/>
  <c r="A19" i="150"/>
  <c r="A20" i="150"/>
  <c r="A21" i="150"/>
  <c r="A22" i="150"/>
  <c r="A23" i="150"/>
  <c r="A24" i="150"/>
  <c r="A25" i="150"/>
  <c r="A26" i="150"/>
  <c r="A27" i="150"/>
  <c r="A28" i="150"/>
  <c r="A29" i="150"/>
  <c r="A30" i="150"/>
  <c r="A31" i="150"/>
  <c r="A32" i="150"/>
  <c r="A33" i="150"/>
  <c r="A34" i="150"/>
  <c r="A35" i="150"/>
  <c r="A36" i="150"/>
  <c r="A37" i="150"/>
  <c r="A38" i="150"/>
  <c r="A39" i="150"/>
  <c r="A40" i="150"/>
  <c r="A41" i="150"/>
  <c r="A42" i="150"/>
  <c r="A43" i="150"/>
  <c r="A44" i="150"/>
  <c r="A45" i="150"/>
  <c r="A46" i="150"/>
  <c r="A47" i="150"/>
  <c r="A48" i="150"/>
  <c r="A49" i="150"/>
  <c r="A50" i="150"/>
  <c r="A51" i="150"/>
  <c r="A52" i="150"/>
  <c r="A53" i="150"/>
  <c r="A54" i="150"/>
  <c r="A55" i="150"/>
  <c r="A56" i="150"/>
  <c r="A57" i="150"/>
  <c r="A58" i="150"/>
  <c r="A59" i="150"/>
  <c r="A60" i="150"/>
  <c r="A61" i="150"/>
  <c r="A62" i="150"/>
  <c r="A63" i="150"/>
  <c r="A64" i="150"/>
  <c r="A65" i="150"/>
  <c r="A66" i="150"/>
  <c r="A67" i="150"/>
  <c r="A68" i="150"/>
  <c r="A69" i="150"/>
  <c r="A70" i="150"/>
  <c r="A71" i="150"/>
  <c r="A72" i="150"/>
  <c r="A73" i="150"/>
  <c r="A74" i="150"/>
  <c r="A75" i="150"/>
  <c r="A76" i="150"/>
  <c r="A77" i="150"/>
  <c r="A78" i="150"/>
  <c r="A79" i="150"/>
  <c r="A80" i="150"/>
  <c r="A81" i="150"/>
  <c r="A82" i="150"/>
  <c r="A83" i="150"/>
  <c r="A84" i="150"/>
  <c r="A85" i="150"/>
  <c r="A86" i="150"/>
  <c r="A16" i="150"/>
  <c r="A16" i="149"/>
  <c r="A17" i="149"/>
  <c r="A18" i="149"/>
  <c r="A19" i="149"/>
  <c r="A20" i="149"/>
  <c r="A21" i="149"/>
  <c r="A22" i="149"/>
  <c r="A23" i="149"/>
  <c r="A24" i="149"/>
  <c r="A25" i="149"/>
  <c r="A26" i="149"/>
  <c r="A27" i="149"/>
  <c r="A28" i="149"/>
  <c r="A29" i="149"/>
  <c r="A30" i="149"/>
  <c r="A31" i="149"/>
  <c r="A32" i="149"/>
  <c r="A33" i="149"/>
  <c r="A34" i="149"/>
  <c r="A35" i="149"/>
  <c r="A36" i="149"/>
  <c r="A37" i="149"/>
  <c r="A38" i="149"/>
  <c r="A39" i="149"/>
  <c r="A40" i="149"/>
  <c r="A41" i="149"/>
  <c r="A42" i="149"/>
  <c r="A43" i="149"/>
  <c r="A44" i="149"/>
  <c r="A45" i="149"/>
  <c r="A46" i="149"/>
  <c r="A47" i="149"/>
  <c r="A48" i="149"/>
  <c r="A49" i="149"/>
  <c r="A50" i="149"/>
  <c r="A51" i="149"/>
  <c r="A52" i="149"/>
  <c r="A53" i="149"/>
  <c r="A54" i="149"/>
  <c r="A55" i="149"/>
  <c r="A56" i="149"/>
  <c r="A57" i="149"/>
  <c r="A58" i="149"/>
  <c r="A15" i="149"/>
  <c r="A16" i="151"/>
  <c r="A17" i="151"/>
  <c r="A18" i="151"/>
  <c r="A19" i="151"/>
  <c r="A20" i="151"/>
  <c r="A21" i="151"/>
  <c r="A22" i="151"/>
  <c r="A23" i="151"/>
  <c r="A24" i="151"/>
  <c r="A25" i="151"/>
  <c r="A26" i="151"/>
  <c r="A27" i="151"/>
  <c r="A28" i="151"/>
  <c r="A29" i="151"/>
  <c r="A30" i="151"/>
  <c r="A31" i="151"/>
  <c r="A32" i="151"/>
  <c r="A33" i="151"/>
  <c r="A34" i="151"/>
  <c r="A35" i="151"/>
  <c r="A36" i="151"/>
  <c r="A37" i="151"/>
  <c r="A38" i="151"/>
  <c r="A39" i="151"/>
  <c r="A40" i="151"/>
  <c r="A41" i="151"/>
  <c r="A42" i="151"/>
  <c r="A43" i="151"/>
  <c r="A44" i="151"/>
  <c r="A45" i="151"/>
  <c r="A46" i="151"/>
  <c r="A47" i="151"/>
  <c r="A48" i="151"/>
  <c r="A49" i="151"/>
  <c r="A50" i="151"/>
  <c r="A51" i="151"/>
  <c r="A52" i="151"/>
  <c r="A53" i="151"/>
  <c r="A54" i="151"/>
  <c r="A55" i="151"/>
  <c r="A56" i="151"/>
  <c r="A57" i="151"/>
  <c r="A58" i="151"/>
  <c r="A59" i="151"/>
  <c r="A15" i="151"/>
  <c r="A15" i="152"/>
  <c r="A16" i="152"/>
  <c r="A17" i="152"/>
  <c r="A18" i="152"/>
  <c r="A19" i="152"/>
  <c r="A20" i="152"/>
  <c r="A21" i="152"/>
  <c r="A22" i="152"/>
  <c r="A23" i="152"/>
  <c r="A24" i="152"/>
  <c r="A25" i="152"/>
  <c r="A26" i="152"/>
  <c r="A27" i="152"/>
  <c r="A28" i="152"/>
  <c r="A29" i="152"/>
  <c r="A30" i="152"/>
  <c r="A31" i="152"/>
  <c r="A32" i="152"/>
  <c r="A33" i="152"/>
  <c r="A34" i="152"/>
  <c r="A35" i="152"/>
  <c r="A14" i="152"/>
  <c r="A16" i="153"/>
  <c r="A17" i="153"/>
  <c r="A18" i="153"/>
  <c r="A19" i="153"/>
  <c r="A20" i="153"/>
  <c r="A15" i="153"/>
  <c r="A20" i="154"/>
  <c r="A21" i="154"/>
  <c r="A22" i="154"/>
  <c r="A23" i="154"/>
  <c r="A24" i="154"/>
  <c r="A25" i="154"/>
  <c r="A26" i="154"/>
  <c r="A27" i="154"/>
  <c r="A28" i="154"/>
  <c r="A29" i="154"/>
  <c r="A30" i="154"/>
  <c r="A31" i="154"/>
  <c r="A32" i="154"/>
  <c r="A33" i="154"/>
  <c r="A34" i="154"/>
  <c r="A15" i="154"/>
  <c r="A16" i="154"/>
  <c r="A17" i="154"/>
  <c r="A18" i="154"/>
  <c r="A19" i="154"/>
  <c r="A14" i="154"/>
  <c r="A81" i="84" l="1"/>
  <c r="A82" i="84" s="1"/>
  <c r="A83" i="84" s="1"/>
  <c r="P36" i="154"/>
  <c r="O36" i="154"/>
  <c r="G99" i="17" s="1"/>
  <c r="N36" i="154"/>
  <c r="F99" i="17" s="1"/>
  <c r="M36" i="154"/>
  <c r="E99" i="17" s="1"/>
  <c r="L36" i="154"/>
  <c r="H99" i="17" s="1"/>
  <c r="F12" i="154"/>
  <c r="G12" i="154" s="1"/>
  <c r="H12" i="154" s="1"/>
  <c r="I12" i="154" s="1"/>
  <c r="J12" i="154" s="1"/>
  <c r="K12" i="154" s="1"/>
  <c r="L12" i="154" s="1"/>
  <c r="M12" i="154" s="1"/>
  <c r="N12" i="154" s="1"/>
  <c r="O12" i="154" s="1"/>
  <c r="P12" i="154" s="1"/>
  <c r="P22" i="153"/>
  <c r="O22" i="153"/>
  <c r="G96" i="17" s="1"/>
  <c r="N22" i="153"/>
  <c r="F96" i="17" s="1"/>
  <c r="M22" i="153"/>
  <c r="E96" i="17" s="1"/>
  <c r="L22" i="153"/>
  <c r="H96" i="17" s="1"/>
  <c r="F12" i="153"/>
  <c r="G12" i="153" s="1"/>
  <c r="H12" i="153" s="1"/>
  <c r="I12" i="153" s="1"/>
  <c r="J12" i="153" s="1"/>
  <c r="K12" i="153" s="1"/>
  <c r="L12" i="153" s="1"/>
  <c r="M12" i="153" s="1"/>
  <c r="N12" i="153" s="1"/>
  <c r="O12" i="153" s="1"/>
  <c r="P12" i="153" s="1"/>
  <c r="P37" i="152"/>
  <c r="O37" i="152"/>
  <c r="G93" i="17" s="1"/>
  <c r="N37" i="152"/>
  <c r="F93" i="17" s="1"/>
  <c r="M37" i="152"/>
  <c r="E93" i="17" s="1"/>
  <c r="L37" i="152"/>
  <c r="H93" i="17" s="1"/>
  <c r="F12" i="152"/>
  <c r="G12" i="152" s="1"/>
  <c r="H12" i="152" s="1"/>
  <c r="I12" i="152" s="1"/>
  <c r="J12" i="152" s="1"/>
  <c r="K12" i="152" s="1"/>
  <c r="L12" i="152" s="1"/>
  <c r="M12" i="152" s="1"/>
  <c r="N12" i="152" s="1"/>
  <c r="O12" i="152" s="1"/>
  <c r="P12" i="152" s="1"/>
  <c r="P61" i="151"/>
  <c r="O61" i="151"/>
  <c r="G98" i="17" s="1"/>
  <c r="N61" i="151"/>
  <c r="F98" i="17" s="1"/>
  <c r="M61" i="151"/>
  <c r="E98" i="17" s="1"/>
  <c r="L61" i="151"/>
  <c r="H98" i="17" s="1"/>
  <c r="F12" i="151"/>
  <c r="G12" i="151" s="1"/>
  <c r="H12" i="151" s="1"/>
  <c r="I12" i="151" s="1"/>
  <c r="J12" i="151" s="1"/>
  <c r="K12" i="151" s="1"/>
  <c r="L12" i="151" s="1"/>
  <c r="M12" i="151" s="1"/>
  <c r="N12" i="151" s="1"/>
  <c r="O12" i="151" s="1"/>
  <c r="P12" i="151" s="1"/>
  <c r="P88" i="150"/>
  <c r="O88" i="150"/>
  <c r="G95" i="17" s="1"/>
  <c r="N88" i="150"/>
  <c r="F95" i="17" s="1"/>
  <c r="M88" i="150"/>
  <c r="E95" i="17" s="1"/>
  <c r="L88" i="150"/>
  <c r="H95" i="17" s="1"/>
  <c r="F12" i="150"/>
  <c r="G12" i="150" s="1"/>
  <c r="H12" i="150" s="1"/>
  <c r="I12" i="150" s="1"/>
  <c r="J12" i="150" s="1"/>
  <c r="K12" i="150" s="1"/>
  <c r="L12" i="150" s="1"/>
  <c r="M12" i="150" s="1"/>
  <c r="N12" i="150" s="1"/>
  <c r="O12" i="150" s="1"/>
  <c r="P12" i="150" s="1"/>
  <c r="P60" i="149"/>
  <c r="O60" i="149"/>
  <c r="G92" i="17" s="1"/>
  <c r="N60" i="149"/>
  <c r="F92" i="17" s="1"/>
  <c r="M60" i="149"/>
  <c r="E92" i="17" s="1"/>
  <c r="L60" i="149"/>
  <c r="H92" i="17" s="1"/>
  <c r="F12" i="149"/>
  <c r="G12" i="149" s="1"/>
  <c r="H12" i="149" s="1"/>
  <c r="I12" i="149" s="1"/>
  <c r="J12" i="149" s="1"/>
  <c r="K12" i="149" s="1"/>
  <c r="L12" i="149" s="1"/>
  <c r="M12" i="149" s="1"/>
  <c r="N12" i="149" s="1"/>
  <c r="O12" i="149" s="1"/>
  <c r="P12" i="149" s="1"/>
  <c r="D95" i="17" l="1"/>
  <c r="A86" i="84"/>
  <c r="A87" i="84" s="1"/>
  <c r="A88" i="84" s="1"/>
  <c r="D92" i="17"/>
  <c r="D99" i="17"/>
  <c r="D98" i="17"/>
  <c r="D93" i="17"/>
  <c r="D96" i="17"/>
  <c r="A14" i="104"/>
  <c r="A15" i="104"/>
  <c r="A16" i="104"/>
  <c r="A17" i="104"/>
  <c r="A18" i="104"/>
  <c r="A19" i="104"/>
  <c r="A20" i="104"/>
  <c r="A21" i="104"/>
  <c r="A22" i="104"/>
  <c r="A23" i="104"/>
  <c r="A24" i="104"/>
  <c r="A25" i="104"/>
  <c r="A26" i="104"/>
  <c r="A27" i="104"/>
  <c r="A28" i="104"/>
  <c r="A29" i="104"/>
  <c r="A33" i="104"/>
  <c r="A34" i="104"/>
  <c r="A35" i="104"/>
  <c r="A14" i="146"/>
  <c r="A15" i="146"/>
  <c r="A16" i="146"/>
  <c r="A17" i="146"/>
  <c r="A18" i="146"/>
  <c r="A19" i="146"/>
  <c r="A20" i="146"/>
  <c r="A21" i="146"/>
  <c r="A22" i="146"/>
  <c r="A23" i="146"/>
  <c r="A24" i="146"/>
  <c r="A25" i="146"/>
  <c r="A26" i="146"/>
  <c r="A27" i="146"/>
  <c r="A28" i="146"/>
  <c r="A29" i="146"/>
  <c r="A30" i="146"/>
  <c r="A31" i="146"/>
  <c r="A33" i="146"/>
  <c r="A34" i="146"/>
  <c r="A35" i="146"/>
  <c r="A14" i="103"/>
  <c r="A15" i="103"/>
  <c r="A22" i="103"/>
  <c r="A26" i="103"/>
  <c r="A27" i="103"/>
  <c r="A28" i="103"/>
  <c r="A29" i="103"/>
  <c r="A30" i="103"/>
  <c r="A31" i="103"/>
  <c r="A32" i="103"/>
  <c r="A37" i="103"/>
  <c r="A38" i="103"/>
  <c r="A39" i="103"/>
  <c r="A40" i="103"/>
  <c r="A41" i="103"/>
  <c r="A14" i="101"/>
  <c r="A15" i="101"/>
  <c r="A16" i="101"/>
  <c r="A17" i="101"/>
  <c r="A18" i="101"/>
  <c r="A19" i="101"/>
  <c r="A20" i="101"/>
  <c r="A25" i="101"/>
  <c r="A26" i="101"/>
  <c r="A27" i="101"/>
  <c r="A28" i="101"/>
  <c r="A29" i="101"/>
  <c r="A30" i="101"/>
  <c r="A31" i="101"/>
  <c r="A32" i="101"/>
  <c r="A33" i="101"/>
  <c r="A34" i="101"/>
  <c r="A35" i="101"/>
  <c r="A36" i="101"/>
  <c r="A37" i="101"/>
  <c r="A38" i="101"/>
  <c r="A39" i="101"/>
  <c r="A40" i="101"/>
  <c r="A41" i="101"/>
  <c r="A42" i="101"/>
  <c r="A43" i="101"/>
  <c r="A44" i="101"/>
  <c r="A45" i="101"/>
  <c r="A46" i="101"/>
  <c r="A47" i="101"/>
  <c r="A48" i="101"/>
  <c r="A49" i="101"/>
  <c r="A50" i="101"/>
  <c r="A51" i="101"/>
  <c r="A52" i="101"/>
  <c r="A14" i="102"/>
  <c r="A15" i="102"/>
  <c r="A23" i="102"/>
  <c r="A24" i="102"/>
  <c r="A25" i="102"/>
  <c r="A26" i="102"/>
  <c r="A27" i="102"/>
  <c r="A28" i="102"/>
  <c r="A29" i="102"/>
  <c r="A30" i="102"/>
  <c r="A31" i="102"/>
  <c r="A32" i="102"/>
  <c r="A33" i="102"/>
  <c r="A34" i="102"/>
  <c r="A35" i="102"/>
  <c r="A36" i="102"/>
  <c r="A37" i="102"/>
  <c r="A38" i="102"/>
  <c r="A39" i="102"/>
  <c r="A40" i="102"/>
  <c r="A41" i="102"/>
  <c r="A42" i="102"/>
  <c r="A16" i="100"/>
  <c r="A17" i="100"/>
  <c r="A18" i="100"/>
  <c r="A19" i="100"/>
  <c r="A20" i="100"/>
  <c r="A21" i="100"/>
  <c r="A22" i="100"/>
  <c r="A23" i="100"/>
  <c r="A24" i="100"/>
  <c r="A25" i="100"/>
  <c r="A26" i="100"/>
  <c r="A27" i="100"/>
  <c r="A28" i="100"/>
  <c r="A29" i="100"/>
  <c r="A30" i="100"/>
  <c r="A31" i="100"/>
  <c r="A34" i="100"/>
  <c r="A35" i="100"/>
  <c r="A36" i="100"/>
  <c r="A37" i="100"/>
  <c r="A38" i="100"/>
  <c r="A39" i="100"/>
  <c r="A40" i="100"/>
  <c r="A41" i="100"/>
  <c r="A42" i="100"/>
  <c r="A43" i="100"/>
  <c r="A44" i="100"/>
  <c r="A45" i="100"/>
  <c r="A46" i="100"/>
  <c r="A47" i="100"/>
  <c r="A54" i="100"/>
  <c r="A55" i="100"/>
  <c r="A56" i="100"/>
  <c r="A57" i="100"/>
  <c r="A58" i="100"/>
  <c r="A59" i="100"/>
  <c r="A60" i="100"/>
  <c r="A61" i="100"/>
  <c r="A62" i="100"/>
  <c r="A63" i="100"/>
  <c r="A64" i="100"/>
  <c r="A65" i="100"/>
  <c r="A66" i="100"/>
  <c r="A67" i="100"/>
  <c r="A68" i="100"/>
  <c r="A69" i="100"/>
  <c r="A70" i="100"/>
  <c r="A71" i="100"/>
  <c r="A72" i="100"/>
  <c r="A73" i="100"/>
  <c r="A74" i="100"/>
  <c r="A75" i="100"/>
  <c r="A76" i="100"/>
  <c r="A77" i="100"/>
  <c r="A78" i="100"/>
  <c r="A79" i="100"/>
  <c r="A80" i="100"/>
  <c r="A81" i="100"/>
  <c r="A82" i="100"/>
  <c r="A83" i="100"/>
  <c r="A84" i="100"/>
  <c r="A85" i="100"/>
  <c r="A86" i="100"/>
  <c r="A87" i="100"/>
  <c r="A88" i="100"/>
  <c r="A89" i="100"/>
  <c r="A90" i="100"/>
  <c r="A91" i="100"/>
  <c r="A92" i="100"/>
  <c r="A93" i="100"/>
  <c r="A94" i="100"/>
  <c r="A110" i="100"/>
  <c r="A111" i="100"/>
  <c r="A112" i="100"/>
  <c r="A113" i="100"/>
  <c r="A114" i="100"/>
  <c r="A115" i="100"/>
  <c r="A116" i="100"/>
  <c r="A117" i="100"/>
  <c r="A118" i="100"/>
  <c r="A126" i="100"/>
  <c r="A127" i="100"/>
  <c r="A128" i="100"/>
  <c r="A129" i="100"/>
  <c r="A130" i="100"/>
  <c r="A131" i="100"/>
  <c r="A132" i="100"/>
  <c r="A133" i="100"/>
  <c r="A134" i="100"/>
  <c r="A135" i="100"/>
  <c r="A136" i="100"/>
  <c r="A137" i="100"/>
  <c r="A138" i="100"/>
  <c r="A139" i="100"/>
  <c r="A140" i="100"/>
  <c r="A142" i="100"/>
  <c r="A143" i="100"/>
  <c r="A144" i="100"/>
  <c r="A145" i="100"/>
  <c r="A146" i="100"/>
  <c r="A147" i="100"/>
  <c r="A152" i="100"/>
  <c r="A153" i="100"/>
  <c r="A154" i="100"/>
  <c r="A155" i="100"/>
  <c r="A158" i="100"/>
  <c r="A159" i="100"/>
  <c r="A160" i="100"/>
  <c r="A161" i="100"/>
  <c r="A162" i="100"/>
  <c r="A163" i="100"/>
  <c r="A164" i="100"/>
  <c r="A165" i="100"/>
  <c r="A166" i="100"/>
  <c r="A167" i="100"/>
  <c r="A168" i="100"/>
  <c r="A169" i="100"/>
  <c r="A170" i="100"/>
  <c r="A171" i="100"/>
  <c r="A172" i="100"/>
  <c r="A173" i="100"/>
  <c r="A174" i="100"/>
  <c r="A175" i="100"/>
  <c r="A176" i="100"/>
  <c r="A15" i="100"/>
  <c r="A14" i="118"/>
  <c r="A18" i="118"/>
  <c r="A23" i="118"/>
  <c r="A24" i="118"/>
  <c r="A25" i="118"/>
  <c r="A26" i="118"/>
  <c r="A27" i="118"/>
  <c r="A28" i="118"/>
  <c r="A29" i="118"/>
  <c r="A30" i="118"/>
  <c r="A31" i="118"/>
  <c r="A32" i="118"/>
  <c r="A33" i="118"/>
  <c r="A14" i="117"/>
  <c r="A15" i="117"/>
  <c r="A16" i="117"/>
  <c r="A17" i="117"/>
  <c r="A18" i="117"/>
  <c r="A19" i="117"/>
  <c r="A20" i="117"/>
  <c r="A21" i="117"/>
  <c r="A22" i="117"/>
  <c r="A23" i="117"/>
  <c r="A24" i="117"/>
  <c r="A25" i="117"/>
  <c r="A26" i="117"/>
  <c r="A27" i="117"/>
  <c r="A28" i="117"/>
  <c r="A29" i="117"/>
  <c r="A30" i="117"/>
  <c r="A14" i="119"/>
  <c r="A29" i="119"/>
  <c r="A30" i="119"/>
  <c r="A31" i="119"/>
  <c r="A32" i="119"/>
  <c r="A33" i="119"/>
  <c r="A34" i="119"/>
  <c r="A35" i="119"/>
  <c r="A36" i="119"/>
  <c r="A37" i="119"/>
  <c r="A38" i="119"/>
  <c r="A39" i="119"/>
  <c r="A40" i="119"/>
  <c r="A41" i="119"/>
  <c r="A42" i="119"/>
  <c r="A43" i="119"/>
  <c r="A44" i="119"/>
  <c r="A45" i="119"/>
  <c r="A46" i="119"/>
  <c r="A47" i="119"/>
  <c r="A48" i="119"/>
  <c r="A49" i="119"/>
  <c r="A50" i="119"/>
  <c r="A51" i="119"/>
  <c r="A52" i="119"/>
  <c r="A53" i="119"/>
  <c r="A54" i="119"/>
  <c r="A55" i="119"/>
  <c r="A56" i="119"/>
  <c r="A57" i="119"/>
  <c r="A58" i="119"/>
  <c r="A59" i="119"/>
  <c r="A60" i="119"/>
  <c r="A61" i="119"/>
  <c r="A278" i="98"/>
  <c r="A279" i="98"/>
  <c r="A280" i="98"/>
  <c r="A281" i="98"/>
  <c r="A282" i="98"/>
  <c r="A283" i="98"/>
  <c r="A292" i="98"/>
  <c r="A293" i="98"/>
  <c r="A294" i="98"/>
  <c r="A295" i="98"/>
  <c r="A296" i="98"/>
  <c r="A297" i="98"/>
  <c r="A298" i="98"/>
  <c r="A299" i="98"/>
  <c r="A300" i="98"/>
  <c r="A301" i="98"/>
  <c r="A302" i="98"/>
  <c r="A303" i="98"/>
  <c r="A304" i="98"/>
  <c r="A305" i="98"/>
  <c r="A306" i="98"/>
  <c r="A307" i="98"/>
  <c r="A308" i="98"/>
  <c r="A309" i="98"/>
  <c r="A310" i="98"/>
  <c r="A311" i="98"/>
  <c r="A312" i="98"/>
  <c r="A313" i="98"/>
  <c r="A314" i="98"/>
  <c r="A315" i="98"/>
  <c r="A316" i="98"/>
  <c r="A317" i="98"/>
  <c r="A318" i="98"/>
  <c r="A319" i="98"/>
  <c r="A320" i="98"/>
  <c r="A321" i="98"/>
  <c r="A322" i="98"/>
  <c r="A323" i="98"/>
  <c r="A324" i="98"/>
  <c r="A325" i="98"/>
  <c r="A330" i="98"/>
  <c r="A331" i="98"/>
  <c r="A332" i="98"/>
  <c r="A333" i="98"/>
  <c r="A334" i="98"/>
  <c r="A335" i="98"/>
  <c r="A336" i="98"/>
  <c r="A337" i="98"/>
  <c r="A338" i="98"/>
  <c r="A339" i="98"/>
  <c r="A340" i="98"/>
  <c r="A341" i="98"/>
  <c r="A342" i="98"/>
  <c r="A343" i="98"/>
  <c r="A344" i="98"/>
  <c r="A345" i="98"/>
  <c r="A346" i="98"/>
  <c r="A347" i="98"/>
  <c r="A348" i="98"/>
  <c r="A349" i="98"/>
  <c r="A350" i="98"/>
  <c r="A351" i="98"/>
  <c r="A352" i="98"/>
  <c r="A353" i="98"/>
  <c r="A354" i="98"/>
  <c r="A355" i="98"/>
  <c r="A356" i="98"/>
  <c r="A357" i="98"/>
  <c r="A358" i="98"/>
  <c r="A359" i="98"/>
  <c r="A360" i="98"/>
  <c r="A361" i="98"/>
  <c r="A362" i="98"/>
  <c r="A363" i="98"/>
  <c r="A364" i="98"/>
  <c r="A365" i="98"/>
  <c r="A366" i="98"/>
  <c r="A367" i="98"/>
  <c r="A368" i="98"/>
  <c r="A369" i="98"/>
  <c r="A370" i="98"/>
  <c r="A371" i="98"/>
  <c r="A372" i="98"/>
  <c r="A373" i="98"/>
  <c r="A374" i="98"/>
  <c r="A375" i="98"/>
  <c r="A376" i="98"/>
  <c r="A377" i="98"/>
  <c r="A378" i="98"/>
  <c r="A379" i="98"/>
  <c r="A380" i="98"/>
  <c r="A381" i="98"/>
  <c r="A382" i="98"/>
  <c r="A383" i="98"/>
  <c r="A384" i="98"/>
  <c r="A385" i="98"/>
  <c r="A386" i="98"/>
  <c r="A387" i="98"/>
  <c r="A388" i="98"/>
  <c r="A389" i="98"/>
  <c r="A390" i="98"/>
  <c r="A391" i="98"/>
  <c r="A392" i="98"/>
  <c r="A393" i="98"/>
  <c r="A394" i="98"/>
  <c r="A395" i="98"/>
  <c r="A396" i="98"/>
  <c r="A397" i="98"/>
  <c r="A398" i="98"/>
  <c r="A79" i="114"/>
  <c r="A65" i="115"/>
  <c r="A19" i="108"/>
  <c r="A20" i="108"/>
  <c r="A21" i="108"/>
  <c r="A22" i="108"/>
  <c r="A23" i="108"/>
  <c r="A24" i="108"/>
  <c r="A25" i="108"/>
  <c r="A26" i="108"/>
  <c r="A27" i="108"/>
  <c r="A28" i="108"/>
  <c r="A29" i="108"/>
  <c r="A30" i="108"/>
  <c r="A31" i="108"/>
  <c r="A32" i="108"/>
  <c r="A33" i="108"/>
  <c r="A34" i="108"/>
  <c r="A35" i="108"/>
  <c r="A36" i="108"/>
  <c r="A37" i="108"/>
  <c r="A38" i="108"/>
  <c r="A39" i="108"/>
  <c r="A40" i="108"/>
  <c r="A41" i="108"/>
  <c r="A42" i="108"/>
  <c r="A43" i="108"/>
  <c r="A44" i="108"/>
  <c r="A45" i="108"/>
  <c r="A46" i="108"/>
  <c r="A47" i="108"/>
  <c r="A48" i="108"/>
  <c r="A49" i="108"/>
  <c r="A50" i="108"/>
  <c r="A51" i="108"/>
  <c r="A52" i="108"/>
  <c r="A53" i="108"/>
  <c r="A54" i="108"/>
  <c r="A55" i="108"/>
  <c r="A56" i="108"/>
  <c r="A57" i="108"/>
  <c r="A58" i="108"/>
  <c r="A59" i="108"/>
  <c r="A60" i="108"/>
  <c r="A61" i="108"/>
  <c r="A62" i="108"/>
  <c r="A63" i="108"/>
  <c r="A64" i="108"/>
  <c r="A65" i="108"/>
  <c r="A66" i="108"/>
  <c r="A67" i="108"/>
  <c r="A68" i="108"/>
  <c r="A69" i="108"/>
  <c r="A70" i="108"/>
  <c r="A71" i="108"/>
  <c r="A72" i="108"/>
  <c r="A73" i="108"/>
  <c r="A74" i="108"/>
  <c r="A75" i="108"/>
  <c r="A76" i="108"/>
  <c r="A77" i="108"/>
  <c r="A78" i="108"/>
  <c r="A79" i="108"/>
  <c r="A80" i="108"/>
  <c r="A81" i="108"/>
  <c r="A82" i="108"/>
  <c r="A83" i="108"/>
  <c r="A84" i="108"/>
  <c r="A85" i="108"/>
  <c r="A86" i="108"/>
  <c r="A87" i="108"/>
  <c r="A88" i="108"/>
  <c r="A89" i="108"/>
  <c r="A90" i="108"/>
  <c r="A91" i="108"/>
  <c r="A92" i="108"/>
  <c r="A93" i="108"/>
  <c r="A94" i="108"/>
  <c r="A95" i="108"/>
  <c r="A96" i="108"/>
  <c r="A97" i="108"/>
  <c r="A98" i="108"/>
  <c r="A99" i="108"/>
  <c r="A100" i="108"/>
  <c r="A101" i="108"/>
  <c r="A102" i="108"/>
  <c r="A103" i="108"/>
  <c r="A104" i="108"/>
  <c r="A105" i="108"/>
  <c r="A106" i="108"/>
  <c r="A107" i="108"/>
  <c r="A108" i="108"/>
  <c r="A109" i="108"/>
  <c r="A110" i="108"/>
  <c r="A111" i="108"/>
  <c r="A112" i="108"/>
  <c r="A113" i="108"/>
  <c r="A114" i="108"/>
  <c r="A115" i="108"/>
  <c r="A116" i="108"/>
  <c r="A117" i="108"/>
  <c r="A118" i="108"/>
  <c r="A119" i="108"/>
  <c r="A120" i="108"/>
  <c r="A121" i="108"/>
  <c r="A122" i="108"/>
  <c r="A123" i="108"/>
  <c r="A124" i="108"/>
  <c r="A125" i="108"/>
  <c r="A126" i="108"/>
  <c r="A127" i="108"/>
  <c r="A128" i="108"/>
  <c r="A129" i="108"/>
  <c r="A130" i="108"/>
  <c r="A131" i="108"/>
  <c r="A132" i="108"/>
  <c r="A133" i="108"/>
  <c r="A134" i="108"/>
  <c r="A135" i="108"/>
  <c r="A136" i="108"/>
  <c r="A137" i="108"/>
  <c r="A138" i="108"/>
  <c r="A139" i="108"/>
  <c r="A140" i="108"/>
  <c r="A141" i="108"/>
  <c r="A142" i="108"/>
  <c r="A143" i="108"/>
  <c r="A144" i="108"/>
  <c r="A145" i="108"/>
  <c r="A146" i="108"/>
  <c r="A147" i="108"/>
  <c r="A148" i="108"/>
  <c r="A149" i="108"/>
  <c r="A150" i="108"/>
  <c r="A18" i="108"/>
  <c r="A16" i="109"/>
  <c r="A17" i="109"/>
  <c r="A18" i="109"/>
  <c r="A19" i="109"/>
  <c r="A20" i="109"/>
  <c r="A21" i="109"/>
  <c r="A22" i="109"/>
  <c r="A23" i="109"/>
  <c r="A24" i="109"/>
  <c r="A25" i="109"/>
  <c r="A26" i="109"/>
  <c r="A27" i="109"/>
  <c r="A28" i="109"/>
  <c r="A29" i="109"/>
  <c r="A30" i="109"/>
  <c r="A31" i="109"/>
  <c r="A32" i="109"/>
  <c r="A33" i="109"/>
  <c r="A34" i="109"/>
  <c r="A35" i="109"/>
  <c r="A36" i="109"/>
  <c r="A37" i="109"/>
  <c r="A38" i="109"/>
  <c r="A39" i="109"/>
  <c r="A40" i="109"/>
  <c r="A41" i="109"/>
  <c r="A42" i="109"/>
  <c r="A43" i="109"/>
  <c r="A44" i="109"/>
  <c r="A45" i="109"/>
  <c r="A46" i="109"/>
  <c r="A47" i="109"/>
  <c r="A48" i="109"/>
  <c r="A49" i="109"/>
  <c r="A50" i="109"/>
  <c r="A51" i="109"/>
  <c r="A52" i="109"/>
  <c r="A53" i="109"/>
  <c r="A54" i="109"/>
  <c r="A55" i="109"/>
  <c r="A375" i="107"/>
  <c r="A376" i="107" s="1"/>
  <c r="A377" i="107" s="1"/>
  <c r="A44" i="144"/>
  <c r="A45" i="144" s="1"/>
  <c r="A92" i="84" l="1"/>
  <c r="A93" i="84" s="1"/>
  <c r="A94" i="84" s="1"/>
  <c r="A95" i="84" s="1"/>
  <c r="A96" i="84" s="1"/>
  <c r="A97" i="84" s="1"/>
  <c r="A101" i="84" s="1"/>
  <c r="A102" i="84" s="1"/>
  <c r="A103" i="84" s="1"/>
  <c r="A104" i="84" s="1"/>
  <c r="A105" i="84" s="1"/>
  <c r="A106" i="84" s="1"/>
  <c r="A107" i="84" l="1"/>
  <c r="A131" i="84" s="1"/>
  <c r="A132" i="84" s="1"/>
  <c r="A133" i="84" s="1"/>
  <c r="A134" i="84" s="1"/>
  <c r="A135" i="84" s="1"/>
  <c r="A136" i="84" s="1"/>
  <c r="A137" i="84" s="1"/>
  <c r="A138" i="84" s="1"/>
  <c r="A141" i="84" s="1"/>
  <c r="A142" i="84" s="1"/>
  <c r="A143" i="84" s="1"/>
  <c r="A146" i="84" s="1"/>
  <c r="A83" i="116" l="1"/>
  <c r="A82" i="116"/>
  <c r="A81" i="116"/>
  <c r="A80" i="116"/>
  <c r="A79" i="116"/>
  <c r="A78" i="116"/>
  <c r="A77" i="116"/>
  <c r="A76" i="116"/>
  <c r="A75" i="116"/>
  <c r="A74" i="116"/>
  <c r="A73" i="116"/>
  <c r="A72" i="116"/>
  <c r="A71" i="116"/>
  <c r="A70" i="116"/>
  <c r="A69" i="116"/>
  <c r="A68" i="116"/>
  <c r="A67" i="116"/>
  <c r="A66" i="116"/>
  <c r="A65" i="116"/>
  <c r="A64" i="116"/>
  <c r="A63" i="116"/>
  <c r="A62" i="116"/>
  <c r="A61" i="116"/>
  <c r="A60" i="116"/>
  <c r="A59" i="116"/>
  <c r="A58" i="116"/>
  <c r="A57" i="116"/>
  <c r="A56" i="116"/>
  <c r="A55" i="116"/>
  <c r="A54" i="116"/>
  <c r="A53" i="116"/>
  <c r="A46" i="116"/>
  <c r="A45" i="116"/>
  <c r="A44" i="116"/>
  <c r="A43" i="116"/>
  <c r="A42" i="116"/>
  <c r="A41" i="116"/>
  <c r="A40" i="116"/>
  <c r="A39" i="116"/>
  <c r="A38" i="116"/>
  <c r="A37" i="116"/>
  <c r="A36" i="116"/>
  <c r="A35" i="116"/>
  <c r="A34" i="116"/>
  <c r="A33" i="116"/>
  <c r="A32" i="116"/>
  <c r="A31" i="116"/>
  <c r="A30" i="116"/>
  <c r="A29" i="116"/>
  <c r="A28" i="116"/>
  <c r="A27" i="116"/>
  <c r="A26" i="116"/>
  <c r="A25" i="116"/>
  <c r="A24" i="116"/>
  <c r="A23" i="116"/>
  <c r="A22" i="116"/>
  <c r="A21" i="116"/>
  <c r="A20" i="116"/>
  <c r="A19" i="116"/>
  <c r="A17" i="116"/>
  <c r="A16" i="116"/>
  <c r="A15" i="116"/>
  <c r="A14" i="116"/>
  <c r="A373" i="107" l="1"/>
  <c r="A16" i="93" l="1"/>
  <c r="A15" i="93"/>
  <c r="A42" i="144" l="1"/>
  <c r="P83" i="135" l="1"/>
  <c r="O83" i="135"/>
  <c r="G94" i="17" s="1"/>
  <c r="N83" i="135"/>
  <c r="F94" i="17" s="1"/>
  <c r="M83" i="135"/>
  <c r="E94" i="17" s="1"/>
  <c r="L83" i="135"/>
  <c r="H94" i="17" s="1"/>
  <c r="P55" i="136"/>
  <c r="O55" i="136"/>
  <c r="G97" i="17" s="1"/>
  <c r="N55" i="136"/>
  <c r="F97" i="17" s="1"/>
  <c r="M55" i="136"/>
  <c r="E97" i="17" s="1"/>
  <c r="L55" i="136"/>
  <c r="H97" i="17" s="1"/>
  <c r="P31" i="134"/>
  <c r="O31" i="134"/>
  <c r="G91" i="17" s="1"/>
  <c r="N31" i="134"/>
  <c r="F91" i="17" s="1"/>
  <c r="M31" i="134"/>
  <c r="E91" i="17" s="1"/>
  <c r="L31" i="134"/>
  <c r="H91" i="17" s="1"/>
  <c r="P67" i="133"/>
  <c r="O67" i="133"/>
  <c r="G90" i="17" s="1"/>
  <c r="N67" i="133"/>
  <c r="F90" i="17" s="1"/>
  <c r="M67" i="133"/>
  <c r="E90" i="17" s="1"/>
  <c r="L67" i="133"/>
  <c r="H90" i="17" s="1"/>
  <c r="P40" i="131"/>
  <c r="O40" i="131"/>
  <c r="G86" i="17" s="1"/>
  <c r="N40" i="131"/>
  <c r="F86" i="17" s="1"/>
  <c r="M40" i="131"/>
  <c r="E86" i="17" s="1"/>
  <c r="L40" i="131"/>
  <c r="H86" i="17" s="1"/>
  <c r="P62" i="123"/>
  <c r="O62" i="123"/>
  <c r="G85" i="17" s="1"/>
  <c r="N62" i="123"/>
  <c r="F85" i="17" s="1"/>
  <c r="M62" i="123"/>
  <c r="E85" i="17" s="1"/>
  <c r="L62" i="123"/>
  <c r="H85" i="17" s="1"/>
  <c r="P38" i="121"/>
  <c r="O38" i="121"/>
  <c r="G84" i="17" s="1"/>
  <c r="N38" i="121"/>
  <c r="F84" i="17" s="1"/>
  <c r="M38" i="121"/>
  <c r="E84" i="17" s="1"/>
  <c r="L38" i="121"/>
  <c r="H84" i="17" s="1"/>
  <c r="P70" i="120"/>
  <c r="O70" i="120"/>
  <c r="G83" i="17" s="1"/>
  <c r="N70" i="120"/>
  <c r="F83" i="17" s="1"/>
  <c r="M70" i="120"/>
  <c r="E83" i="17" s="1"/>
  <c r="L70" i="120"/>
  <c r="H83" i="17" s="1"/>
  <c r="P25" i="145"/>
  <c r="O25" i="145"/>
  <c r="G82" i="17" s="1"/>
  <c r="N25" i="145"/>
  <c r="F82" i="17" s="1"/>
  <c r="M25" i="145"/>
  <c r="E82" i="17" s="1"/>
  <c r="L25" i="145"/>
  <c r="H82" i="17" s="1"/>
  <c r="P64" i="119"/>
  <c r="O64" i="119"/>
  <c r="G81" i="17" s="1"/>
  <c r="N64" i="119"/>
  <c r="F81" i="17" s="1"/>
  <c r="M64" i="119"/>
  <c r="E81" i="17" s="1"/>
  <c r="L64" i="119"/>
  <c r="H81" i="17" s="1"/>
  <c r="P36" i="118"/>
  <c r="O36" i="118"/>
  <c r="G80" i="17" s="1"/>
  <c r="N36" i="118"/>
  <c r="F80" i="17" s="1"/>
  <c r="M36" i="118"/>
  <c r="E80" i="17" s="1"/>
  <c r="L36" i="118"/>
  <c r="H80" i="17" s="1"/>
  <c r="P33" i="117"/>
  <c r="O33" i="117"/>
  <c r="G79" i="17" s="1"/>
  <c r="N33" i="117"/>
  <c r="F79" i="17" s="1"/>
  <c r="M33" i="117"/>
  <c r="E79" i="17" s="1"/>
  <c r="L33" i="117"/>
  <c r="H79" i="17" s="1"/>
  <c r="P88" i="116"/>
  <c r="O88" i="116"/>
  <c r="G78" i="17" s="1"/>
  <c r="N88" i="116"/>
  <c r="F78" i="17" s="1"/>
  <c r="M88" i="116"/>
  <c r="E78" i="17" s="1"/>
  <c r="L88" i="116"/>
  <c r="H78" i="17" s="1"/>
  <c r="P83" i="114"/>
  <c r="O83" i="114"/>
  <c r="G72" i="17" s="1"/>
  <c r="N83" i="114"/>
  <c r="F72" i="17" s="1"/>
  <c r="M83" i="114"/>
  <c r="E72" i="17" s="1"/>
  <c r="L83" i="114"/>
  <c r="H72" i="17" s="1"/>
  <c r="P69" i="115"/>
  <c r="O69" i="115"/>
  <c r="G71" i="17" s="1"/>
  <c r="N69" i="115"/>
  <c r="F71" i="17" s="1"/>
  <c r="M69" i="115"/>
  <c r="E71" i="17" s="1"/>
  <c r="L69" i="115"/>
  <c r="H71" i="17" s="1"/>
  <c r="P47" i="144"/>
  <c r="O47" i="144"/>
  <c r="G70" i="17" s="1"/>
  <c r="N47" i="144"/>
  <c r="F70" i="17" s="1"/>
  <c r="M47" i="144"/>
  <c r="E70" i="17" s="1"/>
  <c r="L47" i="144"/>
  <c r="H70" i="17" s="1"/>
  <c r="P33" i="113"/>
  <c r="O33" i="113"/>
  <c r="G69" i="17" s="1"/>
  <c r="N33" i="113"/>
  <c r="F69" i="17" s="1"/>
  <c r="M33" i="113"/>
  <c r="E69" i="17" s="1"/>
  <c r="L33" i="113"/>
  <c r="H69" i="17" s="1"/>
  <c r="P91" i="143"/>
  <c r="O91" i="143"/>
  <c r="G68" i="17" s="1"/>
  <c r="N91" i="143"/>
  <c r="F68" i="17" s="1"/>
  <c r="M91" i="143"/>
  <c r="E68" i="17" s="1"/>
  <c r="L91" i="143"/>
  <c r="H68" i="17" s="1"/>
  <c r="P79" i="111"/>
  <c r="O79" i="111"/>
  <c r="G67" i="17" s="1"/>
  <c r="N79" i="111"/>
  <c r="F67" i="17" s="1"/>
  <c r="M79" i="111"/>
  <c r="E67" i="17" s="1"/>
  <c r="L79" i="111"/>
  <c r="H67" i="17" s="1"/>
  <c r="P136" i="110"/>
  <c r="O136" i="110"/>
  <c r="G66" i="17" s="1"/>
  <c r="N136" i="110"/>
  <c r="F66" i="17" s="1"/>
  <c r="M136" i="110"/>
  <c r="E66" i="17" s="1"/>
  <c r="L136" i="110"/>
  <c r="H66" i="17" s="1"/>
  <c r="P58" i="109"/>
  <c r="O58" i="109"/>
  <c r="G65" i="17" s="1"/>
  <c r="N58" i="109"/>
  <c r="F65" i="17" s="1"/>
  <c r="M58" i="109"/>
  <c r="E65" i="17" s="1"/>
  <c r="L58" i="109"/>
  <c r="H65" i="17" s="1"/>
  <c r="P152" i="108"/>
  <c r="O152" i="108"/>
  <c r="G64" i="17" s="1"/>
  <c r="N152" i="108"/>
  <c r="F64" i="17" s="1"/>
  <c r="M152" i="108"/>
  <c r="E64" i="17" s="1"/>
  <c r="L152" i="108"/>
  <c r="H64" i="17" s="1"/>
  <c r="P379" i="107"/>
  <c r="O379" i="107"/>
  <c r="G63" i="17" s="1"/>
  <c r="N379" i="107"/>
  <c r="F63" i="17" s="1"/>
  <c r="M379" i="107"/>
  <c r="E63" i="17" s="1"/>
  <c r="L379" i="107"/>
  <c r="H63" i="17" s="1"/>
  <c r="P76" i="139"/>
  <c r="O76" i="139"/>
  <c r="G59" i="17" s="1"/>
  <c r="N76" i="139"/>
  <c r="F59" i="17" s="1"/>
  <c r="M76" i="139"/>
  <c r="E59" i="17" s="1"/>
  <c r="L76" i="139"/>
  <c r="H59" i="17" s="1"/>
  <c r="O98" i="105"/>
  <c r="G58" i="17" s="1"/>
  <c r="N98" i="105"/>
  <c r="F58" i="17" s="1"/>
  <c r="M98" i="105"/>
  <c r="E58" i="17" s="1"/>
  <c r="L98" i="105"/>
  <c r="H58" i="17" s="1"/>
  <c r="P38" i="104"/>
  <c r="O38" i="104"/>
  <c r="G57" i="17" s="1"/>
  <c r="N38" i="104"/>
  <c r="F57" i="17" s="1"/>
  <c r="M38" i="104"/>
  <c r="E57" i="17" s="1"/>
  <c r="L38" i="104"/>
  <c r="H57" i="17" s="1"/>
  <c r="P38" i="146"/>
  <c r="O38" i="146"/>
  <c r="G56" i="17" s="1"/>
  <c r="N38" i="146"/>
  <c r="F56" i="17" s="1"/>
  <c r="M38" i="146"/>
  <c r="E56" i="17" s="1"/>
  <c r="L38" i="146"/>
  <c r="H56" i="17" s="1"/>
  <c r="P44" i="103"/>
  <c r="O44" i="103"/>
  <c r="G55" i="17" s="1"/>
  <c r="N44" i="103"/>
  <c r="F55" i="17" s="1"/>
  <c r="M44" i="103"/>
  <c r="E55" i="17" s="1"/>
  <c r="L44" i="103"/>
  <c r="H55" i="17" s="1"/>
  <c r="P45" i="102"/>
  <c r="O45" i="102"/>
  <c r="G54" i="17" s="1"/>
  <c r="N45" i="102"/>
  <c r="F54" i="17" s="1"/>
  <c r="M45" i="102"/>
  <c r="E54" i="17" s="1"/>
  <c r="L45" i="102"/>
  <c r="H54" i="17" s="1"/>
  <c r="P55" i="101"/>
  <c r="O55" i="101"/>
  <c r="G53" i="17" s="1"/>
  <c r="N55" i="101"/>
  <c r="F53" i="17" s="1"/>
  <c r="M55" i="101"/>
  <c r="E53" i="17" s="1"/>
  <c r="L55" i="101"/>
  <c r="H53" i="17" s="1"/>
  <c r="P181" i="100"/>
  <c r="O181" i="100"/>
  <c r="G52" i="17" s="1"/>
  <c r="N181" i="100"/>
  <c r="F52" i="17" s="1"/>
  <c r="M181" i="100"/>
  <c r="E52" i="17" s="1"/>
  <c r="L181" i="100"/>
  <c r="H52" i="17" s="1"/>
  <c r="P153" i="99"/>
  <c r="O153" i="99"/>
  <c r="G51" i="17" s="1"/>
  <c r="N153" i="99"/>
  <c r="F51" i="17" s="1"/>
  <c r="M153" i="99"/>
  <c r="E51" i="17" s="1"/>
  <c r="L153" i="99"/>
  <c r="H51" i="17" s="1"/>
  <c r="P400" i="98"/>
  <c r="O400" i="98"/>
  <c r="G50" i="17" s="1"/>
  <c r="N400" i="98"/>
  <c r="F50" i="17" s="1"/>
  <c r="M400" i="98"/>
  <c r="E50" i="17" s="1"/>
  <c r="L400" i="98"/>
  <c r="H50" i="17" s="1"/>
  <c r="P228" i="97"/>
  <c r="O228" i="97"/>
  <c r="G49" i="17" s="1"/>
  <c r="N228" i="97"/>
  <c r="F49" i="17" s="1"/>
  <c r="M228" i="97"/>
  <c r="E49" i="17" s="1"/>
  <c r="L228" i="97"/>
  <c r="H49" i="17" s="1"/>
  <c r="P197" i="95"/>
  <c r="O197" i="95"/>
  <c r="G48" i="17" s="1"/>
  <c r="N197" i="95"/>
  <c r="F48" i="17" s="1"/>
  <c r="M197" i="95"/>
  <c r="E48" i="17" s="1"/>
  <c r="H48" i="17"/>
  <c r="P17" i="94"/>
  <c r="O17" i="94"/>
  <c r="G44" i="17" s="1"/>
  <c r="N17" i="94"/>
  <c r="F44" i="17" s="1"/>
  <c r="M17" i="94"/>
  <c r="E44" i="17" s="1"/>
  <c r="L17" i="94"/>
  <c r="H44" i="17" s="1"/>
  <c r="P22" i="93"/>
  <c r="O22" i="93"/>
  <c r="G43" i="17" s="1"/>
  <c r="N22" i="93"/>
  <c r="F43" i="17" s="1"/>
  <c r="M22" i="93"/>
  <c r="E43" i="17" s="1"/>
  <c r="L22" i="93"/>
  <c r="H43" i="17" s="1"/>
  <c r="P73" i="92"/>
  <c r="O73" i="92"/>
  <c r="G42" i="17" s="1"/>
  <c r="N73" i="92"/>
  <c r="F42" i="17" s="1"/>
  <c r="M73" i="92"/>
  <c r="E42" i="17" s="1"/>
  <c r="L73" i="92"/>
  <c r="H42" i="17" s="1"/>
  <c r="P21" i="91"/>
  <c r="O21" i="91"/>
  <c r="G40" i="17" s="1"/>
  <c r="N21" i="91"/>
  <c r="F40" i="17" s="1"/>
  <c r="M21" i="91"/>
  <c r="E40" i="17" s="1"/>
  <c r="L21" i="91"/>
  <c r="H40" i="17" s="1"/>
  <c r="P79" i="90"/>
  <c r="O79" i="90"/>
  <c r="G37" i="17" s="1"/>
  <c r="N79" i="90"/>
  <c r="F37" i="17" s="1"/>
  <c r="M79" i="90"/>
  <c r="E37" i="17" s="1"/>
  <c r="L79" i="90"/>
  <c r="H37" i="17" s="1"/>
  <c r="P26" i="89"/>
  <c r="O26" i="89"/>
  <c r="G35" i="17" s="1"/>
  <c r="N26" i="89"/>
  <c r="F35" i="17" s="1"/>
  <c r="M26" i="89"/>
  <c r="E35" i="17" s="1"/>
  <c r="L26" i="89"/>
  <c r="H35" i="17" s="1"/>
  <c r="P74" i="88"/>
  <c r="O74" i="88"/>
  <c r="G34" i="17" s="1"/>
  <c r="N74" i="88"/>
  <c r="F34" i="17" s="1"/>
  <c r="M74" i="88"/>
  <c r="E34" i="17" s="1"/>
  <c r="L74" i="88"/>
  <c r="H34" i="17" s="1"/>
  <c r="P181" i="87"/>
  <c r="O181" i="87"/>
  <c r="G33" i="17" s="1"/>
  <c r="N181" i="87"/>
  <c r="F33" i="17" s="1"/>
  <c r="E33" i="17"/>
  <c r="L181" i="87"/>
  <c r="H33" i="17" s="1"/>
  <c r="L85" i="86"/>
  <c r="H32" i="17" s="1"/>
  <c r="P85" i="86"/>
  <c r="O85" i="86"/>
  <c r="G32" i="17" s="1"/>
  <c r="N85" i="86"/>
  <c r="F32" i="17" s="1"/>
  <c r="M85" i="86"/>
  <c r="E32" i="17" s="1"/>
  <c r="P96" i="18"/>
  <c r="P8" i="18" s="1"/>
  <c r="O96" i="18"/>
  <c r="G20" i="17" s="1"/>
  <c r="N96" i="18"/>
  <c r="F20" i="17" s="1"/>
  <c r="M96" i="18"/>
  <c r="L96" i="18"/>
  <c r="P50" i="78"/>
  <c r="O50" i="78"/>
  <c r="G25" i="17" s="1"/>
  <c r="N50" i="78"/>
  <c r="F25" i="17" s="1"/>
  <c r="M50" i="78"/>
  <c r="E25" i="17" s="1"/>
  <c r="L50" i="78"/>
  <c r="H25" i="17" s="1"/>
  <c r="O85" i="79"/>
  <c r="G26" i="17" s="1"/>
  <c r="N85" i="79"/>
  <c r="F26" i="17" s="1"/>
  <c r="M85" i="79"/>
  <c r="E26" i="17" s="1"/>
  <c r="L85" i="79"/>
  <c r="H26" i="17" s="1"/>
  <c r="P67" i="80"/>
  <c r="O67" i="80"/>
  <c r="G27" i="17" s="1"/>
  <c r="N67" i="80"/>
  <c r="F27" i="17" s="1"/>
  <c r="M67" i="80"/>
  <c r="E27" i="17" s="1"/>
  <c r="L67" i="80"/>
  <c r="H27" i="17" s="1"/>
  <c r="O379" i="81"/>
  <c r="G28" i="17" s="1"/>
  <c r="N379" i="81"/>
  <c r="F28" i="17" s="1"/>
  <c r="M379" i="81"/>
  <c r="E28" i="17" s="1"/>
  <c r="L379" i="81"/>
  <c r="H28" i="17" s="1"/>
  <c r="G29" i="17"/>
  <c r="F29" i="17"/>
  <c r="E29" i="17"/>
  <c r="H29" i="17"/>
  <c r="P183" i="84"/>
  <c r="O183" i="84"/>
  <c r="G30" i="17" s="1"/>
  <c r="F30" i="17"/>
  <c r="M183" i="84"/>
  <c r="E30" i="17" s="1"/>
  <c r="H30" i="17"/>
  <c r="P121" i="85"/>
  <c r="O121" i="85"/>
  <c r="G31" i="17" s="1"/>
  <c r="F31" i="17"/>
  <c r="M121" i="85"/>
  <c r="E31" i="17" s="1"/>
  <c r="L121" i="85"/>
  <c r="H31" i="17" s="1"/>
  <c r="D82" i="17" l="1"/>
  <c r="D81" i="17"/>
  <c r="E100" i="17"/>
  <c r="E87" i="17"/>
  <c r="E73" i="17"/>
  <c r="A16" i="76"/>
  <c r="L19" i="76" l="1"/>
  <c r="H24" i="17" s="1"/>
  <c r="N19" i="76"/>
  <c r="F24" i="17" s="1"/>
  <c r="O19" i="76"/>
  <c r="G24" i="17" s="1"/>
  <c r="P19" i="76"/>
  <c r="M19" i="76"/>
  <c r="E24" i="17" s="1"/>
  <c r="A19" i="81" l="1"/>
  <c r="A20" i="81" s="1"/>
  <c r="A23" i="81" s="1"/>
  <c r="A28" i="79"/>
  <c r="A16" i="89" l="1"/>
  <c r="A18" i="89" s="1"/>
  <c r="A23" i="89" s="1"/>
  <c r="A24" i="89" l="1"/>
  <c r="A16" i="80" l="1"/>
  <c r="A18" i="80" s="1"/>
  <c r="A19" i="80" s="1"/>
  <c r="A20" i="80" s="1"/>
  <c r="A22" i="80" s="1"/>
  <c r="A24" i="80" s="1"/>
  <c r="A25" i="80" s="1"/>
  <c r="A26" i="80" s="1"/>
  <c r="A29" i="79" l="1"/>
  <c r="A31" i="79" l="1"/>
  <c r="A32" i="79" s="1"/>
  <c r="A33" i="79" s="1"/>
  <c r="A35" i="79" s="1"/>
  <c r="A36" i="79" s="1"/>
  <c r="A37" i="79" s="1"/>
  <c r="A39" i="79" s="1"/>
  <c r="A40" i="79" s="1"/>
  <c r="A41" i="79" s="1"/>
  <c r="A44" i="79" l="1"/>
  <c r="A45" i="79" s="1"/>
  <c r="A46" i="79" s="1"/>
  <c r="A47" i="79" s="1"/>
  <c r="A48" i="79" s="1"/>
  <c r="A49" i="79" s="1"/>
  <c r="A50" i="79" s="1"/>
  <c r="A57" i="79" s="1"/>
  <c r="F45" i="17" l="1"/>
  <c r="G45" i="17"/>
  <c r="H45" i="17"/>
  <c r="E45" i="17"/>
  <c r="A17" i="86" l="1"/>
  <c r="A18" i="87" l="1"/>
  <c r="A19" i="87" s="1"/>
  <c r="A20" i="87" s="1"/>
  <c r="A21" i="87" s="1"/>
  <c r="A26" i="87" s="1"/>
  <c r="A27" i="87" s="1"/>
  <c r="A28" i="87" s="1"/>
  <c r="A29" i="87" s="1"/>
  <c r="A30" i="87" s="1"/>
  <c r="A35" i="87" s="1"/>
  <c r="A36" i="87" s="1"/>
  <c r="A37" i="87" s="1"/>
  <c r="A38" i="87" s="1"/>
  <c r="A39" i="87" s="1"/>
  <c r="A43" i="87" s="1"/>
  <c r="A44" i="87" s="1"/>
  <c r="A45" i="87" s="1"/>
  <c r="A46" i="87" s="1"/>
  <c r="A47" i="87" s="1"/>
  <c r="A48" i="87" s="1"/>
  <c r="A49" i="87" s="1"/>
  <c r="A53" i="87" s="1"/>
  <c r="A54" i="87" s="1"/>
  <c r="A55" i="87" s="1"/>
  <c r="A56" i="87" s="1"/>
  <c r="A57" i="87" s="1"/>
  <c r="A58" i="87" s="1"/>
  <c r="A59" i="87" s="1"/>
  <c r="A63" i="87" s="1"/>
  <c r="A64" i="87" s="1"/>
  <c r="A65" i="87" s="1"/>
  <c r="A66" i="87" s="1"/>
  <c r="A67" i="87" s="1"/>
  <c r="A68" i="87" s="1"/>
  <c r="A69" i="87" s="1"/>
  <c r="A73" i="87" s="1"/>
  <c r="A74" i="87" s="1"/>
  <c r="A75" i="87" s="1"/>
  <c r="A76" i="87" s="1"/>
  <c r="A77" i="87" s="1"/>
  <c r="A81" i="87" s="1"/>
  <c r="A82" i="87" s="1"/>
  <c r="A83" i="87" s="1"/>
  <c r="A84" i="87" s="1"/>
  <c r="A85" i="87" s="1"/>
  <c r="A89" i="87" s="1"/>
  <c r="A90" i="87" s="1"/>
  <c r="A91" i="87" s="1"/>
  <c r="A92" i="87" s="1"/>
  <c r="A93" i="87" s="1"/>
  <c r="A98" i="87" s="1"/>
  <c r="A99" i="87" s="1"/>
  <c r="A100" i="87" s="1"/>
  <c r="A101" i="87" s="1"/>
  <c r="A102" i="87" s="1"/>
  <c r="A107" i="87" s="1"/>
  <c r="A108" i="87" s="1"/>
  <c r="A109" i="87" s="1"/>
  <c r="A110" i="87" s="1"/>
  <c r="A111" i="87" s="1"/>
  <c r="A116" i="87" s="1"/>
  <c r="A117" i="87" s="1"/>
  <c r="A118" i="87" s="1"/>
  <c r="A119" i="87" s="1"/>
  <c r="A120" i="87" s="1"/>
  <c r="A124" i="87" s="1"/>
  <c r="A125" i="87" s="1"/>
  <c r="A126" i="87" s="1"/>
  <c r="A127" i="87" s="1"/>
  <c r="A128" i="87" s="1"/>
  <c r="A225" i="97"/>
  <c r="A226" i="97"/>
  <c r="A151" i="99"/>
  <c r="A132" i="87" l="1"/>
  <c r="A133" i="87" s="1"/>
  <c r="A134" i="87" s="1"/>
  <c r="A138" i="87" s="1"/>
  <c r="A139" i="87" s="1"/>
  <c r="A140" i="87" s="1"/>
  <c r="A141" i="87" s="1"/>
  <c r="A145" i="87" s="1"/>
  <c r="A146" i="87" s="1"/>
  <c r="A147" i="87" s="1"/>
  <c r="A148" i="87" s="1"/>
  <c r="A151" i="87" s="1"/>
  <c r="A152" i="87" s="1"/>
  <c r="A153" i="87" s="1"/>
  <c r="A154" i="87" s="1"/>
  <c r="A155" i="87" s="1"/>
  <c r="A158" i="87" s="1"/>
  <c r="A159" i="87" s="1"/>
  <c r="A160" i="87" s="1"/>
  <c r="A161" i="87" s="1"/>
  <c r="A36" i="86"/>
  <c r="A37" i="86"/>
  <c r="A162" i="87" l="1"/>
  <c r="A16" i="92"/>
  <c r="A17" i="92"/>
  <c r="A18" i="92"/>
  <c r="A19" i="92"/>
  <c r="A20" i="92"/>
  <c r="A21" i="92"/>
  <c r="A22" i="92"/>
  <c r="A23" i="92"/>
  <c r="A24" i="92"/>
  <c r="A25" i="92"/>
  <c r="A26" i="92"/>
  <c r="A27" i="92"/>
  <c r="A28" i="92"/>
  <c r="A29" i="92"/>
  <c r="A30" i="92"/>
  <c r="A31" i="92"/>
  <c r="A32" i="92"/>
  <c r="A33" i="92"/>
  <c r="A34" i="92"/>
  <c r="A35" i="92"/>
  <c r="A36" i="92"/>
  <c r="A37" i="92"/>
  <c r="A38" i="92"/>
  <c r="A39" i="92"/>
  <c r="A40" i="92"/>
  <c r="A41" i="92"/>
  <c r="A42" i="92"/>
  <c r="A43" i="92"/>
  <c r="A44" i="92"/>
  <c r="A45" i="92"/>
  <c r="A46" i="92"/>
  <c r="A47" i="92"/>
  <c r="A48" i="92"/>
  <c r="A49" i="92"/>
  <c r="A50" i="92"/>
  <c r="A51" i="92"/>
  <c r="A52" i="92"/>
  <c r="A53" i="92"/>
  <c r="A54" i="92"/>
  <c r="A55" i="92"/>
  <c r="A56" i="92"/>
  <c r="A57" i="92"/>
  <c r="A58" i="92"/>
  <c r="A59" i="92"/>
  <c r="A60" i="92"/>
  <c r="A61" i="92"/>
  <c r="A62" i="92"/>
  <c r="A63" i="92"/>
  <c r="A64" i="92"/>
  <c r="A65" i="92"/>
  <c r="A66" i="92"/>
  <c r="A67" i="92"/>
  <c r="A68" i="92"/>
  <c r="A69" i="92"/>
  <c r="A70" i="92"/>
  <c r="A71" i="92"/>
  <c r="A165" i="87" l="1"/>
  <c r="A166" i="87" s="1"/>
  <c r="A167" i="87" s="1"/>
  <c r="A170" i="87" s="1"/>
  <c r="A171" i="87" s="1"/>
  <c r="A172" i="87" s="1"/>
  <c r="A173" i="87" s="1"/>
  <c r="A174" i="87" s="1"/>
  <c r="A177" i="87" s="1"/>
  <c r="A178" i="87" s="1"/>
  <c r="A179" i="87" s="1"/>
  <c r="A15" i="94"/>
  <c r="A14" i="94"/>
  <c r="A34" i="86" l="1"/>
  <c r="A35" i="86"/>
  <c r="A38" i="86" s="1"/>
  <c r="A83" i="86" s="1"/>
  <c r="D56" i="17" l="1"/>
  <c r="A36" i="146"/>
  <c r="F12" i="146"/>
  <c r="G12" i="146" s="1"/>
  <c r="H12" i="146" s="1"/>
  <c r="I12" i="146" s="1"/>
  <c r="J12" i="146" s="1"/>
  <c r="K12" i="146" s="1"/>
  <c r="L12" i="146" s="1"/>
  <c r="M12" i="146" s="1"/>
  <c r="N12" i="146" s="1"/>
  <c r="O12" i="146" s="1"/>
  <c r="P12" i="146" s="1"/>
  <c r="A36" i="104"/>
  <c r="A42" i="103"/>
  <c r="A43" i="102"/>
  <c r="F12" i="145"/>
  <c r="G12" i="145" s="1"/>
  <c r="H12" i="145" s="1"/>
  <c r="I12" i="145" s="1"/>
  <c r="J12" i="145" s="1"/>
  <c r="K12" i="145" s="1"/>
  <c r="L12" i="145" s="1"/>
  <c r="M12" i="145" s="1"/>
  <c r="N12" i="145" s="1"/>
  <c r="O12" i="145" s="1"/>
  <c r="P12" i="145" s="1"/>
  <c r="A53" i="101"/>
  <c r="A177" i="100"/>
  <c r="A178" i="100"/>
  <c r="A179" i="100"/>
  <c r="A62" i="119"/>
  <c r="A34" i="118"/>
  <c r="A31" i="117"/>
  <c r="D70" i="17" l="1"/>
  <c r="D68" i="17"/>
  <c r="F12" i="144"/>
  <c r="G12" i="144" s="1"/>
  <c r="H12" i="144" s="1"/>
  <c r="I12" i="144" s="1"/>
  <c r="J12" i="144" s="1"/>
  <c r="K12" i="144" s="1"/>
  <c r="L12" i="144" s="1"/>
  <c r="M12" i="144" s="1"/>
  <c r="N12" i="144" s="1"/>
  <c r="O12" i="144" s="1"/>
  <c r="P12" i="144" s="1"/>
  <c r="A88" i="143"/>
  <c r="A89" i="143" s="1"/>
  <c r="F12" i="143"/>
  <c r="G12" i="143" s="1"/>
  <c r="H12" i="143" s="1"/>
  <c r="I12" i="143" s="1"/>
  <c r="J12" i="143" s="1"/>
  <c r="K12" i="143" s="1"/>
  <c r="L12" i="143" s="1"/>
  <c r="M12" i="143" s="1"/>
  <c r="N12" i="143" s="1"/>
  <c r="O12" i="143" s="1"/>
  <c r="P12" i="143" s="1"/>
  <c r="A56" i="109"/>
  <c r="D97" i="17" l="1"/>
  <c r="D94" i="17"/>
  <c r="D91" i="17"/>
  <c r="D90" i="17"/>
  <c r="D79" i="17"/>
  <c r="D80" i="17"/>
  <c r="D83" i="17"/>
  <c r="D84" i="17"/>
  <c r="D85" i="17"/>
  <c r="D86" i="17"/>
  <c r="D78" i="17"/>
  <c r="D72" i="17"/>
  <c r="D71" i="17"/>
  <c r="D69" i="17"/>
  <c r="D67" i="17"/>
  <c r="D66" i="17"/>
  <c r="D65" i="17"/>
  <c r="D64" i="17"/>
  <c r="D63" i="17"/>
  <c r="D59" i="17"/>
  <c r="D58" i="17"/>
  <c r="D57" i="17"/>
  <c r="D55" i="17"/>
  <c r="D54" i="17"/>
  <c r="D53" i="17"/>
  <c r="D52" i="17"/>
  <c r="D51" i="17"/>
  <c r="D50" i="17"/>
  <c r="D49" i="17"/>
  <c r="D48" i="17"/>
  <c r="D25" i="17"/>
  <c r="D26" i="17"/>
  <c r="D27" i="17"/>
  <c r="D28" i="17"/>
  <c r="D29" i="17"/>
  <c r="D30" i="17"/>
  <c r="D31" i="17"/>
  <c r="D32" i="17"/>
  <c r="D33" i="17"/>
  <c r="D34" i="17"/>
  <c r="D35" i="17"/>
  <c r="D37" i="17"/>
  <c r="D40" i="17"/>
  <c r="D42" i="17"/>
  <c r="D43" i="17"/>
  <c r="D44" i="17"/>
  <c r="D24" i="17"/>
  <c r="A78" i="114"/>
  <c r="A80" i="114"/>
  <c r="A81" i="114"/>
  <c r="A74" i="139"/>
  <c r="F12" i="139"/>
  <c r="G12" i="139" s="1"/>
  <c r="H12" i="139" s="1"/>
  <c r="I12" i="139" s="1"/>
  <c r="J12" i="139" s="1"/>
  <c r="K12" i="139" s="1"/>
  <c r="L12" i="139" s="1"/>
  <c r="M12" i="139" s="1"/>
  <c r="N12" i="139" s="1"/>
  <c r="O12" i="139" s="1"/>
  <c r="P12" i="139" s="1"/>
  <c r="A64" i="115"/>
  <c r="A66" i="115"/>
  <c r="A67" i="115"/>
  <c r="A29" i="113"/>
  <c r="A30" i="113"/>
  <c r="A31" i="113"/>
  <c r="A195" i="95"/>
  <c r="D100" i="17" l="1"/>
  <c r="D30" i="16" s="1"/>
  <c r="D60" i="17"/>
  <c r="D26" i="16" s="1"/>
  <c r="D45" i="17"/>
  <c r="D25" i="16" s="1"/>
  <c r="D73" i="17"/>
  <c r="D87" i="17"/>
  <c r="D29" i="16" s="1"/>
  <c r="D27" i="16" l="1"/>
  <c r="D28" i="16" s="1"/>
  <c r="D75" i="17"/>
  <c r="A86" i="116"/>
  <c r="F12" i="79" l="1"/>
  <c r="G12" i="79" s="1"/>
  <c r="H12" i="79" s="1"/>
  <c r="I12" i="79" s="1"/>
  <c r="J12" i="79" s="1"/>
  <c r="K12" i="79" s="1"/>
  <c r="L12" i="79" s="1"/>
  <c r="M12" i="79" s="1"/>
  <c r="N12" i="79" s="1"/>
  <c r="O12" i="79" s="1"/>
  <c r="P12" i="79" s="1"/>
  <c r="F12" i="80"/>
  <c r="G12" i="80" s="1"/>
  <c r="H12" i="80" s="1"/>
  <c r="I12" i="80" s="1"/>
  <c r="J12" i="80" s="1"/>
  <c r="K12" i="80" s="1"/>
  <c r="L12" i="80" s="1"/>
  <c r="M12" i="80" s="1"/>
  <c r="N12" i="80" s="1"/>
  <c r="O12" i="80" s="1"/>
  <c r="P12" i="80" s="1"/>
  <c r="F12" i="81"/>
  <c r="G12" i="81" s="1"/>
  <c r="H12" i="81" s="1"/>
  <c r="I12" i="81" s="1"/>
  <c r="J12" i="81" s="1"/>
  <c r="K12" i="81" s="1"/>
  <c r="L12" i="81" s="1"/>
  <c r="M12" i="81" s="1"/>
  <c r="N12" i="81" s="1"/>
  <c r="O12" i="81" s="1"/>
  <c r="P12" i="81" s="1"/>
  <c r="F12" i="83"/>
  <c r="G12" i="83" s="1"/>
  <c r="H12" i="83" s="1"/>
  <c r="I12" i="83" s="1"/>
  <c r="J12" i="83" s="1"/>
  <c r="K12" i="83" s="1"/>
  <c r="L12" i="83" s="1"/>
  <c r="M12" i="83" s="1"/>
  <c r="N12" i="83" s="1"/>
  <c r="O12" i="83" s="1"/>
  <c r="P12" i="83" s="1"/>
  <c r="F12" i="85"/>
  <c r="G12" i="85" s="1"/>
  <c r="H12" i="85" s="1"/>
  <c r="I12" i="85" s="1"/>
  <c r="J12" i="85" s="1"/>
  <c r="K12" i="85" s="1"/>
  <c r="L12" i="85" s="1"/>
  <c r="M12" i="85" s="1"/>
  <c r="N12" i="85" s="1"/>
  <c r="O12" i="85" s="1"/>
  <c r="P12" i="85" s="1"/>
  <c r="F12" i="86"/>
  <c r="G12" i="86" s="1"/>
  <c r="H12" i="86" s="1"/>
  <c r="I12" i="86" s="1"/>
  <c r="J12" i="86" s="1"/>
  <c r="K12" i="86" s="1"/>
  <c r="L12" i="86" s="1"/>
  <c r="M12" i="86" s="1"/>
  <c r="N12" i="86" s="1"/>
  <c r="O12" i="86" s="1"/>
  <c r="P12" i="86" s="1"/>
  <c r="F12" i="87"/>
  <c r="G12" i="87" s="1"/>
  <c r="H12" i="87" s="1"/>
  <c r="I12" i="87" s="1"/>
  <c r="J12" i="87" s="1"/>
  <c r="K12" i="87" s="1"/>
  <c r="L12" i="87" s="1"/>
  <c r="M12" i="87" s="1"/>
  <c r="N12" i="87" s="1"/>
  <c r="O12" i="87" s="1"/>
  <c r="P12" i="87" s="1"/>
  <c r="F12" i="88"/>
  <c r="G12" i="88" s="1"/>
  <c r="H12" i="88" s="1"/>
  <c r="I12" i="88" s="1"/>
  <c r="J12" i="88" s="1"/>
  <c r="K12" i="88" s="1"/>
  <c r="L12" i="88" s="1"/>
  <c r="M12" i="88" s="1"/>
  <c r="N12" i="88" s="1"/>
  <c r="O12" i="88" s="1"/>
  <c r="P12" i="88" s="1"/>
  <c r="F12" i="89"/>
  <c r="G12" i="89" s="1"/>
  <c r="H12" i="89" s="1"/>
  <c r="I12" i="89" s="1"/>
  <c r="J12" i="89" s="1"/>
  <c r="K12" i="89" s="1"/>
  <c r="L12" i="89" s="1"/>
  <c r="M12" i="89" s="1"/>
  <c r="N12" i="89" s="1"/>
  <c r="O12" i="89" s="1"/>
  <c r="P12" i="89" s="1"/>
  <c r="F12" i="90"/>
  <c r="G12" i="90" s="1"/>
  <c r="H12" i="90" s="1"/>
  <c r="I12" i="90" s="1"/>
  <c r="J12" i="90" s="1"/>
  <c r="K12" i="90" s="1"/>
  <c r="L12" i="90" s="1"/>
  <c r="M12" i="90" s="1"/>
  <c r="N12" i="90" s="1"/>
  <c r="O12" i="90" s="1"/>
  <c r="P12" i="90" s="1"/>
  <c r="F12" i="91"/>
  <c r="G12" i="91" s="1"/>
  <c r="H12" i="91" s="1"/>
  <c r="I12" i="91" s="1"/>
  <c r="J12" i="91" s="1"/>
  <c r="K12" i="91" s="1"/>
  <c r="L12" i="91" s="1"/>
  <c r="M12" i="91" s="1"/>
  <c r="N12" i="91" s="1"/>
  <c r="O12" i="91" s="1"/>
  <c r="P12" i="91" s="1"/>
  <c r="F12" i="92"/>
  <c r="G12" i="92" s="1"/>
  <c r="H12" i="92" s="1"/>
  <c r="I12" i="92" s="1"/>
  <c r="J12" i="92" s="1"/>
  <c r="K12" i="92" s="1"/>
  <c r="L12" i="92" s="1"/>
  <c r="M12" i="92" s="1"/>
  <c r="N12" i="92" s="1"/>
  <c r="O12" i="92" s="1"/>
  <c r="P12" i="92" s="1"/>
  <c r="F12" i="93"/>
  <c r="G12" i="93" s="1"/>
  <c r="H12" i="93" s="1"/>
  <c r="I12" i="93" s="1"/>
  <c r="J12" i="93" s="1"/>
  <c r="K12" i="93" s="1"/>
  <c r="L12" i="93" s="1"/>
  <c r="M12" i="93" s="1"/>
  <c r="N12" i="93" s="1"/>
  <c r="O12" i="93" s="1"/>
  <c r="P12" i="93" s="1"/>
  <c r="F12" i="94"/>
  <c r="G12" i="94" s="1"/>
  <c r="H12" i="94" s="1"/>
  <c r="I12" i="94" s="1"/>
  <c r="J12" i="94" s="1"/>
  <c r="K12" i="94" s="1"/>
  <c r="L12" i="94" s="1"/>
  <c r="M12" i="94" s="1"/>
  <c r="N12" i="94" s="1"/>
  <c r="O12" i="94" s="1"/>
  <c r="P12" i="94" s="1"/>
  <c r="F12" i="95"/>
  <c r="G12" i="95" s="1"/>
  <c r="H12" i="95" s="1"/>
  <c r="I12" i="95" s="1"/>
  <c r="J12" i="95" s="1"/>
  <c r="K12" i="95" s="1"/>
  <c r="L12" i="95" s="1"/>
  <c r="M12" i="95" s="1"/>
  <c r="N12" i="95" s="1"/>
  <c r="O12" i="95" s="1"/>
  <c r="P12" i="95" s="1"/>
  <c r="F12" i="97"/>
  <c r="G12" i="97" s="1"/>
  <c r="H12" i="97" s="1"/>
  <c r="I12" i="97" s="1"/>
  <c r="J12" i="97" s="1"/>
  <c r="K12" i="97" s="1"/>
  <c r="L12" i="97" s="1"/>
  <c r="M12" i="97" s="1"/>
  <c r="N12" i="97" s="1"/>
  <c r="O12" i="97" s="1"/>
  <c r="P12" i="97" s="1"/>
  <c r="F12" i="98"/>
  <c r="G12" i="98" s="1"/>
  <c r="H12" i="98" s="1"/>
  <c r="I12" i="98" s="1"/>
  <c r="J12" i="98" s="1"/>
  <c r="K12" i="98" s="1"/>
  <c r="L12" i="98" s="1"/>
  <c r="M12" i="98" s="1"/>
  <c r="N12" i="98" s="1"/>
  <c r="O12" i="98" s="1"/>
  <c r="P12" i="98" s="1"/>
  <c r="F12" i="100"/>
  <c r="G12" i="100" s="1"/>
  <c r="H12" i="100" s="1"/>
  <c r="I12" i="100" s="1"/>
  <c r="J12" i="100" s="1"/>
  <c r="K12" i="100" s="1"/>
  <c r="L12" i="100" s="1"/>
  <c r="M12" i="100" s="1"/>
  <c r="N12" i="100" s="1"/>
  <c r="O12" i="100" s="1"/>
  <c r="P12" i="100" s="1"/>
  <c r="F12" i="101"/>
  <c r="G12" i="101" s="1"/>
  <c r="H12" i="101" s="1"/>
  <c r="I12" i="101" s="1"/>
  <c r="J12" i="101" s="1"/>
  <c r="K12" i="101" s="1"/>
  <c r="L12" i="101" s="1"/>
  <c r="M12" i="101" s="1"/>
  <c r="N12" i="101" s="1"/>
  <c r="O12" i="101" s="1"/>
  <c r="P12" i="101" s="1"/>
  <c r="F12" i="102"/>
  <c r="G12" i="102" s="1"/>
  <c r="H12" i="102" s="1"/>
  <c r="I12" i="102" s="1"/>
  <c r="J12" i="102" s="1"/>
  <c r="K12" i="102" s="1"/>
  <c r="L12" i="102" s="1"/>
  <c r="M12" i="102" s="1"/>
  <c r="N12" i="102" s="1"/>
  <c r="O12" i="102" s="1"/>
  <c r="P12" i="102" s="1"/>
  <c r="F12" i="103"/>
  <c r="G12" i="103" s="1"/>
  <c r="H12" i="103" s="1"/>
  <c r="I12" i="103" s="1"/>
  <c r="J12" i="103" s="1"/>
  <c r="K12" i="103" s="1"/>
  <c r="L12" i="103" s="1"/>
  <c r="M12" i="103" s="1"/>
  <c r="N12" i="103" s="1"/>
  <c r="O12" i="103" s="1"/>
  <c r="P12" i="103" s="1"/>
  <c r="F12" i="104"/>
  <c r="G12" i="104" s="1"/>
  <c r="H12" i="104" s="1"/>
  <c r="I12" i="104" s="1"/>
  <c r="J12" i="104" s="1"/>
  <c r="K12" i="104" s="1"/>
  <c r="L12" i="104" s="1"/>
  <c r="M12" i="104" s="1"/>
  <c r="N12" i="104" s="1"/>
  <c r="O12" i="104" s="1"/>
  <c r="P12" i="104" s="1"/>
  <c r="F12" i="105"/>
  <c r="G12" i="105" s="1"/>
  <c r="H12" i="105" s="1"/>
  <c r="I12" i="105" s="1"/>
  <c r="J12" i="105" s="1"/>
  <c r="K12" i="105" s="1"/>
  <c r="L12" i="105" s="1"/>
  <c r="M12" i="105" s="1"/>
  <c r="N12" i="105" s="1"/>
  <c r="O12" i="105" s="1"/>
  <c r="P12" i="105" s="1"/>
  <c r="F12" i="107"/>
  <c r="G12" i="107" s="1"/>
  <c r="H12" i="107" s="1"/>
  <c r="I12" i="107" s="1"/>
  <c r="J12" i="107" s="1"/>
  <c r="K12" i="107" s="1"/>
  <c r="L12" i="107" s="1"/>
  <c r="M12" i="107" s="1"/>
  <c r="N12" i="107" s="1"/>
  <c r="O12" i="107" s="1"/>
  <c r="P12" i="107" s="1"/>
  <c r="F12" i="108"/>
  <c r="G12" i="108" s="1"/>
  <c r="H12" i="108" s="1"/>
  <c r="I12" i="108" s="1"/>
  <c r="J12" i="108" s="1"/>
  <c r="K12" i="108" s="1"/>
  <c r="L12" i="108" s="1"/>
  <c r="M12" i="108" s="1"/>
  <c r="N12" i="108" s="1"/>
  <c r="O12" i="108" s="1"/>
  <c r="P12" i="108" s="1"/>
  <c r="F12" i="109"/>
  <c r="G12" i="109" s="1"/>
  <c r="H12" i="109" s="1"/>
  <c r="I12" i="109" s="1"/>
  <c r="J12" i="109" s="1"/>
  <c r="K12" i="109" s="1"/>
  <c r="L12" i="109" s="1"/>
  <c r="M12" i="109" s="1"/>
  <c r="N12" i="109" s="1"/>
  <c r="O12" i="109" s="1"/>
  <c r="P12" i="109" s="1"/>
  <c r="F12" i="110"/>
  <c r="G12" i="110" s="1"/>
  <c r="H12" i="110" s="1"/>
  <c r="I12" i="110" s="1"/>
  <c r="J12" i="110" s="1"/>
  <c r="K12" i="110" s="1"/>
  <c r="L12" i="110" s="1"/>
  <c r="M12" i="110" s="1"/>
  <c r="N12" i="110" s="1"/>
  <c r="O12" i="110" s="1"/>
  <c r="P12" i="110" s="1"/>
  <c r="F12" i="111"/>
  <c r="G12" i="111" s="1"/>
  <c r="H12" i="111" s="1"/>
  <c r="I12" i="111" s="1"/>
  <c r="J12" i="111" s="1"/>
  <c r="K12" i="111" s="1"/>
  <c r="L12" i="111" s="1"/>
  <c r="M12" i="111" s="1"/>
  <c r="N12" i="111" s="1"/>
  <c r="O12" i="111" s="1"/>
  <c r="P12" i="111" s="1"/>
  <c r="F12" i="113"/>
  <c r="G12" i="113" s="1"/>
  <c r="H12" i="113" s="1"/>
  <c r="I12" i="113" s="1"/>
  <c r="J12" i="113" s="1"/>
  <c r="K12" i="113" s="1"/>
  <c r="L12" i="113" s="1"/>
  <c r="M12" i="113" s="1"/>
  <c r="N12" i="113" s="1"/>
  <c r="O12" i="113" s="1"/>
  <c r="P12" i="113" s="1"/>
  <c r="F12" i="114"/>
  <c r="G12" i="114" s="1"/>
  <c r="H12" i="114" s="1"/>
  <c r="I12" i="114" s="1"/>
  <c r="J12" i="114" s="1"/>
  <c r="K12" i="114" s="1"/>
  <c r="L12" i="114" s="1"/>
  <c r="M12" i="114" s="1"/>
  <c r="N12" i="114" s="1"/>
  <c r="O12" i="114" s="1"/>
  <c r="P12" i="114" s="1"/>
  <c r="F12" i="115"/>
  <c r="G12" i="115" s="1"/>
  <c r="H12" i="115" s="1"/>
  <c r="I12" i="115" s="1"/>
  <c r="J12" i="115" s="1"/>
  <c r="K12" i="115" s="1"/>
  <c r="L12" i="115" s="1"/>
  <c r="M12" i="115" s="1"/>
  <c r="N12" i="115" s="1"/>
  <c r="O12" i="115" s="1"/>
  <c r="P12" i="115" s="1"/>
  <c r="F12" i="116"/>
  <c r="G12" i="116" s="1"/>
  <c r="H12" i="116" s="1"/>
  <c r="I12" i="116" s="1"/>
  <c r="J12" i="116" s="1"/>
  <c r="K12" i="116" s="1"/>
  <c r="L12" i="116" s="1"/>
  <c r="M12" i="116" s="1"/>
  <c r="N12" i="116" s="1"/>
  <c r="O12" i="116" s="1"/>
  <c r="P12" i="116" s="1"/>
  <c r="F12" i="117"/>
  <c r="G12" i="117" s="1"/>
  <c r="H12" i="117" s="1"/>
  <c r="I12" i="117" s="1"/>
  <c r="J12" i="117" s="1"/>
  <c r="K12" i="117" s="1"/>
  <c r="L12" i="117" s="1"/>
  <c r="M12" i="117" s="1"/>
  <c r="N12" i="117" s="1"/>
  <c r="O12" i="117" s="1"/>
  <c r="P12" i="117" s="1"/>
  <c r="F12" i="118"/>
  <c r="G12" i="118" s="1"/>
  <c r="H12" i="118" s="1"/>
  <c r="I12" i="118" s="1"/>
  <c r="J12" i="118" s="1"/>
  <c r="K12" i="118" s="1"/>
  <c r="L12" i="118" s="1"/>
  <c r="M12" i="118" s="1"/>
  <c r="N12" i="118" s="1"/>
  <c r="O12" i="118" s="1"/>
  <c r="P12" i="118" s="1"/>
  <c r="F12" i="119"/>
  <c r="G12" i="119" s="1"/>
  <c r="H12" i="119" s="1"/>
  <c r="I12" i="119" s="1"/>
  <c r="J12" i="119" s="1"/>
  <c r="K12" i="119" s="1"/>
  <c r="L12" i="119" s="1"/>
  <c r="M12" i="119" s="1"/>
  <c r="N12" i="119" s="1"/>
  <c r="O12" i="119" s="1"/>
  <c r="P12" i="119" s="1"/>
  <c r="F12" i="120"/>
  <c r="G12" i="120" s="1"/>
  <c r="H12" i="120" s="1"/>
  <c r="I12" i="120" s="1"/>
  <c r="J12" i="120" s="1"/>
  <c r="K12" i="120" s="1"/>
  <c r="L12" i="120" s="1"/>
  <c r="M12" i="120" s="1"/>
  <c r="N12" i="120" s="1"/>
  <c r="O12" i="120" s="1"/>
  <c r="P12" i="120" s="1"/>
  <c r="F12" i="121"/>
  <c r="G12" i="121" s="1"/>
  <c r="H12" i="121" s="1"/>
  <c r="I12" i="121" s="1"/>
  <c r="J12" i="121" s="1"/>
  <c r="K12" i="121" s="1"/>
  <c r="L12" i="121" s="1"/>
  <c r="M12" i="121" s="1"/>
  <c r="N12" i="121" s="1"/>
  <c r="O12" i="121" s="1"/>
  <c r="P12" i="121" s="1"/>
  <c r="F12" i="123"/>
  <c r="G12" i="123" s="1"/>
  <c r="H12" i="123" s="1"/>
  <c r="I12" i="123" s="1"/>
  <c r="J12" i="123" s="1"/>
  <c r="K12" i="123" s="1"/>
  <c r="L12" i="123" s="1"/>
  <c r="M12" i="123" s="1"/>
  <c r="N12" i="123" s="1"/>
  <c r="O12" i="123" s="1"/>
  <c r="P12" i="123" s="1"/>
  <c r="F12" i="131"/>
  <c r="G12" i="131" s="1"/>
  <c r="H12" i="131" s="1"/>
  <c r="I12" i="131" s="1"/>
  <c r="J12" i="131" s="1"/>
  <c r="K12" i="131" s="1"/>
  <c r="L12" i="131" s="1"/>
  <c r="M12" i="131" s="1"/>
  <c r="N12" i="131" s="1"/>
  <c r="O12" i="131" s="1"/>
  <c r="P12" i="131" s="1"/>
  <c r="F12" i="133"/>
  <c r="G12" i="133" s="1"/>
  <c r="H12" i="133" s="1"/>
  <c r="I12" i="133" s="1"/>
  <c r="J12" i="133" s="1"/>
  <c r="K12" i="133" s="1"/>
  <c r="L12" i="133" s="1"/>
  <c r="M12" i="133" s="1"/>
  <c r="N12" i="133" s="1"/>
  <c r="O12" i="133" s="1"/>
  <c r="P12" i="133" s="1"/>
  <c r="F12" i="134"/>
  <c r="G12" i="134" s="1"/>
  <c r="H12" i="134" s="1"/>
  <c r="I12" i="134" s="1"/>
  <c r="J12" i="134" s="1"/>
  <c r="K12" i="134" s="1"/>
  <c r="L12" i="134" s="1"/>
  <c r="M12" i="134" s="1"/>
  <c r="N12" i="134" s="1"/>
  <c r="O12" i="134" s="1"/>
  <c r="P12" i="134" s="1"/>
  <c r="F12" i="135"/>
  <c r="G12" i="135" s="1"/>
  <c r="H12" i="135" s="1"/>
  <c r="I12" i="135" s="1"/>
  <c r="J12" i="135" s="1"/>
  <c r="K12" i="135" s="1"/>
  <c r="L12" i="135" s="1"/>
  <c r="M12" i="135" s="1"/>
  <c r="N12" i="135" s="1"/>
  <c r="O12" i="135" s="1"/>
  <c r="P12" i="135" s="1"/>
  <c r="F12" i="136"/>
  <c r="G12" i="136" s="1"/>
  <c r="H12" i="136" s="1"/>
  <c r="I12" i="136" s="1"/>
  <c r="J12" i="136" s="1"/>
  <c r="K12" i="136" s="1"/>
  <c r="L12" i="136" s="1"/>
  <c r="M12" i="136" s="1"/>
  <c r="N12" i="136" s="1"/>
  <c r="O12" i="136" s="1"/>
  <c r="P12" i="136" s="1"/>
  <c r="F12" i="78"/>
  <c r="G12" i="78" s="1"/>
  <c r="H12" i="78" s="1"/>
  <c r="I12" i="78" s="1"/>
  <c r="J12" i="78" s="1"/>
  <c r="K12" i="78" s="1"/>
  <c r="L12" i="78" s="1"/>
  <c r="M12" i="78" s="1"/>
  <c r="N12" i="78" s="1"/>
  <c r="O12" i="78" s="1"/>
  <c r="P12" i="78" s="1"/>
  <c r="F12" i="76"/>
  <c r="G12" i="76" s="1"/>
  <c r="H12" i="76" s="1"/>
  <c r="I12" i="76" s="1"/>
  <c r="J12" i="76" s="1"/>
  <c r="K12" i="76" s="1"/>
  <c r="L12" i="76" s="1"/>
  <c r="M12" i="76" s="1"/>
  <c r="N12" i="76" s="1"/>
  <c r="O12" i="76" s="1"/>
  <c r="P12" i="76" s="1"/>
  <c r="H73" i="17"/>
  <c r="H87" i="17"/>
  <c r="H100" i="17"/>
  <c r="H60" i="17"/>
  <c r="E60" i="17"/>
  <c r="F60" i="17"/>
  <c r="G60" i="17"/>
  <c r="F73" i="17"/>
  <c r="G73" i="17"/>
  <c r="F87" i="17"/>
  <c r="G87" i="17"/>
  <c r="F100" i="17"/>
  <c r="G100" i="17"/>
  <c r="A76" i="111"/>
  <c r="A77" i="111" s="1"/>
  <c r="A133" i="110"/>
  <c r="A134" i="110" s="1"/>
  <c r="A18" i="85"/>
  <c r="A26" i="85" s="1"/>
  <c r="A17" i="76"/>
  <c r="F12" i="84" l="1"/>
  <c r="G12" i="84" s="1"/>
  <c r="H12" i="84" s="1"/>
  <c r="I12" i="84" s="1"/>
  <c r="J12" i="84" s="1"/>
  <c r="K12" i="84" s="1"/>
  <c r="L12" i="84" s="1"/>
  <c r="M12" i="84" s="1"/>
  <c r="N12" i="84" s="1"/>
  <c r="O12" i="84" s="1"/>
  <c r="P12" i="84" s="1"/>
  <c r="A24" i="78"/>
  <c r="A25" i="78" s="1"/>
  <c r="A27" i="78" s="1"/>
  <c r="A28" i="78" s="1"/>
  <c r="A29" i="78" s="1"/>
  <c r="A30" i="78" s="1"/>
  <c r="A31" i="78" s="1"/>
  <c r="A36" i="78" s="1"/>
  <c r="A37" i="78" s="1"/>
  <c r="A38" i="78" s="1"/>
  <c r="A39" i="78" s="1"/>
  <c r="A40" i="78" s="1"/>
  <c r="A41" i="78" s="1"/>
  <c r="A42" i="78" s="1"/>
  <c r="F12" i="99"/>
  <c r="G12" i="99" s="1"/>
  <c r="H12" i="99" s="1"/>
  <c r="I12" i="99" s="1"/>
  <c r="J12" i="99" s="1"/>
  <c r="K12" i="99" s="1"/>
  <c r="L12" i="99" s="1"/>
  <c r="M12" i="99" s="1"/>
  <c r="N12" i="99" s="1"/>
  <c r="O12" i="99" s="1"/>
  <c r="P12" i="99" s="1"/>
  <c r="H75" i="17"/>
  <c r="G75" i="17"/>
  <c r="F75" i="17"/>
  <c r="E75" i="17"/>
  <c r="A149" i="84" l="1"/>
  <c r="A45" i="78"/>
  <c r="A95" i="105"/>
  <c r="A96" i="105" s="1"/>
  <c r="A24" i="81"/>
  <c r="A25" i="81" s="1"/>
  <c r="A152" i="84" l="1"/>
  <c r="A19" i="83"/>
  <c r="A20" i="83" s="1"/>
  <c r="A21" i="83" s="1"/>
  <c r="A22" i="83" s="1"/>
  <c r="A23" i="83" s="1"/>
  <c r="A24" i="83" s="1"/>
  <c r="A25" i="83" s="1"/>
  <c r="A27" i="81"/>
  <c r="A28" i="81" s="1"/>
  <c r="A29" i="81" s="1"/>
  <c r="A31" i="81" s="1"/>
  <c r="A32" i="81" s="1"/>
  <c r="A33" i="81" s="1"/>
  <c r="A155" i="84" l="1"/>
  <c r="A26" i="83"/>
  <c r="A27" i="83" s="1"/>
  <c r="A36" i="81"/>
  <c r="A37" i="81" s="1"/>
  <c r="A38" i="81" s="1"/>
  <c r="A27" i="80"/>
  <c r="A28" i="80" s="1"/>
  <c r="A29" i="80" s="1"/>
  <c r="A30" i="80" s="1"/>
  <c r="A31" i="80" s="1"/>
  <c r="A32" i="80" s="1"/>
  <c r="A33" i="80" s="1"/>
  <c r="A34" i="80" s="1"/>
  <c r="A35" i="80" s="1"/>
  <c r="A36" i="80" s="1"/>
  <c r="A37" i="80" s="1"/>
  <c r="A38" i="80" s="1"/>
  <c r="A39" i="80" s="1"/>
  <c r="A40" i="80" s="1"/>
  <c r="A41" i="80" s="1"/>
  <c r="A42" i="80" s="1"/>
  <c r="A43" i="80" s="1"/>
  <c r="A44" i="80" s="1"/>
  <c r="A45" i="80" s="1"/>
  <c r="A46" i="80" s="1"/>
  <c r="A47" i="80" s="1"/>
  <c r="A48" i="80" s="1"/>
  <c r="A49" i="80" s="1"/>
  <c r="A50" i="80" s="1"/>
  <c r="A51" i="80" s="1"/>
  <c r="A52" i="80" s="1"/>
  <c r="A53" i="80" s="1"/>
  <c r="A54" i="80" s="1"/>
  <c r="A55" i="80" s="1"/>
  <c r="A56" i="80" s="1"/>
  <c r="A57" i="80" s="1"/>
  <c r="A58" i="80" s="1"/>
  <c r="A59" i="80" s="1"/>
  <c r="A60" i="80" s="1"/>
  <c r="A61" i="80" s="1"/>
  <c r="A62" i="80" s="1"/>
  <c r="A63" i="80" s="1"/>
  <c r="A65" i="80" l="1"/>
  <c r="A28" i="83"/>
  <c r="A32" i="83" s="1"/>
  <c r="A46" i="78"/>
  <c r="A47" i="78" s="1"/>
  <c r="A48" i="78" s="1"/>
  <c r="A58" i="79"/>
  <c r="A59" i="79" s="1"/>
  <c r="A61" i="79" s="1"/>
  <c r="A62" i="79" s="1"/>
  <c r="A63" i="79" s="1"/>
  <c r="A40" i="81"/>
  <c r="A41" i="81" s="1"/>
  <c r="A42" i="81" s="1"/>
  <c r="A44" i="81" s="1"/>
  <c r="A45" i="81" s="1"/>
  <c r="A46" i="81" s="1"/>
  <c r="A53" i="81" s="1"/>
  <c r="A54" i="81" s="1"/>
  <c r="A55" i="81" s="1"/>
  <c r="A70" i="81" s="1"/>
  <c r="A65" i="79" l="1"/>
  <c r="A66" i="79" s="1"/>
  <c r="A67" i="79" s="1"/>
  <c r="A69" i="79" l="1"/>
  <c r="A70" i="79" s="1"/>
  <c r="A71" i="79" s="1"/>
  <c r="A73" i="79" s="1"/>
  <c r="A74" i="79" s="1"/>
  <c r="A75" i="79" s="1"/>
  <c r="A77" i="79" s="1"/>
  <c r="A78" i="79" s="1"/>
  <c r="A79" i="79" s="1"/>
  <c r="A81" i="79" s="1"/>
  <c r="A33" i="83"/>
  <c r="A34" i="83" s="1"/>
  <c r="A35" i="83" s="1"/>
  <c r="A36" i="83" s="1"/>
  <c r="A37" i="83" s="1"/>
  <c r="A38" i="83" s="1"/>
  <c r="A39" i="83" s="1"/>
  <c r="A40" i="83" s="1"/>
  <c r="A71" i="81"/>
  <c r="A72" i="81" s="1"/>
  <c r="A79" i="81" s="1"/>
  <c r="A41" i="83" l="1"/>
  <c r="A43" i="83" s="1"/>
  <c r="A42" i="83"/>
  <c r="A80" i="81"/>
  <c r="A81" i="81" s="1"/>
  <c r="A97" i="81" s="1"/>
  <c r="A44" i="18" l="1"/>
  <c r="A34" i="18"/>
  <c r="A17" i="18"/>
  <c r="A18" i="18" s="1"/>
  <c r="A19" i="18" s="1"/>
  <c r="A20" i="18" s="1"/>
  <c r="A21" i="18" s="1"/>
  <c r="A22" i="18" s="1"/>
  <c r="A23" i="18" s="1"/>
  <c r="A24" i="18" s="1"/>
  <c r="A25" i="18" s="1"/>
  <c r="A26" i="18" s="1"/>
  <c r="A27" i="18" s="1"/>
  <c r="A45" i="18" l="1"/>
  <c r="A46" i="18" s="1"/>
  <c r="A47" i="18" s="1"/>
  <c r="A48" i="18" s="1"/>
  <c r="A49" i="18" s="1"/>
  <c r="A50" i="18" s="1"/>
  <c r="A51" i="18" s="1"/>
  <c r="A52" i="18" s="1"/>
  <c r="A53" i="18" s="1"/>
  <c r="A54" i="18" s="1"/>
  <c r="A55" i="18" s="1"/>
  <c r="H20" i="17"/>
  <c r="A57" i="18" l="1"/>
  <c r="A58" i="18" s="1"/>
  <c r="A59" i="18" s="1"/>
  <c r="A60" i="18" s="1"/>
  <c r="A56" i="18"/>
  <c r="E20" i="17"/>
  <c r="H21" i="17"/>
  <c r="A4" i="158"/>
  <c r="A6" i="158"/>
  <c r="A5" i="158"/>
  <c r="A68" i="18" l="1"/>
  <c r="A61" i="18"/>
  <c r="A62" i="18" s="1"/>
  <c r="A63" i="18" s="1"/>
  <c r="A64" i="18" s="1"/>
  <c r="A65" i="18" s="1"/>
  <c r="A66" i="18" s="1"/>
  <c r="A67" i="18" s="1"/>
  <c r="A6" i="156"/>
  <c r="A6" i="157"/>
  <c r="A6" i="155"/>
  <c r="A5" i="155"/>
  <c r="A5" i="156"/>
  <c r="A5" i="157"/>
  <c r="A4" i="155"/>
  <c r="A4" i="156"/>
  <c r="A4" i="157"/>
  <c r="A5" i="150"/>
  <c r="A5" i="152"/>
  <c r="A5" i="154"/>
  <c r="A5" i="149"/>
  <c r="A5" i="151"/>
  <c r="A5" i="153"/>
  <c r="A6" i="150"/>
  <c r="A6" i="152"/>
  <c r="A6" i="154"/>
  <c r="A6" i="149"/>
  <c r="A6" i="151"/>
  <c r="A6" i="153"/>
  <c r="A4" i="150"/>
  <c r="A4" i="152"/>
  <c r="A4" i="154"/>
  <c r="A4" i="149"/>
  <c r="A4" i="151"/>
  <c r="A4" i="153"/>
  <c r="A69" i="18"/>
  <c r="A71" i="18"/>
  <c r="A72" i="18" s="1"/>
  <c r="A73" i="18" s="1"/>
  <c r="A74" i="18" s="1"/>
  <c r="A75" i="18" s="1"/>
  <c r="A76" i="18" s="1"/>
  <c r="A77" i="18" s="1"/>
  <c r="A78" i="18" s="1"/>
  <c r="A79" i="18" s="1"/>
  <c r="A80" i="18" s="1"/>
  <c r="A81" i="18" s="1"/>
  <c r="A82" i="18" s="1"/>
  <c r="A83" i="18" s="1"/>
  <c r="A84" i="18" s="1"/>
  <c r="A85" i="18" s="1"/>
  <c r="A87" i="18" s="1"/>
  <c r="A88" i="18" s="1"/>
  <c r="A89" i="18" s="1"/>
  <c r="A90" i="18" s="1"/>
  <c r="A91" i="18" s="1"/>
  <c r="A92" i="18" s="1"/>
  <c r="A93" i="18" s="1"/>
  <c r="A94" i="18" s="1"/>
  <c r="D20" i="17"/>
  <c r="E21" i="17"/>
  <c r="E102" i="17" s="1"/>
  <c r="F21" i="17"/>
  <c r="F102" i="17" s="1"/>
  <c r="G21" i="17"/>
  <c r="G102" i="17" s="1"/>
  <c r="A5" i="145"/>
  <c r="A5" i="146"/>
  <c r="A4" i="145"/>
  <c r="A4" i="146"/>
  <c r="A6" i="145"/>
  <c r="A6" i="146"/>
  <c r="A6" i="143"/>
  <c r="A6" i="144"/>
  <c r="A5" i="144"/>
  <c r="A5" i="143"/>
  <c r="A4" i="143"/>
  <c r="A4" i="144"/>
  <c r="A4" i="139"/>
  <c r="A6" i="139"/>
  <c r="A5" i="139"/>
  <c r="A4" i="131"/>
  <c r="A6" i="97"/>
  <c r="A6" i="119"/>
  <c r="A6" i="121"/>
  <c r="A6" i="101"/>
  <c r="A6" i="80"/>
  <c r="A6" i="86"/>
  <c r="A6" i="108"/>
  <c r="A6" i="87"/>
  <c r="A6" i="109"/>
  <c r="A6" i="131"/>
  <c r="A6" i="89"/>
  <c r="A6" i="113"/>
  <c r="A6" i="76"/>
  <c r="A6" i="98"/>
  <c r="A6" i="120"/>
  <c r="A6" i="99"/>
  <c r="A6" i="78"/>
  <c r="A6" i="100"/>
  <c r="A6" i="79"/>
  <c r="A6" i="123"/>
  <c r="A6" i="102"/>
  <c r="A6" i="81"/>
  <c r="A6" i="103"/>
  <c r="A6" i="104"/>
  <c r="A6" i="83"/>
  <c r="A6" i="105"/>
  <c r="A6" i="84"/>
  <c r="A6" i="85"/>
  <c r="A6" i="107"/>
  <c r="A6" i="88"/>
  <c r="A6" i="110"/>
  <c r="A6" i="111"/>
  <c r="A6" i="133"/>
  <c r="A6" i="90"/>
  <c r="A6" i="134"/>
  <c r="A6" i="91"/>
  <c r="A6" i="135"/>
  <c r="A6" i="92"/>
  <c r="A6" i="114"/>
  <c r="A6" i="136"/>
  <c r="A6" i="93"/>
  <c r="A6" i="115"/>
  <c r="A6" i="94"/>
  <c r="A6" i="95"/>
  <c r="A6" i="116"/>
  <c r="A6" i="118"/>
  <c r="A6" i="117"/>
  <c r="A4" i="99"/>
  <c r="A4" i="121"/>
  <c r="A4" i="120"/>
  <c r="A4" i="78"/>
  <c r="A4" i="100"/>
  <c r="A4" i="83"/>
  <c r="A4" i="108"/>
  <c r="A4" i="116"/>
  <c r="A4" i="118"/>
  <c r="A4" i="79"/>
  <c r="A4" i="101"/>
  <c r="A4" i="123"/>
  <c r="A4" i="104"/>
  <c r="A4" i="85"/>
  <c r="A4" i="86"/>
  <c r="A4" i="94"/>
  <c r="A4" i="97"/>
  <c r="A4" i="80"/>
  <c r="A4" i="102"/>
  <c r="A4" i="105"/>
  <c r="A4" i="117"/>
  <c r="A4" i="76"/>
  <c r="A4" i="81"/>
  <c r="A4" i="103"/>
  <c r="A4" i="84"/>
  <c r="A4" i="107"/>
  <c r="A4" i="95"/>
  <c r="A4" i="119"/>
  <c r="A4" i="87"/>
  <c r="A4" i="109"/>
  <c r="A4" i="88"/>
  <c r="A4" i="110"/>
  <c r="A4" i="89"/>
  <c r="A4" i="111"/>
  <c r="A4" i="133"/>
  <c r="A4" i="90"/>
  <c r="A4" i="134"/>
  <c r="A4" i="91"/>
  <c r="A4" i="113"/>
  <c r="A4" i="135"/>
  <c r="A4" i="92"/>
  <c r="A4" i="114"/>
  <c r="A4" i="136"/>
  <c r="A4" i="93"/>
  <c r="A4" i="115"/>
  <c r="A4" i="98"/>
  <c r="A5" i="78"/>
  <c r="A5" i="100"/>
  <c r="A5" i="79"/>
  <c r="A5" i="101"/>
  <c r="A5" i="80"/>
  <c r="A5" i="81"/>
  <c r="A5" i="103"/>
  <c r="A5" i="134"/>
  <c r="A5" i="114"/>
  <c r="A5" i="95"/>
  <c r="A5" i="76"/>
  <c r="A5" i="123"/>
  <c r="A5" i="135"/>
  <c r="A5" i="102"/>
  <c r="A5" i="104"/>
  <c r="A5" i="131"/>
  <c r="A5" i="133"/>
  <c r="A5" i="91"/>
  <c r="A5" i="93"/>
  <c r="A5" i="117"/>
  <c r="A5" i="121"/>
  <c r="A5" i="83"/>
  <c r="A5" i="105"/>
  <c r="A5" i="84"/>
  <c r="A5" i="88"/>
  <c r="A5" i="92"/>
  <c r="A5" i="94"/>
  <c r="A5" i="97"/>
  <c r="A5" i="120"/>
  <c r="A5" i="85"/>
  <c r="A5" i="107"/>
  <c r="A5" i="86"/>
  <c r="A5" i="87"/>
  <c r="A5" i="109"/>
  <c r="A5" i="110"/>
  <c r="A5" i="111"/>
  <c r="A5" i="113"/>
  <c r="A5" i="115"/>
  <c r="A5" i="116"/>
  <c r="A5" i="119"/>
  <c r="A5" i="98"/>
  <c r="A5" i="108"/>
  <c r="A5" i="89"/>
  <c r="A5" i="90"/>
  <c r="A5" i="136"/>
  <c r="A5" i="118"/>
  <c r="A5" i="99"/>
  <c r="H102" i="17"/>
  <c r="D10" i="17" s="1"/>
  <c r="A5" i="18"/>
  <c r="A6" i="18"/>
  <c r="A4" i="18"/>
  <c r="A151" i="81" l="1"/>
  <c r="A98" i="81"/>
  <c r="A107" i="81" s="1"/>
  <c r="A108" i="81" s="1"/>
  <c r="A109" i="81" s="1"/>
  <c r="A110" i="81" s="1"/>
  <c r="A111" i="81" s="1"/>
  <c r="A112" i="81" s="1"/>
  <c r="A113" i="81" s="1"/>
  <c r="A114" i="81" s="1"/>
  <c r="A115" i="81" s="1"/>
  <c r="A116" i="81" s="1"/>
  <c r="A117" i="81" s="1"/>
  <c r="A118" i="81" s="1"/>
  <c r="A119" i="81" s="1"/>
  <c r="A120" i="81" s="1"/>
  <c r="A121" i="81" s="1"/>
  <c r="A122" i="81" s="1"/>
  <c r="A123" i="81" s="1"/>
  <c r="A124" i="81" s="1"/>
  <c r="A125" i="81" s="1"/>
  <c r="A126" i="81" s="1"/>
  <c r="A127" i="81" s="1"/>
  <c r="A128" i="81" s="1"/>
  <c r="A129" i="81" s="1"/>
  <c r="A130" i="81" s="1"/>
  <c r="A131" i="81" s="1"/>
  <c r="A132" i="81" s="1"/>
  <c r="A133" i="81" s="1"/>
  <c r="A134" i="81" s="1"/>
  <c r="A135" i="81" s="1"/>
  <c r="A136" i="81" s="1"/>
  <c r="A137" i="81" s="1"/>
  <c r="A138" i="81" s="1"/>
  <c r="A139" i="81" s="1"/>
  <c r="A140" i="81" s="1"/>
  <c r="A141" i="81" s="1"/>
  <c r="A142" i="81" s="1"/>
  <c r="A143" i="81" s="1"/>
  <c r="A144" i="81" s="1"/>
  <c r="A145" i="81" s="1"/>
  <c r="A146" i="81" s="1"/>
  <c r="A147" i="81" s="1"/>
  <c r="A148" i="81" s="1"/>
  <c r="A149" i="81" s="1"/>
  <c r="A150" i="81" s="1"/>
  <c r="D21" i="17"/>
  <c r="D102" i="17" l="1"/>
  <c r="D105" i="17" s="1"/>
  <c r="D24" i="16"/>
  <c r="D31" i="16" s="1"/>
  <c r="A99" i="81"/>
  <c r="A100" i="81" s="1"/>
  <c r="A101" i="81" s="1"/>
  <c r="A102" i="81" s="1"/>
  <c r="A103" i="81" s="1"/>
  <c r="A104" i="81" s="1"/>
  <c r="A105" i="81" s="1"/>
  <c r="A106" i="81" s="1"/>
  <c r="A152" i="81"/>
  <c r="A185" i="81"/>
  <c r="D17" i="17"/>
  <c r="E17" i="17" s="1"/>
  <c r="F17" i="17" s="1"/>
  <c r="G17" i="17" s="1"/>
  <c r="H17" i="17" s="1"/>
  <c r="A20" i="17"/>
  <c r="D23" i="16"/>
  <c r="A235" i="81" l="1"/>
  <c r="A250" i="81" s="1"/>
  <c r="A274" i="81" s="1"/>
  <c r="A275" i="81" s="1"/>
  <c r="A276" i="81" s="1"/>
  <c r="A277" i="81" s="1"/>
  <c r="A186" i="81"/>
  <c r="D103" i="17"/>
  <c r="D104" i="17" s="1"/>
  <c r="D32" i="16"/>
  <c r="D33" i="16" s="1"/>
  <c r="D34" i="16"/>
  <c r="A320" i="81"/>
  <c r="A321" i="81" s="1"/>
  <c r="A322" i="81" s="1"/>
  <c r="A324" i="81" s="1"/>
  <c r="A325" i="81" s="1"/>
  <c r="A326" i="81" s="1"/>
  <c r="A328" i="81" s="1"/>
  <c r="A329" i="81" s="1"/>
  <c r="A330" i="81" s="1"/>
  <c r="A332" i="81" s="1"/>
  <c r="A333" i="81" s="1"/>
  <c r="A334" i="81" s="1"/>
  <c r="A336" i="81" s="1"/>
  <c r="A337" i="81" s="1"/>
  <c r="A338" i="81" s="1"/>
  <c r="A340" i="81" s="1"/>
  <c r="A341" i="81" s="1"/>
  <c r="A342" i="81" s="1"/>
  <c r="A344" i="81" s="1"/>
  <c r="A345" i="81" s="1"/>
  <c r="A346" i="81" s="1"/>
  <c r="A348" i="81" s="1"/>
  <c r="A349" i="81" s="1"/>
  <c r="A350" i="81" s="1"/>
  <c r="A352" i="81" s="1"/>
  <c r="A353" i="81" s="1"/>
  <c r="A354" i="81" s="1"/>
  <c r="A153" i="81"/>
  <c r="A154" i="81" s="1"/>
  <c r="A155" i="81" s="1"/>
  <c r="A156" i="81" s="1"/>
  <c r="A157" i="81" s="1"/>
  <c r="A158" i="81" s="1"/>
  <c r="A159" i="81" s="1"/>
  <c r="A160" i="81" s="1"/>
  <c r="A161" i="81"/>
  <c r="A162" i="81" s="1"/>
  <c r="A163" i="81" s="1"/>
  <c r="A164" i="81" s="1"/>
  <c r="A165" i="81" s="1"/>
  <c r="A166" i="81" s="1"/>
  <c r="A167" i="81" s="1"/>
  <c r="A168" i="81" s="1"/>
  <c r="A169" i="81" s="1"/>
  <c r="A170" i="81" s="1"/>
  <c r="A171" i="81" s="1"/>
  <c r="A172" i="81" s="1"/>
  <c r="A173" i="81" s="1"/>
  <c r="A174" i="81" s="1"/>
  <c r="A175" i="81" s="1"/>
  <c r="A176" i="81" s="1"/>
  <c r="A177" i="81" s="1"/>
  <c r="A178" i="81" s="1"/>
  <c r="A179" i="81" s="1"/>
  <c r="A180" i="81" s="1"/>
  <c r="A181" i="81" s="1"/>
  <c r="A184" i="81" s="1"/>
  <c r="A23" i="17"/>
  <c r="A24" i="17" s="1"/>
  <c r="A26" i="17" s="1"/>
  <c r="A27" i="17" s="1"/>
  <c r="A28" i="17" s="1"/>
  <c r="A29" i="17" s="1"/>
  <c r="A30" i="17" s="1"/>
  <c r="A31" i="17" s="1"/>
  <c r="A32" i="17" s="1"/>
  <c r="A33" i="17" s="1"/>
  <c r="A34" i="17" s="1"/>
  <c r="A35" i="17" s="1"/>
  <c r="A36" i="17" s="1"/>
  <c r="A37" i="17" s="1"/>
  <c r="A38" i="17" s="1"/>
  <c r="A39" i="17" s="1"/>
  <c r="A40" i="17" s="1"/>
  <c r="A41" i="17" s="1"/>
  <c r="D106" i="17" l="1"/>
  <c r="E116" i="17" s="1"/>
  <c r="D35" i="16"/>
  <c r="D37" i="16" s="1"/>
  <c r="A356" i="81"/>
  <c r="A357" i="81"/>
  <c r="A358" i="81" s="1"/>
  <c r="A361" i="81" s="1"/>
  <c r="A42" i="17"/>
  <c r="A43" i="17" s="1"/>
  <c r="A44" i="17" s="1"/>
  <c r="A45" i="17" s="1"/>
  <c r="A236" i="81"/>
  <c r="A187" i="81"/>
  <c r="A188" i="81" s="1"/>
  <c r="A189" i="81" s="1"/>
  <c r="A190" i="81" s="1"/>
  <c r="A191" i="81" s="1"/>
  <c r="A192" i="81" s="1"/>
  <c r="A193" i="81" s="1"/>
  <c r="A194" i="81" s="1"/>
  <c r="A195" i="81" s="1"/>
  <c r="A196" i="81" s="1"/>
  <c r="A197" i="81" s="1"/>
  <c r="A198" i="81" s="1"/>
  <c r="A199" i="81" s="1"/>
  <c r="F12" i="18"/>
  <c r="G12" i="18" s="1"/>
  <c r="H12" i="18" s="1"/>
  <c r="I12" i="18" s="1"/>
  <c r="J12" i="18" s="1"/>
  <c r="K12" i="18" s="1"/>
  <c r="L12" i="18" s="1"/>
  <c r="M12" i="18" s="1"/>
  <c r="N12" i="18" s="1"/>
  <c r="O12" i="18" s="1"/>
  <c r="P12" i="18" s="1"/>
  <c r="D9" i="17" l="1"/>
  <c r="A362" i="81"/>
  <c r="A47" i="17"/>
  <c r="A48" i="17" s="1"/>
  <c r="A200" i="81"/>
  <c r="A201" i="81" s="1"/>
  <c r="A202" i="81" s="1"/>
  <c r="A203" i="81" s="1"/>
  <c r="A204" i="81" s="1"/>
  <c r="A205" i="81" s="1"/>
  <c r="A206" i="81" s="1"/>
  <c r="A207" i="81" s="1"/>
  <c r="A208" i="81" s="1"/>
  <c r="A209" i="81" s="1"/>
  <c r="A210" i="81" s="1"/>
  <c r="A211" i="81" s="1"/>
  <c r="A212" i="81" s="1"/>
  <c r="A213" i="81" s="1"/>
  <c r="A214" i="81" s="1"/>
  <c r="A215" i="81" s="1"/>
  <c r="A216" i="81" s="1"/>
  <c r="A217" i="81" s="1"/>
  <c r="A218" i="81" s="1"/>
  <c r="A278" i="81"/>
  <c r="A237" i="81"/>
  <c r="A238" i="81" s="1"/>
  <c r="A239" i="81" s="1"/>
  <c r="A240" i="81" s="1"/>
  <c r="A241" i="81" s="1"/>
  <c r="A242" i="81" s="1"/>
  <c r="A246" i="81"/>
  <c r="A247" i="81" s="1"/>
  <c r="A248" i="81" s="1"/>
  <c r="A249" i="81" s="1"/>
  <c r="A243" i="81" l="1"/>
  <c r="A245" i="81" s="1"/>
  <c r="A244" i="81"/>
  <c r="A49" i="17"/>
  <c r="A50" i="17" s="1"/>
  <c r="A51" i="17" s="1"/>
  <c r="A52" i="17" s="1"/>
  <c r="A53" i="17" s="1"/>
  <c r="A54" i="17" s="1"/>
  <c r="A55" i="17" s="1"/>
  <c r="A56" i="17" s="1"/>
  <c r="A57" i="17" s="1"/>
  <c r="A58" i="17" s="1"/>
  <c r="A59" i="17" s="1"/>
  <c r="A60" i="17" s="1"/>
  <c r="A62" i="17" s="1"/>
  <c r="A63" i="17" s="1"/>
  <c r="A64" i="17" s="1"/>
  <c r="A65" i="17" s="1"/>
  <c r="A66" i="17" s="1"/>
  <c r="A67" i="17" s="1"/>
  <c r="A68" i="17" s="1"/>
  <c r="A69" i="17" s="1"/>
  <c r="A70" i="17" s="1"/>
  <c r="A71" i="17" s="1"/>
  <c r="A72" i="17" s="1"/>
  <c r="A73" i="17" s="1"/>
  <c r="A74" i="17" s="1"/>
  <c r="A75" i="17" s="1"/>
  <c r="A77" i="17" s="1"/>
  <c r="A78" i="17" s="1"/>
  <c r="A79" i="17" s="1"/>
  <c r="A80" i="17" s="1"/>
  <c r="A81" i="17" s="1"/>
  <c r="A82" i="17" s="1"/>
  <c r="A83" i="17" s="1"/>
  <c r="A84" i="17" s="1"/>
  <c r="A85" i="17" s="1"/>
  <c r="A86" i="17" s="1"/>
  <c r="A87" i="17" s="1"/>
  <c r="A219" i="81"/>
  <c r="A220" i="81" s="1"/>
  <c r="A221" i="81" s="1"/>
  <c r="A222" i="81" s="1"/>
  <c r="A223" i="81" s="1"/>
  <c r="A224" i="81" s="1"/>
  <c r="A225" i="81" s="1"/>
  <c r="A226" i="81" s="1"/>
  <c r="A227" i="81" s="1"/>
  <c r="A228" i="81" s="1"/>
  <c r="A229" i="81" s="1"/>
  <c r="A230" i="81" s="1"/>
  <c r="A231" i="81" s="1"/>
  <c r="A232" i="81" s="1"/>
  <c r="A233" i="81" s="1"/>
  <c r="A234" i="81" s="1"/>
  <c r="A251" i="81"/>
  <c r="A285" i="81"/>
  <c r="A290" i="81" s="1"/>
  <c r="A291" i="81" s="1"/>
  <c r="A292" i="81" s="1"/>
  <c r="A293" i="81" s="1"/>
  <c r="A294" i="81" s="1"/>
  <c r="A295" i="81" s="1"/>
  <c r="A296" i="81" s="1"/>
  <c r="A297" i="81"/>
  <c r="A298" i="81" s="1"/>
  <c r="A299" i="81" s="1"/>
  <c r="A300" i="81" s="1"/>
  <c r="A301" i="81" s="1"/>
  <c r="A252" i="81" l="1"/>
  <c r="A253" i="81" s="1"/>
  <c r="A254" i="81" s="1"/>
  <c r="A255" i="81" s="1"/>
  <c r="A256" i="81" s="1"/>
  <c r="A257" i="81" s="1"/>
  <c r="A258" i="81" s="1"/>
  <c r="A259" i="81" s="1"/>
  <c r="A260" i="81"/>
  <c r="A261" i="81" s="1"/>
  <c r="A262" i="81" s="1"/>
  <c r="A263" i="81" s="1"/>
  <c r="A264" i="81" s="1"/>
  <c r="A265" i="81" s="1"/>
  <c r="A266" i="81" s="1"/>
  <c r="A267" i="81" s="1"/>
  <c r="A268" i="81" s="1"/>
  <c r="A269" i="81" s="1"/>
  <c r="A270" i="81" s="1"/>
  <c r="A271" i="81" s="1"/>
  <c r="A272" i="81" s="1"/>
  <c r="A273" i="81" s="1"/>
  <c r="A89" i="17" l="1"/>
  <c r="A90" i="17" s="1"/>
  <c r="A91" i="17" s="1"/>
  <c r="A92" i="17" s="1"/>
  <c r="A93" i="17" s="1"/>
  <c r="A94" i="17" s="1"/>
  <c r="A95" i="17" s="1"/>
  <c r="A96" i="17" s="1"/>
  <c r="A97" i="17" s="1"/>
  <c r="A98" i="17" s="1"/>
  <c r="A99" i="17" s="1"/>
  <c r="A100" i="17" s="1"/>
  <c r="A102" i="17" l="1"/>
  <c r="A103" i="17" s="1"/>
  <c r="A104" i="17" s="1"/>
  <c r="A105" i="17" s="1"/>
  <c r="A106" i="17" s="1"/>
  <c r="A27" i="85" l="1"/>
  <c r="A28" i="85" s="1"/>
  <c r="A29" i="85" s="1"/>
  <c r="A30" i="85" s="1"/>
  <c r="A31" i="85" s="1"/>
  <c r="A44" i="85" s="1"/>
  <c r="A45" i="85" s="1"/>
  <c r="A46" i="85" s="1"/>
  <c r="A47" i="85" l="1"/>
  <c r="A50" i="85" s="1"/>
  <c r="A51" i="85"/>
  <c r="A52" i="85" s="1"/>
  <c r="A53" i="85" s="1"/>
  <c r="A54" i="85" s="1"/>
  <c r="A55" i="85" l="1"/>
  <c r="A58" i="85" s="1"/>
  <c r="A59" i="85" s="1"/>
  <c r="A60" i="85" s="1"/>
  <c r="A61" i="85" s="1"/>
  <c r="A62" i="85" s="1"/>
  <c r="A75" i="85" s="1"/>
  <c r="A76" i="85" s="1"/>
  <c r="A77" i="85" s="1"/>
  <c r="A78" i="85" s="1"/>
  <c r="A80" i="85" s="1"/>
  <c r="A81" i="85" s="1"/>
  <c r="A82" i="85" s="1"/>
  <c r="A94" i="85" s="1"/>
  <c r="A95" i="85" s="1"/>
  <c r="A98" i="85" s="1"/>
  <c r="A99" i="85" s="1"/>
  <c r="A102" i="85" s="1"/>
  <c r="A156" i="84"/>
  <c r="A157" i="84" s="1"/>
  <c r="A160" i="84" s="1"/>
  <c r="A161" i="84" s="1"/>
  <c r="A162" i="84" s="1"/>
  <c r="A163" i="84" s="1"/>
  <c r="A164" i="84" s="1"/>
  <c r="A165" i="84" s="1"/>
  <c r="A166" i="84" s="1"/>
  <c r="A167" i="84" s="1"/>
  <c r="A168" i="84" s="1"/>
  <c r="A169" i="84" s="1"/>
  <c r="A170" i="84" s="1"/>
  <c r="A171" i="84" s="1"/>
  <c r="A172" i="84" s="1"/>
  <c r="A105" i="85" l="1"/>
  <c r="A106" i="85" s="1"/>
  <c r="A107" i="85" s="1"/>
  <c r="A108" i="85" s="1"/>
  <c r="A109" i="85" s="1"/>
  <c r="A110" i="85" s="1"/>
  <c r="A113" i="85" s="1"/>
  <c r="A114" i="85" s="1"/>
  <c r="A115" i="85" s="1"/>
  <c r="A116" i="85" s="1"/>
  <c r="A117" i="85" s="1"/>
  <c r="A118" i="85" s="1"/>
  <c r="A119" i="85" s="1"/>
  <c r="A173" i="84"/>
  <c r="A176" i="84" s="1"/>
  <c r="A177" i="84" s="1"/>
  <c r="A178" i="84" s="1"/>
  <c r="A179" i="84" s="1"/>
  <c r="A180" i="84" s="1"/>
  <c r="A181" i="84" s="1"/>
</calcChain>
</file>

<file path=xl/sharedStrings.xml><?xml version="1.0" encoding="utf-8"?>
<sst xmlns="http://schemas.openxmlformats.org/spreadsheetml/2006/main" count="12739" uniqueCount="4746">
  <si>
    <t>Tāmes izmaksas</t>
  </si>
  <si>
    <t>kpl.</t>
  </si>
  <si>
    <t>m</t>
  </si>
  <si>
    <t>N.p.k.</t>
  </si>
  <si>
    <t>0</t>
  </si>
  <si>
    <t>0-1</t>
  </si>
  <si>
    <t>euro</t>
  </si>
  <si>
    <t>Sagatavošanās un būvlaukuma uzturēšanas darbi/Site preparation and maintenance, demolishing</t>
  </si>
  <si>
    <t>Tāmes Nr./No</t>
  </si>
  <si>
    <t>Nr.p.k./No</t>
  </si>
  <si>
    <t>Objekta nosaukums/Description</t>
  </si>
  <si>
    <t>Objekta izmaksas euro/Total euro</t>
  </si>
  <si>
    <t>Būvdarbu veids vai konstruktīvā elementa nosaukums/Description</t>
  </si>
  <si>
    <t>Tāmes izmaksas /Total cost</t>
  </si>
  <si>
    <t>N.p.k./No</t>
  </si>
  <si>
    <t>Vienības izmaksas/Unit rate</t>
  </si>
  <si>
    <t>Kopā uz visu apjomu/Total amount</t>
  </si>
  <si>
    <t>mehānismi/ mechanisms</t>
  </si>
  <si>
    <t>būvizstrādājumi/ materials</t>
  </si>
  <si>
    <t xml:space="preserve">kopā/ total </t>
  </si>
  <si>
    <t xml:space="preserve">summa/ Total </t>
  </si>
  <si>
    <t>darba alga/ salary</t>
  </si>
  <si>
    <t>gb</t>
  </si>
  <si>
    <t>Kopsavilkuma aprēķins/Summary</t>
  </si>
  <si>
    <t>Tai skaitā/Including</t>
  </si>
  <si>
    <t>Par kopējo summu, (euro)/For the total amount, (euro)</t>
  </si>
  <si>
    <t>Objekta izmaksas/Total</t>
  </si>
  <si>
    <t>Ēkas būvniecības izmaksas/Building construction costs</t>
  </si>
  <si>
    <t>Pavisam kopā/Total</t>
  </si>
  <si>
    <t>Izmaksas kopā, t. sk. darba devēja sociālais nodoklis (%) /Total costs, including employer's social tax (%)</t>
  </si>
  <si>
    <t>Koptāme/Summary</t>
  </si>
  <si>
    <t>Būvlaukuma sagatavošanas darbi, pagaidu būves, uzturēšanas darbi/Site preparation and maintenance</t>
  </si>
  <si>
    <t xml:space="preserve">Pievienotās vērtības nodoklis/PVN/Value Added Tax/VAT (21,00 %) </t>
  </si>
  <si>
    <t>Kopējā darbietilpība (c/h)/Total labor volume (w/h)</t>
  </si>
  <si>
    <t>Kopā/Subtotal</t>
  </si>
  <si>
    <t>Lokālā tāme Nr./Local estimate No</t>
  </si>
  <si>
    <t>Kods*/Code</t>
  </si>
  <si>
    <t>Būvdarbu nosaukums/Description of the construction work</t>
  </si>
  <si>
    <t>Daudzums/ Quantity</t>
  </si>
  <si>
    <t>darba samaksas likme* (euro/h)/labour wage rate (euro/h)*</t>
  </si>
  <si>
    <t>laika norma (c/h)/time rate (w/h)</t>
  </si>
  <si>
    <t>darbietilpība (c/h)/labor (w/h)</t>
  </si>
  <si>
    <t>Darbietilpība (c/h)/Labor volume (w/h)</t>
  </si>
  <si>
    <t>Mērvienība/ Unit</t>
  </si>
  <si>
    <t>Tāmes Nr./Estimate No</t>
  </si>
  <si>
    <t xml:space="preserve">Apsardzes telpas uzstādīšana. 6.0 x 2.5 m (izmēru nosaka uzņemējs)/ Security premises, cabin container type 2.5x6x2.35(m) </t>
  </si>
  <si>
    <t>Caurlaides barjera/ Pass barrier</t>
  </si>
  <si>
    <t>Elektro mehaniskas (hidrauliskas) teritorijas barjera / Electro-mechanical (hydraulic) area barrier</t>
  </si>
  <si>
    <t>Mehaniskas  teritorijas vārti / Mechanical  area barrier</t>
  </si>
  <si>
    <t>Ugunsdzēsības stenda uzstādīšana (stenda komplektācija saskaņā ar MK noteikumu "Ugunsdrošības noteikumi" prasībām) / Firefighting stand installation (stand assembly in accordance with the requirements of the Cabinet Regulation "Fire Safety Regulations")</t>
  </si>
  <si>
    <t>Sauso biotualešu uzstādīšana. 1.5 x 1.5 m/ Installation of dry biotoilets. 1.5 x 1.5 m</t>
  </si>
  <si>
    <t>Konteinera tipa sanitartehnisko telpu uzstādīšana 2.5 x 6.0 m Ieskaitot nomas, mobilizacijas, uzstādīšanas un demobilizācijas izmaksas / Installation of container-type sanitary facilities 2.5 x 6.0 m Including rental, mobilization, installation and demobilization costs</t>
  </si>
  <si>
    <t>Sadzīves atkritumu konteinera uzstādīšana un apkalpošāna visā būvdarbu laikā / Installation and maintenance of a municipal waste container throughout the construction work</t>
  </si>
  <si>
    <t>Inženieru telpu uzstādīšana 2.5 x 6.0 m . Ieskaitot nomas, mobilizacijas, uzstādīšanas un demobilizācijas izmaksas ar ugunsdzēšamu aparātu/ Installation of engineering premises 2.5 x 6.0 m. Including rental, mobilization, installation and demobilization costs</t>
  </si>
  <si>
    <t>Strādnieku telpu uzstādīšana 2.5 x 6.0 m Ieskaitot nomas, mobilizacijas, uzstādīšanas un demobilizācijas izmaksas ar ugunsdzēšamu aparātu/ Installation of workers' premises 2.5 x 6.0 m Including rental, mobilization, installation and demobilization costs</t>
  </si>
  <si>
    <t>Konteinera tipa noliktavas telpu uzstādīšana 2.5 x 6.0 m Ieskaitot nomas, mobilizacijas, uzstādīšanas un demobilizācijas izmaksas. ar ugunsdzēšamu aparātu/ Installation of container-type warehouse premises 2.5 x 6.0 m Including rental, mobilization, installation and demobilization costs</t>
  </si>
  <si>
    <t>14.1</t>
  </si>
  <si>
    <t>Pagaidu spices izbūvēšana un tamponēšana/ setting and dismantling of temporal spoke</t>
  </si>
  <si>
    <t>16.1</t>
  </si>
  <si>
    <t>pagaidu sadales kaste 150 kW / 380 V / 50 Hz / 3 fāzes/ temporary distribution box 150 kW / 380 V / 50 Hz / 3 phases;</t>
  </si>
  <si>
    <t>16.2</t>
  </si>
  <si>
    <t xml:space="preserve">2 kabeļi ar atbilstošu šķērsgriezumu, L vienam kabelim/ 2 cables with corresponding cross-section, L for one cable. </t>
  </si>
  <si>
    <t>Pagaidu EST pieslēguma izbūve / Construction of a temporary EST connection</t>
  </si>
  <si>
    <t>Būvlaukuma video monitorings/ Construction site video monitoring</t>
  </si>
  <si>
    <t>Būvgružu konteineru būvdarbu laikā/ Container for construction waste</t>
  </si>
  <si>
    <t>Smēķēšanas vieta/ smoking place</t>
  </si>
  <si>
    <t>Riteņu mazgāšanas/ tīrišanas laukuma izbūve un uzturēšana/ Wheel washing area construction and maintenance</t>
  </si>
  <si>
    <t>Būvtāfele un informācijas zīmes/ Construction board and information signs</t>
  </si>
  <si>
    <t>Teritorijas kustības shēma/ Territorial movement scheme</t>
  </si>
  <si>
    <t>Koki (apomi un iekļauti labiekārtošanas darbā, skatīt kopā ar TS-L sadaļu)/ Trees (including tree pits, part of landscaping work, refer to the TS-L section)</t>
  </si>
  <si>
    <t>Koku nociršana / Tree felling</t>
  </si>
  <si>
    <t>mēn.</t>
  </si>
  <si>
    <t>Atkritumu konteineru noma (8m3 4 gab), būvgružu sķirošana un utilizācija/ Waste container rental (8m3  4 pcs.), Construction waste sorting and utilization</t>
  </si>
  <si>
    <t>Būvasu nospraušana un ģeodēziskā uzraudzība būvdarbu laikā/ Construction shaft marking and geodetic supervision during construction works/ Construction shaft marking and geodetic supervision during construction works</t>
  </si>
  <si>
    <t>obj.</t>
  </si>
  <si>
    <t>Satiksmes organizācijas projektu izstrādāšana, skaņošana un satiksmes organizācijas risinājumu nodrošinājums būvdarbu laika dažādos etapos(tai skaitā nepieciešamā aprīkojuma noma)/ Development, tuning of traffic organization projects and provision of traffic organization solutions in various stages of construction works (including rental of necessary equipment)</t>
  </si>
  <si>
    <t>Elektrokabeļu, būvlaukuma sadaļu un cita sīkā aprīkojuma noma/ Rental of electric cables, construction site sections and other small equipment</t>
  </si>
  <si>
    <t>Pagaidu atļaujas un citu teritoriju izmantošanas izmaksas/ Costs of temporary permits and use of other areas</t>
  </si>
  <si>
    <t>Sakaru pakalpojumi objektā/ Communication services on site</t>
  </si>
  <si>
    <t>Elektroenerģijas izmaksas objektā/ Electricity costs at the facility</t>
  </si>
  <si>
    <t>Ūdens izmaksas objektā/ Water costs at the facility</t>
  </si>
  <si>
    <t>Apkalpošana sanitāro-tehniskie iekārtas. Asenizatora pakalpojumi./ Service of sanitary-technical equipment. Sewerage services.</t>
  </si>
  <si>
    <t>Brīdinājuma zīmju īre (montāža/demontāža)/Rental of warning signs (assembly / disassembly)</t>
  </si>
  <si>
    <t>Dzeramā ūdens stendu noma un ūdens (___gab.)/ Drinking water stand rental and water (___pcs.)</t>
  </si>
  <si>
    <t>Būvlaukuma un darba vietu attīrīšana no sniega,  smiltīm uc., novākšana/ Cleaning of construction sites and workplaces from snow, sand, etc., removal</t>
  </si>
  <si>
    <t>Braucamo ceļu tīrīšana/ Driveway cleaning</t>
  </si>
  <si>
    <t>Citi darbi/ Other works</t>
  </si>
  <si>
    <t>CTA (izmaksas iekļautas virsizdevumos)/ CTA (costs included in overheads)</t>
  </si>
  <si>
    <t>Būvniecības risku apdrošināšana 100% līguma summas apmērā (izmaksas iekļautas virsizdevumos)/ Construction risk insurance in the amount of 100% of the contract amount (costs are included in overheads)</t>
  </si>
  <si>
    <t xml:space="preserve">Darbu veikšanas projektu (DVP)  izstrādāšana visiem būvdarbu veidiem/ Development of works performance projects (DVP) for all types of construction works </t>
  </si>
  <si>
    <t>Informācijas savākšanu par blakus zemes gabalos esošajām pazemes un virszemes konstrukcijam. Monitoring / Collection of information on underground and surface communications on adjacent plots.</t>
  </si>
  <si>
    <t>kpl/obj.</t>
  </si>
  <si>
    <t>Hidroģeoloģiskās pārbaudes  veikšana/ Hydrogeological inspection</t>
  </si>
  <si>
    <t>Būvniecības izpilddokumentācijas kārtošana būvdarbu laikā, būves ekspluatācijas instrukcijas sagatavošana./ Arrangement of construction executive documentation during construction works, preparation of construction operation instructions.</t>
  </si>
  <si>
    <t>1.1</t>
  </si>
  <si>
    <t>1.2</t>
  </si>
  <si>
    <t>1.3</t>
  </si>
  <si>
    <t>1.4</t>
  </si>
  <si>
    <t>1.5</t>
  </si>
  <si>
    <t>1.6</t>
  </si>
  <si>
    <t>1.7</t>
  </si>
  <si>
    <t>1.8</t>
  </si>
  <si>
    <t>1.9</t>
  </si>
  <si>
    <t>kpl</t>
  </si>
  <si>
    <t>Pagaidu elektroapgādes pieslēguma izbūve, t.sk., skatīt ELT-sadaļu:/ Construction of temporary power supply connection, including:</t>
  </si>
  <si>
    <t>Būvlaukuma aprīkojums, pagaidu būves saskaņā ar DOP daļas risinājumiem/ Construction site equipment, temporary structures in accordance with the solutions of the DOP part</t>
  </si>
  <si>
    <t>Pagaidu ceļa izbūve ar platumu min 4,5 m (blietēta esošā grunts, 300-350 mm blietētas dolomīta šķembas)/ Temporary road construction with a width of at least 4.5 m (compacted existing soil,  300-350 mm compacted dolomite rubble)</t>
  </si>
  <si>
    <t>2</t>
  </si>
  <si>
    <t>t</t>
  </si>
  <si>
    <t>+15% metīzēm un loksnēm / +15% for welds and plates</t>
  </si>
  <si>
    <t>1-0</t>
  </si>
  <si>
    <t>Pagaidu ūdensvada pieslēguma izbūve, t.sk.:/ Construction of a temporary water supply connection, including:</t>
  </si>
  <si>
    <t>17.1</t>
  </si>
  <si>
    <t>17.2</t>
  </si>
  <si>
    <t>18.1</t>
  </si>
  <si>
    <t>18.2</t>
  </si>
  <si>
    <t>Būvlaukuma Apgaismojums  Lighting</t>
  </si>
  <si>
    <t>Būvlaukums. Apgaismojuma masts ar LED prožektoru 50 W (100W) uz 9 m augsta staba un elektropieslēgumu (stabs) / Lighting mast with LED floodlight 50 W (100W) on 9 m high pole and electrical connection. Stabs/ mast</t>
  </si>
  <si>
    <t>Būvlaukums. Apgaismojuma masts ar LED prožektoru 50 W (100W) uz 9 m augsta staba un elektropieslēgumu (stabs) / Lighting mast with LED floodlight 50 W (100W) on 9 m high pole and electrical connection. Prožektors/  floodlight</t>
  </si>
  <si>
    <t xml:space="preserve">Būvnieku pilsētiņa. Apgaismojums </t>
  </si>
  <si>
    <t>1.10</t>
  </si>
  <si>
    <t>1.11</t>
  </si>
  <si>
    <t>Santehniskie darbi/Internal engineering systems (HVAC, WSS)</t>
  </si>
  <si>
    <t>Elektromontāžas un vājstrāvu montāžas darbi/Electricity and low current</t>
  </si>
  <si>
    <t>Tāme sastādīta/Date _____. gada ____. ____________</t>
  </si>
  <si>
    <t>Zemes darbi/Earthworks</t>
  </si>
  <si>
    <t>1-2</t>
  </si>
  <si>
    <t>1-3</t>
  </si>
  <si>
    <t>1-6</t>
  </si>
  <si>
    <t>1-7</t>
  </si>
  <si>
    <t>1-8</t>
  </si>
  <si>
    <t>1-9</t>
  </si>
  <si>
    <t>1-10</t>
  </si>
  <si>
    <t>1-11</t>
  </si>
  <si>
    <t>1-15</t>
  </si>
  <si>
    <t>1-16</t>
  </si>
  <si>
    <t>1-17</t>
  </si>
  <si>
    <t>2-1</t>
  </si>
  <si>
    <t>2-2</t>
  </si>
  <si>
    <t>2-3</t>
  </si>
  <si>
    <t xml:space="preserve">Apkure/Heating </t>
  </si>
  <si>
    <t>2-4</t>
  </si>
  <si>
    <t>2-5</t>
  </si>
  <si>
    <t>Ventilācija/Ventilation</t>
  </si>
  <si>
    <t>2-6</t>
  </si>
  <si>
    <t>2-7</t>
  </si>
  <si>
    <t>2-8</t>
  </si>
  <si>
    <t>2-9</t>
  </si>
  <si>
    <t>2-10</t>
  </si>
  <si>
    <t>Kondensāta kanalizācijas sistēma KK/ Condensate sewerage system KK</t>
  </si>
  <si>
    <t>2-11</t>
  </si>
  <si>
    <t>3-1</t>
  </si>
  <si>
    <t>Elektroapgāde (iekšējā)/Electricity (internal)</t>
  </si>
  <si>
    <t>3-2</t>
  </si>
  <si>
    <t>Gaismekļi/Lighting fixtures</t>
  </si>
  <si>
    <t>3-3</t>
  </si>
  <si>
    <t xml:space="preserve">Zibensaizsardzība un zemējums, potenciālu izlīdzināšana/Lightning protection and earthing system </t>
  </si>
  <si>
    <t>3-4</t>
  </si>
  <si>
    <t>3-5</t>
  </si>
  <si>
    <t>3-6</t>
  </si>
  <si>
    <t>3-7</t>
  </si>
  <si>
    <t>Dūmu aizsardzība. Automātikas daļa/Smoke exhaust system electrical part</t>
  </si>
  <si>
    <t>3-8</t>
  </si>
  <si>
    <t>3-9</t>
  </si>
  <si>
    <t>4-1</t>
  </si>
  <si>
    <t>Siltumapgādes ārējie tīkli/ Heating (external)</t>
  </si>
  <si>
    <t>4-2</t>
  </si>
  <si>
    <t>4-3</t>
  </si>
  <si>
    <t>4-4</t>
  </si>
  <si>
    <t>4-5</t>
  </si>
  <si>
    <t>4-7</t>
  </si>
  <si>
    <t>4-8</t>
  </si>
  <si>
    <t>5-1</t>
  </si>
  <si>
    <t>Sienas/Walls</t>
  </si>
  <si>
    <t>Kolonnas /Columns</t>
  </si>
  <si>
    <t>Detalizācijas rasējumu izstrāde saliekamajām DzKD / Development of detailed drawings for prefabricated DzKD</t>
  </si>
  <si>
    <t>Detalizācijas rasējumu izstrāde MKD/Development of detailed drawings for steel constructions</t>
  </si>
  <si>
    <t>Kāpnes</t>
  </si>
  <si>
    <t>Margas/Railings</t>
  </si>
  <si>
    <t>M-1</t>
  </si>
  <si>
    <t>M-2</t>
  </si>
  <si>
    <t>M-3</t>
  </si>
  <si>
    <t>M-4</t>
  </si>
  <si>
    <t>M-5</t>
  </si>
  <si>
    <t>M-6</t>
  </si>
  <si>
    <t>M-7</t>
  </si>
  <si>
    <t>M-8</t>
  </si>
  <si>
    <t>M-9</t>
  </si>
  <si>
    <t>JUMTA ELEMENTI/ ROOF ELEMETS</t>
  </si>
  <si>
    <t>Sastatnes/Scaffolding</t>
  </si>
  <si>
    <t>Sastatņu montāža/noma/demontāža/Scaffolding assembly / rental / dismantling</t>
  </si>
  <si>
    <t>Fasādes/Facade</t>
  </si>
  <si>
    <t xml:space="preserve">Logi/Windows </t>
  </si>
  <si>
    <t>L-1</t>
  </si>
  <si>
    <t>L-2</t>
  </si>
  <si>
    <t>L-3</t>
  </si>
  <si>
    <t>L-4</t>
  </si>
  <si>
    <t>L-5</t>
  </si>
  <si>
    <t>L-6</t>
  </si>
  <si>
    <t>L-9</t>
  </si>
  <si>
    <t>L-10</t>
  </si>
  <si>
    <t>G4</t>
  </si>
  <si>
    <t>ĀRDURVIS/ EXTERNAL DOOR</t>
  </si>
  <si>
    <t>5.1</t>
  </si>
  <si>
    <t>5.2</t>
  </si>
  <si>
    <t>5.3</t>
  </si>
  <si>
    <t>5.4</t>
  </si>
  <si>
    <t>5.5</t>
  </si>
  <si>
    <t>5.6</t>
  </si>
  <si>
    <t>5.7</t>
  </si>
  <si>
    <t>Nodošana ekspluatācijā, personāla apmācīšana/Commissioning, staff training</t>
  </si>
  <si>
    <t>Systemair</t>
  </si>
  <si>
    <t>Halton</t>
  </si>
  <si>
    <t>Lindab</t>
  </si>
  <si>
    <t>m²</t>
  </si>
  <si>
    <t>Isover</t>
  </si>
  <si>
    <t>Izpilddokumentācijas izveide /Creation of executive documentation</t>
  </si>
  <si>
    <t>Komfovent</t>
  </si>
  <si>
    <t>Montāžas materiāli un piederumi, palīgmateriāli/Assembly materials and accessories, auxiliary materials</t>
  </si>
  <si>
    <t>Pārbaude, testēšana, regulēšana, palaišana, mērījumi /Inspection, testing, adjustment, measurements</t>
  </si>
  <si>
    <t>Sistēmu marķēšana, izpilddokumentācijas izveide  /Marking of systems, creation of executive documentation</t>
  </si>
  <si>
    <t>Nodošana ekspluatācijā, personāla apmācīšana/ Commissioning, staff training</t>
  </si>
  <si>
    <t>vieta/place</t>
  </si>
  <si>
    <t>Montāžas palīgmateriāli, stiprinājumi, ugunsdrošības mastika, lentas u.c.nepieciešamie materiāli/ Assembly auxiliary materials, fasteners, fire protection mastic, tapes, and other necessary materials</t>
  </si>
  <si>
    <t>Cauruļvadu skalošana un hidrauliskā pārbaude/ Pipeline flushing and hydraulic inspection</t>
  </si>
  <si>
    <t>Sadzīves kanalizācija K1 / Domestic sewerage K1</t>
  </si>
  <si>
    <t>Cauruļvadu hidrauliskā pārbaude/ Pipeline hydraulic inspection</t>
  </si>
  <si>
    <t>1.</t>
  </si>
  <si>
    <t>Elektriskās sadalnes / Distribution boards</t>
  </si>
  <si>
    <t>1.1.</t>
  </si>
  <si>
    <t>1.2.</t>
  </si>
  <si>
    <t>1.3.</t>
  </si>
  <si>
    <t>1.4.</t>
  </si>
  <si>
    <t>1.5.</t>
  </si>
  <si>
    <t>1.6.</t>
  </si>
  <si>
    <t>1.7.</t>
  </si>
  <si>
    <t>1.8.</t>
  </si>
  <si>
    <t>1.9.</t>
  </si>
  <si>
    <t>1.10.</t>
  </si>
  <si>
    <t>2.</t>
  </si>
  <si>
    <t>2.1.</t>
  </si>
  <si>
    <t>2.2</t>
  </si>
  <si>
    <t>3.</t>
  </si>
  <si>
    <t>3.1.</t>
  </si>
  <si>
    <t>3.2.</t>
  </si>
  <si>
    <t>4.</t>
  </si>
  <si>
    <t>5.</t>
  </si>
  <si>
    <t>5.1.</t>
  </si>
  <si>
    <t>5.2.</t>
  </si>
  <si>
    <t>5.3.</t>
  </si>
  <si>
    <t>5.4.</t>
  </si>
  <si>
    <t>6.</t>
  </si>
  <si>
    <t xml:space="preserve">El. kabeļi / El. cables: </t>
  </si>
  <si>
    <t>7.</t>
  </si>
  <si>
    <t>7.2.</t>
  </si>
  <si>
    <t>8.</t>
  </si>
  <si>
    <t>G2</t>
  </si>
  <si>
    <t>GE1.1</t>
  </si>
  <si>
    <t>GE1.2</t>
  </si>
  <si>
    <t>GE2.1</t>
  </si>
  <si>
    <t>GE2.2</t>
  </si>
  <si>
    <t>GE3.1</t>
  </si>
  <si>
    <t>GE3.2</t>
  </si>
  <si>
    <t>GE4.1</t>
  </si>
  <si>
    <t>FG1</t>
  </si>
  <si>
    <t>FG2</t>
  </si>
  <si>
    <t>FG3</t>
  </si>
  <si>
    <t>kg</t>
  </si>
  <si>
    <t xml:space="preserve"> </t>
  </si>
  <si>
    <t>1</t>
  </si>
  <si>
    <t>1.1.1</t>
  </si>
  <si>
    <t>1.1.2</t>
  </si>
  <si>
    <t>1.1.3</t>
  </si>
  <si>
    <t>1.1.4</t>
  </si>
  <si>
    <t>1.1.5</t>
  </si>
  <si>
    <t>1.1.6</t>
  </si>
  <si>
    <t>2.1</t>
  </si>
  <si>
    <t>2.4</t>
  </si>
  <si>
    <t>3</t>
  </si>
  <si>
    <t>3.1</t>
  </si>
  <si>
    <t>3.1.1</t>
  </si>
  <si>
    <t>3.1.2</t>
  </si>
  <si>
    <t>3.1.3</t>
  </si>
  <si>
    <t>3.1.4</t>
  </si>
  <si>
    <t>4</t>
  </si>
  <si>
    <t>4.1</t>
  </si>
  <si>
    <t>4.1.1</t>
  </si>
  <si>
    <t>4.1.2</t>
  </si>
  <si>
    <t>4.2</t>
  </si>
  <si>
    <t>4.2.1</t>
  </si>
  <si>
    <t>5</t>
  </si>
  <si>
    <t>7.3</t>
  </si>
  <si>
    <t>EUR</t>
  </si>
  <si>
    <t xml:space="preserve">Palīgmateriāli (skrūves, skavas, un citi montāžai nepieciešamie izstrādājumi)/ Auxiliary materials (screws, clamps, and other products needed for montage) </t>
  </si>
  <si>
    <t>2.1.1</t>
  </si>
  <si>
    <t>2.1.2</t>
  </si>
  <si>
    <t>3.2</t>
  </si>
  <si>
    <t>3.2.1</t>
  </si>
  <si>
    <t>3.2.2</t>
  </si>
  <si>
    <t>3.2.3</t>
  </si>
  <si>
    <t>Sistēmu marķēšana, izpilddokumentācijas izveide / Marking of systems, creation of executive documentation</t>
  </si>
  <si>
    <t>Nodošana ekspluatācijā, personāla apmācīšana /Commissioning, staff training</t>
  </si>
  <si>
    <t>Iekārtas / Equipment</t>
  </si>
  <si>
    <t>4.3</t>
  </si>
  <si>
    <t>4.4</t>
  </si>
  <si>
    <t>Pārbaude, testēšana, regulēšana, palaišana, mērījumi /Inspection, testing, adjustment, commissioning, measurements</t>
  </si>
  <si>
    <t>Sistēmu marķēšana, izpilddokumentācijas izveide   /Marking of systems, creation of executive documentation</t>
  </si>
  <si>
    <t>Cabur</t>
  </si>
  <si>
    <t>Schneider</t>
  </si>
  <si>
    <t>Stego</t>
  </si>
  <si>
    <t>Sistēmu marķēšana, izpilddokumentācijas izveide /Marking of systems, creation of executive documentation</t>
  </si>
  <si>
    <t>Mitsubishi Electric</t>
  </si>
  <si>
    <t>KAC</t>
  </si>
  <si>
    <t>vietas / places</t>
  </si>
  <si>
    <t>Citi neuzskaitītie darbi un materiāli saskaņā ar plānoto pielietojamo rakšanas darbu tehnoloģiju un materiālu vai iekārtu ražotāju dotajām instrukcijām. /  Other unlisted works and materials in accordance with the instructions provided by the manufacturers of the planned excavation technologies and materials or equipment.</t>
  </si>
  <si>
    <t>Zemes darbi / Earthworks</t>
  </si>
  <si>
    <t>Grunts izstrāde ar rokām / Soil development by hand</t>
  </si>
  <si>
    <t>Izbūvēt noblīvētu izlīdzinošu smilts slāni zem caurules 0.15m biezumā / Build a sealed leveling sand layer under the pipe 0.15m thick</t>
  </si>
  <si>
    <t>Izbūvēt smilts apbērumu no sāniem un virspus cauruļvada 0.30m biezuma / Build a sand embankment from the side and the surface of the pipeline 0.30m thick</t>
  </si>
  <si>
    <t xml:space="preserve">Tehniskās dokumentācijas sagatvošana un objekta nodošana/
Preparation of technical documentation and handover of the object </t>
  </si>
  <si>
    <t>Caurules un to piederumi/ Pipes and accessories</t>
  </si>
  <si>
    <t>Strēmelēs plīstošā brīdinošā lenta / Warning tape  40mm/250m</t>
  </si>
  <si>
    <t>Atjaunošanas darbi/ Restoration works</t>
  </si>
  <si>
    <t>PAPILDUS DARBI / ADDITIONAL WORKS</t>
  </si>
  <si>
    <t>Darbu veikšanas projekta izstrāde un saskaņošana ar dienestiem / Development and coordination of the carrying out works Project with the services</t>
  </si>
  <si>
    <t>Rakšanas darbu atļaujas saņemšana / Obtaining permission for excavation work</t>
  </si>
  <si>
    <t>Materiālu aptsiprināšans formas MAF izstrāde un saskaņošana ar BP autoru/autoruzraugu / Development and coordination of materials aptsupport form MAF with BP author / author Supervisor</t>
  </si>
  <si>
    <t>Elektronisko sakaru tīklu izpilddokumentācijas izgatavošana ar ģeogrāfisko piesaistīšanu pie atvērtās tranšejas / Production of executive documentation of electronic communications networks with geographical attachment to the open trench</t>
  </si>
  <si>
    <t>Izbūvētās kabeļu kanalizācijas caurejamības pārbaude un protokolēšana/fiksēšana / Inspection and recording/fixing of the built-in sewer passability</t>
  </si>
  <si>
    <t>Gatavu darbu nodošanas dokumentācijas sagatavošana / Preparation of documentation for the transfer of finished works</t>
  </si>
  <si>
    <t>Atzinumu saņemšana / Receiving opinions</t>
  </si>
  <si>
    <t>Dokumentācijas iesniegšana būvvaldē un pieņemšana ekspluatācijā / Submission of documentation to the construction board and acceptance into operation</t>
  </si>
  <si>
    <t>Ceļi un laukumi / Territory part – Road networks</t>
  </si>
  <si>
    <t>skatīt kopā ar TS-CD un Vertikālo plānojumu / See together with TS-CD and Vertical plan</t>
  </si>
  <si>
    <t>Labiekārtojuma elementu novietojuma nospraušana un saskaņošana dabā ar autoru  / Specifying the location of amenity elements and coordinating them in nature with the author</t>
  </si>
  <si>
    <t>Materiālu paraugu pasūtīšana, izgatavošana un komplekta saskaņošana dabā ar autoru  / Ordering a set of samples and coordinating samples with the author</t>
  </si>
  <si>
    <t>Būvdarbi/General construction work (structure and finishings)</t>
  </si>
  <si>
    <t>Klimata kontroles sistēma / Climate control systems</t>
  </si>
  <si>
    <t>Siltummehānika / Heat engineering</t>
  </si>
  <si>
    <t>Ārējie tīkli (Materiāli) / External networks (Materials)</t>
  </si>
  <si>
    <t>Caurules, veidgabali un komplektējošie materiāli / Pipes, fittings and accessories</t>
  </si>
  <si>
    <t xml:space="preserve">m³ </t>
  </si>
  <si>
    <t>m³</t>
  </si>
  <si>
    <t>Iekšējie tīkli  (Būvdarbu apjomi) / Internal networks (Construction volumes))</t>
  </si>
  <si>
    <t>Montāžas darbi / Installation work</t>
  </si>
  <si>
    <t>Izolācijas materiāli / Insulation materials</t>
  </si>
  <si>
    <t>Dažādi materiāli / Various materials</t>
  </si>
  <si>
    <t>Ārējie tīkli (Būvdarbu apjomi) / External networks (Construction volumes)</t>
  </si>
  <si>
    <t>Labiekārtošanas darbi / Improvement works</t>
  </si>
  <si>
    <t>Iekšējie tīkli (Materiāli) / Internal networks (Materials)</t>
  </si>
  <si>
    <t>Noslēgarmatūra / Closing fittings</t>
  </si>
  <si>
    <t xml:space="preserve">Ir pieļaujams izmantot šādus ražotājus / The following manufacturers are allowed: "Evopipes" "Pipelife" </t>
  </si>
  <si>
    <t>Kabeļu kanalizācijas caurule (ar uzmavu)/ Duct pipe (with sleeve) EVOCAB HARD 110mm, 6000mm, 750N</t>
  </si>
  <si>
    <t>Caurules noslēdzošais gals/ End plug (for sealing pipe ends) 110mm</t>
  </si>
  <si>
    <t>Hidroizolācijas risinājums- ēkas ievadam / Waterproof solution CELLPACK (Hidro) or TycoElectronic (RDSS)</t>
  </si>
  <si>
    <t xml:space="preserve">Seguma atjaunošanas darbi/materiāli ģenplāna apjomā,  paredzēti būvprojekta GP/CD daļā/ Pavement restoration works/materials  in the scope of the genealogy plan,  foroseen </t>
  </si>
  <si>
    <t>5.8</t>
  </si>
  <si>
    <t>5.9</t>
  </si>
  <si>
    <t>5.10</t>
  </si>
  <si>
    <t xml:space="preserve">Elektronisko sakaru sistēmas tīkli (ārējie)/ Telecomunication network (external) </t>
  </si>
  <si>
    <t>Teritorijā uzstādāmie gaismekļi specificēti būvprojekts TS-L daļā/ The lighting fixtures to be installed in the territory are specified in the TS-L section of the construction project.</t>
  </si>
  <si>
    <t>El. kabeļi, kabeļu gala apdares, uzmavas un caurules/ Electrical network cables, cable terminations, cable sleeves and pipes</t>
  </si>
  <si>
    <t>El. kabeļi / El. cables:</t>
  </si>
  <si>
    <t>d110 (750N) "EVOPIPES"  vai ekvivalents/or analogue</t>
  </si>
  <si>
    <t>d75 (450N) "EVOPIPES"  vai ekvivalents/or analogue</t>
  </si>
  <si>
    <t>d50 (450N) "EVOPIPES"  vai ekvivalents/or analogue</t>
  </si>
  <si>
    <t>d32 (450N) "EVOPIPES"  vai ekvivalents/or analogue</t>
  </si>
  <si>
    <t xml:space="preserve">Citi instalācijas materiāli /
Other installation materials </t>
  </si>
  <si>
    <t>4.1.</t>
  </si>
  <si>
    <t>4.2.</t>
  </si>
  <si>
    <t>4.3.</t>
  </si>
  <si>
    <t>Filtrs, flanču DN65, "IMI Hydronic Engineering" 43250-036265 DN65 / Strainer, flange DN65, "IMI Hydronic Engineering" 43250-036265 DN65</t>
  </si>
  <si>
    <t>Filtrs, flanču DN100, "IMI Hydronic Engineering" 43250-036290 DN100 / Strainer, flange DN100, "IMI Hydronic Engineering" 43250-036290 DN100</t>
  </si>
  <si>
    <t>Lodveida vārsts, ar metināmiem savienojumiem DN15, "Danfoss" JIP-WW 15 065N0100 / Ball valve, with welded joints DN15, "Danfoss" JIP-WW 15 065N0100</t>
  </si>
  <si>
    <t>Lodveida vārsts, ar metināmiem savienojumiem DN20, "Danfoss" JIP-WW 20 065N0105 / Ball valve, with welded joints DN20, "Danfoss" JIP-WW 20 065N0105</t>
  </si>
  <si>
    <t>Lodveida vārsts, ar metināmiem savienojumiem DN25, "Danfoss" JIP-WW 25 065N0110 / Ball valve, with welded joints DN25, "Danfoss" JIP-WW 25 065N0110</t>
  </si>
  <si>
    <t>Lodveida vārsts, ar metināmiem savienojumiem DN65, "Danfoss" JIP-WW 65 065N4280 / Ball valve, with welded joints DN65, "Danfoss" JIP-WW 65 065N4280</t>
  </si>
  <si>
    <t>Lodveida vārsts, ar metināmiem savienojumiem DN100, "Danfoss" JIP-WW 100 065N0140 / Ball valve, with welded joints DN100, "Danfoss" JIP-WW 100 065N0140</t>
  </si>
  <si>
    <t>Lodveida vārsts, vītņu DN15, "Giacomini" R850X023 / Ball valve, thread DN15, "Giacomini" R850X023</t>
  </si>
  <si>
    <t>Lodveida vārsts, vītņu DN20, "Giacomini" R850X024 / Ball valve, thread DN20, "Giacomini" R850X024</t>
  </si>
  <si>
    <t>Lodveida vārsts, vītņu DN25, "Giacomini" R850X025 / Ball valve, thread DN25, "Giacomini" R850X025</t>
  </si>
  <si>
    <t>Lodveida vārsts, vītņu DN32, "Giacomini" R850X026 / Ball valve, thread DN32, "Giacomini" R850X026</t>
  </si>
  <si>
    <t>Lodveida vārsts, vītņu DN20 ar iztukšošanas krānu ¼ ’’, "Giacomini" R919SX005 / Ball valve, thread DN20 with drain cock ¼ ’’, "Giacomini" R919SX005</t>
  </si>
  <si>
    <t>Manometra krāns, vītnu DN15 / Pressure gauge valve, thread DN15</t>
  </si>
  <si>
    <t>Manometrs, 0-6 bar, vītņu DN15 / Pressure gauge, 0-6 bar, thread DN15</t>
  </si>
  <si>
    <t>Manometrs, 0-10 bar, vītņu DN15 / Pressure gauge, 0-10 bar, thread DN15</t>
  </si>
  <si>
    <t>Manometrs, 0-16 bar, vītņu DN15 / Pressure gauge, 0-16 bar, thread DN15</t>
  </si>
  <si>
    <t>Sistēmas uzpildes iekārta, "IMI Hydronic Engineering" Pleno P BA4 R / Water makeup system, "IMI Hydronic Engineering" Pleno P BA4 R</t>
  </si>
  <si>
    <t>Spiediena aizsardzības relejs, "Danfoss" KP35 / Pressure switch, "Danfoss" KP35</t>
  </si>
  <si>
    <t>Vienvirziena vārsts, vītņu DN25, "IMI Hydronic Engineering" 43350-000325 DN25 / Non-return valve, thread DN25, "IMI Hydronic Engineering" 43350-000325 DN25</t>
  </si>
  <si>
    <t>Vienvirziena vārsts, flanču DN65, "IMI Hydronic Engineering" 43350-228365 DN65 / Non-return valve, flange DN65, "IMI Hydronic Engineering" 43350-228365 DN65</t>
  </si>
  <si>
    <t>Vienvirziena vārsts, flanču DN100, "IMI Hydronic Engineering" 43350-228390 DN100 / Non-return valve, flange DN100, "IMI Hydronic Engineering" 43350-228390 DN100</t>
  </si>
  <si>
    <t>Caurules līkums, tērauda (EN10217-1), 90° -  ø15-ø15 / Pipe bend, steel (EN10217-1), 90° -  ø15-ø15</t>
  </si>
  <si>
    <t>Caurules līkums, tērauda (EN10217-1), 90° -  ø20-ø20 / Pipe bend, steel (EN10217-1), 90° -  ø20-ø20</t>
  </si>
  <si>
    <t>Caurules līkums, tērauda (EN10217-1), 90° -  ø25-ø25 / Pipe bend, steel (EN10217-1), 90° -  ø25-ø25</t>
  </si>
  <si>
    <t>Caurules līkums, tērauda (EN10217-1), 90° -  ø50-ø50 / Pipe bend, steel (EN10217-1), 90° -  ø50-ø50</t>
  </si>
  <si>
    <t>Caurules līkums, tērauda (EN10217-1), 90° -  ø65-ø65 / Pipe bend, steel (EN10217-1), 90° -  ø65-ø65</t>
  </si>
  <si>
    <t>Caurules līkums, tērauda (EN10217-1), 90° -  ø100-ø100 / Pipe bend, steel (EN10217-1), 90° -  ø100-ø100</t>
  </si>
  <si>
    <t>Caurules līkums, nerūsejošais tērauds (EN10217-7), 90° -  ø15-ø15 / Pipe bend, stainless steel (EN10217-7), 90° -  ø15-ø15</t>
  </si>
  <si>
    <t>Caurules līkums, nerūsejošais tērauds (EN10217-7), 90° -  ø32-ø32 / Pipe bend, stainless steel (EN10217-7), 90° -  ø32-ø32</t>
  </si>
  <si>
    <t>Caurules līkums, nerūsejošais tērauds (EN10217-7), 90° -  ø50-ø50 / Pipe bend, stainless steel (EN10217-7), 90° -  ø50-ø50</t>
  </si>
  <si>
    <t>Caurules līkums, nerūsejošais tērauds (EN10217-7), 90° -  ø65-ø65 / Pipe bend, stainless steel (EN10217-7), 90° -  ø65-ø65</t>
  </si>
  <si>
    <t>Caurules pārēja, tērauda (EN10217-1) ø20-ø15 / Pipe reducer, steel (EN10217-1) ø20-ø15</t>
  </si>
  <si>
    <t>Caurules pārēja, tērauda (EN10217-1) ø25-ø20 / Pipe reducer, steel (EN10217-1) ø25-ø20</t>
  </si>
  <si>
    <t>Caurules pārēja, tērauda (EN10217-1) ø32-ø20 / Pipe reducer, steel (EN10217-1) ø32-ø20</t>
  </si>
  <si>
    <t>Caurules pārēja, tērauda (EN10217-1) ø50-ø25 / Pipe reducer, steel (EN10217-1) ø50-ø25</t>
  </si>
  <si>
    <t>Caurules pārēja, tērauda (EN10217-1) ø65-ø40 / Pipe reducer, steel (EN10217-1) ø65-ø40</t>
  </si>
  <si>
    <t>Caurules pārēja, tērauda (EN10217-1) ø100-ø65 / Pipe reducer, steel (EN10217-1) ø100-ø65</t>
  </si>
  <si>
    <t>Caurules pārēja, tērauda (EN10217-1) ø100-ø80 / Pipe reducer, steel (EN10217-1) ø100-ø80</t>
  </si>
  <si>
    <t>Caurules pārēja, nerūsejošais tērauds (EN10217-7) ø65-ø40 / Pipe reducer, stainless steel (EN10217-7) ø65-ø40</t>
  </si>
  <si>
    <t>Caurules pārēja, nerūsejošais tērauds (EN10217-7) ø65-ø50 / Pipe reducer, stainless steel (EN10217-7) ø65-ø50</t>
  </si>
  <si>
    <t>Caurules T-gabals, tērauda (EN10217-1), 90° -  ø15-ø15-ø15 / Pipe T-branch, steel (EN10217-1), 90° -  ø15-ø15-ø15</t>
  </si>
  <si>
    <t>Caurules T-gabals, tērauda (EN10217-1), 90° -  ø25-ø25-ø15 / Pipe T-branch, steel (EN10217-1), 90° -  ø25-ø25-ø15</t>
  </si>
  <si>
    <t>Caurules T-gabals, tērauda (EN10217-1), 90° -  ø25-ø25-ø20 / Pipe T-branch, steel (EN10217-1), 90° -  ø25-ø25-ø20</t>
  </si>
  <si>
    <t>Caurules T-gabals, tērauda (EN10217-1), 90° -  ø25-ø25-ø25 / Pipe T-branch, steel (EN10217-1), 90° -  ø25-ø25-ø25</t>
  </si>
  <si>
    <t>Caurules T-gabals, tērauda (EN10217-1), 90° -  ø32-ø32-ø32 / Pipe T-branch, steel (EN10217-1), 90° -  ø32-ø32-ø32</t>
  </si>
  <si>
    <t>Caurules T-gabals, tērauda (EN10217-1), 90° -  ø50-ø50-ø20 / Pipe T-branch, steel (EN10217-1), 90° -  ø50-ø50-ø20</t>
  </si>
  <si>
    <t>Caurules T-gabals, tērauda (EN10217-1), 90° -  ø50-ø50-ø50 / Pipe T-branch, steel (EN10217-1), 90° -  ø50-ø50-ø50</t>
  </si>
  <si>
    <t>Caurules T-gabals, tērauda (EN10217-1), 90° -  ø65-ø65-ø20 / Pipe T-branch, steel (EN10217-1), 90° -  ø65-ø65-ø20</t>
  </si>
  <si>
    <t>Caurules T-gabals, tērauda (EN10217-1), 90° -  ø100-ø100-ø15 / Pipe T-branch, steel (EN10217-1), 90° -  ø100-ø100-ø15</t>
  </si>
  <si>
    <t>Caurules T-gabals, nerūsejošais tērauds (EN10217-7), 90° -  ø15-ø15-ø15 / Pipe T-branch, stainless steel (EN10217-7), 90° -  ø15-ø15-ø15</t>
  </si>
  <si>
    <t>Caurules T-gabals, nerūsejošais tērauds (EN10217-7), 90° -  ø50-ø50-ø20 / Pipe T-branch, stainless steel (EN10217-7), 90° -  ø50-ø50-ø20</t>
  </si>
  <si>
    <t>Caurules T-gabals, nerūsejošais tērauds (EN10217-7), 90° -  ø65-ø65-ø15 / Pipe T-branch, stainless steel (EN10217-7), 90° -  ø65-ø65-ø15</t>
  </si>
  <si>
    <t>Caurules T-gabals, nerūsejošais tērauds (EN10217-7), 90° -  ø65-ø65-ø20 / Pipe T-branch, stainless steel (EN10217-7), 90° -  ø65-ø65-ø20</t>
  </si>
  <si>
    <t>Tērauda caurule, (EN10217-1) DN15 / Steel pipe, (EN10217-1) DN15</t>
  </si>
  <si>
    <t>Tērauda caurule, (EN10217-1) DN20 / Steel pipe, (EN10217-1) DN20</t>
  </si>
  <si>
    <t>Tērauda caurule, (EN10217-1) DN25 / Steel pipe, (EN10217-1) DN25</t>
  </si>
  <si>
    <t>Tērauda caurule, (EN10217-1) DN32 / Steel pipe, (EN10217-1) DN32</t>
  </si>
  <si>
    <t>Tērauda caurule, (EN10217-1) DN40 / Steel pipe, (EN10217-1) DN40</t>
  </si>
  <si>
    <t>Tērauda caurule, (EN10217-1) DN50 / Steel pipe, (EN10217-1) DN50</t>
  </si>
  <si>
    <t>Tērauda caurule, (EN10217-1) DN65 / Steel pipe, (EN10217-1) DN65</t>
  </si>
  <si>
    <t>Tērauda caurule, (EN10217-1) DN80 / Steel pipe, (EN10217-1) DN80</t>
  </si>
  <si>
    <t>Sistēmu uzpilde / Filling of systems</t>
  </si>
  <si>
    <t>Siltumnesējs ūdens / Heat carrier water</t>
  </si>
  <si>
    <t>Cauruļvadu stiprinājumi / Pipe support elements</t>
  </si>
  <si>
    <t>Grunts krāsa tērauda cauruļvadiem, 2 kārtas. Dűfa "Hammerlack glatt" / Primer for steel pipes, 2 layers. Dűfa "Hammerlack glatt"</t>
  </si>
  <si>
    <t>Iekārtu un cauruļvadu marķēšanas materiāli / Marking materials for equipment and pipelines</t>
  </si>
  <si>
    <t>Izolācijas veidgabali un palīgmateriāli / Insulation fittings and auxiliary materials</t>
  </si>
  <si>
    <t>Elektroinstalācijas materiāli / Electrical installation materials</t>
  </si>
  <si>
    <t>Citi montāžas palīgmateriāli / Other assembly aids</t>
  </si>
  <si>
    <t>Montāžas materiāli un palīgmateriāli / Assembly materials and auxiliary materials</t>
  </si>
  <si>
    <t>Sistēmu testēšana / Testing of systems</t>
  </si>
  <si>
    <t>Sistēmu marķēšana / Labeling of systems</t>
  </si>
  <si>
    <t>vietas / place</t>
  </si>
  <si>
    <t>Siltummezgla montāža, palaišana un ieregulēšana / Of heating installation, start-up and commissioning</t>
  </si>
  <si>
    <t>Ugunsdroša un akustiskā aizdare atvērumiem / Pipe and duct penetration through walls and slabs fireproof acoustic sealing</t>
  </si>
  <si>
    <t>Iekārtu un cauruļvadu marķēšanas materiāli  / Marking materials</t>
  </si>
  <si>
    <t>Izolācijas veidgabali un palīgmateriāli / Insulation accessory materials</t>
  </si>
  <si>
    <t>Elektroinstalācijas materiāli / Electroinstallation materials</t>
  </si>
  <si>
    <t>Montāžas materiāli un palīgmateriāli / Mounting materials and accessory</t>
  </si>
  <si>
    <t>Sistēmu testēšana / System testing</t>
  </si>
  <si>
    <t>Sistēmu marķēšana / System marking</t>
  </si>
  <si>
    <t>Sistēmu palaišana, regulēšana un balansēšana / System starting, regulation and balancing</t>
  </si>
  <si>
    <t>Equipment/ Iekārtas:</t>
  </si>
  <si>
    <t>Sentek</t>
  </si>
  <si>
    <t>Weidmüller</t>
  </si>
  <si>
    <t>3-10</t>
  </si>
  <si>
    <t xml:space="preserve">Universal terminal, gray/ Universālā spaile, pelēkā krāsā  CBC04GR </t>
  </si>
  <si>
    <t>Bevent Rasch</t>
  </si>
  <si>
    <t>4.5</t>
  </si>
  <si>
    <t>2.2.1</t>
  </si>
  <si>
    <t>7.2</t>
  </si>
  <si>
    <t>4.1.3</t>
  </si>
  <si>
    <t>4.2.2</t>
  </si>
  <si>
    <t>4.2.3</t>
  </si>
  <si>
    <t>4.2.4</t>
  </si>
  <si>
    <t>4.2.5</t>
  </si>
  <si>
    <t>7.8</t>
  </si>
  <si>
    <t>4.3.1</t>
  </si>
  <si>
    <t>4.3.2</t>
  </si>
  <si>
    <t>4-6</t>
  </si>
  <si>
    <t>4-9</t>
  </si>
  <si>
    <t>Elektroapgāde (ārējā) Teritorijas apgaisme / Electricity (external) Lighting of the territory</t>
  </si>
  <si>
    <t>Elektroapgāde (ārējā) Vadības un automatizācijas sistēma / Electricity (external) Management and automatization system</t>
  </si>
  <si>
    <t>MCL</t>
  </si>
  <si>
    <t>Automātiskais datu nolasīšanas modulis (kontrolieris), RS-485, ar iebūvēto GSM moduli, 32 nolasīšanas ierīcēm, ar elektroapgādes bloku 230AC / Automated data reading module (controller), RS-485, with build-in GSM module, for 32 slave devices, with power supply unit 230AC NAVITUS LT MCL 5.40 (modification C03.L2.W11), RS485, RS232, LAN (10/100Mb), LTE Cat1 (4G)+2G, 230VAC</t>
  </si>
  <si>
    <t xml:space="preserve">Kabeļi / Cables </t>
  </si>
  <si>
    <t>Elektronisko sakaru RS-485 tīkla kabelis/
Electronic communication RS-485 network cable J-Y(ST)Y 1x2x1.0mm2, Dca</t>
  </si>
  <si>
    <t xml:space="preserve">Caurules/ pipes </t>
  </si>
  <si>
    <t xml:space="preserve">Plastmasas caurules ar stiprinājuma, pagrieziena elementiem / Plastic pipes with fastening and bending elements : </t>
  </si>
  <si>
    <t xml:space="preserve">  d=20…40 mm, halogēnbrīvs/ halogen-free EVOPIPES  vai ekvivalents/or analogue</t>
  </si>
  <si>
    <t xml:space="preserve">Palīgmateriāli (skrūves, skavas, un citi montāžai nepieciešamie izstrādājumi/ Auxiliary materials (screws, clamps, and other products needed for montage) </t>
  </si>
  <si>
    <t xml:space="preserve">Citi instalācijas materiāli/ Other installation materials </t>
  </si>
  <si>
    <t>Koplietošana tīkli / Common use networks</t>
  </si>
  <si>
    <t>TRGS1</t>
  </si>
  <si>
    <t>SMS1</t>
  </si>
  <si>
    <t>EGS1</t>
  </si>
  <si>
    <t>2SS1</t>
  </si>
  <si>
    <t>2SS2</t>
  </si>
  <si>
    <t>3SS1</t>
  </si>
  <si>
    <t>2.2.</t>
  </si>
  <si>
    <t>G1</t>
  </si>
  <si>
    <t>G5</t>
  </si>
  <si>
    <t>G6</t>
  </si>
  <si>
    <t>G7</t>
  </si>
  <si>
    <t>G9</t>
  </si>
  <si>
    <t>G11</t>
  </si>
  <si>
    <t>G13</t>
  </si>
  <si>
    <t>G15</t>
  </si>
  <si>
    <t>G16</t>
  </si>
  <si>
    <t>FG4</t>
  </si>
  <si>
    <t>FG5</t>
  </si>
  <si>
    <t>8.1.</t>
  </si>
  <si>
    <t>GE4.4</t>
  </si>
  <si>
    <t>GE4.5</t>
  </si>
  <si>
    <t>GE4.6</t>
  </si>
  <si>
    <t>GE5.1</t>
  </si>
  <si>
    <t>GE5.2</t>
  </si>
  <si>
    <t>GE6.1</t>
  </si>
  <si>
    <t>GE6.2</t>
  </si>
  <si>
    <t>GE6.3</t>
  </si>
  <si>
    <t xml:space="preserve">El. kabeļi, kabeļu gala apdares un caurules/ 
Electrical network cables, cable terminations and pipes </t>
  </si>
  <si>
    <t xml:space="preserve">Ir pieļaujams izmantot šādus ražotājus / 
The following manufacturers are allowed:
"Prysmian Group", "Klaus Faber AG " </t>
  </si>
  <si>
    <t xml:space="preserve">Ir pieļaujams izmantot šādus ražotājus / 
The following manufacturers are allowed:
"Cellpack" "Ensto" </t>
  </si>
  <si>
    <t>8.2.</t>
  </si>
  <si>
    <t xml:space="preserve">Gala apdares komplekts kabelim / 
Cable terminations sets: </t>
  </si>
  <si>
    <t>4x70/21 mm² "CELLPACK"
 vai ekvivalents/or analogue</t>
  </si>
  <si>
    <t>8.3.</t>
  </si>
  <si>
    <t>8.4.</t>
  </si>
  <si>
    <t>8.5.</t>
  </si>
  <si>
    <t>9.</t>
  </si>
  <si>
    <t xml:space="preserve">Kabeļu trepes un renes /
Cable ladders and trays </t>
  </si>
  <si>
    <t>9.1.</t>
  </si>
  <si>
    <t>9.2.</t>
  </si>
  <si>
    <t>9.3.</t>
  </si>
  <si>
    <t>9.4.</t>
  </si>
  <si>
    <t>9.5.</t>
  </si>
  <si>
    <t>10.</t>
  </si>
  <si>
    <t>10.1.</t>
  </si>
  <si>
    <t>10.2.</t>
  </si>
  <si>
    <t>10.3.</t>
  </si>
  <si>
    <t>10.4.</t>
  </si>
  <si>
    <t>10.5.</t>
  </si>
  <si>
    <t>10.6.</t>
  </si>
  <si>
    <t>10.7.</t>
  </si>
  <si>
    <t>10.8.</t>
  </si>
  <si>
    <t>10.9.</t>
  </si>
  <si>
    <t xml:space="preserve">kg </t>
  </si>
  <si>
    <t>Sadzīves un tauku kanalizācijas sistēma K1 ārējie tīkli / Domestic and fat sewerage system K1 (territory)</t>
  </si>
  <si>
    <t>Smilts atpakaļ aizbēršana blietējot, nesatur būvgružus, akmeņus un citus elementus, granulometriskais sastāvs pieļauj blīvējuma pakāpi ≥98 saskaņā ar Proktora parasto pārbaudi /Backfilling of sand by compaction, free of construction debris, stones and other elements, granulometric composition allows compaction degree ≥98 according to Proctor's normal test</t>
  </si>
  <si>
    <t>Tranšejas nostiprinājumi, hidraulisko vairogu uzstādīšana būvbedru sienu nostiprināšanai / Trench fastenings, installation of hydraulic shields for fastening pit walls</t>
  </si>
  <si>
    <t>Hidrauliskā pārbaude, trases nospraušana, uzmērīšana, skalošana, CCTV inspekcija un citi saistītie darbi. /Hydraulic inspection, track marking, surveying, rinsing, CCTV inspection and other related works</t>
  </si>
  <si>
    <t>Nodošanas-pieņemšanas dokumentācijas noformēšana / The draw up of transfer-acceptance documentation</t>
  </si>
  <si>
    <t>Citi neuzskaitītie materiāli / Other materials no listed</t>
  </si>
  <si>
    <t>Pirms sadzīves kanalizācijas nodošanas ekspluatācijā veikt uzmērīšanu digitālā veidā / Before commissioning the domestic sewerage, carry out the survey in digital form</t>
  </si>
  <si>
    <t xml:space="preserve">Zemes darbi / Earthworks </t>
  </si>
  <si>
    <t>Tranšejas rakšana, grunts izstrāde ar ekskavatoru. Vidējais iebūves dziļums līdz 2.0m./ Trenching, excavation with an excavator. Average installation depth up to 2.0m.</t>
  </si>
  <si>
    <t>Grunts izstrāde ar rokām/ Soil development by hand</t>
  </si>
  <si>
    <t>Izbūvēt noblīvētu izlīdzinošu smilts slāni zem caurules 0.15m biezumā/ Build a sealed leveling sand layer under the pipe 0.15m thick</t>
  </si>
  <si>
    <t>Izbūvēt smilts apbērumu no sāniem un virspus cauruļvada 0.30m biezuma/ Build a sand embankment from the side and the surface of the pipeline 0.30m thick</t>
  </si>
  <si>
    <t>Smilts atpakaļ aizbēršana blietējot, nesatur būvgružus, akmeņus un citus elementus, granulometriskais sastāvs pieļauj blīvējuma pakāpi ≥98 saskaņā ar Proktora parasto pārbaudi/Backfilling of sand by compaction, free of construction debris, stones and other elements, granulometric composition allows compaction degree ≥98 according to Proctor's normal test</t>
  </si>
  <si>
    <t>Tranšejas nostiprinājumi, hidraulisko vairogu uzstādīšana būvbedru sienu nostiprināšanai/ Trench fastenings, installation of hydraulic shields for fastening pit walls</t>
  </si>
  <si>
    <t>Lietus kanalizācijas sistēma K2 un K3 / Rainwater drainage system K2 and K3</t>
  </si>
  <si>
    <t>Ūdensapgādes ārējie tīkli /Water supply system (territory)</t>
  </si>
  <si>
    <t>Tehniskās lūkas vāks bruģa segumam, slodzes klase D400, saskaņā ar EN124 / 
Technical manhole cover for paving, load class D400, according to EN124</t>
  </si>
  <si>
    <t>Hidrauliskā pārbaude, trases nospraušana, uzmērīšana, skalošana, CCTV inspekcija un citi saistītie darbi / Hydraulic inspection, track marking, surveying, rinsing, CCTV inspection and other related works</t>
  </si>
  <si>
    <t>Zemes darbi (K2 un K3) / Earthworks (K2 and K3)</t>
  </si>
  <si>
    <t>Tranšejas rakšana, grunts izstrāde ar ekskavatoru, vidējais dziļums h=2.2 m / Trench digging, excavation with excavator, average depth h = 2.2 m</t>
  </si>
  <si>
    <t>Grunts ūdens līmeņa pazemināšana, tai skaitā gruntsūdens līmeņa pazemināšanas iekārtas sūkņu vertikālajai gruntsūdens novadīšanai, pielietojot adatfiltrus. Izmantošanas apjomu (metrus, komplektu skaitu) precizē būvnieks saskaņā ar plānoto pielietojamo rakšanas darbu tehnoloģiju /  Groundwater level lowering, including groundwater level lowering equipment for vertical drainage of pumps using wellpoint dewatering filters. The amount of use (meters, number of sets) is specified by the builder in accordance with the planned applied excavation technology</t>
  </si>
  <si>
    <t>Aukstais, laistīšanas, kapilārais, karstais, cirkulācijas ūdens / Cold, irrigation, capillary, hot, circulating water</t>
  </si>
  <si>
    <t>Daudzslāņu caurule Pex-Al-Pex PN10 atbilstoši EN ISO 21003, 16x2.00/ Multilayer pipe Pex-Al-Pex PN10 according to EN ISO 21003, 16x2.00 DN10</t>
  </si>
  <si>
    <t>Daudzslāņu caurule Pex-Al-Pex PN10 atbilstoši EN ISO 21003, 20x2.25/ Multilayer pipe  Pex-Al-Pex PN10 according to EN ISO 21003, 20x2.25 DN15</t>
  </si>
  <si>
    <t>Daudzslāņu caurule Pex-Al-Pex PN10 atbilstoši EN ISO 21003, 25x2.5/ Multilayer pipe Pex-Al-Pex PN10 according to EN ISO 21003, 25x2.5 DN20</t>
  </si>
  <si>
    <t>Daudzslāņu caurule Pex-Al-Pex PN10 atbilstoši EN ISO 21003, 32x3.0/ Multilayer pipe Pex-Al-Pex PN10 according to EN ISO 21003, 32x3.0 DN25</t>
  </si>
  <si>
    <t>Daudzslāņu caurule Pex-Al-Pex PN10 atbilstoši EN ISO 21003, 40x4.0/ Multilayer pipe Pex-Al-Pex PN10 according to EN ISO 21003, 40x4.0 DN32</t>
  </si>
  <si>
    <t>Daudzslāņu caurule Pex-Al-Pex PN10 atbilstoši EN ISO 21003, 50x4.5/ Multilayer pipe Pex-Al-Pex PN10 according to EN ISO 21003, 50x4.5 DN40</t>
  </si>
  <si>
    <t>Daudzslāņu caurule Pex-Al-Pex PN10 atbilstoši EN ISO 21003, 63x6.0/ Multilayer pipe Pex-Al-Pex PN10 according to EN ISO 21003, 63x6.0 DN50</t>
  </si>
  <si>
    <t>Daudzslāņu caurule Pex-Al-Pex PN10 atbilstoši EN ISO 21003, 75x7.5/ Multilayer pipe Pex-Al-Pex PN10 according to EN ISO 21003, 75x7.5 DN65</t>
  </si>
  <si>
    <t>Daudzslāņu caurule Pex-Al-Pex PN10 atbilstoši EN ISO 21003, 110x10.0/ Multilayer pipe Pex-Al-Pex PN10 according to EN ISO 21003, 110x10.0 DN100</t>
  </si>
  <si>
    <t xml:space="preserve">Daudzslāņu caurules Pex-Al-Pex PN10, atbilstoši EN ISO 21003 veidgabali, stirpinājumi/ Multilayer pipes Pex-Al-Pex PN10 according to EN ISO 21003, fittings, fasteners </t>
  </si>
  <si>
    <t xml:space="preserve">PE caurules SDR17, PN10 atbilstoši EN ISO 12201, veidgabali, stiprinājumi / PE pipes  SDR17, PN10 according to EN ISO 12201 fittings, fasteners </t>
  </si>
  <si>
    <t>Akmensvate ar folija pārklājumu, b=50mm, saskaņā ar EN 13467/  Rock wool with foil coating, thickness = 50 mm, in accordance with EN 13468 DN20</t>
  </si>
  <si>
    <t>Akmensvate ar folija pārklājumu, b=50mm, saskaņā ar EN 13467/  Rock wool with foil coating, thickness = 50 mm, in accordance with EN 13468 DN25</t>
  </si>
  <si>
    <t>Akmensvate ar folija pārklājumu, b=50mm, saskaņā ar EN 13467/  Rock wool with foil coating, thickness = 50 mm, in accordance with EN 13468 DN32</t>
  </si>
  <si>
    <t>Akmensvate ar folija pārklājumu, b=50mm, saskaņā ar EN 13467/  Rock wool with foil coating, thickness = 50 mm, in accordance with EN 13468 DN40</t>
  </si>
  <si>
    <t>Akmensvate ar folija pārklājumu, b=50mm, saskaņā ar EN 13467/  Rock wool with foil coating, thickness = 50 mm, in accordance with EN 13468 DN50</t>
  </si>
  <si>
    <t>Akmensvate ar folija pārklājumu, b=50mm, saskaņā ar EN 13467/  Rock wool with foil coating, thickness = 50 mm, in accordance with EN 13468 DN65</t>
  </si>
  <si>
    <t>Kaučuka izolācija, b=30mm, saskaņā ar EN 14706 un EN 14707 / Rubber insulation (thickness 30mm) according to EN 14706 and EN 14707 DN15</t>
  </si>
  <si>
    <t>Kaučuka izolācija, b=30mm, saskaņā ar EN 14706 un EN 14707 / Rubber insulation (thickness 30mm) according to EN 14706 and EN 14707 DN20</t>
  </si>
  <si>
    <t>Kaučuka izolācija, b=30mm, saskaņā ar EN 14706 un EN 14707 / Rubber insulation (thickness 30mm) according to EN 14706 and EN 14707 DN25</t>
  </si>
  <si>
    <t>Kaučuka izolācija, b=30mm, saskaņā ar EN 14706 un EN 14707 / Rubber insulation (thickness 30mm) according to EN 14706 and EN 14707 DN32</t>
  </si>
  <si>
    <t>Kaučuka izolācija, b=30mm, saskaņā ar EN 14706 un EN 14707 / Rubber insulation (thickness 30mm) according to EN 14706 and EN 14707 DN40</t>
  </si>
  <si>
    <t>Kaučuka izolācija, b=30mm, saskaņā ar EN 14706 un EN 14707 / Rubber insulation (thickness 30mm) according to EN 14706 and EN 14707 DN50</t>
  </si>
  <si>
    <t>Kaučuka izolācija, b=30mm, saskaņā ar EN 14706 un EN 14707 / Rubber insulation (thickness 30mm) according to EN 14706 and EN 14707 DN65</t>
  </si>
  <si>
    <t>Kaučuka izolācija, b=9mm, saskaņā ar EN 14706 un EN 14707 / Rubber insulation (thickness 9mm) according to EN 14706 and EN 14707 DN15</t>
  </si>
  <si>
    <t>Kaučuka izolācija, b=9mm, saskaņā ar EN 14706 un EN 14707 / Rubber insulation (thickness 9mm) according to EN 14706 and EN 14707 DN20</t>
  </si>
  <si>
    <t xml:space="preserve">Ūdensvada izbūve ar elektroapsildes kabeli/ Construction of a water main with an electric heating cable
Dn20-Dn75 </t>
  </si>
  <si>
    <t xml:space="preserve">Montāžas palīgmateriāli, stiprinājumi, ugunsdrošības mastika, lentas u.c.nepieciešamie materiāli/ Assembly auxiliary materials, fasteners, fire protection mastic, tapes, and other necessary materials </t>
  </si>
  <si>
    <t xml:space="preserve">Cauruļvadu skalošana un hidrauliskā pārbaude/ Pipeline flushing and hydraulic inspection </t>
  </si>
  <si>
    <t xml:space="preserve">Karstā, cirkulācijas ūdens caurules / Hot, circulating water pipes </t>
  </si>
  <si>
    <t>Kaučuka izolācija, b=30mm, saskaņā ar EN 14706 un EN 14707 / Rubber insulation (thickness 30mm) according to EN 14706 and EN 14707 DN10</t>
  </si>
  <si>
    <t>Kaučuka izolācija, b=9mm, saskaņā ar EN 14706 un EN 14707 / Rubber insulation (thickness 9mm) according to EN 14706 and EN 14707 DN10</t>
  </si>
  <si>
    <t xml:space="preserve">Ūdens ievada mezgls / Water inlet assembly </t>
  </si>
  <si>
    <t>Vienvirziena vārsts DN80, PN10 / Check valve flange ductile iron DN80, PN10 DN80</t>
  </si>
  <si>
    <t>Tukšošanas krāns, PN16/ Drain tap, PN16 DN25</t>
  </si>
  <si>
    <t xml:space="preserve">Vadības un signalizācijas panelis </t>
  </si>
  <si>
    <t>Lodveida krāns, PN16/ Globe-shaped valve, PN16     DN32</t>
  </si>
  <si>
    <t>Lodveida krāns, PN16/ Globe-shaped valve, PN16     DN40</t>
  </si>
  <si>
    <t>Tukšošanas krāns, PN16/ Drain tap, PN16 DN15</t>
  </si>
  <si>
    <t>Aukstā ūdens mērītājs ar saskrūvi, ar M-Bus pieslēgumu Qnom=2.50m3/h / Cold water meter with screw, with M-Bus connection,Qnom=2.50m3/h DN15</t>
  </si>
  <si>
    <t>Lodveida krāns, PN16/ Globe-shaped valve, PN16     DN15</t>
  </si>
  <si>
    <t>Lodveida krāns, PN16/ Globe-shaped valve, PN16     DN20</t>
  </si>
  <si>
    <t>Lodveida krāns, PN16/ Globe-shaped valve, PN16     DN25</t>
  </si>
  <si>
    <t>Lodveida krāns, PN16/ Globe-shaped valve, PN16     DN50</t>
  </si>
  <si>
    <t>Laistīšanas krāns (neaizsalstošs) , PN16 komplektā ar šļūteni l=30m un savienojošiem veidgabaliem / Watering tap (non-freezing)PN16 set with hose l = 30m and connecting fittings DN20</t>
  </si>
  <si>
    <t xml:space="preserve">Karstā, cirkulācijas ūdens sistēmas veidgabali / 
Hot, circulating water system fittings </t>
  </si>
  <si>
    <t>Karstā ūdens mērītājs Zenner ar saskrūvi, impulsa izvadu, Qnom=1.5m3/h, ar M-BUS/ Zenner hot water meter with screw, impulse output,, Qnom=1.5m3/h, with M-BUS DN15</t>
  </si>
  <si>
    <t>Balansieris, PN16/ Balancing tap, PN16     DN20</t>
  </si>
  <si>
    <t>Balansieris, PN16/ Balancing tap, PN16     DN25</t>
  </si>
  <si>
    <t>Balansieris, PN16/ Balancing tap, PN16     DN32</t>
  </si>
  <si>
    <t>PP kanalizācijas caurule ar uzmavu, ar iestrādātu gumijas blīvi un  veidgabaliem / PP sewer pipe with sleeve, with built-in rubber seal and fittings DN50</t>
  </si>
  <si>
    <t>PP kanalizācijas caurule ar uzmavu, ar iestrādātu gumijas blīvi un  veidgabaliem / PP sewer pipe with sleeve, with built-in rubber seal and fittings DN100</t>
  </si>
  <si>
    <t>PP kanalizācijas caurule ar uzmavu, ar iestrādātu gumijas blīvi un  veidgabaliem / PP sewer pipe with sleeve, with built-in rubber seal and fittings DN150</t>
  </si>
  <si>
    <t xml:space="preserve">PP cauruļvadu veidgabali, stiprinājumi/ PP pipe fittings, fasteners </t>
  </si>
  <si>
    <t xml:space="preserve">Spiedvada PE100, SDR17, EN 12201, caurules veidgabali/ Pressure pipe PE100, SDR17, EN 12201, pipe fittings </t>
  </si>
  <si>
    <t>Izolācija, grūti degoša, b=13mm/  Insulation, hardly flammable, b=13mm DN50</t>
  </si>
  <si>
    <t>Izolācija, grūti degoša, b=13mm/  Insulation, hardly flammable, b=13mm DN100</t>
  </si>
  <si>
    <t>Izolācija, grūti degoša, b=30mm/ Insulation, hardly flammable, b=30mm DN50</t>
  </si>
  <si>
    <t>Izolācija, grūti degoša, b=30mm/ Insulation, hardly flammable, b=30mm DN100</t>
  </si>
  <si>
    <t>Izolācija, grūti degoša, b=30mm/ Insulation, hardly flammable, b=30mm DN150</t>
  </si>
  <si>
    <t xml:space="preserve">Pašteces kanalizācijas izbūve ar elektroapsildes kabeli/ Construction of sewer pipes with an electric heating cable
Dn150-Dn200 </t>
  </si>
  <si>
    <t>Revīzija/ Audit DN100</t>
  </si>
  <si>
    <t>Tīrīšanas lūka griestu zonā/ Cleaning hatch in the ceiling area DN100</t>
  </si>
  <si>
    <t>Tīrīšanas lūka griestu zonā/ Cleaning hatch in the ceiling area DN150</t>
  </si>
  <si>
    <t xml:space="preserve">Iegremdējamais notekūdeņu drenāžas sūknis GRUNDFOS KP250; Elektrības pieslēgums 1x220V / 50 Hz / 0.6 kW ar  pludiņslēdzi </t>
  </si>
  <si>
    <t>Vienvirziena vārsts, PN16/ One way valve, PN16 DN40</t>
  </si>
  <si>
    <t xml:space="preserve">Vadības un signalizācijas panelis, komplektā ar līmeņa devējiem </t>
  </si>
  <si>
    <t xml:space="preserve">Nerūsējošā tērauda apkalpes vāks 500x500mm
 </t>
  </si>
  <si>
    <t xml:space="preserve">Sadzīves notekūdeņu pacelšanas iekārtas  -pagrabstāvā. Piem.,  ACO Sinkamat-K mono 50/1; Elektrības pieslēgums
1x220V / 50 Hz / 0.6 kW / Domestic sewerage lifting equipment - basement floor. For example ACO Sinkamat-K mono 50/1. Electrical connection 1x220V / 50 Hz / 0.6 kW. </t>
  </si>
  <si>
    <t xml:space="preserve">Signalizācijas panelis </t>
  </si>
  <si>
    <t xml:space="preserve">Slodzes slāpēšanas mezgla izbūve </t>
  </si>
  <si>
    <t>Noslēgtapa perspektīvajam pieslēgumam DN100</t>
  </si>
  <si>
    <t>Kanalizācijas ventilācijas izvads uz jumta komplektā ar blīvslēgu/ Sewer ventilation outlet to the roof with insulation set with seal DN100</t>
  </si>
  <si>
    <t>Pamatu šķērsojums ar apvalkcauruli un blīvējuma palīgmateriāliem. “Integra gliwice” tipa LU Blīvēšanas ķēdes (vai ekvivalents). / Foundation crossing with jacket pipe and sealing aids. "Integra gliwice" type LU Sealing chains (or equivalent). DN150</t>
  </si>
  <si>
    <t xml:space="preserve">Cauruļvadu hidrauliskā pārbaude/ Pipeline hydraulic inspection </t>
  </si>
  <si>
    <t xml:space="preserve">Lietus kanalizācija ar eļļas piejaukumu K2 / Rain sewerage with oil mixture K2 </t>
  </si>
  <si>
    <t xml:space="preserve">Lietus kanalizācija (daļēji tīrs ūdens) K3 / Rain sewerage (semi-pure water) K3 </t>
  </si>
  <si>
    <t>PPR kausējamā caurule Dn/Od 16, PN16 / 
PPR fusible pipe Dn/Od 16, PN16 DN10</t>
  </si>
  <si>
    <t>PPR kausējamā caurule Dn/Od 25, PN16 / 
PPR fusible pipe Dn/Od 25, PN16 DN20</t>
  </si>
  <si>
    <t>PPR kausējamā caurule Dn/Od 40, PN16 / 
PPR fusible pipe Dn/Od 40, PN16 DN32</t>
  </si>
  <si>
    <t xml:space="preserve">PPR caurules veidgabali/ PPR pipes fittings </t>
  </si>
  <si>
    <t>Izolācija Armacell, grūti degoša, b=9mm/ Insulation Armacell, hardly flammable, b=9mm DN10</t>
  </si>
  <si>
    <t>Izolācija Armacell, grūti degoša, b=9mm/ Insulation Armacell, hardly flammable, b=9mm DN20</t>
  </si>
  <si>
    <t>Izolācija Armacell, grūti degoša, b=9mm/ Insulation Armacell, hardly flammable, b=9mm DN25</t>
  </si>
  <si>
    <t>Izolācija Armacell, grūti degoša, b=9mm/ Insulation Armacell, hardly flammable, b=9mm DN32</t>
  </si>
  <si>
    <t xml:space="preserve">Pieslēgums pie kanalizācijas sistēmas / Connection to the sewer system </t>
  </si>
  <si>
    <t xml:space="preserve">Pieslēgums pie kanalizācijas stāvvada/ Connection to the sewerage riser </t>
  </si>
  <si>
    <t>Sifons ar bumbiņu kondensāta kanalizācijai/ Siphon with a ball for condensate sewerage DN10</t>
  </si>
  <si>
    <t>Bluediamond microblue 8-14kw kondensāta sūknis</t>
  </si>
  <si>
    <t>PP kanalizācijas caurule ar uzmavu, ar iestrādātu gumijas blīvi un  veidgabaliem/ PP sewer pipe with sleeve, with built-in rubber seal and fittings DN100</t>
  </si>
  <si>
    <t>Pretkondensāta izolācija Armacell ARMAFLEX ACE, b=30mm/ Anti-condensation insulation Armacell ARMAFLEX ACE, b = 30mm DN100</t>
  </si>
  <si>
    <t xml:space="preserve">Iegremdējamais notekūdeņu drenāžas sūknis GRUNDFOS AP12; Elektrības pieslēgums 1x220V / 50 Hz / 1.5 kW ar  pludiņslēdzi / Submersible waste water drainage pump GRUNDFOS AP12; Elektrības pieslēgums 1x220V / 50 Hz / 1.5 kW with float switch </t>
  </si>
  <si>
    <t>Vienvirziena vārsts, PN16/ One way valve, PN16 DN50</t>
  </si>
  <si>
    <t>Pieslēgums kājslauķim DN100</t>
  </si>
  <si>
    <t xml:space="preserve">U veida nerūsējošā tērauda stieņi stāvvadu aizsardzībai autostāvlaukumā (stieņa garums L=600mm) / 
U-shaped stainless steel bars for protecting risers in parking lots (bar length L=600mm) </t>
  </si>
  <si>
    <t xml:space="preserve">ACO Powerdrain Sealin V150G, H=210mm, lietus ūdens novadīšanas sistēma, atbilstoši LVS EN1433.  Materiāls polimērbetons, “V” formas šķērsgriezums. 12mm kanāla malas aizsardzība no čuguna, un integrētu blīvējumu, ar elektroapsildes kabeli. Čuguna režģi, slodzes klase 250, Drainlock režģu fiksēšanas sistēma. Izvads caur gružu ķērāju, DN100 </t>
  </si>
  <si>
    <t xml:space="preserve">Smilšu ķērājs, H=660mm </t>
  </si>
  <si>
    <t>Autostāvvieta</t>
  </si>
  <si>
    <t xml:space="preserve">ACO Deckline P100, H=60mm, lietus ūdens novadīšanas sistēma, atbilstoši LVS EN1433. Krāsa pelēka, Materiāls polimērbetons, kanāls bez metāliskas aizsargmalas, ar elektroapsildes kabeli. Kompozītmateriāla spraišļveida režģis, slodzes klase C250, Drainlock režģu fiksēšanas sistēma. Vertikāls izvads, DN100. </t>
  </si>
  <si>
    <t>Bez transporta slodzes</t>
  </si>
  <si>
    <t xml:space="preserve">ACO Deckline P100, H=60mm, lietus ūdens novadīšanas sistēma, atbilstoši LVS EN1433. Krāsa pelēka, Materiāls polimērbetons, kanāls bez metāliskas aizsargmalas. Kompozītmateriāla spraišļveida režģis, slodzes klase A15, Drainlock režģu fiksēšanas sistēma. Vertikāls izvads, DN100. </t>
  </si>
  <si>
    <t>Tīrīšanas lūka ar skrūvēm / Cleaning hatch with screws in the ceiling area  DN100</t>
  </si>
  <si>
    <t>Pretkondensāta izolācija Elastomēra putas uz sintētiskā kaučuka bāzes, b=13mm, saskaņā ar EN 14304/ Anti-condensation insulation made of elastomeric foam based on synthetic rubber, thickness = 13 mm, in accordance with EN 14304. DN100</t>
  </si>
  <si>
    <t>Pretkondensāta izolācija Elastomēra putas uz sintētiskā kaučuka bāzes, b=13mm, saskaņā ar EN 14304/ Anti-condensation insulation made of elastomeric foam based on synthetic rubber, thickness = 13 mm, in accordance with EN 14304. DN200</t>
  </si>
  <si>
    <t>Nerūsējošā tērauda traps ar elektroapsildes kabeli un vertikālu izvadu, komplektā ar sausā tipa sifonu, atbilstoši LVS EN1253./ Stainless steel drainage trap with vertical outlet and electric heating, set with siphon, according to LVS EN1253.
 DN100</t>
  </si>
  <si>
    <t>Revīzija ar skrūvēm / Audit with screws DN100</t>
  </si>
  <si>
    <t>Tīrīšanas lūka ar skrūvēm / Cleaning hatch with screws in the ceiling area  DN200</t>
  </si>
  <si>
    <t>Lietus uztveršanas piltuve ar lapu ķērāju un elektoapsildi, ar izolācijas manžēti (230V, 30W)/ Rain trap with leaf catcher and electric heating, with insulation sleeve (230V, 30W) DN100</t>
  </si>
  <si>
    <t>Pamatu šķērsojums ar apvalkcauruli un blīvējuma palīgmateriāliem. “Integra gliwice” tipa LU Blīvēšanas ķēdes (vai ekvivalents). / Foundation crossing with jacket pipe and sealing aids. "Integra gliwice" type LU Sealing chains (or equivalent). DN200</t>
  </si>
  <si>
    <t>Pamatu šķērsojums ar apvalkcauruli un blīvējuma palīgmateriāliem. “Integra gliwice” tipa LU Blīvēšanas ķēdes (vai ekvivalents). / Foundation crossing with jacket pipe and sealing aids. "Integra gliwice" type LU Sealing chains (or equivalent). DN250</t>
  </si>
  <si>
    <t>2-12</t>
  </si>
  <si>
    <t xml:space="preserve">Ārējie inženiertīkli/Territory networks </t>
  </si>
  <si>
    <t>Labiekārtošana un piebraucamie ceļi/Territory, landscaping and roads</t>
  </si>
  <si>
    <t>Ārējā elektroapgāde 10kV, transformatoru apakšstacija / Electricity 10kV (external), transformer substation</t>
  </si>
  <si>
    <t>Brīdinājuma lenta tipu precizēt / type to be specified</t>
  </si>
  <si>
    <t>Cauruļu ievadu hermetizācija
 Cellpac Dichtungsmase LG500
Vai analogs/Or analogue</t>
  </si>
  <si>
    <t>2.3.</t>
  </si>
  <si>
    <t>2.4.</t>
  </si>
  <si>
    <t>2.5.</t>
  </si>
  <si>
    <t>3.3.</t>
  </si>
  <si>
    <t>3.4.</t>
  </si>
  <si>
    <t>3.5.</t>
  </si>
  <si>
    <t>3.6.</t>
  </si>
  <si>
    <t>3.9.</t>
  </si>
  <si>
    <t>3.10.</t>
  </si>
  <si>
    <t>4.4.</t>
  </si>
  <si>
    <t>4.5.</t>
  </si>
  <si>
    <t>4.6.</t>
  </si>
  <si>
    <t>4.7.</t>
  </si>
  <si>
    <t>5.5.</t>
  </si>
  <si>
    <t xml:space="preserve">Ir pieļaujams izmantot šādus ražotājus / 
The following manufacturers are allowed:
"OBO Betermann", "Meka", "Kopos" </t>
  </si>
  <si>
    <t>6.1.</t>
  </si>
  <si>
    <t>6.2.</t>
  </si>
  <si>
    <t>6.3.</t>
  </si>
  <si>
    <t>6.4.</t>
  </si>
  <si>
    <t>7.1.</t>
  </si>
  <si>
    <t>7.3.</t>
  </si>
  <si>
    <t>m3</t>
  </si>
  <si>
    <t>7.4.</t>
  </si>
  <si>
    <t>Elektronisko sakaru inženiertīkli / Electronic communication engineering networks</t>
  </si>
  <si>
    <t>Statnes un to aprīkojums/ Distribution racks and their equipment</t>
  </si>
  <si>
    <t>Ir pieļaujams izmantot šādus ražotājus / 
The following manufacturers are allowed:
"Excel", "Rittal", "Schneider Electric"</t>
  </si>
  <si>
    <t>FD</t>
  </si>
  <si>
    <t xml:space="preserve"> - Ventilatoru bloks/ Fan unit EXCEL Environ jumta ventilatora plate ar 4 ventilatoriem, komplektā ar barošanas vadu/ roof mount fun tray with 4 fans, complete with power cord (Part Code: 542-044-BK-SCHUKO)</t>
  </si>
  <si>
    <t xml:space="preserve"> - Rozešu bloks skapim, 8 ligzdas/ Power distribution unit, 8 positions Excel 8 Way Vertical PDU 8x Schuko Socket Passive 16A Schuko Plug Switched (Part Code: 555-073)</t>
  </si>
  <si>
    <t>BD</t>
  </si>
  <si>
    <t xml:space="preserve"> - Statne/ Distribution rack EXCEL Environ CR800, 47U, 800x800x2207mm (Part Code: 542-4788-GSBF-BK)</t>
  </si>
  <si>
    <t xml:space="preserve">Komutatori un aksesuāri/ Switches and accessories </t>
  </si>
  <si>
    <t xml:space="preserve">Ir pieļaujams izmantot šādus ražotājus / 
The following manufacturers are allowed:
"Extreme Networks", "Cisco", "Aruba" </t>
  </si>
  <si>
    <t xml:space="preserve">Pasīvais aprīkojums statnēs/ Passive equipment of distribution racks </t>
  </si>
  <si>
    <t xml:space="preserve">Ir pieļaujams izmantot šādus ražotājus / 
The following manufacturers are allowed:
"Excel", "Prysmian Group", "Commscope" </t>
  </si>
  <si>
    <t>Optiskais komutācijas panelis (komplektā ar LC duplex adapteriem)/ Fiber optic cable switching panel (complete with LC duplex adapters) Excel Enbeam 24x LC duplex SingleMode (OS1/OS2), 1U (Part Code: 200-476-PL)</t>
  </si>
  <si>
    <t>Optiskais komutācijas panelis (komplektā ar LC Quad adapteriem)/ Fiber optic cable switching panel (complete with LC Quad adapters) Excel Enbeam 24x LC Quad SingleMode (OS1/OS2), 1U (Part Code: 200-488-PL)</t>
  </si>
  <si>
    <t>Optiskais pievienošanas vads/ Fibre pigtail Excel Enbeam Fibre Pigtail OS2 9/125 LC Yellow 1 m (12-Pack) (Part Code: 200-650)</t>
  </si>
  <si>
    <t>Šķiedras metinājuma aizsardzības uzmava/ Splice protectors Excel Enbeam Splice Protectors 61 mm x 3 mm Clear (100-Pack) (Part Code: 200-398-100)</t>
  </si>
  <si>
    <t>Savienojumu kasete/ Splice cassette Excel Enbeam Splice Cassette for 24 Fibres (Part Code: 200-400)</t>
  </si>
  <si>
    <t>Komutācijas panelis vara kabeļiem komplektā ar ligzdām/ Patch panel for copper cables complete with sockets Excel Cat6A 24 Port Unscreened Patch Panel 1U</t>
  </si>
  <si>
    <t>Horizontālais kabeļu organizators/ Horizontal organizer Excel Cable Management Bar 1U 4 Vertical Metal Hoops 65 mm (Part Code: 100-582)</t>
  </si>
  <si>
    <t xml:space="preserve">Bezvadu datu tīkla iekārtas un licences/ Wireless data transmission equipment and licences </t>
  </si>
  <si>
    <t>Bezvadu datu tīkla piekļuves punkts, iekštelpas, komplektā ar stiprinājumiem/ Wireless network access point, indoor, complete with mounts Extreme Networks WiFI 6E Access Point, Indoor Dual Radio WiFi 6E AP 2.4 GHz and 5 GHz or 5GHz and 6GHz  Multirate Port Internal antennas.  BLE/Zigbee. Inc Mt (AH-ACC-BKT-AX-TB). Domain World SKU (AP3000-WW)</t>
  </si>
  <si>
    <t>Mākoņa vadības abonēšanas licence vienai iekārtai uz 3 gadiem/ Cloud management subscription license for one device for 3 years ExtremeCloud IQ Pilot SaaS Subscription and PWP SaaS Support for one (1) device (3 years) (XIQ-PIL-S-C-PWP)</t>
  </si>
  <si>
    <t>Komutācijas vads/ Patch cable  EXCEL, CAT.6A, UTP, RJ45/RJ45, 0.5/1/2m</t>
  </si>
  <si>
    <t>Optisko šķiedru kabelis/ Optical cable EXCEL, OS2 Singlemode 9/125, 12 šķiedras/fibres, Class Dca</t>
  </si>
  <si>
    <t>Optisko šķiedru kabelis/ Optical cable EXCEL, OS2 Singlemode 9/125, 96 šķiedras/fibres, Class Dca</t>
  </si>
  <si>
    <t xml:space="preserve">Komutācijas kabeļi/ Patch cables </t>
  </si>
  <si>
    <t>Optiskais savienojošais vads/ Optical connecting cable  EXCEL, LC-LC Duplex, OS2 Singlemode 9/125, 1m</t>
  </si>
  <si>
    <t xml:space="preserve">Ir pieļaujams izmantot šādus ražotājus / 
The following manufacturers are allowed:
"Evopipes" "Kopos" </t>
  </si>
  <si>
    <t xml:space="preserve">Horizontāla perforētā ESS kabeļu rene ar stiprinājuma un pagrieziena elementiem / 
Horizontal perforated ESS cable tray with fastening and bending elements: </t>
  </si>
  <si>
    <t>200×60 mm (WxH) "OBO" LCIS  vai ekvivalents/or analogue</t>
  </si>
  <si>
    <t>300×60 mm (WxH) "OBO" LCIS  vai ekvivalents/or analogue</t>
  </si>
  <si>
    <t xml:space="preserve">Vertikāla ESS kabeļu trepe ar stiprinājuma, pagrieziena elementiem / Vertical ESS cable ladder with fastening and bending elements: </t>
  </si>
  <si>
    <t xml:space="preserve">Kontaktrozetes/ Sockets </t>
  </si>
  <si>
    <t xml:space="preserve">Ir pieļaujams izmantot šādus ražotājus / 
The following manufacturers are allowed:
"Schneider Electric", "Jung", "Legrand" </t>
  </si>
  <si>
    <t xml:space="preserve">1. kontaktrozetes jāparedz kopējā rāmītī un kopējās kārbās ar EL kontaktrozetēm.2. Kontaktrozešu rāmju krāsu un uzstādīšanas veidu precizēt saskaņā ar Arhitekta norādījumiem./ 1. sockets should be provided in a common frame and common boxes with EL sockets.2. Adjust the frames color and mounting method of the contact socket according to the Architect's instructions. </t>
  </si>
  <si>
    <t xml:space="preserve">Ir pieļaujams izmantot šādus ražotājus / 
The following manufacturers are allowed:
"HILTI", "OBO Betermann", "Wurth" </t>
  </si>
  <si>
    <t>200 × 200 mm "HILTI" sertificēts risinājums / 
Certified solution by manufacturer "HILTI"
vai ekvivalents/or analogue</t>
  </si>
  <si>
    <t xml:space="preserve">Aizdare ar ugunsdrošo blīvēšanas materiālu (EI 45) atvērumiem pārsegumā /
Fire - resistant filling (EI 45) for openings in ceiling: </t>
  </si>
  <si>
    <t>Piekļuves kontroles sistēma / Access control system</t>
  </si>
  <si>
    <t>EA</t>
  </si>
  <si>
    <t xml:space="preserve">Piekļuves kontroles sistēmas elektroapgādes bloks, tai skaitā uz vienu komplektu/ Access control system power supply unit, including per set: </t>
  </si>
  <si>
    <t xml:space="preserve"> - elektroapgādes bloks/ power supply unit  230VAC/12VDC/5A</t>
  </si>
  <si>
    <t xml:space="preserve"> - akumulators/ akumulator 12V / 7Ah</t>
  </si>
  <si>
    <t xml:space="preserve"> - skapis/cabinet </t>
  </si>
  <si>
    <t>Sistēmas elektroapgādes kabelis / System power cable  Cu 3 x 1,5 mm2, Dca</t>
  </si>
  <si>
    <t>Spraudnis RJ45, kab. gala apdarei ar uzmavu/ RJ45 plug, for cable termination with sleeve RJ45 (CAT.6A(1.G))</t>
  </si>
  <si>
    <t>Videonovērošanas sistēma / Video surveillance system</t>
  </si>
  <si>
    <t>Optiskais komutācijas panelis (komplektā ar LC duplex adapteriem)/ Fiber optic cable switching panel (complete with LC duplex adapters) Excel Enbeam 12x LC duplex SingleMode (OS1/OS2), 1U (Part Code: 200-474-PL)</t>
  </si>
  <si>
    <t xml:space="preserve">Papildus aprīkojums/ Additional equipment </t>
  </si>
  <si>
    <t>SUPRON 3</t>
  </si>
  <si>
    <t>FireLite</t>
  </si>
  <si>
    <t xml:space="preserve">Līkums/ Elbow  - 90° grooved GB90R DN25 </t>
  </si>
  <si>
    <t xml:space="preserve">Līkums/ Elbow  - 90° grooved GB90R DN50 </t>
  </si>
  <si>
    <t xml:space="preserve">Vītņu adapteris// Threaded adapter, female thread SGA DN50 </t>
  </si>
  <si>
    <t>1-5</t>
  </si>
  <si>
    <t>Kājslauķi/Doormat</t>
  </si>
  <si>
    <t>Revīzijas lūkas/Access panels</t>
  </si>
  <si>
    <t>M-10</t>
  </si>
  <si>
    <t>JUMTA LŪKAS/ ROOF HATCHES</t>
  </si>
  <si>
    <t>JUMTA DROŠĪBAS SISTĒMA / ROOF SAFETY EQUIPMENT</t>
  </si>
  <si>
    <t>IEKŠDURVIS/ INTERNAL DOORS</t>
  </si>
  <si>
    <t>VĀRTI/ GATE</t>
  </si>
  <si>
    <t>DG-M-1</t>
  </si>
  <si>
    <t>Automātiskais atgaisotājs, vītņu DN15, "IMI Hydronic Engineering" Zeparo ZUT 15 / Automatic air vent, thread DN15, "IMI Hydronic Engineering" Zeparo ZUT 15</t>
  </si>
  <si>
    <t>Elastīgais cauruļvada savienojums, flanču DN100 / Flexible pipe connection, flange DN100</t>
  </si>
  <si>
    <t>Lodveida vārsts, vītņu DN40, "Giacomini" R850X027 / Ball valve, thread DN40, "Giacomini" R850X027</t>
  </si>
  <si>
    <t>Lodveida vārsts, vītņu DN50, "Giacomini" R850X028 / Ball valve, thread DN50, "Giacomini" R850X028</t>
  </si>
  <si>
    <t>Vienvirziena vārsts, vītņu DN32, "IMI Hydronic Engineering" 43350-000332 DN32 / Non-return valve, thread DN32, "IMI Hydronic Engineering" 43350-000332 DN32</t>
  </si>
  <si>
    <t>Caurules līkums, tērauda (EN10217-1), 90° -  ø15-ø15 / Pipe bend, steel (EN10217-1), "90°" ø15-ø15</t>
  </si>
  <si>
    <t>Caurules līkums, tērauda (EN10217-1), 90° -  ø20-ø20 / Pipe bend, steel (EN10217-1), "90°" ø20-ø20</t>
  </si>
  <si>
    <t>Caurules līkums, tērauda (EN10217-1), 90° -  ø25-ø25 / Pipe bend, steel (EN10217-1), "90°" ø25-ø25</t>
  </si>
  <si>
    <t>Caurules līkums, tērauda (EN10217-1), 45° -  ø50-ø50 / Pipe bend, steel (EN10217-1), "45°" ø50-ø50</t>
  </si>
  <si>
    <t>Caurules līkums, tērauda (EN10217-1), 90° -  ø50-ø50 / Pipe bend, steel (EN10217-1), "90°" ø50-ø50</t>
  </si>
  <si>
    <t>Caurules līkums, tērauda (EN10217-1), 90° -  ø65-ø65 / Pipe bend, steel (EN10217-1), "90°" ø65-ø65</t>
  </si>
  <si>
    <t>Caurules līkums, tērauda (EN10217-1), 45° -  ø80-ø80 / Pipe bend, steel (EN10217-1), "45°" ø80-ø80</t>
  </si>
  <si>
    <t>Caurules līkums, tērauda (EN10217-1), 45° -  ø100-ø100 / Pipe bend, steel (EN10217-1), "45°" ø100-ø100</t>
  </si>
  <si>
    <t>Caurules līkums, tērauda (EN10217-1), 90° -  ø100-ø100 / Pipe bend, steel (EN10217-1), "90°" ø100-ø100</t>
  </si>
  <si>
    <t>Caurules pārēja, tērauda (EN10217-1) ø25-ø15 / Pipe reducer, steel (EN10217-1) ø25-ø15</t>
  </si>
  <si>
    <t>Caurules pārēja, tērauda (EN10217-1) ø32-ø15 / Pipe reducer, steel (EN10217-1) ø32-ø15</t>
  </si>
  <si>
    <t>Caurules pārēja, tērauda (EN10217-1) ø32-ø25 / Pipe reducer, steel (EN10217-1) ø32-ø25</t>
  </si>
  <si>
    <t>Caurules pārēja, tērauda (EN10217-1) ø40-ø20 / Pipe reducer, steel (EN10217-1) ø40-ø20</t>
  </si>
  <si>
    <t>Caurules pārēja, tērauda (EN10217-1) ø40-ø32 / Pipe reducer, steel (EN10217-1) ø40-ø32</t>
  </si>
  <si>
    <t>Caurules pārēja, tērauda (EN10217-1) ø50-ø32 / Pipe reducer, steel (EN10217-1) ø50-ø32</t>
  </si>
  <si>
    <t>Caurules pārēja, tērauda (EN10217-1) ø50-ø40 / Pipe reducer, steel (EN10217-1) ø50-ø40</t>
  </si>
  <si>
    <t>Caurules pārēja, tērauda (EN10217-1) ø65-ø50 / Pipe reducer, steel (EN10217-1) ø65-ø50</t>
  </si>
  <si>
    <t>Caurules pārēja, tērauda (EN10217-1) ø80-ø65 / Pipe reducer, steel (EN10217-1) ø80-ø65</t>
  </si>
  <si>
    <t>Caurules pārēja, tērauda (EN10217-1) ø100-ø50 / Pipe reducer, steel (EN10217-1) ø100-ø50</t>
  </si>
  <si>
    <t>Caurules T-gabals, tērauda (EN10217-1), 90° -  ø15-ø15-ø15 / Pipe T-branch, steel (EN10217-1), "90°" ø15-ø15-ø15</t>
  </si>
  <si>
    <t>Caurules T-gabals, tērauda (EN10217-1), 90° -  ø20-ø20-ø15 / Pipe T-branch, steel (EN10217-1), "90°" ø20-ø20-ø15</t>
  </si>
  <si>
    <t>Caurules T-gabals, tērauda (EN10217-1), 90° -  ø20-ø20-ø20 / Pipe T-branch, steel (EN10217-1), "90°" ø20-ø20-ø20</t>
  </si>
  <si>
    <t>Caurules T-gabals, tērauda (EN10217-1), 90° -  ø25-ø25-ø20 / Pipe T-branch, steel (EN10217-1), "90°" ø25-ø25-ø20</t>
  </si>
  <si>
    <t>Caurules T-gabals, tērauda (EN10217-1), 90° -  ø25-ø25-ø25 / Pipe T-branch, steel (EN10217-1), "90°" ø25-ø25-ø25</t>
  </si>
  <si>
    <t>Caurules T-gabals, tērauda (EN10217-1), 90° -  ø65-ø65-ø50 / Pipe T-branch, steel (EN10217-1), "90°" ø65-ø65-ø50</t>
  </si>
  <si>
    <t>Caurules T-gabals, tērauda (EN10217-1), 90° -  ø80-ø80-ø50 / Pipe T-branch, steel (EN10217-1), "90°" ø80-ø80-ø50</t>
  </si>
  <si>
    <t>Caurules T-gabals, tērauda (EN10217-1), 90° -  ø100-ø100-ø20 / Pipe T-branch, steel (EN10217-1), "90°" ø100-ø100-ø20</t>
  </si>
  <si>
    <t>Caurules T-gabals, tērauda (EN10217-1), 90° -  ø100-ø100-ø50 / Pipe T-branch, steel (EN10217-1), "90°" ø100-ø100-ø50</t>
  </si>
  <si>
    <t>Caurules T-gabals, tērauda (EN10217-1), 90° -  ø100-ø100-ø80 / Pipe T-branch, steel (EN10217-1), "90°" ø100-ø100-ø80</t>
  </si>
  <si>
    <t>Caurules T-gabals, tērauda (EN10217-1), 90° -  ø100-ø100-ø100 / Pipe T-branch, steel (EN10217-1), "90°" ø100-ø100-ø100</t>
  </si>
  <si>
    <t>Kaučuka izolācija, "Armacell Armaflex ACE Plus" b=13 mm, cauruleiø21,ACE/P-13X22, veidgabalu izolācija nav iekļauta / Flexible elastomeric foam insulation, "Armacell Armaflex ACE Plus" b=13 mm, for pipeø21,ACE/P-13X22, fitting insulation is not included</t>
  </si>
  <si>
    <t>Kaučuka izolācija, "Armacell Armaflex ACE Plus" b=13 mm, cauruleiø26,ACE/P-13X28, veidgabalu izolācija nav iekļauta / Flexible elastomeric foam insulation, "Armacell Armaflex ACE Plus" b=13 mm, for pipeø26,ACE/P-13X28, fitting insulation is not included</t>
  </si>
  <si>
    <t>Kaučuka izolācija, "Armacell Armaflex ACE Plus" b=13 mm, cauruleiø33,ACE/P-13X35, veidgabalu izolācija nav iekļauta / Flexible elastomeric foam insulation, "Armacell Armaflex ACE Plus" b=13 mm, for pipeø33,ACE/P-13X35, fitting insulation is not included</t>
  </si>
  <si>
    <t>Kaučuka izolācija, "Armacell Armaflex ACE Plus" b=19 mm, cauruleiø60,ACE/P-19X60, veidgabalu izolācija nav iekļauta / Flexible elastomeric foam insulation, "Armacell Armaflex ACE Plus" b=19 mm, for pipeø60,ACE/P-19X60, fitting insulation is not included</t>
  </si>
  <si>
    <t>Kaučuka izolācija, "Armacell Armaflex ACE Plus" b=19 mm, cauruleiø76,ACE/P-19X76, veidgabalu izolācija nav iekļauta / Flexible elastomeric foam insulation, "Armacell Armaflex ACE Plus" b=19 mm, for pipeø76,ACE/P-19X76, fitting insulation is not included</t>
  </si>
  <si>
    <t>Kaučuka izolācija, "Armacell Armaflex ACE Plus" b=19 mm, cauruleiø88,ACE/P-19X89, veidgabalu izolācija nav iekļauta / Flexible elastomeric foam insulation, "Armacell Armaflex ACE Plus" b=19 mm, for pipeø88,ACE/P-19X89, fitting insulation is not included</t>
  </si>
  <si>
    <t>Kaučuka izolācija, "Armacell Armaflex ACE Plus" b=19 mm, cauruleiø114,ACE/P-19X114, veidgabalu izolācija nav iekļauta / Flexible elastomeric foam insulation, "Armacell Armaflex ACE Plus" b=19 mm, for pipeø114,ACE/P-19X114, fitting insulation is not included</t>
  </si>
  <si>
    <t>Tērauda caurule, (EN10217-1)DN15 / Steel pipe, (EN10217-1)DN15</t>
  </si>
  <si>
    <t>Tērauda caurule, (EN10217-1)DN20 / Steel pipe, (EN10217-1)DN20</t>
  </si>
  <si>
    <t>Tērauda caurule, (EN10217-1)DN25 / Steel pipe, (EN10217-1)DN25</t>
  </si>
  <si>
    <t>Tērauda caurule, (EN10217-1)DN32 / Steel pipe, (EN10217-1)DN32</t>
  </si>
  <si>
    <t>Tērauda caurule, (EN10217-1)DN40 / Steel pipe, (EN10217-1)DN40</t>
  </si>
  <si>
    <t>Tērauda caurule, (EN10217-1)DN50 / Steel pipe, (EN10217-1)DN50</t>
  </si>
  <si>
    <t>Tērauda caurule, (EN10217-1)DN65 / Steel pipe, (EN10217-1)DN65</t>
  </si>
  <si>
    <t>Tērauda caurule, (EN10217-1)DN80 / Steel pipe, (EN10217-1)DN80</t>
  </si>
  <si>
    <t>Tērauda caurule, (EN10217-1)DN100 / Steel pipe, (EN10217-1)DN100</t>
  </si>
  <si>
    <t>Aukstumnesējs dzesēšanas sistēmām: ūdens, degazēts, ar inhibitoriem / Refrigerant for cooling systems: water, degassed, with inhibitors</t>
  </si>
  <si>
    <t>Siltumnesējs dzesēšanas sistēmām: 35% etilenglikols, degazēts, ar inhibitoriem / Heat transfer media for cooling systems: 35% ethylene glycol, degased, with inhibitors</t>
  </si>
  <si>
    <t>Papildu aukstumnesēja uzlāde, R32 / Additional refrigerant charge, R32</t>
  </si>
  <si>
    <t>Cauruļvadu stiprinājumi un balsti (kustīgie un nekustīgie) / Pipe support elements (including movable, unmovable supports)</t>
  </si>
  <si>
    <t>Freona cauruļvadu veidgabali / Freon pipe fittings</t>
  </si>
  <si>
    <t>Elastīgais cauruļvada savienojums, flanču DN65 / Flexible pipe connection, flange DN65</t>
  </si>
  <si>
    <t>Caurules līkums, tērauda (EN10217-1), 45° -  ø15-ø15 / Pipe bend, steel (EN10217-1), 45° -  ø15-ø15</t>
  </si>
  <si>
    <t>Caurules līkums, tērauda (EN10217-1), 45° -  ø20-ø20 / Pipe bend, steel (EN10217-1), 45° -  ø20-ø20</t>
  </si>
  <si>
    <t>Caurules līkums, tērauda (EN10217-1), 45° -  ø25-ø25 / Pipe bend, steel (EN10217-1), 45° -  ø25-ø25</t>
  </si>
  <si>
    <t>Caurules līkums, tērauda (EN10217-1), 45° -  ø32-ø32 / Pipe bend, steel (EN10217-1), 45° -  ø32-ø32</t>
  </si>
  <si>
    <t>Caurules līkums, tērauda (EN10217-1), 90° -  ø32-ø32 / Pipe bend, steel (EN10217-1), 90° -  ø32-ø32</t>
  </si>
  <si>
    <t>Caurules līkums, tērauda (EN10217-1), 45° -  ø40-ø40 / Pipe bend, steel (EN10217-1), 45° -  ø40-ø40</t>
  </si>
  <si>
    <t>Caurules līkums, tērauda (EN10217-1), 90° -  ø40-ø40 / Pipe bend, steel (EN10217-1), 90° -  ø40-ø40</t>
  </si>
  <si>
    <t>Caurules līkums, tērauda (EN10217-1), 45° -  ø50-ø50 / Pipe bend, steel (EN10217-1), 45° -  ø50-ø50</t>
  </si>
  <si>
    <t>Caurules līkums, tērauda (EN10217-1), 45° -  ø65-ø65 / Pipe bend, steel (EN10217-1), 45° -  ø65-ø65</t>
  </si>
  <si>
    <t>Caurules pārēja, tērauda (EN10217-1) ø15-ø10 / Pipe reducer, steel (EN10217-1) ø15-ø10</t>
  </si>
  <si>
    <t>Caurules pārēja, tērauda (EN10217-1) ø40-ø15 / Pipe reducer, steel (EN10217-1) ø40-ø15</t>
  </si>
  <si>
    <t>Caurules T-gabals, tērauda (EN10217-1), 90° -  ø32-ø32-ø15 / Pipe T-branch, steel (EN10217-1), 90° -  ø32-ø32-ø15</t>
  </si>
  <si>
    <t>Caurules T-gabals, tērauda (EN10217-1), 90° -  ø40-ø40-ø15 / Pipe T-branch, steel (EN10217-1), 90° -  ø40-ø40-ø15</t>
  </si>
  <si>
    <t>Caurules T-gabals, tērauda (EN10217-1), 90° -  ø40-ø40-ø20 / Pipe T-branch, steel (EN10217-1), 90° -  ø40-ø40-ø20</t>
  </si>
  <si>
    <t>Caurules T-gabals, tērauda (EN10217-1), 90° -  ø40-ø40-ø40 / Pipe T-branch, steel (EN10217-1), 90° -  ø40-ø40-ø40</t>
  </si>
  <si>
    <t>Caurules T-gabals, tērauda (EN10217-1), 90° -  ø50-ø50-ø15 / Pipe T-branch, steel (EN10217-1), 90° -  ø50-ø50-ø15</t>
  </si>
  <si>
    <t>Caurules T-gabals, tērauda (EN10217-1), 90° -  ø50-ø50-ø25 / Pipe T-branch, steel (EN10217-1), 90° -  ø50-ø50-ø25</t>
  </si>
  <si>
    <t>Caurules T-gabals, tērauda (EN10217-1), 90° -  ø50-ø50-ø32 / Pipe T-branch, steel (EN10217-1), 90° -  ø50-ø50-ø32</t>
  </si>
  <si>
    <t>Caurules T-gabals, tērauda (EN10217-1), 90° -  ø50-ø50-ø40 / Pipe T-branch, steel (EN10217-1), 90° -  ø50-ø50-ø40</t>
  </si>
  <si>
    <t>Caurules T-gabals, tērauda (EN10217-1), 90° -  ø65-ø65-ø15 / Pipe T-branch, steel (EN10217-1), 90° -  ø65-ø65-ø15</t>
  </si>
  <si>
    <t>Caurules T-gabals, tērauda (EN10217-1), 90° -  ø65-ø65-ø25 / Pipe T-branch, steel (EN10217-1), 90° -  ø65-ø65-ø25</t>
  </si>
  <si>
    <t>Caurules T-gabals, tērauda (EN10217-1), 90° -  ø65-ø65-ø40 / Pipe T-branch, steel (EN10217-1), 90° -  ø65-ø65-ø40</t>
  </si>
  <si>
    <t>Caurules T-gabals, tērauda (EN10217-1), 90° -  ø65-ø65-ø50 / Pipe T-branch, steel (EN10217-1), 90° -  ø65-ø65-ø50</t>
  </si>
  <si>
    <t>Caurules T-gabals, tērauda (EN10217-1), 90° -  ø65-ø65-ø65 / Pipe T-branch, steel (EN10217-1), 90° -  ø65-ø65-ø65</t>
  </si>
  <si>
    <t>Caurules T-gabals, tērauda (EN10217-1), 90° -  ø100-ø100-ø65 / Pipe T-branch, steel (EN10217-1), 90° -  ø100-ø100-ø65</t>
  </si>
  <si>
    <t>Akmens vates izolācija, ar alumīnija folijas pārklājumu un ZN cinkota skārda apšuvumu, "PAROC Hvac Section AluCoat T" b=60 mm, cauruleiø16,PSALCT-18X60+ ZN, veidgabalu izolācija nav iekļauta / Stone wool insulation, with foil coating and ZN galvanized steel sheet cladding, "PAROC Hvac Section AluCoat T" b=60 mm, for pipeø16,PSALCT-18X60+ ZN, fitting insulation is not included</t>
  </si>
  <si>
    <t>Polietilēna izolācija, "Armacell Tubolit DG" b=13 mm, cauruleiø16,TL-18/13-DG, veidgabalu izolācija nav iekļauta / Polyethylene insulation, "Armacell Tubolit DG" b=13 mm, for pipeø16,TL-18/13-DG, fitting insulation is not included</t>
  </si>
  <si>
    <t>Polietilēna izolācija, "Armacell Tubolit DG" b=13 mm, cauruleiø40,TL-40/13-DG, veidgabalu izolācija nav iekļauta / Polyethylene insulation, "Armacell Tubolit DG" b=13 mm, for pipeø40,TL-40/13-DG, fitting insulation is not included</t>
  </si>
  <si>
    <t>Daudzlāņu caurule, Unipipe PLUS, "Uponor"ø20x2.25 / Multilayer pipe, Unipipe PLUS, "Uponor"ø20x2.25</t>
  </si>
  <si>
    <t>Siltumnesējs apkure sistēmām: ūdens, degazēts, ar inhibitoriem (SM daļa) / Heat transfer media for heating systems: water, degased, with inhibitors (SM part)</t>
  </si>
  <si>
    <t>Papildus materiāli zemgrīdas apkures sistēmai, armēts siets 100x100mm, cauruļvadu stiprināšanai / Additional materials for underfloor heating system, reinforced mesh 100x100mm, for pipe reinforcement</t>
  </si>
  <si>
    <t xml:space="preserve"> m²</t>
  </si>
  <si>
    <t>Papildus materiāli zemgrīdas apkures sistēmai, caurules stiprinājuma stieples / Additional materials for underfloor heating system, pipe fixing wires</t>
  </si>
  <si>
    <t>Bruģa un granīta segumu rakstu izklājuma nospraušana  / Determinating concrete paver pattern layout</t>
  </si>
  <si>
    <t>Klinkera bruģis, LHL Siriuss, 100x200x100mm, gaiši pelēks / Clinker pavement, LHL Siriuss, 100x200x100mm, light gray</t>
  </si>
  <si>
    <t>Granīta plāksnes, padang dark old, 580x280x140mm, zāģēts, dedzināts / Granite plates, padang dark old, 580x280x140mm, sawn, burnt</t>
  </si>
  <si>
    <t>ACO tehnoloģiskā lūkas ierīkošana "Paving" D400 / Installation Aco utility hatch D400</t>
  </si>
  <si>
    <t>6.5.</t>
  </si>
  <si>
    <t>6.6.</t>
  </si>
  <si>
    <t>Demontāžas darbi / Dismantling works</t>
  </si>
  <si>
    <t>Izcērtamie koki, to atzarošana, celmu frēzēšana,  izvešana / Removed trees, their pruning, stump milling, removal</t>
  </si>
  <si>
    <t>Esošo segumu demontāža, esošo krūmu, un zemās zemsedzes izgriešana, celmu un sakņu izņemšana (saskaņā ar DOP un TS-CD) / Dismantling of existing pavements, removal of existing shrubs and low ground cover, and extraction of stumps and roots (in accordance with DOP and TS-CD).</t>
  </si>
  <si>
    <t>-</t>
  </si>
  <si>
    <t xml:space="preserve">2.1. </t>
  </si>
  <si>
    <t>Kokaugi / Tree plants</t>
  </si>
  <si>
    <t>Krūmi / Bushes</t>
  </si>
  <si>
    <t>Zemcietes / Perennials</t>
  </si>
  <si>
    <t>Zāļveida zemcietes / Ornamental grasses</t>
  </si>
  <si>
    <t>Sīpolpuķes / Bulb flowers</t>
  </si>
  <si>
    <t>2.6.</t>
  </si>
  <si>
    <t>Papardes / Ferns</t>
  </si>
  <si>
    <t>Koku stādīšanas darbi un stādbedres sagatavošana gruntī / Tree planting works and preparation of plant pit in ground</t>
  </si>
  <si>
    <t>Koku stādīšanas darbi un stādbedres sagatavošana augu konteineros / Tree planting works and preparation in planters</t>
  </si>
  <si>
    <t>Koku stiprināšana ar enkuriem kasetēs / Anchoring trees in root protection system</t>
  </si>
  <si>
    <t>Koku stiprināšana ar 3 mietiem gruntī / Strengthening trees with three stakes in the ground</t>
  </si>
  <si>
    <t xml:space="preserve">3.7. </t>
  </si>
  <si>
    <t>Substrāts sagatavošana kokiem kasetēs / Substrate preparation for trees in tree root protection system</t>
  </si>
  <si>
    <t>Koka stumbra aizsardzība pret apgegumiem - niedru paklājs (h~2m, atkarīgs no koka stāda kailstumbra augstuma) / Tree trunk protection against sunscald – reed mat (h ~2 m, depending on the height of the tree’s bare trunk).</t>
  </si>
  <si>
    <t>Jumta dārza substrāta un saistīto slāņu (drenējošie slāņi, aizsargfilcs un filtrācijas slānis) ieklāšana jāveic atbilstoši noteiktajai secībai, tipiem un biezumiem, ņemot vērā slodzes, stādījumu tipus, vertikālo plānojumu un ražotāja nosacījumus - intensīvajiem jumta dārziem / The installation of the roof garden substrate and related layers (drainage layers, protective felt, and filtration layer) shall be carried out in the specified sequence, types, and thicknesses, taking into account loads, planting types, vertical layout, and the manufacturer’s requirements – for intensive roof gardens.”</t>
  </si>
  <si>
    <t>Lakstaugu un krūmu stādīšana uz pārseguma / Herbaceous and shrub planting on floor</t>
  </si>
  <si>
    <t>Lakstaugu stādīšana augu konteineros / Herbaceous planting in planters</t>
  </si>
  <si>
    <t xml:space="preserve">Apstādījumu dobju stādbedru gultnes sagatavošana - izrakšana h=400-800mm, neauglīgās grunts aizvešana / Preparation of greenery bed - excavation h=400-800mm, removal of infertile soil </t>
  </si>
  <si>
    <t>Substrāta ieklāšana - ziemcietēm un sīkkrūmiem / Substrate laying - for perennials and shrubs</t>
  </si>
  <si>
    <t>Ziemciešu un sīkkrūmu stādīšana / Planting of perennials and shrubs</t>
  </si>
  <si>
    <t>7.5.</t>
  </si>
  <si>
    <t>Kopšana un koku aizsardzība būvniecības laikā, skat. skaidrojošo aprakstu / Care and tree protection during construction, see explanatory description</t>
  </si>
  <si>
    <t>Apstādījumu - t.sk. zālāja laistīšana un kopšana, ja nepieciešams augu nomaiņa līdz nodošanai ekspluatācijā / Greenery - incl. lawn watering and care, if necessary replacement of plant and putting into exploitation</t>
  </si>
  <si>
    <t>Koku pārstādīšana / Transplanting tree (skat. Skaidrojošo aprakstu) / Tree transplanting (see Explanatory Report)</t>
  </si>
  <si>
    <t>Koku pārstādīšanas plāna izstrāde / Development of a tree transplanting plan</t>
  </si>
  <si>
    <t>Pārstādāmo koku stiprinājumu materiālu komplekts / A set of materials for fixing trees to be transplanted</t>
  </si>
  <si>
    <t>Atkritumu urna, PRAX, PRX316, Mmcite / Litter bin, PRAX, PRX316, Mmcite</t>
  </si>
  <si>
    <t>Velosipēdu statīvs, EDGETYRE, STE310, Mmcite / Bycicle stand, EDGETYRE, STE310, Mmcité</t>
  </si>
  <si>
    <t>2.7.</t>
  </si>
  <si>
    <t>2.8.</t>
  </si>
  <si>
    <t>Sols, Woody, LWD110, Mmcite (ar paplašinājumu - apgaismojums) / Bench, Woody, LWD110, Mmcite (with extension – lighting)</t>
  </si>
  <si>
    <t>2.9.</t>
  </si>
  <si>
    <t>2.10.</t>
  </si>
  <si>
    <t>Sola, Woody, LWD110, Mmcite (ar paplašinājumu - apgaismojums) un tā pamatu uzstādīšana / Installation of Bench Woody LWD110, Mmcite (with lighting extension) and its foundations</t>
  </si>
  <si>
    <t>2.11.</t>
  </si>
  <si>
    <t>Sols, Woody, LWD110, Mmcite (ar paplašinājumu - apgaismojums un USB uzlāde) / Bench, Woody, LWD110, Mmcite (with extension – lighting and USB charging)</t>
  </si>
  <si>
    <t>2.12.</t>
  </si>
  <si>
    <t>2.13.</t>
  </si>
  <si>
    <t>Sola, Woody, LWD110, Mmcite (ar paplašinājumu - apgaismojums un USB uzlāde) un tā pamatu uzstādīšana / Installation of Bench Woody LWD110, Mmcite (with lighting extension and USB charging) and its foundations</t>
  </si>
  <si>
    <t>2.14.</t>
  </si>
  <si>
    <t>2.15.</t>
  </si>
  <si>
    <t>2.16.</t>
  </si>
  <si>
    <t>2.17.</t>
  </si>
  <si>
    <t>2.18.</t>
  </si>
  <si>
    <t>2.19.</t>
  </si>
  <si>
    <t>2.20.</t>
  </si>
  <si>
    <t>2.21.</t>
  </si>
  <si>
    <t>2.22.</t>
  </si>
  <si>
    <t>Brīvi stāvošs sols, ATOLLO 1500, Metalco / Free-standing bench, ATOLLO 1500, Metalco</t>
  </si>
  <si>
    <t>Brīvi stāvošs sols, ATOLLO 1500, Metalco uzstādīšana / Installation of free-standing bench, ATOLLO 1500, Metalco</t>
  </si>
  <si>
    <t>Brīvi stāvošs sols, ATOLLO 2200, Metalco / Free-standing bench, ATOLLO 2200, Metalco</t>
  </si>
  <si>
    <t>Brīvi stāvošs sols, ATOLLO 2200, Metalco uzstādīšana / Installation of free-standing bench, ATOLLO 2200, Metalco</t>
  </si>
  <si>
    <t>Brīvi stāvošs sols, ATOLLO 3000, Metalco / Free-standing bench, ATOLLO 3000, Metalco</t>
  </si>
  <si>
    <t>Brīvi stāvošs sols, ATOLLO 3000, Metalco uzstādīšana / Installation of free-standing bench, ATOLLO 3000, Metalco</t>
  </si>
  <si>
    <t>Atkritumu urna, PRAX, PRX315, Mmcite / Litter bin, PRAX, PRX315, Mmcité</t>
  </si>
  <si>
    <t>Atkritumu urnas, PRAX, PRX315, Mmcite un tā pamatu uzstādīšana / Installation of Litter bin, PRAX, PRX315, Mmcite and its foundations</t>
  </si>
  <si>
    <t>Atkritumu urnas, PRAX, PRX316, Mmcite un tā pamatu uzstādīšana / Installation of Litter bin, PRAX, PRX316, Mmcité and its foundations</t>
  </si>
  <si>
    <t>Velosipēdu statīvs, EDGETYRE, STE310, Mmcite / Bycicle stand, EDGETYRE, STE310, Mmcite</t>
  </si>
  <si>
    <t>Velosipēdu statīvs, EDGETYRE, STE310, Mmcite un tā pamatu uzstādīšana / Installation of Bycicle stand, EDGETYRE, STE310, Mmcite and its foundations</t>
  </si>
  <si>
    <t>Dobju kontūru - metāla profilu kontrolmērījumi un izmēru precizēšana un saskaņošana ar autoru / Defining the contours of metal profile in nature, control measurements and specifying and coordinating the dimensions with the author</t>
  </si>
  <si>
    <t>Dobju kontūru - metāla profilu darba zīmējumu izstrāde un saskaņošana ar autoru / Development of metal profile working drawings and coordinating them with author</t>
  </si>
  <si>
    <t>5.6.</t>
  </si>
  <si>
    <t>5.7.</t>
  </si>
  <si>
    <t>5.8.</t>
  </si>
  <si>
    <t>Paaugstināto dobju metālu profilu uzstādīšana uz pārseguma atbilstoši ražotāja norādēm pilnā komplektācijā un atbilstoši zaļo jumtu tehnoloģijām / Complete set installation of raised planting bed metal profiles on green roof paccording to manufacturers instructions and green roof technology</t>
  </si>
  <si>
    <t>Paaugstināto dobju metālu profilu uzstādīšana uz grunts atbilstoši ražotāja norādēm pilnā komplektācijā  / Complete set installation of raised planting bed metal profiles on ground paccording to manufacturers instructions</t>
  </si>
  <si>
    <t>7.6.</t>
  </si>
  <si>
    <t>7.7.</t>
  </si>
  <si>
    <t>Norobežojošs elementa / granīta bolarda, B1 uzstādīšana / Installation of restrictive/ space organizing element - granite bollard B1</t>
  </si>
  <si>
    <t>Laternu pamatu, izbūve atbilstoši ražotāju instrukcijām gruntī / Construction of lantern foundation on ground accordingly to manufacturers instructions</t>
  </si>
  <si>
    <t>10.10.</t>
  </si>
  <si>
    <t>Gaismas laterna, FUL, stabs h=10,0m, Escofet (2 Escofet gaismekļi+ 3 iguzzini prožektori Palco Inout Framer) / Lighting pole, FUL, height h=10.0 m, Escofet (with 2 Escofet luminaires + 3 iGuzzini Palco Inout Framer projectors)</t>
  </si>
  <si>
    <t>10.11.</t>
  </si>
  <si>
    <t>10.12.</t>
  </si>
  <si>
    <t>10.13.</t>
  </si>
  <si>
    <t>10.14.</t>
  </si>
  <si>
    <t>Tērauda konstrukcijas /Steel structures</t>
  </si>
  <si>
    <t>1-4</t>
  </si>
  <si>
    <t>Monolīta dzelzsbetona plātne  / Reinforced concrete slab, h=200mm</t>
  </si>
  <si>
    <t>Pārsegums 1. stāva līmenī / 1st floor slab</t>
  </si>
  <si>
    <t>Monolīta dzelzsbetona plātne  / Reinforced concrete slab, h=250mm</t>
  </si>
  <si>
    <t>Monolīta dzelzsbetona plātne  / Reinforced concrete slab, h=300mm</t>
  </si>
  <si>
    <t>Pārsegums 2. stāva līmenī / 2nd floor slab</t>
  </si>
  <si>
    <t>Monolīta dzelzsbetona plātne  / Reinforced concrete slab, h=350mm</t>
  </si>
  <si>
    <t>Pārsegums 3. stāva līmenī / 3rd floor slab</t>
  </si>
  <si>
    <t>Monolīta dzelzsbetona plātne  / Reinforced concrete slab, h=400mm</t>
  </si>
  <si>
    <t>Pārsegums 4. stāva līmenī / 4th floor slab</t>
  </si>
  <si>
    <t>Sijas/Beams</t>
  </si>
  <si>
    <t>Monolīta dzelzsbetona siena / Reinforced concrete  wall, b=200mm</t>
  </si>
  <si>
    <t>Monolīta dzelzsbetona siena / Reinforced concrete  wall, b=160mm</t>
  </si>
  <si>
    <t>Monolīta dzelzsbetona siena / Reinforced concrete  wall, b=180mm</t>
  </si>
  <si>
    <t>Monolīta dzelzsbetona siena / Reinforced concrete  wall, b=250mm</t>
  </si>
  <si>
    <t>Pandusa monolītā dzelzsbetona plātne/ Ramp reinforced concrete foundation structures</t>
  </si>
  <si>
    <t>Monolītā dzelzsbetona siena / Reinforced concrete wall, b=300mm</t>
  </si>
  <si>
    <t>*Ģipškartons (blīvums ≥1000 kg/m³), 2 kārtās 25 mm / *Gypsumboard (density ≥1000 kg/m³), 2 layers 25 mm</t>
  </si>
  <si>
    <t>Metāla karkass ar skaņas izolāciju (≥25 kg/m³) 100 mm / Metal construction with insulation (≥25 kg/m³) 100 mm</t>
  </si>
  <si>
    <t>*Telpās ar paaugstinātu mitrumu pielietot mitrumizturīgu ģipškartonu. / *Use damp-proof gypsumboard in rooms with high humidity.</t>
  </si>
  <si>
    <t>**Telpās ar paaugstinātu mitrumu, zem apdares ieklāt hidroizolāciju. / **In rooms with high humidity, apply waterproofing under the finish.</t>
  </si>
  <si>
    <t>Metāla karkass ar skaņas izolāciju (≥25 kg/m³) 75 mm / Metal construction with insulation (≥25 kg/m³) 75 mm</t>
  </si>
  <si>
    <t>Metāla karkass ar skaņas izolāciju (≥25 kg/m³) 50 mm / Metal construction with insulation (≥25 kg/m³) 50 mm</t>
  </si>
  <si>
    <t>Monolītā dzelzsbetona kolonna / Cast in place concrete column 500x500 mm</t>
  </si>
  <si>
    <t>Monolītā dzelzsbetona kolonna / Cast in place concrete column 450x450 mm</t>
  </si>
  <si>
    <t>Monolītā dzelzsbetona kolonna / Cast in place concrete column 600x600 mm</t>
  </si>
  <si>
    <t>Pamatnes stiegrošana, t. sk palīgmateriāli (distanceri, sienamās stieples, konusi, uzgriežņi u.c.), stiegrojums  B500B / Slab reinforcement and consumables (spacers, wall wires, cones, bolts etc.), reinforcement B500B</t>
  </si>
  <si>
    <t>Režģogu stiegrošana un palīgmateriāli (distanceri, sienamās stieples, konusi, uzgriežņi u.c.), stiegrojums  B500B / Sheet pile cap beam reinforcement and consumables (spacers, wall wires, cones, bolts etc.), reinforcement B500B</t>
  </si>
  <si>
    <t>Sienu stiegrošana un palīgmateriāli (distanceri, sienamās stieples, konusi, uzgriežņi u.c.), stiegrojums  B500B / Wall reinforcement and consumables (spacers, wall wires, cones, bolts etc.), reinforcement B500B</t>
  </si>
  <si>
    <t>Kolonnu stiegrošana un palīgmateriāli (distanceri, sienamās stieples, konusi, uzgriežņi u.c.), stiegrojums  B500B / Column reinforcement and consumables (spacers, wall wires, cones, bolts etc.), reinforcement B500B</t>
  </si>
  <si>
    <t>Pārseguma  stiegrošana, t. sk palīgmateriāli (distanceri, sienamās stieples, konusi, uzgriežņi u.c.), stiegrojums  B500B/Slab reinforcement and consumables (spacers, wall wires, cones, bolts etc.), reinforcement B500B</t>
  </si>
  <si>
    <t>Siju stiegrošana un palīgmateriāli (distanceri, sienamās stieples, konusi, uzgriežņi u.c.), stiegrojums  B500B / Beam reinforcement and consumables (spacers, wall wires, cones, bolts etc.), reinforcement B500B</t>
  </si>
  <si>
    <t>Tērauda konstrukciju izgatavošana un montāža, apstrāde (attīrīšana, gruntēšana, krāsošana, pretkorozijas aizsardzība) saskaņā ar projektu, t.sk. palīgmateriāli, stiprinājumi, loksnes, plātnes, skrūves, uzgriežni, ieliekamās detaļas, detalizācijas rasējumu izstrāde / Production and assembly of steel structures, processing (cleaning, priming, painting, corrosion protection) according to the project, including auxiliary materials, fasteners, sheets, plates, screws, nuts, insert parts, development of detail drawings</t>
  </si>
  <si>
    <t>m2</t>
  </si>
  <si>
    <t>Stiklota fasāde / Glazed facade</t>
  </si>
  <si>
    <t>SK-1</t>
  </si>
  <si>
    <t>SK-2</t>
  </si>
  <si>
    <t>Fasādes paraugu sagatavošana, saskaņošana/Facade sample preparation, coordination</t>
  </si>
  <si>
    <t>Santehnikas un aprīkojuma montāža / Sanitary appliances and equipment</t>
  </si>
  <si>
    <t>Lifti, eskalatori / Elevators, escalators</t>
  </si>
  <si>
    <t>Sienu konstrukcijas, stikla starpsienas / Internal walls, glass walls</t>
  </si>
  <si>
    <t>Fasādes konstrukcijas un apdare / Facade finishing</t>
  </si>
  <si>
    <t xml:space="preserve">Jumta un jumta elementu montāža / Roof and roof elements </t>
  </si>
  <si>
    <t>Kāpnes, margas / Staircases, railings</t>
  </si>
  <si>
    <t>Pārsegumu, siju montāža / Slabs, beams</t>
  </si>
  <si>
    <t>Pamatu plātne, pamati, režģoģi / Baseplate, foundations</t>
  </si>
  <si>
    <t>Fasādes stiklojums, logi / Facade windows</t>
  </si>
  <si>
    <t>Elektro mehaniskas (hidrauliskas) teritorijas barjera (1.2m) / Electro-mechanical (hydraulic) area barrier</t>
  </si>
  <si>
    <t xml:space="preserve">Būvlaukuma pagaidu žogs.  Pagaidu nožogojums "BEKAERT".  Ieskaitot nomas, mobilizacijas,  un demobilizācijas izmaksas.  Temporary fence on the construction site. Temporary fencing "BEKAERT". Including rental, mobilization, installation and demobilization costs. </t>
  </si>
  <si>
    <t>14.2</t>
  </si>
  <si>
    <t>14.3</t>
  </si>
  <si>
    <t>Noteikumu pagaidu pieslēguma izbūvei pieprasīšana / Requesting regulations for the construction of a temporary connection</t>
  </si>
  <si>
    <t>ūdensskaitītājs DN15/ water meter DN15</t>
  </si>
  <si>
    <t>cauruļvads DN25 ar uzsildīšanu/ DN25 pipeline with heating</t>
  </si>
  <si>
    <t>Būvnieku pilsetiņa. Apgaismojuma masts ar LED prožektoru 50 W (100W) uz 9 m augsta staba un elektropieslēgumu (stabs) / Lighting mast with LED floodlight 50 W (100W) on 9 m high pole and electrical connection. Stabs/ mast</t>
  </si>
  <si>
    <t>Būvnieku pilsetiņa. Apgaismojuma masts ar LED prožektoru 50 W (100W) uz 9 m augsta staba un elektropieslēgumu (stabs) / Lighting mast with LED floodlight 50 W (100W) on 9 m high pole and electrical connection. Prožektors/  floodlight</t>
  </si>
  <si>
    <t>Stenda ar stropēšanas shēmām un kravu masu tabulu uzstādīšana/ Installation of a stand with slinging schemes and cargo weight tables</t>
  </si>
  <si>
    <t>Stropēšanas aprīkojuma glabāšanas vietas ierīkošana/ Installation of sling equipment storage space</t>
  </si>
  <si>
    <t>ABC klases pulvera ugunsdzēšamais aparāts. 6 kg ABC pulvera pārnēsājamie ugunsdzēsības aparāti PA-6A. apjoms norādīts orientējoši. /ABC class powder fire extinguisher. 6 kg ABC powder portable fire extinguishers PA-6A. the amount is indicative.</t>
  </si>
  <si>
    <t>Izbūvēto telpu ģenerālo tīrīšana/ General cleaning of constructed premises</t>
  </si>
  <si>
    <t>Būvdarbu laikā nepieciešamo pārbaužu veikšana, atzinumu saņemšana un būves nodošana ekspluatācija/ Carrying out the necessary inspections during construction works, receiving opinions and putting the building into operation</t>
  </si>
  <si>
    <t>ENERGOEFIKTĪVITĀTES NOVERTĒJUMS:  BlowerDoorTests/ BlowerDoor test</t>
  </si>
  <si>
    <t>Būvbedres grunts izstrāde zem ēkas C2-9/ Excavated soil under the building</t>
  </si>
  <si>
    <t>Apsardzes izmaksas (1 punkta)/ Security costs (1 point)**</t>
  </si>
  <si>
    <t>Grunts iekraušana un izvešana būvlaukuma atbērtnē (apjoms norādīts sablīvētā veidā) /Loading and unloading of soil at the construction site (volume is indicated in compacted form)</t>
  </si>
  <si>
    <t>Ceļu plātnes dz./betona (6000x2000x140) pārvietošana- pagaidu ceļu izbūvei/ Road reinforcement / concrete slabs (6000x2000x140) ayer or installation for the installation of underground utilities</t>
  </si>
  <si>
    <t xml:space="preserve">Grunts ūdens līmeņa pazemināšanas sistēmas noma,  ierīkošana, uzturēšana un demontāža (Iekārtas darbības laiku nosaka būvuzņemējs saskaņojot )/ Rental, installation, maintenance and dismantling of groundwater level lowering system (The operation time of the equipment is determined by the construction contractor in coordination with the building designer) </t>
  </si>
  <si>
    <t>caurules/ garums līdz Daugavai/ Pipes/Length to the Daugava</t>
  </si>
  <si>
    <t>Brīdinājuma zīmju īre (montāža/demontāža)/ Rental of warning signs (assembly / disassembly)</t>
  </si>
  <si>
    <t>Ceļu zīmes būvlaukumā/ In a sign of travels site area</t>
  </si>
  <si>
    <t>Ceļu zīmes saskaņā ar MK noteikumiem Nr. 421 „Noteikumi par darba vietu aprīkošanu uz ceļiem”. Spiedvada kanalizācijas izbūvešanas etapā/ Signs of travels in accordance with the MK conditions Nr. 421 . In the Spiedvada sewage system izbūvešanas stage</t>
  </si>
  <si>
    <t>TORŅA CELTNIS Nr.C2-10-2 "Liebherr 500 HC- 20", R=40.0 m VAI ANALOGU, UZ ENKURIEM / TOWER CRANE No. C2-10-2 "Liebherr 500 HC- 20", R=40.0 m OR SIMILAR, ON ANCHORS</t>
  </si>
  <si>
    <t>TORŅA CELTNIS Nr.C2-10-1 "Liebherr 256 HC", R=43.3 m  VAI ANALOGU / TOWER CRANE No. C2-10-1 "Liebherr 256 HC", R=43.3 m OR SIMILAR</t>
  </si>
  <si>
    <t>Pamati zem torņa celtņu (pāļi, skat BK 1.kārta+ režģogs) / Foundations under tower cranes (piles + lattice girder)</t>
  </si>
  <si>
    <t>DVP torņa celtņu montāža/ demontāža / Assembly/dismantling of DVP tower cranes</t>
  </si>
  <si>
    <t>Montāžas darbi celtņiem/ Assembly work cranes</t>
  </si>
  <si>
    <t xml:space="preserve">Veidņu (apjoms precizējams veidņu izklājumā) , tsk. (palīgmateriāli (kokmateriāli, saplāksnis, stiprinājumi, caurlītes, konusi, aizbāžņi, eļļa, plēve) montāža, noma, demontāža režģogiem/ Formwork (volume to be specified in the formwork layout), incl. (auxiliary materials (timber, plywood, fasteners, tubes, cones, plugs, oil, film) assembly, rental, dismantling </t>
  </si>
  <si>
    <t>Veidņu (apjoms precizējams veidņu izklājumā) , tsk. (palīgmateriāli (kokmateriāli, saplāksnis, stiprinājumi, caurlītes, konusi, aizbāžņi, eļļa, plēve) montāža, noma, demontāža/ Formwork (volume to be specified in the formwork layout), incl. (auxiliary materials (timber, plywood, fasteners, tubes, cones, plugs, oil, film) assembly, rental, dismantling</t>
  </si>
  <si>
    <t>Veidņu (apjoms precizējams veidņu izklājumā) , tsk. (palīgmateriāli (kokmateriāli, saplāksnis, stiprinājumi, caurlītes, konusi, aizbāžņi, eļļa, plēve) montāža, noma, demontāža kolonnām/ Formwork (volume to be specified in the formwork layout), incl. (auxiliary materials (timber, plywood, fasteners, tubes, cones, plugs, oil, film) assembly, rental, dismantling (column)</t>
  </si>
  <si>
    <t>Veidņu (apjoms precizējams veidņu izklājumā) , tsk. (palīgmateriāli (kokmateriāli, saplāksnis, stiprinājumi, caurlītes, konusi, aizbāžņi, eļļa, plēve), stutu montāža/noma/demontāža (pārsegums)/Formwork (volume to be specified in the formwork layout), incl. (auxiliary materials (timber, plywood, fasteners, tubes, cones, plugs, oil, film), studs assembly / rental / dismantling (slab)</t>
  </si>
  <si>
    <t>Veidņu (apjoms precizējams veidņu izklājumā) , tsk. (palīgmateriāli (kokmateriāli, saplāksnis, stiprinājumi, caurlītes, konusi, aizbāžņi, eļļa, plēve) montāža/noma/demontāža Sijas/Formwork (volume to be specified in the formwork layout), incl. (auxiliary materials (timber, plywood, fasteners, tubes, cones, plugs, oil, film) assembly / rental / dismantling (beam)</t>
  </si>
  <si>
    <t xml:space="preserve"> Stiprinājumi un palīgmateriāli / Fittings and auxiliary materials</t>
  </si>
  <si>
    <t>Saliekama dzelzsbetona plātnes dobo paneļu HCS 220 Betons C40/50 (b=220mm) montāža,  (t.sk.montāžas materiāli, stiprinājumi, ieliekamās detaļas, palīgmateriāli)/ Precast reinforced concrete slab HCS 220 Concrete 40/50 (b=220mm) assembly, (including assembly materials, fasteners, insert parts, auxiliary materials),t sk. including:</t>
  </si>
  <si>
    <t>Saliekama dzelzsbetona plātnes dobo paneļu HCS 320 Betons C40/50 (b=320mm) montāža,  (t.sk.montāžas materiāli, stiprinājumi, ieliekamās detaļas, palīgmateriāli)/ Precast reinforced concrete slab HCS 320 Concrete 40/50 (b=320mm) assembly, (including assembly materials, fasteners, insert parts, auxiliary materials),t sk. including:</t>
  </si>
  <si>
    <t>Kolonnu betonēšana Betons C40/50, betons ar betona piegādi, sūknēšanu, vibrēšanu, līdzināšanu, mitrināšanu, plēves piesegšanu, tehnoloģisko un deformācijas šuvju izveidi, ieliekamo detaļu iebetonēšanu, ja nepieciešams/ Reinforced concrete column, Concrete C40/50, concrete with concrete delivery, pumping, vibrating, leveling, wetting, covering with film, creating technological and deformation joints, concreting of insert parts, if necessary</t>
  </si>
  <si>
    <t>Sienu betonēšana Betons C40/50 , betons ar betona piegādi, sūknēšanu, vibrēšanu, līdzināšanu, mitrināšanu, plēves piesegšanu, tehnoloģisko un deformācijas šuvju izveidi, ieliekamo detaļu iebetonēšanu, ja nepieciešams/ Reinforced concrete wall, Concrete C40/50, concrete with concrete delivery, pumping, vibrating, leveling, wetting, covering with film, creating technological and deformation joints, concreting of insert parts, if necessary</t>
  </si>
  <si>
    <t>Pārseguma betonēšana Betons C40/50, betons ar betona piegādi, sūknēšanu, vibrēšanu, līdzināšanu, mitrināšanu, plēves piesegšanu, tehnoloģisko un deformācijas šuvju izveidi, ieliekamo detaļu iebetonēšanu, ja nepieciešams/Reinforced concrete slab / Concrete C40/50, concrete with concrete delivery, pumping, vibrating, leveling, wetting, covering with film, creating technological and deformation joints, concreting of insert parts, if necessary</t>
  </si>
  <si>
    <t>Tērauda izstrādājumu aptīšana ar sietu, apbetonēšana Betons C30/37 vai pabetonējumi, smalkgraudains betons C35/45/Concreting of steel products Concrete C30/37 or concrete overlays, fine-grained concrete C35/45</t>
  </si>
  <si>
    <t>Siju betonēšana Betons C40/50, betons ar betona piegādi, sūknēšanu, vibrēšanu, līdzināšanu, mitrināšanu, plēves piesegšanu, tehnoloģisko un deformācijas šuvju izveidi, ieliekamo detaļu iebetonēšanu, ja nepieciešams/ Reinforced concrete beam/ Concrete C40/50, concrete with concrete delivery, pumping, vibrating, leveling, wetting, covering with film, creating technological and deformation joints, concreting of insert parts, if necessary</t>
  </si>
  <si>
    <t/>
  </si>
  <si>
    <t>TGS1</t>
  </si>
  <si>
    <t>E30-Cu-4x1,5</t>
  </si>
  <si>
    <t>11.1</t>
  </si>
  <si>
    <t>11.3</t>
  </si>
  <si>
    <t>12.</t>
  </si>
  <si>
    <t>12.1</t>
  </si>
  <si>
    <t>Būvbedres aizbēršana ar pievesto smilti (apjoms norādīts sablīvētā veidā), zem ēkas/Backfilling of a construction pit with applied sand (volume is indicated in compacted form) under the building</t>
  </si>
  <si>
    <t xml:space="preserve"> Metināšanas materiāli/  Welding materials</t>
  </si>
  <si>
    <t xml:space="preserve"> Pārējie materiāli, palīgmateriāli/  Welding materials</t>
  </si>
  <si>
    <t>Grunts rakšana ar riteņu ekskavatoru, noberot uz tranšejas malas, sausā gruntī/  Excavation of the soil with a wheel excavator, digging on the edge of the trench, in dry soil</t>
  </si>
  <si>
    <t>Smilts pamatnes b=15 cm izveidošana, smilts (smalkgraudaina) bez akmeņu un mālu piejaukuma, blietējot ar motorblieti/  Creation of a sand base b=15 cm, sand (fine-grained) without stones and clay admixtures, compacted with a motor rammer</t>
  </si>
  <si>
    <t>Tranšejā ieguldīta cauruļvadu piebēršana ar smilti (smalkgraudains) bez akmeņu un māla piejaukuma, 20 cm virs caurulēm, blīvējot piebērumu starp caurulēm un tranšejas malu/  Backfilling of pipelines laid in the trench with sand (fine-grained) without stones and clay admixture, 20 cm above the pipes, compacting the backfill between the pipes and the edge of the trench</t>
  </si>
  <si>
    <t>Tranšejas aizbēršana ar izrakto grunti, bez akmeņiem un būvgružiem, ar riteņu ekskavatora frontālo kausu/  Backfilling of the trench with excavated soil, free of stones and debris, with the front bucket of a wheeled excavator</t>
  </si>
  <si>
    <t>Grunts iekraušana automašīnā ar riteņu ekskavatoru, izvešana (grunts izvešanas vieta līdz 20 km attālumam)/  Loading the soil into a car with a wheeled excavator, taking it away (soil removal site up to 20 km away)</t>
  </si>
  <si>
    <t>Tranšejas virsmas izlīdzināšana ar rokām, blietējot ar motoru blieti/  Leveling the trench surface by hand, tamping with a motorized rammer</t>
  </si>
  <si>
    <t>Metāla gala noslēgu demontāža DN80 ar PE termonosēdošā gala noslēgu D200, L=0.7m un termonosēdošo lentu/  Dismantling of metal end caps DN80 with PE heat shrink end cap D200, L=0.7m and heat shrink tape M-1.0</t>
  </si>
  <si>
    <t xml:space="preserve"> Rūpnieciski izolēto cauruļu ieguldīšana un montāža tranšējā 2xØ88.9/200/  Laying and assembly of industrially insulated pipes in a trench 2xØ88.9/200</t>
  </si>
  <si>
    <t>Pievienošanās esošajiem cauruļvadiem Ø88.9/200/  Connection to existing pipelines Ø88.9/200</t>
  </si>
  <si>
    <t>Cauruļvadu tīkla signalizācijas sistēmas montāža, cauruļvadu tīkla marķēšana/  Pipeline network signaling system installation, pipeline network marking</t>
  </si>
  <si>
    <t>Cauruļvadu skalošana /  Flushing of pipelines</t>
  </si>
  <si>
    <t>Metināto šuvju pārbaudi ar 100%  nesagraujošas pārbaudes metodi/  Inspection of welded seams by 100% non-destructive testing method</t>
  </si>
  <si>
    <t>Nodošanas-pieņemšanas dokumentācijas noformēšana/  Preparation of handover-acceptance documentation</t>
  </si>
  <si>
    <t>Sistēmu testēšana/  Testing of systems</t>
  </si>
  <si>
    <t xml:space="preserve"> Kompensācijas spilveni montāža D200 (L=1,0m, B=0,20m, s=0,04m)/  Compensation cushions installation D200 (L=1.0m, B=0.20m, s=0.04m)</t>
  </si>
  <si>
    <t>Brīdinājuma lentas ievietošana tranšejā/  Placing warning tape in a trench</t>
  </si>
  <si>
    <t>Teritorijas labiekārtošanas darbi nav iekļauti SAT daļā, skatīt būvprojekta TS-CD daļā/  Territory improvement works are not included in the SAT part, see the TS-CD part of the construction project</t>
  </si>
  <si>
    <t>Caurules, veidgabali un komplektējošie materiāli</t>
  </si>
  <si>
    <t xml:space="preserve"> Tērauda elektrometinātas caurules, (EN10217-1) DN25/  Steel electrowelded pipes, (EN10217-1) DN25</t>
  </si>
  <si>
    <t xml:space="preserve"> Tērauda elektrometinātas caurules, (EN10217-1) DN80/  Steel electrowelded pipes, (EN10217-1) DN80</t>
  </si>
  <si>
    <t xml:space="preserve"> Lodveida vārsts, metināms/ārējā vītne ar noslēgtapu ar iekšējo vītni DN25/  Ball valve, weldable/external thread with plug with internal thread DN25</t>
  </si>
  <si>
    <t>Akmens vates izolācija, ar alumīnija folijas pārklājums un apšūta ar polivinilhlorīda (PVC) pārklājumu, b=40 mm, ø35/  Stone wool insulation, covered with aluminum foil and coated with polyvinyl chloride (PVC), w=40 mm, ø35</t>
  </si>
  <si>
    <t>Akmens vates izolācija, ar alumīnija folijas pārklājums un apšūta ar polivinilhlorīda (PVC) pārklājumu, b=60 mm, ø35/  Stone wool insulation, covered with aluminum foil and coated with polyvinyl chloride (PVC), w=60 mm, ø35</t>
  </si>
  <si>
    <t>Akmens vates izolācija, ar alumīnija folijas pārklājums un apšūta ar polivinilhlorīda (PVC) pārklājumu, b=50 mm, ø89/  Stone wool insulation, covered with aluminum foil and coated with polyvinyl chloride (PVC), w=50 mm, ø89</t>
  </si>
  <si>
    <t>Akmens vates izolācija, ar alumīnija folijas pārklājums un apšūta ar polivinilhlorīda (PVC) pārklājumu, b=80 mm, ø89/  Stone wool insulation, covered with aluminum foil and coated with polyvinyl chloride (PVC), w=80 mm, ø89</t>
  </si>
  <si>
    <t>Pelēks PVC pārklājums/  Grey PVC coating</t>
  </si>
  <si>
    <t xml:space="preserve"> Epoksīda grunts krāsa Epoprim (2.kārtās)/ Epoxy primer paint Epoprim (in 2 layers)</t>
  </si>
  <si>
    <t xml:space="preserve"> Knopīšu baksts PVC pārklājumam/  Button pick for PVC coating</t>
  </si>
  <si>
    <t xml:space="preserve"> PVC parējie materiāli, palīgmateriāli/  PVC other materials, auxiliary materials</t>
  </si>
  <si>
    <t>Siltumtīklu izbūve no tērauda elektrometinātas caurules DN25 ar izolāciju un apšūta ar polivinilhlorīda (PVC) pārklājumu, b=40 mm, ø35/  Construction of heating networks from steel electrowelded pipes DN25 with insulation and sheathed with polyvinyl chloride (PVC) coating, w=40 mm, ø35</t>
  </si>
  <si>
    <t>Siltumtīklu izbūve no tērauda elektrometinātas caurules DN25 ar izolāciju un apšūta ar polivinilhlorīda (PVC) pārklājumu, b=60 mm, ø35/  Construction of heating networks from steel electrowelded pipes DN40 with insulation and sheathed with polyvinyl chloride (PVC) coating, w=60 mm, ø35</t>
  </si>
  <si>
    <t>Siltumtīklu izbūve no tērauda elektrometinātas caurules DN80 ar izolāciju un apšūta ar polivinilhlorīda (PVC) pārklājumu, b=50 mm, ø89/  Construction of heating networks from steel electrowelded pipes DN80 with insulation and sheathed with polyvinyl chloride (PVC) coating, w=50 mm, ø89</t>
  </si>
  <si>
    <t>Siltumtīklu izbūve no tērauda elektrometinātas caurules DN80 ar izolāciju un apšūta ar polivinilhlorīda (PVC) pārklājumu, b=80 mm, ø80/  Construction of heating networks from steel electrowelded pipes DN80 with insulation and sheathed with polyvinyl chloride (PVC) coating, w=80 mm, ø89</t>
  </si>
  <si>
    <t>Cauruļvadu krāsošana ar epoksīda grunts krāsu, 2 kārtas/ Painting of pipelines with epoxy primer Epoprim (in 2 layers)</t>
  </si>
  <si>
    <t>Sistēmu marķēšana/  Labeling of systems</t>
  </si>
  <si>
    <t>Objekta nosaukums/Object: Dzīvojamās ēkas C2-10 jaunbūve/ Residential building C2-10</t>
  </si>
  <si>
    <t>C2-10</t>
  </si>
  <si>
    <t>Ir pieļaujams izmantot šādus ražotājus / 
The following manufacturers are allowed:
"Prysmian Group", "Klaus Faber AG "</t>
  </si>
  <si>
    <t>šķērsgriezums / cross-section 5x4 mm² XPUJ  vai ekvivalents / or analogue</t>
  </si>
  <si>
    <t>šķērsgriezums / cross-section 5x2,5 mm² XPUJ  vai ekvivalents / or analogue</t>
  </si>
  <si>
    <t>5x4  mm² "CELLPACK"
 vai ekvivalents/or analogue</t>
  </si>
  <si>
    <t>kpl./
set</t>
  </si>
  <si>
    <t xml:space="preserve">Nozaruzmav uzmavas komplekts kabelim / 
Branch sleeve for cable: </t>
  </si>
  <si>
    <t xml:space="preserve">5x4 &lt;&gt; 5x4 &lt;&gt; 5x4 </t>
  </si>
  <si>
    <t xml:space="preserve">5x4 &lt;&gt; 5x2.5 &lt;&gt; 5x4 </t>
  </si>
  <si>
    <t xml:space="preserve">5x2.5 &lt;&gt; 5x2.5 &lt;&gt; 5x2.5 </t>
  </si>
  <si>
    <t xml:space="preserve">Savienojuma uzmavas komplekts kabelim / 
Joint for cable: </t>
  </si>
  <si>
    <t>4 &lt;&gt; 2.5 "CELLPACK"
 vai ekvivalents/or analogue</t>
  </si>
  <si>
    <t>2.5 &lt;&gt; 2.5 "CELLPACK"
 vai ekvivalents/or analogue</t>
  </si>
  <si>
    <t xml:space="preserve">Plastmasas caurules guldīšnai zemē /
Plastic pipes for lying in the ground: </t>
  </si>
  <si>
    <t>Cauruļu ievadu hermetizācija /
Sealing of pipe entries Cellpac Dichtungsmase LG500 vai ekvivalents/or analogue</t>
  </si>
  <si>
    <t xml:space="preserve">Brīdinājuma lenta/Warning tape </t>
  </si>
  <si>
    <t>4.6</t>
  </si>
  <si>
    <t>Segto darbu aktu SDA izstrāde un saskaņošana / Development and harmonization of covered works acts SDA</t>
  </si>
  <si>
    <t>4.7</t>
  </si>
  <si>
    <t>4.8</t>
  </si>
  <si>
    <t>4.9</t>
  </si>
  <si>
    <t>4.10</t>
  </si>
  <si>
    <t>Citi instalācijas materiāli / Other installation materials</t>
  </si>
  <si>
    <t>Hidroizolācijas risinājums- akas ievadam / Waterproof solution</t>
  </si>
  <si>
    <t>Palīgmateriāli (skrūves, skavas, un citi montāžai nepieciešamie izstrādājumi)/ Auxiliary materials (screws, clamps, and other products needed for montage)</t>
  </si>
  <si>
    <t>RS-485 līnijas pārsprieguma aizsardzības modulis, montāžai uz DIN sliedes5/ Over-voltage protection module of the RS-485 communication line, DIN rail mounting NAVITUS LT PROTEC 485</t>
  </si>
  <si>
    <t xml:space="preserve">Papildus darbi / Additional works </t>
  </si>
  <si>
    <t xml:space="preserve">Skaitītāju datu savākšanas kontroliera programmēšana un parametru pirmreizēja iestatīšana /Meter data collector first time setup and programming </t>
  </si>
  <si>
    <t xml:space="preserve">Apsaimniekošanas programmas iestatīšana un programmēšana, komplektā ar programmas licenci / Setting up and programming a management program, complete with a program license </t>
  </si>
  <si>
    <t xml:space="preserve">Datu pārraides savienojuma nodrošināšana no operatoru tīkla/ Providing a data connection from an operator network. </t>
  </si>
  <si>
    <t>Aizdare ar ugunsdrošo blīvēšanas materiālu (EI45/EI90/EI120) individuāliem kabeļu/cauruļu atvērumiem (d&lt;=50mm)/ Fire - resistant filling (EI45/EI90/EI120) for individual cable/pipe openings  (d&lt;=50mm) "HILTI" sertificēts risinājums / 
Certified solution by manufacturer "HILTI"
vai ekvivalents/or analogue</t>
  </si>
  <si>
    <t>ievads</t>
  </si>
  <si>
    <t>0,4kV kabelis/0,4kV cable
 Eca-4x240Al/41Cu
Vai analogs/Or analogue</t>
  </si>
  <si>
    <t>Caurules vāks/ Pipe cap
 Evopipes
Vai analogs/Or analogue</t>
  </si>
  <si>
    <t xml:space="preserve">Smiltis/Sand </t>
  </si>
  <si>
    <t xml:space="preserve">Elektroapgāde (ārējā) / Electricity (external) </t>
  </si>
  <si>
    <t>Ir pieļaujams izmantot šādus ražotājus / 
The following manufacturers are allowed:
"ABB", "Scneider Electric", "Legrand"</t>
  </si>
  <si>
    <t>MS1;
MS2</t>
  </si>
  <si>
    <t>Galvenā 0,4kV sadalne IP31 izpildījumā
(montāža - uz pamatnes) /
Main 0,4kV distribution board, IP31
(mounting - on base)   "Schneider electric''
vai ekvivalents / or analogue
shēmu skatīt lapā / see drawing
2024-063_RWC2-10-EL-101-0</t>
  </si>
  <si>
    <t>Grupu sadalne IP30 izpildījumā
(montāža - uz pamatnes) /
El. Switchboard, IP30
(mounting - on base)   "Schneider electric''
vai ekvivalents / or analogue
shēmu skatīt lapā / see drawing
2024-063_RWC2-10-EL-102-0</t>
  </si>
  <si>
    <t>Grupu sadalne IP30 izpildījumā
(montāža - uz pamatnes) /
El. Switchboard, IP30
(mounting - on base)   "Schneider electric''
vai ekvivalents / or analogue
shēmu skatīt lapā / see drawing
2024-063_RWC2-10-EL-103-0</t>
  </si>
  <si>
    <t>Grupu sadalne IP30 izpildījumā
(montāža - uz pamatnes) /
El. Switchboard, IP30
(mounting - on base)   "Schneider electric''
vai ekvivalents / or analogue
shēmu skatīt lapā / see drawing
2024-063_RWC2-10-EL-104-0</t>
  </si>
  <si>
    <t>3SS2</t>
  </si>
  <si>
    <t>Grupu sadalne IP30 izpildījumā
(montāža - uz pamatnes) /
El. Switchboard, IP30
(mounting - on base)   "Schneider electric''
vai ekvivalents / or analogue
shēmu skatīt lapā / see drawing
2024-063_RWC2-10-EL-105-0</t>
  </si>
  <si>
    <t>4SS1</t>
  </si>
  <si>
    <t>Grupu sadalne IP30 izpildījumā
(montāža - uz pamatnes) /
El. Switchboard, IP30
(mounting - on base)   "Schneider electric''
vai ekvivalents / or analogue
shēmu skatīt lapā / see drawing
2024-063_RWC2-10-EL-106-0</t>
  </si>
  <si>
    <t>4SS2</t>
  </si>
  <si>
    <t>Grupu sadalne IP30 izpildījumā
(montāža - uz pamatnes) /
El. Switchboard, IP30
(mounting - on base)   "Schneider electric''
vai ekvivalents / or analogue
shēmu skatīt lapā / see drawing
2024-063_RWC2-10-EL-107-0</t>
  </si>
  <si>
    <t>5SS1</t>
  </si>
  <si>
    <t>Grupu sadalne IP30 izpildījumā
(montāža - uz pamatnes) /
El. Switchboard, IP30
(mounting - on base)   "Schneider electric''
vai ekvivalents / or analogue
shēmu skatīt lapā / see drawing
2024-063_RWC2-10-EL-108-0</t>
  </si>
  <si>
    <t>5SS2</t>
  </si>
  <si>
    <t>Grupu sadalne IP30 izpildījumā
(montāža - uz pamatnes) /
El. Switchboard, IP30
(mounting - on base)   "Schneider electric''
vai ekvivalents / or analogue
shēmu skatīt lapā / see drawing
2024-063_RWC2-10-EL-109-0</t>
  </si>
  <si>
    <t>6SS1</t>
  </si>
  <si>
    <t>Grupu sadalne IP30 izpildījumā
(montāža - uz pamatnes) /
El. Switchboard, IP30
(mounting - on base)   "Schneider electric''
vai ekvivalents / or analogue
shēmu skatīt lapā / see drawing
2024-063_RWC2-10-EL-110-0</t>
  </si>
  <si>
    <t>1.11.</t>
  </si>
  <si>
    <t>6SS2</t>
  </si>
  <si>
    <t>Grupu sadalne IP30 izpildījumā
(montāža - uz pamatnes) /
El. Switchboard, IP30
(mounting - on base)   "Schneider electric''
vai ekvivalents / or analogue
shēmu skatīt lapā / see drawing
2024-063_RWC2-10-EL-111-0</t>
  </si>
  <si>
    <t xml:space="preserve">Eca-4x70Al/21Cu mm² </t>
  </si>
  <si>
    <t xml:space="preserve">Horizontāla perforētā kabeļu rene ar nosegvāku 
(RPE kabeļiem), kopā ar stiprinājuma un pagrieziena elementiem / 
Horizontal perforated cable tray with cover 
(for RPE cables), with fastening and bending elements: : </t>
  </si>
  <si>
    <t>300×60 mm (WxH) "OBO" RKS - Magic  + DRLU
vai ekvivalents/or analogue</t>
  </si>
  <si>
    <t xml:space="preserve">Vertikāla el. kabeļu trepe ar nosegvāku (RPE kabeļiem) /
Vertical el. cable ladder with cover (for RPE cables): </t>
  </si>
  <si>
    <t xml:space="preserve">Ir pieļaujams izmantot šādus ražotājus / 
The following manufacturers are allowed:
"OBO","Kopos", "Hilti" </t>
  </si>
  <si>
    <t>1170 × 210 mm "HILTI" sertificēts risinājums / 
Certified solution by manufacturer "HILTI"
vai ekvivalents/or analogue</t>
  </si>
  <si>
    <t>Iekārtu un tīkla sadales statne, grīdas, ar stikla durvīm, ar noņēmāmmām sānu un aizmugures plāksnēm, slēdzama, ar zemējumu kompl., tai skaitā uz vienu komplektu:/ Equipment and network distribution rack, floor-standing, with glass door, with removable side and back plates, lockable, with earthing kit, including per set:</t>
  </si>
  <si>
    <t xml:space="preserve"> - Statne / Distribution rack EXCEL Environ CR800, 42U, 800x800x2070mm (Part Code: 542-4288-GSBF-BK)</t>
  </si>
  <si>
    <t xml:space="preserve">Iekārtu un tīkla sadales statne, grīdas, ar stikla durvīm, ar noņēmāmmām sānu un aizmugures plāksnēm, slēdzama,ar zemējumu kompl., tai skaitā uz vienu komplektu:/ Equipment and network distribution rack, floor-standing, with glass door, with removable side and back plates, lockable, with earthing kit, including per set: </t>
  </si>
  <si>
    <t>2.3</t>
  </si>
  <si>
    <t>2.5</t>
  </si>
  <si>
    <t>2.6</t>
  </si>
  <si>
    <t>2.7</t>
  </si>
  <si>
    <t>2.8</t>
  </si>
  <si>
    <t>3.3</t>
  </si>
  <si>
    <t>Komutācijas vads/ Patch cable  EXCEL, CAT.6, UTP, RJ45/RJ45, 0.5/1/2m</t>
  </si>
  <si>
    <t>3.4</t>
  </si>
  <si>
    <t>Optisko šķiedru kabelis/ Optical cable EXCEL, OS2 Singlemode 9/125, 2 šķiedras/fibres, Class Dca</t>
  </si>
  <si>
    <t>Optisko šķiedru kabelis/ Optical cable EXCEL, OS2 Singlemode 9/125, 4 šķiedras/fibres, Class Dca</t>
  </si>
  <si>
    <t>Elektronisko sakaru kabelis, iekštelpu/ Electronic communication cable, indoor EXCEL, U/UTP-4x2x0.5(CAT.6), Class Dca</t>
  </si>
  <si>
    <t>6</t>
  </si>
  <si>
    <t>6.1</t>
  </si>
  <si>
    <t xml:space="preserve">  d=20…40 mm, halogēnbrīvs/ halogen-free "EVOPIPES"  vai ekvivalents/or analogue</t>
  </si>
  <si>
    <t xml:space="preserve">  d=32 mm, ar trosi/buksieri, halogēnbrīvs/ with pre-installed pulling wire, halogen-free "EVOPIPES"  vai ekvivalents/or analogue</t>
  </si>
  <si>
    <t>6.2</t>
  </si>
  <si>
    <t>7</t>
  </si>
  <si>
    <t>7.1</t>
  </si>
  <si>
    <t>400×60 mm (WxH) "OBO" LCIS  vai ekvivalents/or analogue</t>
  </si>
  <si>
    <t>400×60 mm (WxH) "OBO"  RKS Magic vai ekvivalents/or analogue</t>
  </si>
  <si>
    <t>8</t>
  </si>
  <si>
    <t xml:space="preserve">Ir pieļaujams izmantot šādus ražotājus / 
The following manufacturers are allowed:
"HILTI", "OBO Betermann" </t>
  </si>
  <si>
    <t>8.1</t>
  </si>
  <si>
    <t xml:space="preserve">Aizdare ar ugunsdrošo blīvēšanas materiālu (EI45) atvērumiem pārsegumā/ Fire - resistant filling (EI45) for openings in ceiling: </t>
  </si>
  <si>
    <t>1050 × 200 mm "HILTI" sertificēts risinājums / 
Certified solution by manufacturer "HILTI"
vai ekvivalents/or analogue</t>
  </si>
  <si>
    <t>1220 × 200 mm "HILTI" sertificēts risinājums / 
Certified solution by manufacturer "HILTI"
vai ekvivalents/or analogue</t>
  </si>
  <si>
    <t>8.2</t>
  </si>
  <si>
    <t xml:space="preserve">Aizdare ar ugunsdrošo blīvēšanas materiālu (EI45) atvērumiem sienā / Fire - resistant filling (EI45) for openings in wall: </t>
  </si>
  <si>
    <t>400 × 200 mm "HILTI" sertificēts risinājums / 
Certified solution by manufacturer "HILTI"
vai ekvivalents/or analogue</t>
  </si>
  <si>
    <t>8.3</t>
  </si>
  <si>
    <t xml:space="preserve">Dzīvokļu tīkli / Apartment networks </t>
  </si>
  <si>
    <t>9</t>
  </si>
  <si>
    <t xml:space="preserve">Skapji un to aprīkojums/ Cabinets and their equipment </t>
  </si>
  <si>
    <t xml:space="preserve">Ir pieļaujams izmantot šādus ražotājus / 
The following manufacturers are allowed:
"ABB", "Schneider" </t>
  </si>
  <si>
    <t>9.1</t>
  </si>
  <si>
    <t xml:space="preserve">Dzīvokļa elektronisko sakaru sistēmas skapis, tai skaitā uz vienu komplektu/ Apartment electronic communication system cabinet, including per set: </t>
  </si>
  <si>
    <t xml:space="preserve"> - Sienas montāžas skapis, ar DIN sliedi, perforētu tērauda montāžas plāksni un rotējošu dubulto kontaktligzdu, durvīm ar ventilācijas atverēm/ Wall mounting cabinet assembled with DIN rail, perforated sheet steel mounting plate and rotatable double socket outlet, door with ventilation holes ABB  
Flush-mounted media enclosure UK620MV, 497 mm x 384 mm x 97 mm (2CPX031390R9999) </t>
  </si>
  <si>
    <t xml:space="preserve"> - Optisko šķiedru savienojumu kārba priekš maks. 2xSC adapteriem /
Fiber Optic FTTH Customer terminal box for 2x SC adapters 2xSC ports (W=86, D=30, H=86)</t>
  </si>
  <si>
    <t xml:space="preserve"> - LC duplex adapteris/adapter </t>
  </si>
  <si>
    <t>9.2</t>
  </si>
  <si>
    <t>9.3</t>
  </si>
  <si>
    <t>9.4</t>
  </si>
  <si>
    <t>10</t>
  </si>
  <si>
    <t>10.1</t>
  </si>
  <si>
    <t>10.2</t>
  </si>
  <si>
    <t>10.3</t>
  </si>
  <si>
    <t>11</t>
  </si>
  <si>
    <t>11.2</t>
  </si>
  <si>
    <t>12</t>
  </si>
  <si>
    <t xml:space="preserve">  d=16…20 mm, halogēnbrīvs/ halogen-free </t>
  </si>
  <si>
    <t>12.2</t>
  </si>
  <si>
    <t xml:space="preserve">Īrnieku tīkli / Tenant networks </t>
  </si>
  <si>
    <t>13</t>
  </si>
  <si>
    <t xml:space="preserve">Statnes un to aprīkojums/ Distribution cabinets and their equipment </t>
  </si>
  <si>
    <t xml:space="preserve">Ir pieļaujams izmantot šādus ražotājus / 
The following manufacturers are allowed:
"Excel", "Rittal", "Schneider Electric" </t>
  </si>
  <si>
    <t>13.1</t>
  </si>
  <si>
    <t>IR</t>
  </si>
  <si>
    <t xml:space="preserve">Elektronisko sakaru sistēmas iekārtu un tīkla sadales skapis, sienas / Electronic communications system equipment and network distribution cabinet, wal </t>
  </si>
  <si>
    <t xml:space="preserve"> - Sienas sadales skapis/ Wall distribution cabinet EXCEL Environ WR600 Wall Rack, 15U, 570x600x769mm (Part Code: WB15.6SGB)</t>
  </si>
  <si>
    <t xml:space="preserve"> - Ventilatoru bloks/ Fan unit EXCEL Environ jumta ventilatora plate ar 2 ventilatoriem, komplektā ar barošanas vadu/ roof mount fun tray with 2 fans, complete with power cord (Part Code: 540-302-BK)</t>
  </si>
  <si>
    <t>13.2</t>
  </si>
  <si>
    <t>14</t>
  </si>
  <si>
    <t>Modulārais komutācijas panelis optisko šķiedru kabeļiem/ Modular patch panel for fiber optic cables Excel ExpressNet 4-Module Unloaded Modular Panel 1U (Part Code: 100-230)</t>
  </si>
  <si>
    <t>Optisko šķiedru kasete modulārajam komutācijas panelim/ Fiber optic cassette for modular patch panel Excel Enbeam 6 Port 12 Fibre OS2 LC ExpressNet Module (Part Code: 201-602)</t>
  </si>
  <si>
    <t>14.4</t>
  </si>
  <si>
    <t>Piekļuves kontroles iekārtas/ Access control equipment</t>
  </si>
  <si>
    <t>Ir pieļaujams izmantot šādus ražotājus / 
The following manufacturers are allowed:
"HikVision", "Fermax", "2N"</t>
  </si>
  <si>
    <t>PK</t>
  </si>
  <si>
    <t>Piekļuves kontroles sistēmas tīkla piekļuves kontrolieris (1 durvīm)/ Access Control System Network Access Controller (for 1 door) HIKVISION DS-K2602T, kontrolieris 1 durvīm, atbalsta 100000 aktīvas kartes,  atbalsta 300000 notikumu ierakstīšanu, TCP/IP vai RS-485 komunikācijai ar PC, Wiegand un RS-485 komunikācijai ar lasītāju/ HIKVISION DS-K2601T, controller for 1 door, supports 100000 active cards, supports 300000 event recording, TCP/IP or RS-485 for communication with PC, Wiegand and RS-485 for communication with reader</t>
  </si>
  <si>
    <t>Piekļuves kontroles sistēmas tīkla piekļuves kontrolieris (4 durvīm)/ Access Control System Network Access Controller (for 4 doors) HIKVISION DS-K2604T, kontrolieris 4 durvīm, atbalsta 100000 aktīvas kartes,  atbalsta 300000 notikumu ierakstīšanu, TCP/IP vai RS-485 komunikācijai ar PC, Wiegand un RS-485 komunikācijai ar lasītāju/ HIKVISION DS-K2604T, controller for 4 doors, supports 100000 active cards, supports 300000 event recording, TCP/IP or RS-485 for communication with PC, Wiegand and RS-485 for communication with reader</t>
  </si>
  <si>
    <t>KL</t>
  </si>
  <si>
    <t>Bezkontakta karšu nolasītājs ar tastatūru(virsapmetuma montāžai)/ Contactless card reader (for surface mounting) HIKVISION DS-K1107AMK, Mirafe</t>
  </si>
  <si>
    <t>MSI</t>
  </si>
  <si>
    <t xml:space="preserve">Piekļuves kontroles sistēmas sarunu iekārta ar skārienjutīgu displeju, iebūvētu karšu nolasītāju un videokameru (virsapmetuma montāžai),  tai skaitā uz vienu komplektu/ Access control intercom with Touch display, built-in card reader and video camera (for overhead mounting), including per set: </t>
  </si>
  <si>
    <t xml:space="preserve"> - galvēnais modulārais sarunu iekārtu modulis ar video kameru/  Main modular intercom module with video camera HIKVISION DS-KD8003-IME1, 2MP fisheye Camera with IR Supplement, PoE, </t>
  </si>
  <si>
    <t xml:space="preserve"> - Skārienjutīga displēja modulis ar iebūvēto karšu nolasītāju/ Touch Display Module with M1 Card Reader HIKVISION DS-KD-TDM, 4-inch touch screen with rich information display: Dial number, pin code unlock, contact list, advertisement,
 13.56 MHz</t>
  </si>
  <si>
    <t xml:space="preserve"> - durvju stacijas lietus aizsegs/ Door station rain cover  HIKVISION DS-KABD8003-RS2 (krāsu precizēt/colour to specify)</t>
  </si>
  <si>
    <t xml:space="preserve"> - 2 moduļu stiprinājuma rāmis/ 2-module mounting frame HIKVISION DS-KD-ACW2  (krāsu precizēt/ colour to specify)</t>
  </si>
  <si>
    <t>SI</t>
  </si>
  <si>
    <t>Audio/video sarunu iekārta dzīvoklī / 
Audio/video intercom in apartment HIKVISION DS-KH6350-WTE1, IP, PoE,  7-inch TFT touch screen with 1024 × 600 resolution, Convenient Hik-Connect APP Mobile Contro</t>
  </si>
  <si>
    <t>Magnētiskais kontaktu slēdzis durvīm / Magnetic contact for door tipu precizēt saskaņā ar durvju specifikāciju/type to be specified in accordance with the door specification</t>
  </si>
  <si>
    <t>Piekļuves kontroles breloks (3gb. uz dzīvokli) / Access control keyfob (3 pcs per apartment) HIKVISION Mifare DS-K7M102-M,  13.56 MHz</t>
  </si>
  <si>
    <t>Kartiņu programmēšanas ierīc/ Card Enrollment Station HIKVISION  DS-K1F100-D8E, Plug-and-play USB with no-driver technology, 13.56MHz and 125KHz</t>
  </si>
  <si>
    <t>RFID lasītājs komplektā ar kronšteinu/ RFID reader complete with mounting kit TagMaster LR-6 2.45GHz Reader</t>
  </si>
  <si>
    <t>Birka/ Tag TagMaster 2.45GHz semi active tag with battery</t>
  </si>
  <si>
    <t>1.13</t>
  </si>
  <si>
    <t xml:space="preserve">Komutācijas paneļi/ Patch panels </t>
  </si>
  <si>
    <t xml:space="preserve">Komutācijas panelis vara kabeļiem komplektā ar ligzdām (*)/ Patch panel for copper cables complete with sockets Excel Plus Cat6 24 Port Unscreened Patch Panel 1U LSA </t>
  </si>
  <si>
    <t xml:space="preserve">Evakuācijas izeju atbloķēšanas sistēma/ Evacuation exit unlock system </t>
  </si>
  <si>
    <t xml:space="preserve">Ir pieļaujams izmantot šādus ražotājus / 
The following manufacturers are allowed:
"GfS", "AssaAbloy" </t>
  </si>
  <si>
    <t xml:space="preserve">Evakuācijas izeju atbloķēšanas aprīkojums, tai skaitā uz vienu komplektu/ Equipment for unlocking evacuation exits, including per set: </t>
  </si>
  <si>
    <t xml:space="preserve"> - Evakuācijas vadības bloks, ieskaitot avārijas slēdzi, sirēnu un vadības pogu, 4,2 collu krāsu skārienekrānu, kā arī bezatslēgas lietošanu, izmantojot PIN kodus Escape rout control unit including emergency switch, siren and operating button, a 4.2-inch color touch display and also enables keyless use via pin codes GfS SMART Terminal PLUS (794 050) 24VDC</t>
  </si>
  <si>
    <t xml:space="preserve"> - Durvju elektromehāniskaisaprīkojums (evakuācijas durvju sprūds + fiksators)/ Electromechanical door equipment (escape door strike + latch)     Dorcas 77 NF305 + FP1I  </t>
  </si>
  <si>
    <t xml:space="preserve"> - evakuācijas durvju vadības bloka elektroapgādes bloks 
ar akumulators un iek.skapi/ Evacuation door control unit power supply unit with akumulator and cabinet 230VAC/24VDC/2.5A + 2x 7Ah</t>
  </si>
  <si>
    <t xml:space="preserve"> -  izejas poga/ exit button PBA-815 (K4-C)</t>
  </si>
  <si>
    <t xml:space="preserve">Ir pieļaujams izmantot šādus ražotājus / 
The following manufacturers are allowed:
"Excel", "Prysmian Group", "Klaus Faber AG ", "Commscope" </t>
  </si>
  <si>
    <t>Spraudnis RJ45, kab. gala apdarei ar uzmavu/ RJ45 plug, for cable termination with sleeve EXCEL, RJ45 (CAT.6A(1.G))</t>
  </si>
  <si>
    <t>Karšu nolasītāju pievienošanas kabelis /
Card reader connection cable  Draka Signal Cable 2800, Dca is a halogen-free, collectively shielded, paired, 4x2x0.8, Dca</t>
  </si>
  <si>
    <t>Piekļuves kontroles vadības kabelis /
Access control control cable Draka Signal Cable 2800, Dca is a halogen-free, collectively shielded, paired, 2x2x0.8, Dca</t>
  </si>
  <si>
    <t>Signālkabelis/ Signal cable  Draka Signal Cable 2800, Dca is a halogen-free, collectively shielded, paired, 2x2x0.6, Dca</t>
  </si>
  <si>
    <t xml:space="preserve">Nozarkārba (elektroapgādes kabelim)/ Junction box (for power supply cable) </t>
  </si>
  <si>
    <t xml:space="preserve">  d=20 mm, ar trosi/buksieri, halogēnbrīvs/ with pre-installed pulling wire, halogen-free "EVOPIPES"  vai ekvivalents/or analogue</t>
  </si>
  <si>
    <t>Aizdare ar hermētisku blīvēšanas materiālu (bez uguns izturības) individuāliem kabeļu/cauruļu atvērumiem (d&lt;=50mm)/ Filling (without fire resistance) for individual cable/pipe openings  (d&lt;=50mm) "HILTI" sertificēts risinājums / 
Certified solution by manufacturer "HILTI"
vai ekvivalents/or analogue</t>
  </si>
  <si>
    <t>6.3</t>
  </si>
  <si>
    <t>Hidroizolācijas risinājums individuāliem kabeļu/cauruļu atvērumiem (d&lt;=50mm)/ Waterproofing solution for individual cable/pipe openings  (d&lt;=50mm) CELLPACK (Hidro) , TycoElectronic (RDSS) vai ekvivalents/or analogue</t>
  </si>
  <si>
    <t>Videonovērošanas kameras/ Video surveillance cameras</t>
  </si>
  <si>
    <t>Ir pieļaujams izmantot šādus ražotājus / 
The following manufacturers are allowed:
"HikVision", "Bosch", "Axis</t>
  </si>
  <si>
    <t>Fiksētā videonovērošanas kupolkamera, iekštelpu/ Video surveillance indoor dome camera Hikvision DS-2CD2386G2H-IU (2.8mm)(eF) - 8 MP Powered by Darkfighter Fixed Dome Network Camera</t>
  </si>
  <si>
    <t>Fiksētā videonovērošanas kupolkamera, ārtelpas izpildījuma/ Video surveillance outdoor dome camera Hikvision DS-2CD2386G2H-IU (2.8mm)(eF) - 8 MP Powered by Darkfighter Fixed Turret Network Camera</t>
  </si>
  <si>
    <t>Kronšteins iekštelpu videonovērošanas kamerām/ Mounting accessories for indoor video surveillance cameras Hikvision DS-127XXX</t>
  </si>
  <si>
    <t>Kronšteins ārtelpas videonovērošanas kamerām/ Mounting accessories for outdoor video surveillance cameras Hikvision DS-127XXX</t>
  </si>
  <si>
    <t>Videokameru iekšējā atmiņa 32Gb micro-SD/ Interal memory card 32Gb micro-SD  SDCA10/32Gb, 10class</t>
  </si>
  <si>
    <t xml:space="preserve">Iekārtas/ Equipment </t>
  </si>
  <si>
    <t xml:space="preserve">Ir pieļaujams izmantot šādus ražotājus / 
The following manufacturers are allowed:
"HikVision", "BOSCH", "Axis" </t>
  </si>
  <si>
    <t>Videonovērošanas sistēmas serveris/ Video surveillance system server Hikvision DS-9664NI-M8(STD) 
Iz:400Mbps, up to 64-ch, 2U</t>
  </si>
  <si>
    <t>Cietais disks/ Hard disk Western Digital Purple 10TB
WD102PURP-AMS</t>
  </si>
  <si>
    <t>Centrālais optiskais komutators, komplektā ar ventilatoru moduli un barošanas moduli*/ Central optical switch, complete with fan module and power supply module* Extreme Networks 5120 stackable switch with 24 x 1G/10G SFP+ ports 4 x 10G/25G SFP28 ports 4 fans 1 x 550W AC PSU 1 unpopulated modular PSU slot Front to Back airflow (5120-24X-4Y-AC-F)</t>
  </si>
  <si>
    <t>Piekļuves līmeņa komutators, komplektā ar ventilatoru moduli un barošanas moduli*/ Access level switch, complete with fan module and power supply module* ExtremeSwitching 5320 48x10/100/1000BASET FDX/HDX PoE+ 8x10G unpopulated SFP+ MACSec capable 1x internal fixed PSU fans (5320-48P-8XE)</t>
  </si>
  <si>
    <t>Piekļuves līmeņa komutators, komplektā ar ventilatoru moduli un barošanas moduli*/ Access level switch, complete with fan module and power supply module* ExtremeSwitching 5320 24x10/100/1000BASET FDX/HDX PoE+ 8x10G unpopulated SFP+ MACSec capable 1x internal fixed PSU fans (5320-24P-8XE)</t>
  </si>
  <si>
    <t>SPF modulis/ SPF module Extreme Networks 10052H compatible 1G LX SFP 10km SFP Module. Type: SFP, Compatibility: Extreme Networks compatible, Tx/Rx Wavelength: 1310 nm. / 1310 nm, Media Type: Single-Mode Fiber (SMF), Optical Budget: 13 dB, Max. Distance: 10 km, Data Rate: 1.063-1.25Gbps, Temperature: Industrial -45°C – +85°C</t>
  </si>
  <si>
    <t xml:space="preserve">Nepārtrauktās elektroapgādes avots /  Uninterruptible power supply </t>
  </si>
  <si>
    <t xml:space="preserve">Ir pieļaujams izmantot šādus ražotājus / 
The following manufacturers are allowed:
"Socomec", "ABB", "Rittal" </t>
  </si>
  <si>
    <t xml:space="preserve">Nepārtrauktās elektroapgādes avota komplekts, tai skaitā uz vienu komplektu/ Uninterruptible power supply kit, including per kit: </t>
  </si>
  <si>
    <t xml:space="preserve"> - Nepārtrauktās elektroapgādes avots ar bateriju/ Uninterruptible power supply unit with battery  Socomec NPR-1700-RT, NeTYS PR-RT 1700VA/1350W 2U 230V 50/60Hz WITH AVR, SINEWAVE,LCD PLUGS PROTECTED RJ45,1xUSB,1xRS232 BATTERY INCLUDED</t>
  </si>
  <si>
    <t xml:space="preserve"> - Akumulatoru baterija/Battery Socomec NPR-B1700-RT, NeTYS PR-RT BATTERY EXTENSION FOR 1700VA UPS</t>
  </si>
  <si>
    <t xml:space="preserve"> - Akumulatoru baterijas stiprinājums/ mounting support for battery Socomec NRT-OP-RAIL,  NeTYS RT 2 RUNNERS FOR RACK MOUNTING SUPPORT MAXIMUM 87 kG</t>
  </si>
  <si>
    <t xml:space="preserve">Ir pieļaujams izmantot šādus ražotājus / 
The following manufacturers are allowed:
"OBO Bettermann", "DEHN" </t>
  </si>
  <si>
    <t>ZA</t>
  </si>
  <si>
    <t xml:space="preserve">Papildus aprīkojuma ZA-1 komplektācija, tai skaitā uz vienu komplektu:/ Additional ZA-1 equipment, including per set: </t>
  </si>
  <si>
    <t xml:space="preserve">  - Virsapmetuma montāžas kārba ar stiprinājuma elementiem/ Surface mounting box with fasteners </t>
  </si>
  <si>
    <t xml:space="preserve">  - Pārsprieguma izsardzības ierīce vara datu pārraides kabelim (CAT.6A PoE)/ Overvoltage protection device for copper data cable (CAT.6A PoE) CAT.6A, PoE, līdz 1Gbit/s</t>
  </si>
  <si>
    <t xml:space="preserve">  - Potenciāla izlīdzinošā kopne/ Potential leveling bus 3-pozīciju/position</t>
  </si>
  <si>
    <t xml:space="preserve">Papildus aprīkojuma ZA-2 komplektācija, tai skaitā uz vienu komplektu:/ Additional ZA-2 equipment, including per set: </t>
  </si>
  <si>
    <t>Optisko šķiedru kabelis, iekštelpu/ārtelpu**/ Optical cable, indoor/outdoor** EXCEL, OS2 Singlemode 9/125, 8 šķiedras/fibres, Class Dca</t>
  </si>
  <si>
    <t>Elektronisko sakaru kabelis, iekštelpu/ārtelpu/ Electronic communication cable, indoor/outdoor EXCEL, U/UTP-4x2x0.5(CAT.6A), Class Dca</t>
  </si>
  <si>
    <t>Elektronisko sakaru kabelis, ārtelpas/ Electronic communication cable, outdoor EXCEL, U/UTP-4x2x0.5(CAT.6A)</t>
  </si>
  <si>
    <t>7.4</t>
  </si>
  <si>
    <t>7.5</t>
  </si>
  <si>
    <t>Optiskais savienojošais vads/ Optical connecting cable  EXCEL, LC-LC, Single Mode, Duplex, 1m</t>
  </si>
  <si>
    <t xml:space="preserve">  d=20…40 mm, halogēnbrīvs; horizontāliem tīkliem/ halogen-free, for horizontal networks "EVOPIPES"  vai ekvivalents/or analogue</t>
  </si>
  <si>
    <t>d=20...40 mm, ar UV aizsardzību/ with UV protection "EVOPIPES"  vai ekvivalents/or analogue</t>
  </si>
  <si>
    <t>Ir pieļaujams izmantot šādus ražotājus / 
The following manufacturers are allowed:
"Relay.de", "MADDALENA"</t>
  </si>
  <si>
    <t>MM</t>
  </si>
  <si>
    <t>Elektronisko skaitītāju M-BUS datu savācējs ar WEB serveri/interfeisu datu nolasīšanai un pārsūtīšanai, 250 nolasīšanas ierīcēm, ar barošanas bloku 230VAC/
Electronic meter M-BUS data collector with WEB server / interface for data reading and transmission, for 250 slave devices, with power supply 230VAC Relay.de WebLog250</t>
  </si>
  <si>
    <t>LC</t>
  </si>
  <si>
    <t>Elektronisko skaitītāju M-BUS signāla pastiprinātājs, papildus 250 nolasīšanas ierīcēm,ar barošanas bloku 230VAC/
Electronic meter M-BUS converter and repeater interface for 250 slave devices, with power supply 230VAC Relay.de PW250</t>
  </si>
  <si>
    <t>Spaiļu nozarkārba M-BUS kabeļu sadalīšanai /
Junction box with terminals for M-BUS cable breakout  Virsapmetuma montāžas kārba ar stiprinājuma elementiem un spailēm / Surface mount box with fastening elements and terminals</t>
  </si>
  <si>
    <t>Elektronisko sakaru M-BUS tīkla kabelis  / Electronic communication M-BUS network cable  2x2x0.8mm2, Dca, shielded (optional), paired</t>
  </si>
  <si>
    <t xml:space="preserve">Personāla apmācība, 1 darba diena (8h) /Staff training, 1 working day (8h) </t>
  </si>
  <si>
    <t xml:space="preserve">Ir pieļaujams izmantot šādus ražotājus / The following manufacturers are allowed: "Prysmian Group", "Klaus Faber AG ", "Excel" </t>
  </si>
  <si>
    <t xml:space="preserve">Ir pieļaujams izmantot šādus ražotājus / The following manufacturers are allowed: "Evopipes" "Kopos" </t>
  </si>
  <si>
    <t xml:space="preserve">Ir pieļaujams izmantot šādus ražotājus / The following manufacturers are allowed: "HILTI", "OBO Betermann" </t>
  </si>
  <si>
    <t>0KGS1</t>
  </si>
  <si>
    <t>Grupu sadalne IP30 izpildījumā
(montāža - uz pamatnes) /
El. Switchboard, IP30
(mounting - on base)  "Schneider electric''
vai ekvivalents / or analogue
shēmu skatīt lapā / see drawing
RWC2-10_DEL_EL_ZZ_ZZ_RA_11614</t>
  </si>
  <si>
    <t>0KGS2</t>
  </si>
  <si>
    <t>Grupu sadalne IP30 izpildījumā
(montāža - uz pamatnes) /
El. Switchboard, IP30
(mounting - on base)  "Schneider electric''
vai ekvivalents / or analogue
shēmu skatīt lapā / see drawing
RWC2-10_DEL_EL_ZZ_ZZ_RA_11615</t>
  </si>
  <si>
    <t>Grupu sadalne IP30 izpildījumā
(montāža - uz sienas) /
El. Switchboard, IP30
(mounting - on on the wall)  "Schneider electric''
vai ekvivalents / or analogue
shēmu skatīt lapā / see drawing
RWC2-10_DEL_EL_ZZ_ZZ_RA_11616</t>
  </si>
  <si>
    <t>Grupu sadalne IP30 izpildījumā
(montāža - uz pamatnes) /
El. Switchboard, IP30
(mounting - on base)  "Schneider electric''
vai ekvivalents / or analogue
shēmu skatīt lapā / see drawing
RWC2-10_DEL_EL_ZZ_ZZ_RA_11617</t>
  </si>
  <si>
    <t>EGS2</t>
  </si>
  <si>
    <t>Grupu sadalne IP30 izpildījumā
(montāža - uz pamatnes) /
El. Switchboard, IP30
(mounting - on base)  "Schneider electric''
vai ekvivalents / or analogue
shēmu skatīt lapā / see drawing
RWC2-10_DEL_EL_ZZ_ZZ_RA_11618</t>
  </si>
  <si>
    <t>Grupu sadalne IP44 izpildījumā
(montāža - uz sienas) /
El. Switchboard, IP44
(mounting - on the wall)  "Schneider electric''
vai ekvivalents / or analogue
shēmu skatīt lapā / see drawing
RWC2-10_DEL_EL_ZZ_ZZ_RA_11619</t>
  </si>
  <si>
    <t>Spēka tīkla iekārtas / Power network equipment</t>
  </si>
  <si>
    <t>Ir pieļaujams izmantot šādus ražotājus / 
The following manufacturers are allowed:
"Schneider Electric", "Jung", "Legrand"</t>
  </si>
  <si>
    <t>Kombinētā el. kontaktrozete / 
Combined electrical socket:</t>
  </si>
  <si>
    <t>CEE 400V, 16A, IP44 + 
Schuko 230V, 16A, IP44
 (virsapmetuma / surface mounting)Tipu un krāsu precizēt AR daļā /
Type and color to be clarified 
in AR part of the project</t>
  </si>
  <si>
    <t>El. kontaktrozete ar trešo zemējošo kontaktu /
El. Socket with a 3rd grounded contact:Tipu un krāsu precizēt AR daļā /
Type and color to be clarified 
in AR part of the project</t>
  </si>
  <si>
    <t>230V, 16A, IP20 
(zemapmetuma / flush mounting)</t>
  </si>
  <si>
    <t>230V, 16A, IP44 
(virsapmetuma / surface mounting)</t>
  </si>
  <si>
    <t>230V, 16A, IP44
(virsapmetuma, ar slēdzeni / 
surface mounting, with lock)</t>
  </si>
  <si>
    <t>Elektriskā apsilde / Electric heating</t>
  </si>
  <si>
    <t>Ir pieļaujams izmantot šādus ražotājus / 
The following manufacturers are allowed:
"DEVI", "ENSTO"</t>
  </si>
  <si>
    <t>Cauruļu el. apsildes komplekts,
tai skaitā uz vienu komplektu / 
El. heating set for pipes,
including in one set:"Devi" 
vai ekvivalents / or analogue</t>
  </si>
  <si>
    <t xml:space="preserve"> - termoregulators -10/+10°C 
 (montējams uz DIN sliedes) /
 termoregulator -10/+10°C 
 (mounting on the DIN rail)"DEVI" Devireg 330
(skatīt shēmās /see in diagrams: 
0KGS1, 0KGS2)
</t>
  </si>
  <si>
    <t xml:space="preserve"> - temperatūras sensors (IP44, uz vada) /
   temperature sensor (IP44, on the cable)"Devi" 
vai ekvivalents / or analogue</t>
  </si>
  <si>
    <t xml:space="preserve"> - el. apsildes pašregulējošais kabelis / 
   el. heating self-regulating cable:</t>
  </si>
  <si>
    <t xml:space="preserve">10W/m, Un=230V"DEVI" Pipeheat 10
vai ekvivalents / or analogue
</t>
  </si>
  <si>
    <t xml:space="preserve"> - stiprinājumu komplekts / mounting set"Devi" 
vai ekvivalents / or analogue</t>
  </si>
  <si>
    <t xml:space="preserve"> - termonosēdes / heating cable connection terminal"Devi" 
vai ekvivalents / or analogue</t>
  </si>
  <si>
    <t xml:space="preserve"> - T-veida savienojums el. apsildes kabelim /
    T-type connection to el. heating cable"Devi" 
vai ekvivalents / or analogue</t>
  </si>
  <si>
    <t>Rampas un tekņu el. apsildes komplekts,
tai skaitā uz vienu komplektu / 
El. heating set for rain drains and ramp,
including in one set:"Devi" 
vai ekvivalents / or analogue</t>
  </si>
  <si>
    <t xml:space="preserve"> - termoregulators ar barošanas bloku
 (montējams uz DIN sliedes) /
 termoregulator with power supply unit
 (mounting on the DIN rail)"DEVI" Devireg 850 IV
(skatīt shēmā /see in diagram 0KGS1)
</t>
  </si>
  <si>
    <t xml:space="preserve"> - mitruma un temperatūras devējs (zemes) /
   moisture and temperature sensor (ground)"Devi" 
vai ekvivalents / or analogue</t>
  </si>
  <si>
    <t xml:space="preserve"> - mitruma un temperatūras sensors (notekrenē) /
   moisture and temperature sensor (roof rain drain)"Devi" 
vai ekvivalents / or analogue</t>
  </si>
  <si>
    <t xml:space="preserve">18W/m, Un=230V"DEVI" iceguard 18
vai ekvivalents / or analogue
</t>
  </si>
  <si>
    <t xml:space="preserve"> - el. apsildes kabelis / el. heating cable:</t>
  </si>
  <si>
    <t xml:space="preserve">L=135m, Un=230V"DEVI" DEVIsnow 20T
vai ekvivalents / or analogue
</t>
  </si>
  <si>
    <t>Darba apgaisme / Work lighting</t>
  </si>
  <si>
    <t>Darba apgaismes tīkla iekārtas /
Work lighting equipment</t>
  </si>
  <si>
    <t xml:space="preserve">Ir pieļaujams izmantot šādus ražotājus / 
The following manufacturers are allowed:
"iGuzzini", "Trilux", "KLUS",  "Atea", 
"Mean well", "Modular Lighting Instruments", 
"Artemide", "Halla", "Neri Spa" </t>
  </si>
  <si>
    <t>Gaismeklis 230V IP65 ar LED gaismas diodēm (21W, 1522lm, 3000K) ar LED barošanas bloku un montāžas elementiem stiprinājumam pie sienas / 
Luminaire 230V IP65 with LED light-emitting diodes (21W, 1522lm, 3000K) with LED power supply and mounting elements for installation on the wall 
"L&amp;L Luce&amp;Light " 
Metope 3.2 SS 16° 21W 110-230Vac</t>
  </si>
  <si>
    <t>Gaismeklis IP65 ar LED gaismas diodēm (34.3W, 3250lm, 3000K) ar LED DALI barošanas bloku (montāža - iebūvēts griestos) / 
Luminaire IP65 with LED light-emitting diodes (34.3W, 3250lm, 3000K) with LED DALI power supply (mounting - recessed) 
"iGuzzini "  
Laser Blade InOut - Recessed, 
product configuration: BX85.47</t>
  </si>
  <si>
    <t>Gaismeklis IP65 ar LED gaismas diodēm (6,2W, 352lm, 3000K) ar LED barošanas bloku un montāžas elementiem stiprinājumam pie griestiem / 
Luminaire IP65 with LED light-emitting diodes (6,2W, 352lm, 3000K) with LED power supply and mounting elements for installation on the ceiling 
"iGuzzini "  Laser Blade InOut ceiling, 
product configuration: E882</t>
  </si>
  <si>
    <t>Prožektora tipa gaismeklis IP66 ar LED gaismas diodēm (3.2W, 244lm, 1050mA, 3000K) un montāžas elementiem stiprinājumam pie sienas / 
Spot luminaire IP66 with LED light-emitting diodes (3.2W, 244lm, 1050mA, 3000K) with mounting elements for installation on the wall
"iGuzzini "  iPRO, 
product configuration: BJ91.01+050mA</t>
  </si>
  <si>
    <t>psFG5</t>
  </si>
  <si>
    <t>LED barošanas bloks 50W, IP20, 230V/1050 mA /
LED power supply 50W, IP65, 230V/1050 mA 
"iGuzzini " BZM4</t>
  </si>
  <si>
    <t>Gaismeklis IP66 ar LED gaismas diodēm (27W, 4300lm, 4000K, gaismas sadalījums - īpaši plats), ar LED barošanas bloku un montāžas elementiem stiprinājumam pie griestiem / 
Luminaire IP66 with LED light-emitting diodes (27W, 4300lm, 4000K,light distribution - extreme wide (XW)), with LED power supply andmounting elements for installation on the ceiling
"Trilux" 
AragF 15 PXW 24-80/16ML-840 ET, 
art.no. 7425440</t>
  </si>
  <si>
    <t>Gaismeklis IP66 ar LED gaismas diodēm (16W, 2000lm, 4000K), ar LED barošanas bloku un elementiem piekārtai montāžai / 
Luminaire IP66 with LED light-emitting diodes (16W, 2000lm, 4000K), with LED power supply and mounting elements for suspended installation 
"Trilux"  
OleveonF 6 B 2000-840 ET PC, 
7846540</t>
  </si>
  <si>
    <t>Gaismeklis IP66 ar LED gaismas diodēm (19W, 2600lm, 4000K), ar LED barošanas bloku un montāžas elementiem stiprinājumam pie griestiem / 
Luminaire IP66 with LED light-emitting diodes (19W, 2600lm, 4000K), with LED power supply and mounting elements for installation on the ceiling
"Trilux"  
OleveonF 12 B 2300-840 ET PC, 
7116640</t>
  </si>
  <si>
    <t>Gaismeklis IP20 ar LED gaismas diodēm (9.5W, 800lm, 3000K) un LED barošanas bloku (montāža - iebūvēts griestos) / 
Luminaire IP20 with LED light-emitting diodes (9.5W, 800lm, 3000K) and with with LED power supply (mounting - recessed)
"Trilux" 
Ambiella G2 C04 WR LED800-830 ET 01, 
art.no. 6854540</t>
  </si>
  <si>
    <t>Gaismas komplekts L=32,8m, 
tai skaitā uz vienu komplektu / 
Lighting set, including in one set:</t>
  </si>
  <si>
    <t xml:space="preserve"> - polikarbonāta (PC) nosegvaks / 
   polycarbonate (PC) cover"KLUS" </t>
  </si>
  <si>
    <t xml:space="preserve"> - LED lenta IP20 / LED strip IP20 
   (48Vdc, 78 led/m, 5 W/m, 3000K) "Atea" Distance A4121</t>
  </si>
  <si>
    <t>psG10</t>
  </si>
  <si>
    <t xml:space="preserve"> - LED barošanas bloks 200W, IP65, 230V/48V /
   LED power supply 200W, IP65, 230V/48V "Mean well" ELG-200-48</t>
  </si>
  <si>
    <t xml:space="preserve"> - savienojuma, stiprinājuma un gala 
    montāžas elementi /
   connection, fastening and end mounting elements"KLUS",  "Atea" </t>
  </si>
  <si>
    <t>Gaismas komplekts L=12,1m, 
tai skaitā uz vienu komplektu / 
Lighting set, including in one set:</t>
  </si>
  <si>
    <t xml:space="preserve"> - LED barošanas bloks 150W, IP65, 230V/48V /
   LED power supply 150W, IP65, 230V/48V "Mean well" ELG-150-48</t>
  </si>
  <si>
    <t xml:space="preserve"> - savienojuma, stiprinājuma, pagrieziena un gala 
    montāžas elementi /
   connection, fastening, turning and end mounting elements"KLUS",  "Atea" </t>
  </si>
  <si>
    <t>Gaismas komplekts L=24,1m, 
tai skaitā uz vienu komplektu / 
Lighting set, including in one set:</t>
  </si>
  <si>
    <t>Gaismas komplekts L=26,7m, 
tai skaitā uz vienu komplektu / 
Lighting set, including in one set:</t>
  </si>
  <si>
    <t>Gaismas komplekts L=16,8m, 
tai skaitā uz vienu komplektu / 
Lighting set, including in one set:</t>
  </si>
  <si>
    <t>Gaismas komplekts L=15,1m, 
tai skaitā uz vienu komplektu / 
Lighting set, including in one set:</t>
  </si>
  <si>
    <t>Gaismas komplekts L=8,9m, 
tai skaitā uz vienu komplektu / 
Lighting set, including in one set:</t>
  </si>
  <si>
    <t xml:space="preserve"> - LED barošanas bloks 75W, IP65, 230V/48V /
   LED power supply 75W, IP65, 230V/48V "Mean well" ELG-75-48</t>
  </si>
  <si>
    <t>Gaismas komplekts L=5,3m, 
tai skaitā uz vienu komplektu / 
Lighting set, including in one set:</t>
  </si>
  <si>
    <t>Gaismas komplekts L=2,6m, 
tai skaitā uz vienu komplektu / 
Lighting set, including in one set:</t>
  </si>
  <si>
    <t>Gaismeklis IP20 ar LED gaismas diodēm 
(5.0W, 514lm, 3000K) un LED barošanas bloku (350mA) (montāža - iebūvēts griestos) / 
Luminaire IP20 with LED light-emitting diodes 
(5.0W, 514lm, 3000K) and with with LED power supply (350mA) (mounting - recessed)
"Modular Lighting Instruments" 
Smart Cake Recessed 82 1x, 
12411509</t>
  </si>
  <si>
    <t>Gaismeklis IP20 ar LED gaismas diodēm 
(19.3W, 2260lm, 3000K) un LED barošanas bloku (montāža - pie sienas) /
Luminaire IP20 with LED light-emitting diodes 
(19.3W, 2260lm, 3000K) and LED power supply (mounting - on the wall)
"Halla"
Ilbi 108-301K-20GEE/830</t>
  </si>
  <si>
    <t>G14.1</t>
  </si>
  <si>
    <t>Gaismeklis IP40 ar LED gaismas diodēm 
(30W, 3800lm, 3000K), LED barošanas bloku (bluetooth, master) un iebūvētu kustības sensoru 
(montāža - pie griestiem) / 
Luminaire IP40 with LED light-emitting diodes 
(30W, 3800lm, 3000K), LED power supply (bluetooth, master) and with integrated motion sensor 
(mounting - surface ceiling)"Trilux"  Olisq 
RWD2 DW 40-830 ETBLE +DMM, 
8196163</t>
  </si>
  <si>
    <t>G14.2</t>
  </si>
  <si>
    <t>Gaismeklis IP40 ar LED gaismas diodēm 
(30W, 3800lm, 3000K), LED barošanas bloku (bluetooth, slave) un iebūvētu kustības sensoru 
(montāža - pie griestiem) / 
Luminaire IP40 with LED light-emitting diodes 
(30W, 3800lm, 3000K), LED power supply (bluetooth, slave) and with integrated motion sensor 
(mounting - surface ceiling)"Trilux"  Olisq 
RWD2 DW 40-830 ETBLE +DMR, 
8196263</t>
  </si>
  <si>
    <t>Gaismeklis IP20 ar LED gaismas diodēm (7.2W, 574lm, 3000K) un LED barošanas bloku (500mA) (montāža - iebūvēts griestos) / 
Luminaire IP20 with LED light-emitting diodes (7.2W, 574lm, 3000K) and with with LED power supply (500mA) (mounting - recessed)
"Modular Lighting Instruments" 
Smart Cake Recessed Adjustable 82 1x, 13321109</t>
  </si>
  <si>
    <t>Gaismeklis IP20 (DALI dimmējams) komplektā ar divām LED dimmējamam spuldzēm (E27, ~15W, ~1100lm-1300lm, 3000K), (montāža - piekārts) /
Luminaire IP20 (DALI dimmable), set with two LED dimmable bulbs (E27, ~15W, ~1100lm-1300lm, 3000K), (mounting - suspended)
"Artemide" 
nh S3 2 Arms, 1282010A 
+ 2 x (bulb LED E27, dimmable)</t>
  </si>
  <si>
    <t>TG1</t>
  </si>
  <si>
    <t>Bollards IP66 ar LED gaismas diodēm (5.2W, 550lm, 3000K, gaismas sadalījums - tips II D), ar LED barošanas bloku un montāžas elementiem stiprinājumam pie grīdas / zemes / 
Bollard IP66 with LED light-emitting diodes (5.2W, 550lm, 3000K, light distribution - type II D), with LED power supply and mounting elements for installation on the floor / ground
"Neri Spa" Pictor Bollard</t>
  </si>
  <si>
    <t>TG1.1</t>
  </si>
  <si>
    <t>Bollards IP66 ar LED gaismas diodēm (5.2W, 550lm, 3000K, gaismas sadalījums - tips II D), ar LED barošanas bloku un montāžas elementiem stiprinājumam pie grīdas / zemes / 
Bollard IP66 with LED light-emitting diodes (5.2W, 550lm, 3000K, light distribution - type II D), with LED power supply and mounting elements for installation on the floor / ground
"Neri Spa" Pictor Bollard,
600mm</t>
  </si>
  <si>
    <t>TG2</t>
  </si>
  <si>
    <t>Gaismeklis IP68 IK09 350mA ar LED gaismas diodi (1W, 7.2lm, 3000K), komplektā ar stiprinājuma un savienojuma elementiem montāžai grīdā / 
Luminaire IP68 IK09 350mA with LED light-emitting diode (1W, 7.2lm, 3000K), set with fastening and connecting elements for installation in the floor
"iGuzzini" 
Light Up - Floor-recessed Orbit luminaire, 
ER56+X489+9581</t>
  </si>
  <si>
    <t>psTG2</t>
  </si>
  <si>
    <t>LED barošanas bloks 25W, IP68, 350mA(montāža - grīdā, zem gājēju celiņa) /
LED power supply 25W, IP68, 350mA (mounting - in the floor, under the walkway)
"iGuzzini" X213+9582</t>
  </si>
  <si>
    <t>5- virzienu IP68 nozaruzmava kabeļiem /
5- way junction connector IP68
iguzzini_B915+9582</t>
  </si>
  <si>
    <t>4- virzienu IP68 nozaruzmava kabeļiem /
4- way junction connector IP68
iguzzini_X189+9582</t>
  </si>
  <si>
    <t>Apgaismes tīkla slēdži /
Switches and control equipment</t>
  </si>
  <si>
    <t>4.2.1.</t>
  </si>
  <si>
    <t>Vienpolīgs el. slēdzis /
1-gang one-way el. switch</t>
  </si>
  <si>
    <t>4.2.2.</t>
  </si>
  <si>
    <t>El. pārslēdzis  /
1-gang two-way el. switch</t>
  </si>
  <si>
    <t>Ir pieļaujams izmantot šādus ražotājus / 
The following manufacturers are allowed:
"Steinel", "Schneider Electric", "ABB",
"Hager", "Ledvance"</t>
  </si>
  <si>
    <t>4.2.3.</t>
  </si>
  <si>
    <t>El. klātbūtnes sensors / 
El. presence detector:</t>
  </si>
  <si>
    <t>360°, 230V, IP54 
(pie virsmas / on the surface)
"STEINEL" IS 3360 COM1 (square) 
vai ekvivalents/or analogue</t>
  </si>
  <si>
    <t>360°, 230V, IP54 
(iebūvēts griestos / in-ceiling)
"STEINEL" IS 3360 COM1 (round) 
vai ekvivalents/or analogue</t>
  </si>
  <si>
    <t>4.2.4.</t>
  </si>
  <si>
    <t>El. kustības sensors / 
El. motion sensor:</t>
  </si>
  <si>
    <t>360°, 230V, IP20, DALI, master
(iebūvēts griestos / in-ceiling)
"STEINEL" 
IS 345  DALI-2 APC, master (round)
vai ekvivalents/or analogue</t>
  </si>
  <si>
    <t>360°, 230V, IP20, DALI, slave
(iebūvēts griestos / in-ceiling)
"STEINEL" 
IS 345  DALI-2 APC, slave(round)
vai ekvivalents/or analogue</t>
  </si>
  <si>
    <t>360°, 230V, IP54, DALI, master
(pie virsmas / on the surface)
"STEINEL" 
IS 345  DALI-2 APC, master (square)
vai ekvivalents/or analogue</t>
  </si>
  <si>
    <t>360°, 230V, IP54, DALI, slave
(pie virsmas / on the surface)
"STEINEL" 
IS 345  DALI-2 APC, slave (square)
vai ekvivalents/or analogue</t>
  </si>
  <si>
    <t>360°, 230V, IP54
(pie virsmas / on the surface)"STEINEL" 
HF 3360 COM1 (square)
vai ekvivalents/or analogue</t>
  </si>
  <si>
    <t>360°, 230V, IP54
(pie virsmas / on the surface)"STEINEL" 
IS 345 COM1 (square)
vai ekvivalents/or analogue</t>
  </si>
  <si>
    <t>4.2.5.</t>
  </si>
  <si>
    <t>Drošības el. slēdzis (400V, 16A) 
montāžas kārbā IP65 /
Safety el. switch (400V, 16A) in mounting box IP65Tipu un krāsu precizēt AR daļā /
Type and color to be clarified 
in AR part of the project</t>
  </si>
  <si>
    <t>Avārijas apgaisme / Emergency Lighting</t>
  </si>
  <si>
    <t>Ir pieļaujams izmantot šādus ražotājus / 
The following manufacturers are allowed:
"Eaton", "SEC", "TM Technologie "</t>
  </si>
  <si>
    <t>Avārijas apgaismes sadalne /
Emergency lighting switchboards</t>
  </si>
  <si>
    <t>5.1.1.</t>
  </si>
  <si>
    <t>AAS-1</t>
  </si>
  <si>
    <t>Avārijas apgaismojuma sadalne /
Emergency lighting switchboard: 
1. Sadalnes skapis IP31 izpildījumā (montāža - pie 
    sienas)/ El. switchboard IP31 (mounting on the
    wall);
2. Ievadslēdzis: Un=230V DC; In=25A; 2poli / 
    Switch: Un=230V DC; In=25A; 2 poles;
3. 3gab. drošinātāji - blokslēdzis,
    komplektā ar diviem drošinātājiem:
    Un=230V DC; In=15A /
    3 pc. fuse - circuit breaker in set
    with two fuses: Un = 230V DC; In =15A;
"Schneider electric''
vai ekvivalents/or analogue
shēmu skatīt lapā / see drawing
RWC2-10_DEL_EL_ZZ_ZZ_RA_11629</t>
  </si>
  <si>
    <t>5.1.2.</t>
  </si>
  <si>
    <t xml:space="preserve">AAS2
AAS3
AAS4
</t>
  </si>
  <si>
    <t>Avārijas apgaismojuma sadale/ Emergency lighting switchboard: 
1. Apakšstacijas skapis DualGuard-S US SOU2
    (583x295x129), IP65 izpildījumā 
    (montāža-pie sienas) / 
    Sub-station cabinet DualGuard-S US SOU2   
    (583x295x129), IP65 (mounting-on the wall);
2. Termināliem/ Terminal circuit set 
    SKU.1 (2x4A) - 2gb./ pcs
3. SKU.1 CG-S 2x4A - 2gb./ pcs
"EATON"
vai ekvivalents/or analogue</t>
  </si>
  <si>
    <t>5.1.3.</t>
  </si>
  <si>
    <t>AAS1</t>
  </si>
  <si>
    <t>5.1.4.</t>
  </si>
  <si>
    <t>Sprieguma kontroles modulis /
Voltage control module"EATON" CEAG 3-PM-IO-INV
vai ekvivalents/or analogue</t>
  </si>
  <si>
    <t>5.1.5.</t>
  </si>
  <si>
    <t>Sprieguma kontroles modulis /
Voltage control module"EATON" CEAG 3-PM-IO
vai ekvivalents/or analogue</t>
  </si>
  <si>
    <t>5.1.6.</t>
  </si>
  <si>
    <t>Avārijas apgaismes sistēmas indikācijas panelis / Emergency lighting system remote indication"EATON" CEAG RCM-A
vai ekvivalents/or analogue</t>
  </si>
  <si>
    <t>5.1.7.</t>
  </si>
  <si>
    <t>Avārijas apgaismes sistēmas iestatīšana / 
Setting up emergency lighting system</t>
  </si>
  <si>
    <t>5.1.8.</t>
  </si>
  <si>
    <t>Monitoringa modulis fasādes apgaismojuma gaismeklim / 
Monitoring module for facade lighting luminaire"EATON" V-CG-S2 1,5-30 W
vai ekvivalents/or analogue</t>
  </si>
  <si>
    <t>Avārijas apgaismes tīkla iekārtas /
Emergency lighting equipment</t>
  </si>
  <si>
    <t>Gaismeklis IP41 3,9W, komplektā ar gaismas 
diodēm (LED) (2,2W, 300lm, asimetriska optika) 
un montāžas elementiem stiprinājumam pie griestiem /
Luminaire IP41 3,9W, set with light-emitting diodes (LED) (2,2W, 300lm,
asymmetric optics) and mounting elements for installation on the ceiling"EATON" 
GuideLed SL 13012.2 CG-S</t>
  </si>
  <si>
    <t>Gaismeklis IP41 3,9W, komplektā ar gaismas diodēm (LED) (2,2W, 300lm, simetriska optika) un montāžas elementiem stiprinājumam pie griestiem /
Luminaire IP41 3,9W, set with light-emitting diodes (LED) (2,2W, 300lm, symmetric optics) and mounting elements for installation on the ceiling
"EATON" 
GuideLed SL 13022.2 CG-S</t>
  </si>
  <si>
    <t>Gaismeklis IP41 3,9W, komplektā ar gaismas diodēm (LED) (2,2W, 300lm, asimetriska optika) un montāžas elementiem iebūvēts griestos /
Luminaire IP41 3,9W, set with light-emitting diodes (LED) (2,2W, 300lm, asymmetric optics) and mounting elements for recessed installation
"EATON" 
GuideLed SL 13011.2 CG-S</t>
  </si>
  <si>
    <t>Gaismeklis IP41 3,9W, komplektā ar gaismas diodēm (LED) (2,2W, 300lm, simetriska optika) un montāžas elementiem iebūvēts griestos /
Luminaire IP41 3,9W, set with light-emitting diodes (LED) (2,2W, 300lm, symmetric optics) and mounting elements for recessed installation
"EATON" 
GuideLed SL 13021.2 CG-S</t>
  </si>
  <si>
    <t>Gaismeklis IP41 3,9W, komplektā ar gaismas diodēm (LED) (2,2W, 320lm, asimetriska optika) un montāžas elementiem iebūvēts griestos /
Luminaire IP41 3,9W, set with light-emitting diodes (LED) (2,2W, 320lm,
asymmetric optics) and mounting elements for recessed installation
"EATON" 
GuideLed SL 13031.2 CG-S</t>
  </si>
  <si>
    <t>Gaismeklis IP41 3,9W, komplektā ar gaismas 
diodēm (LED) (2,2W, 320lm, asimetriska optika) 
un montāžas elementiem stiprinājumam pie griestiem /
Luminaire IP41 3,9W, set with light-emitting diodes (LED) (2,2W, 320lm,
asymmetric optics) and mounting elements for installation on the ceiling"EATON" 
GuideLed SL 13032.2 CG-S</t>
  </si>
  <si>
    <t>Gaismeklis IP42 ar 1,6W LED lentu, komplektā ar montāžas elementiem stiprinājumam pie sienas, ar evakuācijas ceļa norādi vienā pusē (Piktogrammas atbilstoši MK noteikumiem Nr.238 un ISO 7010) /
Luminaire IP42 with 1,6W  LED strip, set with mounting elements for installation on the wall, with one-sided escape route direction sign (Pictograms according to MK rules No.238 and ISO 7010"EATON" 
CrystalWay 19021 CG-S + mounting set</t>
  </si>
  <si>
    <t>GE4.2</t>
  </si>
  <si>
    <t>Gaismeklis IP42 ar 1,6W LED lentu, komplektā ar montāžas elementiem stiprinājumam iebūvēts griestos, ar evakuācijas ceļa norādi vienā pusē (Piktogrammas atbilstoši MK noteikumiem Nr.238 un ISO 7010) /
Luminaire IP42 with 1,6W  LED strip, set with mounting elements for recessed installation, with one-sided escape route direction sign 
(Pictograms according to MK rules No.238 and ISO 7010"EATON" 
CrystalWay 19021 CG-S + mounting set</t>
  </si>
  <si>
    <t>GE4.3</t>
  </si>
  <si>
    <t>Gaismeklis IP42 ar 1,6W LED lentu, komplektā ar montāžas elementiem stiprinājumam iebūvēts griestos, ar evakuācijas ceļa norādi abās pusēs (Piktogrammas atbilstoši MK noteikumiem Nr.238 un ISO 7010) /
Luminaire IP42 with 1,6W  LED strip, set with mounting elements for recessed installation, with two-sided escape route direction sign 
(Pictograms according to MK rules No.238 and ISO 7010"EATON" 
CrystalWay 19021 CG-S + mounting set</t>
  </si>
  <si>
    <t>Gaismeklis IP42 ar 1,6W LED lentu, komplektā ar montāžas elementiem stiprinājumam pie griesteim, ar evakuācijas ceļa norādi vienā pusē (Piktogrammas atbilstoši MK noteikumiem Nr.238 un ISO 7010) /
Luminaire IP42 with 1,6W  LED strip, set with mounting elements for installation on the ceiling, with one-sided escape route direction sign 
(Pictograms according to MK rules No.238 and ISO 7010"EATON" 
CrystalWay 19021 CG-S + mounting set</t>
  </si>
  <si>
    <t>Gaismeklis IP42 ar 1,6W LED lentu, komplektā ar montāžas elementiem piekārtai uzstādīšanai, ar evakuācijas ceļa norādi vienā pusē 
(Piktogrammas atbilstoši MK noteikumiem Nr.238 un ISO 7010) /
Luminaire IP42 with 1,6W  LED strip, set with mounting elements for suspended installation, with one-sided escape route direction sign 
(Pictograms according to MK rules No.238 and ISO 7010
"EATON" 
CrystalWay 19021 CG-S + mounting set</t>
  </si>
  <si>
    <t>Gaismeklis IP42 ar 1,6W LED lentu, komplektā ar montāžas elementiem piekārtai uzstādīšanai, ar piktogrammu "IZEJA" vienā pusē 
(Piktogrammas atbilstoši MK noteikumiem Nr.238 un ISO 7010) /
Luminaire IP42 with 1,6W  LED strip, set with mounting elements for suspended installation, with one-sided pictogram "IZEJA" 
(Pictograms according to MK rules No.238 and ISO 7010
"EATON" 
CrystalWay 19021 CG-S + mounting set</t>
  </si>
  <si>
    <t>Gaismeklis IP65 5,0W, komplektā ar gaismas diodēm (LED) (3,0W, 225lm, asimetriska optika) un montāžas elementiem stiprinājumam pie griestiem /
Luminaire IP65 5,0W, set with light-emitting diodes (LED) (3,0W, 225lm, asymmetric optics) and mounting elements for installation on the ceiling
"EATON" 
Atlantic LED R CG-S</t>
  </si>
  <si>
    <t>Gaismeklis IP65 5,0W, komplektā ar gaismas diodēm (LED) (3,0W, 220lm, simetriska optika) un montāžas elementiem stiprinājumam pie griestiem /
Luminaire IP65 5,0W, set with light-emitting diodes (LED) (3,0W, 220lm, symmetric optics) and mounting elements for installation on the ceiling
"EATON" 
Atlantic LED O CG-S</t>
  </si>
  <si>
    <t>Gaismeklis IP65 ar 5,0W gaismas diodēm (LED), komplektā ar montāžas elementiem stiprinājumam pie sienas, ar evakuācijas ceļa norādi vienā pusē (Piktogrammas atbilstoši MK noteikumiem Nr.238 un ISO 7010) /
Luminaire IP65 with 5,0W light-emitting diodes (LED), set with mounting elements for installation on the wall, with one-sided escape route direction sign (Pictograms according to MK rules No.238 and ISO 7010
"EATON" 
Atlantic LED S CG-S + mounting set</t>
  </si>
  <si>
    <t>Gaismeklis IP65 ar 5,0W gaismas diodēm (LED), komplektā ar montāžas elementiem piekārtai uzstādīšanai, ar evakuācijas ceļa norādi vienā pusē (Piktogrammas atbilstoši MK noteikumiem Nr.238 un ISO 7010) /
Luminaire IP65 with 5,0W light-emitting diodes (LED), set with mounting elements for suspended installation, with one-sided escape route direction sign (Pictograms according to MK rules No.238 and ISO 7010"EATON" 
Atlantic LED S CG-S + mounting set</t>
  </si>
  <si>
    <t>Gaismeklis IP65 ar 5,0W gaismas diodēm (LED), komplektā ar montāžas elementiem piekārtai uzstādīšanai, ar evakuācijas ceļa norādi abās pusēs (Piktogrammas atbilstoši MK noteikumiem Nr.238 un ISO 7010) /
Luminaire IP65 with 5,0W light-emitting diodes (LED), set with mounting elements for suspended installation, with two-sided escape route direction sign (Pictograms according to MK rules No.238 and ISO 7010
"EATON" 
Atlantic LED S CG-S + mounting set</t>
  </si>
  <si>
    <t>El. kabeļi, kabeļu gala apdares un caurules/ 
Electrical network cables, cable terminations and pipes</t>
  </si>
  <si>
    <t>Eca-4x185Al/57Cu mm²</t>
  </si>
  <si>
    <t>Eca-4x150Al/41Cu mm²</t>
  </si>
  <si>
    <t>Eca-4x120Al/41Cu mm²</t>
  </si>
  <si>
    <t>Eca-4x70Al/21Cu mm²</t>
  </si>
  <si>
    <t>Eca-Cu-5x16 mm²</t>
  </si>
  <si>
    <t>Eca-Cu-5x10 mm²</t>
  </si>
  <si>
    <t>Eca-Cu-5x6 mm²</t>
  </si>
  <si>
    <t>Eca-Cu-5x4 mm²</t>
  </si>
  <si>
    <t>Eca-Cu-5x2,5 mm²</t>
  </si>
  <si>
    <t>Eca-Cu-5x1,5 mm²</t>
  </si>
  <si>
    <t>Eca-Cu-3x4 mm²</t>
  </si>
  <si>
    <t>Eca-Cu-3x2,5 mm²</t>
  </si>
  <si>
    <t>Eca-Cu-4x1,5 mm²</t>
  </si>
  <si>
    <t>Eca-Cu-3x1,5 mm²</t>
  </si>
  <si>
    <t>Eca-Cu-2x1,5 mm²</t>
  </si>
  <si>
    <t>E90-Cu-3x4 mm²</t>
  </si>
  <si>
    <t>E90-Cu-3x2,5 mm²</t>
  </si>
  <si>
    <t>E30-Cu-3x4 mm²</t>
  </si>
  <si>
    <t>E30-Cu-4x1,5 mm²</t>
  </si>
  <si>
    <t>E30-Cu-3x1,5 mm²</t>
  </si>
  <si>
    <t>5x2,5 mm²XPUJ vai ekvivalents / or analogue</t>
  </si>
  <si>
    <t>5x1,5 mm²XPUJ vai ekvivalents / or analogue</t>
  </si>
  <si>
    <t>3x2,5 mm²XPUJ vai ekvivalents / or analogue</t>
  </si>
  <si>
    <t>3x1,5 mm²XPUJ vai ekvivalents / or analogue</t>
  </si>
  <si>
    <t>4x2x0,8 mm²J-Y(ST)Y vai ekvivalents / or analogue</t>
  </si>
  <si>
    <t>Eca-Cu-1x50 mm²
(zaļi-dzeltenais / green-yelow)</t>
  </si>
  <si>
    <t>Eca-Cu-1x16 mm²
(zaļi-dzeltenais / green-yelow)</t>
  </si>
  <si>
    <t>NYY-J-1x16 mm²
(zaļi-dzeltenais / green-yelow)</t>
  </si>
  <si>
    <t>Eca-Cu-1x6 mm²
(zaļi-dzeltenais / green-yelow)</t>
  </si>
  <si>
    <t>NYY-J-1x6 mm²
(zaļi-dzeltenais / green-yelow)</t>
  </si>
  <si>
    <t>Gala apdares komplekts kabelim / 
Cable terminations sets:</t>
  </si>
  <si>
    <t>Ir pieļaujams izmantot šādus ražotājus / 
The following manufacturers are allowed:
"Cellpack" "Ensto"</t>
  </si>
  <si>
    <t>Eca-4x185Al/57Cu mm²"CELLPACK"
 vai ekvivalents/or analogue</t>
  </si>
  <si>
    <t>Eca-4x150Al/41Cu mm²"CELLPACK"
 vai ekvivalents/or analogue</t>
  </si>
  <si>
    <t>Eca-4x120Al/41Cu mm²"CELLPACK"
 vai ekvivalents/or analogue</t>
  </si>
  <si>
    <t>Eca-4x70Al/21Cu mm²"CELLPACK"
 vai ekvivalents/or analogue</t>
  </si>
  <si>
    <t>5x16 mm²"CELLPACK"
 vai ekvivalents/or analogue</t>
  </si>
  <si>
    <t>5x10 mm²"CELLPACK"
 vai ekvivalents/or analogue</t>
  </si>
  <si>
    <t>5x6 mm²"CELLPACK"
 vai ekvivalents/or analogue</t>
  </si>
  <si>
    <t>1x50 mm²"CELLPACK"
 vai ekvivalents/or analogue</t>
  </si>
  <si>
    <t>1x16 mm²"CELLPACK"
 vai ekvivalents/or analogue</t>
  </si>
  <si>
    <t>1x6 mm²"CELLPACK"
 vai ekvivalents/or analogue</t>
  </si>
  <si>
    <t>Plastmasas caurules ar stiprinājuma, pagrieziena elementiem / 
Plastic pipes with fastening
and bending elements :</t>
  </si>
  <si>
    <t>Ir pieļaujams izmantot šādus ražotājus / 
The following manufacturers are allowed:
"Evopipes" "Kopos"</t>
  </si>
  <si>
    <t>p.25"EVOPIPES"  vai ekvivalents/or analogue</t>
  </si>
  <si>
    <t>p.32"EVOPIPES"  vai ekvivalents/or analogue</t>
  </si>
  <si>
    <t>p.40"EVOPIPES"  vai ekvivalents/or analogue</t>
  </si>
  <si>
    <t>PVC caurules (uv-noturīgas) ar stiprinājuma, pagrieziena elementiem / 
PVC pipes (uv-resistant) with fastening
and bending elements :</t>
  </si>
  <si>
    <t>Kabeļu trepes un renes /
Cable ladders and trays</t>
  </si>
  <si>
    <t>Ir pieļaujams izmantot šādus ražotājus / 
The following manufacturers are allowed:
"OBO Betermann", "Meka", "Kopos"</t>
  </si>
  <si>
    <t>Horizontāla perforētā EL kabeļu rene kopā ar stiprinājuma un pagrieziena elementiem/ 
Horizontal perforated EL cable tray with fastening and bending elements:</t>
  </si>
  <si>
    <t>500×60 mm (WxH)"OBO" RKS - Magic 
vai ekvivalents/or analogue</t>
  </si>
  <si>
    <t>400×60 mm (WxH)"OBO" RKS - Magic 
vai ekvivalents/or analogue</t>
  </si>
  <si>
    <t>300×60 mm (WxH)"OBO" RKS - Magic 
vai ekvivalents/or analogue</t>
  </si>
  <si>
    <t>Vertikāla perforētā EL kabeļu rene ar stiprinājuma elementiem / 
Vertical perforated EL cable tray with fastening elements:</t>
  </si>
  <si>
    <t>Vertikāla EL kabeļu trepe ar stiprinājuma elementiem/ 
Vertical EL cable ladder with fastening elements:</t>
  </si>
  <si>
    <t>400×60 mm (WxH)"OBO" LCIS
vai ekvivalents/or analogue</t>
  </si>
  <si>
    <t>Horizontāla perforētā EL/ESS kabeļu rene ar atdalošo sienu, kopā ar stiprinājuma un pagrieziena elementiem/ 
Horizontal perforated EL/ESS cable tray with separator wall, with fastening and bending elements:</t>
  </si>
  <si>
    <t>Horizontāla gaismekļu turētāju rene / 
Horizontal luminaire support tray :</t>
  </si>
  <si>
    <t>75×60 mm (WxH)"OBO" LTR 
vai ekvivalents/or analogue</t>
  </si>
  <si>
    <t>Citi instalācijas materiāli /
Other installation materials</t>
  </si>
  <si>
    <t>Ir pieļaujams izmantot šādus ražotājus / 
The following manufacturers are allowed:
"OBO","Scneider Electric", "Topwet", "3M", "Hilti", "Anjo"</t>
  </si>
  <si>
    <t>Zemapmetuma nozarkārba /
flush mounted junction boxes"OBO"  vai ekvivalents/or analogue</t>
  </si>
  <si>
    <t>Virsapmetuma nozarkārba /
Surface mounted junction boxes"OBO"  vai ekvivalents/or analogue</t>
  </si>
  <si>
    <t>Ugunsdrošā zemapmetuma nozarkārba (E30) / 
Fireproof flush mounted junction box (E30)"OBO" vai ekvivalents/or analogue</t>
  </si>
  <si>
    <t>Ugunsdrošā virsapmetuma nozarkārba (E30) / 
Fireproof surface mounted junction box (E30)"OBO" vai ekvivalents/or analogue</t>
  </si>
  <si>
    <t>Ugunsdrošā virsapmetuma nozarkārba (E30) komplektā ar diviem drošinātājiem 2A / 
Fireproof surface mounted junction
box (E30) in set with two fuses 2A"OBO" vai ekvivalents/or analogue</t>
  </si>
  <si>
    <t>Virsapmetuma nozarkārba komplektā 
ar diviem drošinātājiem 2A / 
Surface mounted junction box in set 
with two fuses 2A"OBO" vai ekvivalents/or analogue</t>
  </si>
  <si>
    <t>8.6.</t>
  </si>
  <si>
    <t>Jumta izvada (Al/PVC) komplekts
(kabeļu izvilkšanai uz jumta) /
Roof outlet (Al/PVC) set
(for cable extraction on the roof)"Anjo" D75 mm
vai ekvivalents/or analogue</t>
  </si>
  <si>
    <t>8.7.</t>
  </si>
  <si>
    <t>Jumta izvada (Al/PVC) komplekts
(kabeļu izvilkšanai uz jumta) /
Roof outlet (Al/PVC) set
(for cable extraction on the roof)"Anjo" D125 mm
vai ekvivalents/or analogue</t>
  </si>
  <si>
    <t>8.8.</t>
  </si>
  <si>
    <t>Hermētiskais blīvējums 
(kabeļu izvilkšanai uz fasādes) /
Hermetic plug seal 
(for cable extraction on the facade)"3M" 525
vai ekvivalents/or analogue</t>
  </si>
  <si>
    <t>8.9.</t>
  </si>
  <si>
    <t>Ugunsdrošo el. kabeļu montāžas klemme
ar stiprinājuma elementiem ugunsdrošā izpildījumā (E90) /
Mounting clamps (E90 fireproof version) for fireproof el. cable with fastening elements:"OBO" vai ekvivalents</t>
  </si>
  <si>
    <t>kabeļiem līdz Ø30mm2 / 
for cables up to Ø30mm2</t>
  </si>
  <si>
    <t>8.10.</t>
  </si>
  <si>
    <t>Aizdare ar ugunsdrošo blīvēšanas materiālu (EI 45) atvērumiem sienā /
Fire - resistant filling (EI 45) for openings in wall:</t>
  </si>
  <si>
    <t>300 × 200 mm"HILTI" sertificēts risinājums / 
Certified solution by manufacturer "HILTI"
vai ekvivalents/or analogue</t>
  </si>
  <si>
    <t>370 × 210 mm"HILTI" sertificēts risinājums / 
Certified solution by manufacturer "HILTI"
vai ekvivalents/or analogue</t>
  </si>
  <si>
    <t>400 × 200 mm"HILTI" sertificēts risinājums / 
Certified solution by manufacturer "HILTI"
vai ekvivalents/or analogue</t>
  </si>
  <si>
    <t>500 × 200 mm"HILTI" sertificēts risinājums / 
Certified solution by manufacturer "HILTI"
vai ekvivalents/or analogue</t>
  </si>
  <si>
    <t>530 × 210 mm"HILTI" sertificēts risinājums / 
Certified solution by manufacturer "HILTI"
vai ekvivalents/or analogue</t>
  </si>
  <si>
    <t>8.11.</t>
  </si>
  <si>
    <t>Aizdare ar ugunsdrošo blīvēšanas materiālu (EI 45) atvērumiem pārsegumā /
Fire - resistant filling (EI 45) for openings in ceiling:</t>
  </si>
  <si>
    <t>1050× 200 mm"HILTI" sertificēts risinājums / 
Certified solution by manufacturer "HILTI"
vai ekvivalents/or analogue</t>
  </si>
  <si>
    <t>1220× 200 mm"HILTI" sertificēts risinājums / 
Certified solution by manufacturer "HILTI"
vai ekvivalents/or analogue</t>
  </si>
  <si>
    <t>8.12.</t>
  </si>
  <si>
    <t>Individuāli kabeļu atvērumi (d&lt;=40mm) /
Individual cable openings (d&lt;=40mm)"HILTI" sertificēts risinājums / 
Certified solution by manufacturer "HILTI"
vai ekvivalents/or analogue</t>
  </si>
  <si>
    <t>8.13.</t>
  </si>
  <si>
    <t>T-veida nozaruzmavas komplekts kabelim / 
T-shape branch sleeve for cable:</t>
  </si>
  <si>
    <t>5x 1,5...6 mm²"Cellpack" T1V FKM
vai ekvivalents/or analogue</t>
  </si>
  <si>
    <t>Zibensaizsardzība / Lightning protection</t>
  </si>
  <si>
    <t>Cinkota tērauda apaļvads d=8mm / 
Round galvanised steel conductor d=8mm"OBO" RD 8-FT 
vai ekvivalents/or analogue</t>
  </si>
  <si>
    <t>Cinkota tērauda apaļvads ar PVC apvalku d=10/13mm/ 
Round galvanised steel conductor with PVC sheathing d=10/13mm
"OBO"RD 10-PVC
vai ekvivalents/or analogue</t>
  </si>
  <si>
    <t>Zibensnovadītājs - izolēta vara apaļstieple IsCon apvalkā d=7/23mm, 35mm2 ar gala apdarēm un pievienojuma elementiem / 
Insulated round copper down-conductor with IsCon sheathing d=7/23mm, 35mm2 
"OBO" 
isCon Pro+ 75 SW + "OBO"  isCon connect
vai ekvivalents/or analogue</t>
  </si>
  <si>
    <t>Izolēta zibensnovadītāja stiprinājums / 
Holder for insulated round copper conductortipu precizēt montāžas laikā /
specify the type during installation</t>
  </si>
  <si>
    <t>Vertikālais zibensuztvērējstienis d=10/16mm, komplekta augtums H~2,5m (h=1,0m virs AVK izvada), komplektā ar betona pamatni un savienojumu "apaļvads - apaļvads" /
Vertical air-termination rod d=10/16mm, height of set H~2,5m (h=1,0m above the AVK outlet), set with concrete baseand connector for "round-round" conductor
Komplektāciju precizēt montāžas laikā / 
Assembly specify during installation</t>
  </si>
  <si>
    <t>9.6.</t>
  </si>
  <si>
    <t>Izolēts vertikālais zibensuztvērēja masts d=16/50mm, komplekta augtums H~2,5m 
("OBO" isFang IN-A 4000) (h=1,5m virs režģa sienas), komplektā ar izolēta zibensnovadītāja IsCon iekšējiem stiprinājumiem, diviem stiprinājumiem pie režģa sienas un pievienojumu izolētam zibensnovadītājam (komplektāciju precizēt montāžas laikā) / 
Vertical insulated air-termination rod d=16/50mm, height of set H~2,5m 
("OBO" isFang IN-A 4000) (h=2,0m above the metal grid wall), set with internal holders for insulated down-conductor IsCon, with two holders to metal grid wall  and connection to insulated down-conductor (assembly specify during installation)
Komplektāciju precizēt montāžas laikā / 
Assembly specify during installation</t>
  </si>
  <si>
    <t>9.7.</t>
  </si>
  <si>
    <t>Izolēts vertikālais zibensuztvērēja masts d=16/50mm, komplekta augtums H~4,0m 
("OBO" isFang IN-A 4000) (h=1,5m virs režģa sienas), komplektā ar izolēta zibensnovadītāja IsCon iekšējiem stiprinājumiem, diviem stiprinājumiem pie režģa sienas un pievienojumu izolētam zibensnovadītājam (komplektāciju precizēt montāžas laikā) / 
Vertical insulated air-termination rod d=16/50mm, height of set H~4,0m 
("OBO" isFang IN-A 4000) (h=2,0m above the metal grid wall), set with internal holders for insulated down-conductor IsCon, with two holders to metal grid wall  and connection to insulated down-conductor (assembly specify during installation)
Komplektāciju precizēt montāžas laikā / 
Assembly specify during installation</t>
  </si>
  <si>
    <t>9.8.</t>
  </si>
  <si>
    <t>Apaļvada stiprinājums pie parapeta /
Round conductor holder on parapet tipu precizēt montāžas laikā /
specify the type during installation</t>
  </si>
  <si>
    <t>9.9.</t>
  </si>
  <si>
    <t>Apaļvada stiprinājums pie lēzena jumta seguma /
Round conductor holder on flat roofingtipu precizēt montāžas laikā /
specify the type during installation</t>
  </si>
  <si>
    <t>9.10.</t>
  </si>
  <si>
    <t>Apaļvada stiprinājums pie jumta seguma /
Round conductor holders on the roof surfacetipu precizēt montāžas laikā /
specify the type during installation</t>
  </si>
  <si>
    <t>9.11.</t>
  </si>
  <si>
    <t>Apaļvada stiprinājums pie fasādes vai notekrenes /
Round conductor holders on the 
facade or rain drain tipu precizēt montāžas laikā /
specify the type during installation</t>
  </si>
  <si>
    <t>9.12.</t>
  </si>
  <si>
    <t>Apaļvada stiprinājums grīdā /
Round conductor holders in the floortipu precizēt montāžas laikā /
specify the type during installation</t>
  </si>
  <si>
    <t>9.13.</t>
  </si>
  <si>
    <t>Krustojuma savienojums "apaļvads - apaļvads" / 
Cross-connector for "round - round" conductor"OBO" 249 8-10 ST
vai ekvivalents / or analogue</t>
  </si>
  <si>
    <t>9.14.</t>
  </si>
  <si>
    <t>Izplešanās elementa kompl., tai skaitā uz vienu komplektu /
Expansion piece set, including in one set:</t>
  </si>
  <si>
    <t>Zemējums / Earthing</t>
  </si>
  <si>
    <t>Potenciālu izlīdzināšanas kopne (AK) /
Equipotential bonding busbar (AK)"OBO" vai ekvivalents/or analogue
(komplektāciju precizēt montāžas laikā /
assembly to be specied during installation)</t>
  </si>
  <si>
    <t>Maģistrālā potenciālu izlīdzināšanas kopne (MK) /
Main equipotential bonding busbar (MK)"OBO" vai ekvivalents/or analogue
(komplektāciju precizēt montāžas laikā /
assembly to be specied during installation)</t>
  </si>
  <si>
    <t>Potenciālu izlīdzināšanas kopne (AK) (uv-noturīga) /
Equipotential bonding busbar (AK) (uv-resistant)"OBO" vai ekvivalents/or analogue
(komplektāciju precizēt montāžas laikā /
assembly to be specied during installation)</t>
  </si>
  <si>
    <t>Zemējuma kontūrs - cinkota tērauda plakanvads 30x3,5mm (iebetonēts pamatu un griestu plātnē) /
Earth electrode galvanised flat steel strip 30x3.5mm (embedded in foundation and ceiling slab)"OBO" 5052 DIN 30X3.5
vai ekvivalents/or analogue</t>
  </si>
  <si>
    <t>Zemējuma kontūrs - nerūsējošā tērauda plakanvads 30x3,5mm 
(iekšpagalma zemē virs HCS plātnes paneļiem) /
Earth electrode - stainless steel flat strip 30x3,5mm 
(in the courtyard ground above the HCS slab panels)"OBO" 5052 V4A 30X3.5
vai ekvivalents/or analogue</t>
  </si>
  <si>
    <t>Cinkotas tērauda plakanvada 30x3,5mm stiprinātājelements pie sienas, kolonnas /
Galvanised flat steel strip 30x3,5mm holder to the wall, columntipu precizēt montāžas laikā /
specify the type during installation</t>
  </si>
  <si>
    <t>Zemējuma kontūra pievienojums pie plātnes un sienas stiegrojuma / 
Earth electrode connection to the reinforcement mesh of the slab and wallstipu precizēt montāžas laikā /
specify the type during installation</t>
  </si>
  <si>
    <t>Pievienojums pie pamatu plātnes stiegrojuma, komplektā ar krustojuma savienojumu un cinkota tērauda apaļvadu (PVC apvalkā d=10/13mm) /
Connection to the reinforcement mesh of the foundation slab, set with cross-connector and round galvanised steel conductor (PVC sheathing d=10/13mm), ("OBO" 250 + RD 10-PVC)tipu precizēt montāžas laikā /
specify the type during installation</t>
  </si>
  <si>
    <t>10.15.</t>
  </si>
  <si>
    <t>10.16.</t>
  </si>
  <si>
    <t>Dzīvokļu tīkli / Apartment networks</t>
  </si>
  <si>
    <t>11.</t>
  </si>
  <si>
    <t>Ir pieļaujams izmantot šādus ražotājus / 
The following manufacturers are allowed:
"ABB", "Scneider Electric"</t>
  </si>
  <si>
    <t>11.1.</t>
  </si>
  <si>
    <t>Tipveida grupu sadalnes komplekts, 
tai skaitā uz vienu komplektu / 
Typical switchboard set, including in one set:shēmu skatīt lapā / see drawing
RWC2-10_DEL_EL_ZZ_ZZ_RA_11612</t>
  </si>
  <si>
    <t xml:space="preserve"> - sadalnes skapis, IP30 izpildījumā
   (montāža - iebūvēts) /
 - istribution cabinet, IP30
   (mounting - flush mounted)  "ABB''
vai ekvivalents / or analogue
</t>
  </si>
  <si>
    <t xml:space="preserve"> - sadalnes el. materiāli /
 - el. materials for switchboard"Schneider electric''
vai ekvivalents / or analogue</t>
  </si>
  <si>
    <t>11.2.</t>
  </si>
  <si>
    <t>TGS2</t>
  </si>
  <si>
    <t>Tipveida grupu sadalnes komplekts, 
tai skaitā uz vienu komplektu / 
Typical switchboard set, including in one set:shēmu skatīt lapā / see drawing
RWC2-10_DEL_EL_ZZ_ZZ_RA_11613</t>
  </si>
  <si>
    <t>Spēka tīkla iekārtas / 
Power network equipment</t>
  </si>
  <si>
    <t>12.1.</t>
  </si>
  <si>
    <t>13.</t>
  </si>
  <si>
    <t>Elektriskā apsilde / 
Electric heating</t>
  </si>
  <si>
    <t>13.1.</t>
  </si>
  <si>
    <t>Grīdas el. apsildes komplekts,
tai skaitā uz vienu komplektu / 
Floor el. heating set,
including in one set:"Devi" 
vai ekvivalents / or analogue</t>
  </si>
  <si>
    <t xml:space="preserve"> - el. apsildes paklājs / el. heating mats:</t>
  </si>
  <si>
    <t>S=1,5m2, Pn=225W, Un=230V"Devi" Devimat 150T
vai ekvivalents / or analogue</t>
  </si>
  <si>
    <t>S=2,0m2, Pn=300W, Un=230V"Devi" Devimat 150T
vai ekvivalents / or analogue</t>
  </si>
  <si>
    <t>S=2,5m2, Pn=375W, Un=230V"Devi" Devimat 150T
vai ekvivalents / or analogue</t>
  </si>
  <si>
    <t>S=3,5m2, Pn=525W, Un=230V"Devi" Devimat 150T
vai ekvivalents / or analogue</t>
  </si>
  <si>
    <t>S=4,0m2, Pn=600W, Un=230V"Devi" Devimat 150T
vai ekvivalents / or analogue</t>
  </si>
  <si>
    <t xml:space="preserve"> - stiprinājumu komplekts / mounting set"Devi"
vai ekvivalents / or analogue</t>
  </si>
  <si>
    <t xml:space="preserve"> - termonosēdes / heating cable connection terminal"Devi"
vai ekvivalents / or analogue</t>
  </si>
  <si>
    <t>14.</t>
  </si>
  <si>
    <t>14.1.</t>
  </si>
  <si>
    <t>Dzīvokļu balkona gaismekļiem ir pieļaujams izmantot šādus ražotājus / 
The following manufacturers are allowed for apartment balcony lights:
"iGuzzini", "Trilux"</t>
  </si>
  <si>
    <t>14.2.</t>
  </si>
  <si>
    <t>14.2.1.</t>
  </si>
  <si>
    <t>230V, 10A, IP20
(zemapmetuma / flush mounting)</t>
  </si>
  <si>
    <t>14.2.2.</t>
  </si>
  <si>
    <t>14.2.3.</t>
  </si>
  <si>
    <t>14.2.4.</t>
  </si>
  <si>
    <t>14.2.5.</t>
  </si>
  <si>
    <t>14.2.6.</t>
  </si>
  <si>
    <t>15.</t>
  </si>
  <si>
    <t>15.1.</t>
  </si>
  <si>
    <t>3x4 mm²XPUJ vai ekvivalents / or analogue</t>
  </si>
  <si>
    <t>15.2.</t>
  </si>
  <si>
    <t>Plastmasas caurules ar stiprinājuma, pagrieziena elementiem / 
Plastic pipes with fastening and bending elements :</t>
  </si>
  <si>
    <t>16.</t>
  </si>
  <si>
    <t>Ir pieļaujams izmantot šādus ražotājus / 
The following manufacturers are allowed:
"ABB", "Scneider Electric", "OBO", "3M"</t>
  </si>
  <si>
    <t>16.1.</t>
  </si>
  <si>
    <t>16.2.</t>
  </si>
  <si>
    <t>Hermētiskais blīvējums (kabeļu izvilkšanai uz fasādes)/
Hermetic plug seal (for cable extraction on the facade)"3M" 525
vai ekvivalents/or analogue</t>
  </si>
  <si>
    <t>Īrnieku tīkli / Tenant networks</t>
  </si>
  <si>
    <t>17.</t>
  </si>
  <si>
    <t>17.1.</t>
  </si>
  <si>
    <t>1IGS1</t>
  </si>
  <si>
    <t>Grupu sadalne IP30 izpildījumā
(montāža - uz pamatnes) /
El. Switchboard, IP30
(mounting - on base)  "Schneider electric''
vai ekvivalents / or analogue
shēmu skatīt lapā / see drawing
RWC2-10_DEL_EL_ZZ_ZZ_RA_11620</t>
  </si>
  <si>
    <t>17.2.</t>
  </si>
  <si>
    <t>1IGS2</t>
  </si>
  <si>
    <t>Grupu sadalne IP30 izpildījumā
(montāža - uz pamatnes) /
El. Switchboard, IP30
(mounting - on base)  "Schneider electric''
vai ekvivalents / or analogue
shēmu skatīt lapā / see drawing
RWC2-10_DEL_EL_ZZ_ZZ_RA_11621</t>
  </si>
  <si>
    <t>17.3.</t>
  </si>
  <si>
    <t>1IGS3</t>
  </si>
  <si>
    <t>Grupu sadalne IP30 izpildījumā
(montāža - uz sienas) /
El. Switchboard, IP30
(mounting - on the wall)  "Schneider electric''
vai ekvivalents / or analogue
shēmu skatīt lapā / see drawing
RWC2-10_DEL_EL_ZZ_ZZ_RA_11622</t>
  </si>
  <si>
    <t>17.4.</t>
  </si>
  <si>
    <t>1IGS4</t>
  </si>
  <si>
    <t>Grupu sadalne IP30 izpildījumā
(montāža - uz sienas) /
El. Switchboard, IP30
(mounting - on the wall)  "Schneider electric''
vai ekvivalents / or analogue
shēmu skatīt lapā / see drawing
RWC2-10_DEL_EL_ZZ_ZZ_RA_11623</t>
  </si>
  <si>
    <t>17.5.</t>
  </si>
  <si>
    <t>1IGS5</t>
  </si>
  <si>
    <t>Grupu sadalne IP30 izpildījumā
(montāža - uz sienas) /
El. Switchboard, IP30
(mounting - on the wall)  "Schneider electric''
vai ekvivalents / or analogue
shēmu skatīt lapā / see drawing
RWC2-10_DEL_EL_ZZ_ZZ_RA_11624</t>
  </si>
  <si>
    <t>17.6.</t>
  </si>
  <si>
    <t>1IGS6</t>
  </si>
  <si>
    <t>Grupu sadalne IP30 izpildījumā
(montāža - uz sienas) /
El. Switchboard, IP30
(mounting - on the wall)  "Schneider electric''
vai ekvivalents / or analogue
shēmu skatīt lapā / see drawing
RWC2-10_DEL_EL_ZZ_ZZ_RA_11625</t>
  </si>
  <si>
    <t>17.7.</t>
  </si>
  <si>
    <t>1IGS7</t>
  </si>
  <si>
    <t>Grupu sadalne IP30 izpildījumā
(montāža - uz sienas) /
El. Switchboard, IP30
(mounting - on the wall)  "Schneider electric''
vai ekvivalents / or analogue
shēmu skatīt lapā / see drawing
RWC2-10_DEL_EL_ZZ_ZZ_RA_11626</t>
  </si>
  <si>
    <t>17.8.</t>
  </si>
  <si>
    <t>1IGS8</t>
  </si>
  <si>
    <t>Grupu sadalne IP30 izpildījumā
(montāža - uz sienas) /
El. Switchboard, IP30
(mounting - on the wall)  "Schneider electric''
vai ekvivalents / or analogue
shēmu skatīt lapā / see drawing
RWC2-10_DEL_EL_ZZ_ZZ_RA_11627</t>
  </si>
  <si>
    <t>17.9.</t>
  </si>
  <si>
    <t>1IGS9</t>
  </si>
  <si>
    <t>Grupu sadalne IP30 izpildījumā
(montāža - uz sienas) /
El. Switchboard, IP30
(mounting - on the wall)  "Schneider electric''
vai ekvivalents / or analogue
shēmu skatīt lapā / see drawing
RWC2-10_DEL_EL_ZZ_ZZ_RA_11628</t>
  </si>
  <si>
    <t>18.</t>
  </si>
  <si>
    <t>18.1.</t>
  </si>
  <si>
    <t>19.</t>
  </si>
  <si>
    <t>19.1.</t>
  </si>
  <si>
    <t>PG1</t>
  </si>
  <si>
    <t>20.</t>
  </si>
  <si>
    <t>20.1.</t>
  </si>
  <si>
    <t>Pagaidu vienpolīgs el. slēdzis  /
Temporary 1-gang one-way el. switch:Tipu un krāsu precizēt AR daļā /
Type and color to be clarified 
in AR part of the project</t>
  </si>
  <si>
    <t>230V, 10A, IP20 
(virsapmetuma / surface mounted)</t>
  </si>
  <si>
    <t>21.</t>
  </si>
  <si>
    <t>21.1.</t>
  </si>
  <si>
    <t>21.2.</t>
  </si>
  <si>
    <t>21.3.</t>
  </si>
  <si>
    <t>22.</t>
  </si>
  <si>
    <t>Ir pieļaujams izmantot šādus ražotājus / 
The following manufacturers are allowed:
"ABB", "Scneider Electric", "OBO"</t>
  </si>
  <si>
    <t>22.1.</t>
  </si>
  <si>
    <t>Ir pieļaujams izmantot šādus ražotājus / The following manufacturers are allowed:"OBO Bettermann", "Propster"</t>
  </si>
  <si>
    <t>Ir pieļaujams izmantot šādus ražotājus / The following manufacturers are allowed: "OBO Bettermann", "Propster"</t>
  </si>
  <si>
    <t>Pievienojums pie kolonnas stiegrojuma, komplektā ar krustojuma savienojumu / Connection to the column reinforcement, set with cross-connector ("OBO" 250 )tipu precizēt montāžas laikā / specify the type during installation</t>
  </si>
  <si>
    <t>Krustojuma savienojums "apaļvads - plakanvads"/ Cross-connector for "round - flat" conductor"OBO" 250 vai ekvivalents/or analogue</t>
  </si>
  <si>
    <t>Krustojuma savienojums "plakanvads - plakanvads"/ Cross-connector for "flat - flat" conductor"OBO" 256 DIN 30 FT vai ekvivalents/or analogue</t>
  </si>
  <si>
    <t>Krustojuma savienojums "apaļvads - plakanvads"/  Cross-connector for "round - flat" conductor"OBO" 250 VA-FR  vai ekvivalents/or analogue</t>
  </si>
  <si>
    <t>Krustojuma savienojums "plakanvads - plakanvads"/  Cross-connector for "flat - flat" conductor"OBO" 256 A-DIN 30 V4A vai ekvivalents/or analogue</t>
  </si>
  <si>
    <t>Termonosēdes zemēšanas kopņu izvadiem / Heat shrinks for earthing busbar outletstipu precizēt montāžas laikā / pecify the type during installation</t>
  </si>
  <si>
    <t>Zemējuma kabeļa presētais savienojums / Earthing cable crimp connection</t>
  </si>
  <si>
    <t>Pretkorozijas lenta 50mm,10m, pazemes savienojumu aptīšanai / Corrosion protection strip 50mm,10m,  for underground connection wrapping"OBO" 356 50  vai ekvivalents/or analogue</t>
  </si>
  <si>
    <t>Pārējie metāla izstrādājumi / Other metal products</t>
  </si>
  <si>
    <t xml:space="preserve"> - krustojuma savienojums    "apaļvads-apaļvads" / cross-connector     for "round-round" conductor"OBO" 249 8-10 ST
vai ekvivalents / or analogue</t>
  </si>
  <si>
    <t xml:space="preserve"> - izplešanās elements / expansion piece"OBO" 172 AR vai ekvivalents/or analogue</t>
  </si>
  <si>
    <t>Ir pieļaujams izmantot šādus ražotājus /  The following manufacturers are allowed: "Osram", "Philips"</t>
  </si>
  <si>
    <t xml:space="preserve">Pagaidu apgaismojuma komplekts:  gaismas patrona (E27, 230V) kopā ar LED spūldzi  (~10W, E27, 3000K), montāžai pie griestiem / Temporary lighting set: 
lampholder (E27, 230V) with LED bulb (~10W, E27, 3000K), for mounting on the ceiling  </t>
  </si>
  <si>
    <t>Gaismeklis IP65 ar LED gaismas diodēm  (6.2W, 273lm, 3000K) ar LED barošanas bloku un montāžas elementiem stiprinājumam pie sienas /  Luminaire IP65 with LED light-emitting diodes (6.2W, 273lm, 3000K) with LED power supply and mounting elements for installation on the wall "iGuzzini "  Laser Blade InOut, product configuration: E876.74 vai ekvivalents / or analogue</t>
  </si>
  <si>
    <t>LED barošanas bloks (min IP44, 230V/24V vai 230V/12V) (montāža - virs piekārtajiem griestiem) / LED power supply (min IP44, 230V/24V or 230V/12V) (mounting - above suspended ceiling)
LED barošanas bloka tipu precizēt / specify the type of LED power supply</t>
  </si>
  <si>
    <t>skat./see 3-2</t>
  </si>
  <si>
    <t>skat./see 3-3</t>
  </si>
  <si>
    <t>Lamilux</t>
  </si>
  <si>
    <t>Smoke extraction control cabinet/ Dūmu novadīšanas vadības skapis, DNVS1, DNVS2, DNVS3 EMB 7300 10A-0102</t>
  </si>
  <si>
    <t>Smoke extraction control cabinet/ Dūmu novadīšanas vadības skapis, DNVS4, DNVS5 EMB 7300 2.5A-0101</t>
  </si>
  <si>
    <t>Actuator for stairwell smoke exhaust opening/ Aktuātors kāpņu telpu dūmu ailām KS2 TWIN S12 24V 2.0A 500mm 500N</t>
  </si>
  <si>
    <t>Actuator for basment smoke exhaust opening/ Aktuātors pazemes stāva dūmu ailām KS2 S12 24V 1.0A 500mm 250N</t>
  </si>
  <si>
    <t>Ventilation button/ Ventilacijas poga, VP1.1…VP1.7, VP2.1…VP2.7, VP3.1…VP3.7 LT1-UP(/AP)</t>
  </si>
  <si>
    <t>Manual call point/ Manuālā tālvadības poga, DNP1.1…DNP1.7, DNP2.1…DNP2.7, DNP3.1…DNP3.7, DNP4.1, DNP5.1 HSE</t>
  </si>
  <si>
    <t>End line module/ Beigu līnijas modulis 670052</t>
  </si>
  <si>
    <t>Cable/ Kabelis JE-H(ST)H Bd E30 4x2x0.8mm²</t>
  </si>
  <si>
    <t xml:space="preserve">Cable/ Kabelis (N)HXH-J E30 3x6mm² </t>
  </si>
  <si>
    <t xml:space="preserve">Cable/ Kabelis (N)HXH-J E30 3x10mm² </t>
  </si>
  <si>
    <t>Cable protection tube/ Kabeļu aizsargcaurule D25</t>
  </si>
  <si>
    <t>Cable clamps ESS-DA for power cables in the riser position/ Kabeļu skavas ESS-DA spēka kabeļiem stāvvada pozīcijā ASL 733 44 G</t>
  </si>
  <si>
    <t>Cable clamps ESS-DA for data cables in the riser position/ Kabeļu skavas ESS-DA datu kabeļiem stāvvada pozīcijā ASL 733 36 G</t>
  </si>
  <si>
    <t xml:space="preserve">Mounting accessories (mounting boxes, pipes, polyethylene pipes, fasteners, sealing material for cable passages in walls E90, etc.)/ Montāžas palīgmateriāli (montāžas kārbas, caurules, polietilēna caurules, stiprinājumi, kabeļu pāreju sienās blīvējuma materiāls E90 utt) </t>
  </si>
  <si>
    <t>Kabelis/ Cable JE-H(St)H FE180/E90 1x2x0.8+0.8</t>
  </si>
  <si>
    <t>Kabelis/ Cable  JE-H(St)H FE180/E90 2x2x0.8+0.8</t>
  </si>
  <si>
    <t xml:space="preserve">Kabelis/ Cable (N)HXH-J E90 5x1.5mm² </t>
  </si>
  <si>
    <t xml:space="preserve">Manual call point/ Manuālās tālvadības iedarbināšanas ierīces, SB1…SB17 W3A-R000SF-K013-01 </t>
  </si>
  <si>
    <t xml:space="preserve">Fireproof cable ties, E90/ Ugunsdrošo kabeļu stiprinājumi, E90 </t>
  </si>
  <si>
    <t xml:space="preserve">Fastener bolts with nuts/ Stiprinājumu skrūves ar uzgriežņiem </t>
  </si>
  <si>
    <t>Thermostat/ Termostats, T1 KTO 011 №.01141.0-00</t>
  </si>
  <si>
    <t>Resistor/ Rezistors 3KΩ</t>
  </si>
  <si>
    <t>Resistor/ Rezistors 1KΩ</t>
  </si>
  <si>
    <t xml:space="preserve">AVS cabinet/ AVS skapis </t>
  </si>
  <si>
    <t>Metal cabinet/ Metāla skapis, AVS (1000x1000x300) NSYS3DC101030</t>
  </si>
  <si>
    <t xml:space="preserve">Controller programs with access codes and licenses/ Kontrolieru programmas ar piekļuves kodiem un licences </t>
  </si>
  <si>
    <t xml:space="preserve">Fireproof cable ties/ Ugunsdrošo kabeļu stiprinājumi </t>
  </si>
  <si>
    <t xml:space="preserve">Assembly auxiliary materials (Plastic pipes, ....)/ Montāžas palīgmateriāli (Plastm.Caurules,….) </t>
  </si>
  <si>
    <t>OBO Bettermann</t>
  </si>
  <si>
    <t>Perforated cable duct/ Kabeļu kanāls perforēts LK4 40060</t>
  </si>
  <si>
    <t>End stop/ Gala fiksators  BT007</t>
  </si>
  <si>
    <t>DIN mounting rail/ DIN montāžas  sliede TC7,5</t>
  </si>
  <si>
    <t xml:space="preserve">Terminal strip set/ Spaiļu rindas komplekts  XT0 … XT3: </t>
  </si>
  <si>
    <t xml:space="preserve">Earth terminal, yellow-green/ Zemējuma spaile, dzeltenā-zaļā krāsā  TO430 </t>
  </si>
  <si>
    <t>Terminal marker, 10 pcs/ Spailes marķieris, 10 gab NU1051S</t>
  </si>
  <si>
    <t>CPU controller, A1/ CPU kontrolieris, A1 FX5U-32MT/DSS</t>
  </si>
  <si>
    <t>Power supply unit, BB1/ Barošanas bloks, BB1 PRO ECO 120W 24V 5A</t>
  </si>
  <si>
    <t>DC UPS control unit, DC UPS/ Līdzstrāvas UPS vadības bloks, DC UPS CP DC UPS 24V 20A/10A</t>
  </si>
  <si>
    <t>Battery pack (complete with batteries), BAT/ Akumulatoru baterijas bloks (komplektā ar akumulatoriem), BAT DURA ECO LA-BAT 24V
12AH</t>
  </si>
  <si>
    <t>Lovato</t>
  </si>
  <si>
    <t>Voltage monitoring relay/ Sprieguma uzraudzības relejs PMV55A240</t>
  </si>
  <si>
    <t>Time relay/ Laika relejs TM P</t>
  </si>
  <si>
    <t>Contactor/ Kontaktors, KM1, KM2 A9C22711+A9C15914</t>
  </si>
  <si>
    <t>Relay/ Relejs,K1, K2 TRP 230VAC RC 2CO</t>
  </si>
  <si>
    <t>Relay/ Relejs, K3…K12 TRS-24VDC-1CO</t>
  </si>
  <si>
    <t>Circuit breaker/ Aizsardzības automāts 1B4A, SF1, SF2 A9F73104+A9A26914</t>
  </si>
  <si>
    <t>Circuit breaker/ Aizsardzības automāts 1B6A, SF4 A9F73106+A9A26914</t>
  </si>
  <si>
    <t>Circuit breaker/ Aizsardzības automāts 1B2A, SF3, SF5 A9F73102+A9A26914</t>
  </si>
  <si>
    <t>Circuit breaker/ Aizsardzības automāts 1B1A, SF6 A9F73101+A9A26914</t>
  </si>
  <si>
    <t>Resistor/ Rezistors 1.8KΩ</t>
  </si>
  <si>
    <t>Resistor/ Rezistors 1.2KΩ</t>
  </si>
  <si>
    <t>Fuse+fuse holder/ Kūstošais drošinātājs+ drošinātāju turētājs, FU1, FU2 2.5A</t>
  </si>
  <si>
    <t>Fuse+fuse holder/ Kūstošais drošinātājs+ drošinātāju turētājs, FU11 2A</t>
  </si>
  <si>
    <t>Fuse+fuse holder/ Kūstošais drošinātājs+ drošinātāju turētājs, FU3…FU9, FU12 0,25</t>
  </si>
  <si>
    <t>2-position switch/ 2 pozīciju slēdzis 1NO+1NO, SA1 XB7</t>
  </si>
  <si>
    <t>Black push button/ Melna spiedpoga, SB1 … SB5 XB7</t>
  </si>
  <si>
    <t>Green LED lamp/ Zaļa LED lampa 230V, HL1 XB7</t>
  </si>
  <si>
    <t>Green LED lamp/ Zaļa LED lampa 24V, HL2, HL5 XB7</t>
  </si>
  <si>
    <t>Red LED lamp/ Sarkana LED lampa 24V, HL6 XB7</t>
  </si>
  <si>
    <t>Yellow LED lamp/ Dzeltena LED lampa 24V, HL3, HL4 XB7</t>
  </si>
  <si>
    <t>Zummer/ Zummers, Z1 XB7</t>
  </si>
  <si>
    <t>Siemens</t>
  </si>
  <si>
    <t>UATS alarm panel/ UATS signalizācijas pults FC726-ZA430x795x260</t>
  </si>
  <si>
    <t>UATS alarm panel battery/ Ugunsdzēsības signalizācijas pults akumulators FA2008-A1355x185x170</t>
  </si>
  <si>
    <t>UATS paneļa skapis/ UATS panel housing FH7205-Z3430x796x260</t>
  </si>
  <si>
    <t>Barošanas komplekts/ Power supply kit FP2005-A1130x150x70</t>
  </si>
  <si>
    <t>Merawex</t>
  </si>
  <si>
    <t>Power block/ Barošanas bloks ZSP100-4.0A-18395x356x96</t>
  </si>
  <si>
    <t>Power block battery/Barošanas bloka akumulators 12V, 18Ah</t>
  </si>
  <si>
    <t xml:space="preserve">Desigo CC control program/ Desigo CC vadības programma Desigo CC </t>
  </si>
  <si>
    <t>License key (S3)/ Licences atslēga (S3) FCA2035-A1</t>
  </si>
  <si>
    <t>Līnijas karte/ Line card FCL2008-A1</t>
  </si>
  <si>
    <t>Autonomous smoke detector/ Autonoms dūmu detektors SD218</t>
  </si>
  <si>
    <t>Detektoru sildītājs/ detector heater FDBH291</t>
  </si>
  <si>
    <t xml:space="preserve">Weidmüller </t>
  </si>
  <si>
    <t>Relay/ relejs TRS-24VDC-1CO</t>
  </si>
  <si>
    <t>Addressable smoke detector/ Adrešu dūmu detektors OP720D117x56</t>
  </si>
  <si>
    <t>Addressable multi-sensor detector /  Adrešu multi sensoru detektors OOH740D117x56</t>
  </si>
  <si>
    <t>Addressable detector base/ Adrešu detektora pamatne DB721D117x23</t>
  </si>
  <si>
    <t>Addressable alarm indicator/ Adresējams trauksmes indikators FDAI9285x85x32</t>
  </si>
  <si>
    <t>Addressable manual call point/ Adrešu manuālā tālvadības iedarbināšanas ierīce FDM226-RP 87x113x57</t>
  </si>
  <si>
    <t>Addressable module/ Adrešu modulis FDCIO222</t>
  </si>
  <si>
    <t>Addressable module housing/ Adrešu modulis korpuss FDCH221207x119x48</t>
  </si>
  <si>
    <t>Addressable light-sound alarm/ Adrešu gaismas- skaņas signalizators FDS226-RRD116 H42.7</t>
  </si>
  <si>
    <t>Addressable light-sound alarm base/ Adrešu gaismas- skaņas signalizatora pamatne FDB227-RD116 H51.3</t>
  </si>
  <si>
    <t>Addressable sound alarm/ Adrešu skaņas signalizators FDS224-RD116 H42.7</t>
  </si>
  <si>
    <t>Addressable sound alarm base/ Adrešu skaņas signsignalizatora pamatne FDB226-RD116 H22.5</t>
  </si>
  <si>
    <t>Cable/ kabelis JE-H(St)H FE180/E30 1x2x1+0.8 ekranēts</t>
  </si>
  <si>
    <t>Cable/ kabelis (N)HXCH E30 2x1.5/1.5mm²</t>
  </si>
  <si>
    <t>Cable protection tube/ Kabeļu aizsargcaurule 25</t>
  </si>
  <si>
    <t xml:space="preserve">Fireproof cable ties, E30/ Ugunsdrošo kabeļu stiprinājumi, E30 </t>
  </si>
  <si>
    <t>Obo Bettermann</t>
  </si>
  <si>
    <t>Profila sliede kabeļu stāvvadam Nr. 1/ Profile rail for cable riser No. 1 CML3518200x35x18</t>
  </si>
  <si>
    <t>Datu kabeļu piekarapskava kabeļu stāvvadam Nr. 1/ Data cable suspension clamp for cable riser No.1 BS-RS1-M-52 FT</t>
  </si>
  <si>
    <t>Spēka kabeļu piekarapskava kabeļu stāvvadam Nr. 1/ Power cable suspension clamp for cable riser No.1 BS-RS1-M-34 FT</t>
  </si>
  <si>
    <t>Profila sliede kabeļu stāvvadam Nr. 2/ Profile rail for cable riser No. 2 CML3518200x35x18</t>
  </si>
  <si>
    <t>Datu kabeļu piekarapskava kabeļu stāvvadam Nr. 2/ Data cable suspension clamp for cable riser No.2 BS-RS1-M-52 FT</t>
  </si>
  <si>
    <t>Spēka kabeļu piekarapskava kabeļu stāvvadam Nr. 2/ Power cable suspension clamp for cable riser No.2 BS-RS1-M-34 FT</t>
  </si>
  <si>
    <t xml:space="preserve">Mounting accessories (mounting boxes, pipes, polyethylene pipes, fasteners, sealing material for cable passages in walls, etc./ Montāžas palīgmateriāli (montāžas kārbas, caurules, polietilēna
caurules, stiprinājumi, kabeļu pāreju sienās blīvējuma materiāls
utt) </t>
  </si>
  <si>
    <t xml:space="preserve">Fixing screws with nuts/ Stiprinājumu skrūves ar uzgriežņiem </t>
  </si>
  <si>
    <t xml:space="preserve">Aspiration system Asp1/ Aspirācijas sistēma Asp1 </t>
  </si>
  <si>
    <t>Securiton</t>
  </si>
  <si>
    <t>Aspiration system controller/ Aspirācijas sistēmas kontrolieris ASD 535-4348x265x148</t>
  </si>
  <si>
    <t>Dust filter unit/ Putekļu filtra bloks DFU 911</t>
  </si>
  <si>
    <t>Dust filter/ Putekļu filtrs RFC 911</t>
  </si>
  <si>
    <t>Manual ball valve ABS/ Manuālais lodveida vārsts ABS MV 25 ABS</t>
  </si>
  <si>
    <t>Sampling tube/ Paraugu ņemšanas caurule TU 25 ABSREDd25x3000</t>
  </si>
  <si>
    <t>Sleeve/ Uzmava SO 25 ABSREDd25</t>
  </si>
  <si>
    <t>Pipe bend, 90o/ Līkums caurulei, 90o AN 25-90 ABSREDd25</t>
  </si>
  <si>
    <t>T tipa daļa/ T-piece  TP 25 ABSREDd25</t>
  </si>
  <si>
    <t>End cap for pipe/ Gala slēgs caurulei EC 25 ABSREDd25</t>
  </si>
  <si>
    <t>Sticker/ Uzlīme Uzlīmed3.0</t>
  </si>
  <si>
    <t>Pipe clamp/ Cauruļu skava PC 25 PP</t>
  </si>
  <si>
    <t>Glue for connecting pipes/ Līme cauruļu savienošanai Glue 250 ABS</t>
  </si>
  <si>
    <t>Fasteners, including fireproof ones/ Stiprinājumi, tai skaitā ugunsizturīgie -</t>
  </si>
  <si>
    <t xml:space="preserve">Aspiration system Asp2/ Aspirācijas sistēma Asp2 </t>
  </si>
  <si>
    <t xml:space="preserve">Inženiertīklu stiprinājumi nav šī projekta apjoms un atbildība.
Inženiertīkli ir projektēti atbilstoši Latvijas normatīvajiem aktiem un labai praksei stiprināšanai pie nekustīgām, mehāniski stiprām un stabilām būvkonstrukcijām, kas nodrošina inženiertīklu drošu ekspluatāciju un neietekmē sistēmas bīvumu un ilgmūžību.
Stiprinājumu sistēmai jānodrošina AVK-V inženiertīklu viengabalainību, nekustīgumu un stabilitāti, kas nodrošina inženiertīklu drošu ekspluatāciju un neietekmē sistēmas blīvumu un ilgmūžību.  /  The fixings of engineering system networks is beyond the scope and responsibility of this project.
The engineering networks have been designed in accordance with the Latvian regulatory enactments and good practice for fixing to rigid, mechanically strong and stable building structures, which ensure safe operation of the engineering networks and do not affect the system integrity and longevity.
The fixing system shall ensure the integrity, rigidity and stability of the AVK-V  networks, ensuring safe operation and not affecting the density and durability of the engineering system networks.  </t>
  </si>
  <si>
    <t>Koplietošans un īrnieku telpas/ Common and retail areas</t>
  </si>
  <si>
    <t>RF-Technologies</t>
  </si>
  <si>
    <t xml:space="preserve">Diafragmas tipa gasa vārsts Apaļš / Diaphragm type air damper Circular SPI-100 C </t>
  </si>
  <si>
    <t xml:space="preserve">Diafragmas tipa gasa vārsts Apaļš / Diaphragm type air damper Circular SPI-125 C </t>
  </si>
  <si>
    <t xml:space="preserve">Diafragmas tipa gasa vārsts Apaļš / Diaphragm type air damper Circular SPI-160 C </t>
  </si>
  <si>
    <t xml:space="preserve">Elastīgais savienojums Apaļš / Flexible joint Circular FK-315 </t>
  </si>
  <si>
    <t>VEAB</t>
  </si>
  <si>
    <t xml:space="preserve">Gaisa filtrs ar kārbu Taisnstūra ar apaļu pieslēgumu / Air filter with box Rectangular with cicular connection FFR 315-F5 </t>
  </si>
  <si>
    <t xml:space="preserve">Manuāls konstantas plūsmas gaisa vārsts Apaļš / Manual constant air volume damper Circular RDR-100(15-50) </t>
  </si>
  <si>
    <t xml:space="preserve">Manuāls konstantas plūsmas gaisa vārsts Apaļš / Manual constant air volume damper Circular RDR-100(50-100) </t>
  </si>
  <si>
    <t xml:space="preserve">Manuāls konstantas plūsmas gaisa vārsts Apaļš / Manual constant air volume damper Circular RDR-125(100-180) </t>
  </si>
  <si>
    <t xml:space="preserve">Motorizēts gaisa noslēgvārsts 24V ar atsperes atgriešanas izpildmehānismu Taisnstūra / Motorized air damper 24V with spring return actuator Rectangular TUNE-AHU-SE011-400x200-TF24 </t>
  </si>
  <si>
    <t xml:space="preserve">Motorizēts gaisa noslēgvārsts 24V ar atsperes atgriešanas izpildmehānismu Apaļš / Motorized air damper 24V with spring return actuator Circular TUNE-R-315-3-LF24 </t>
  </si>
  <si>
    <t xml:space="preserve">Motorizēts gaisa noslēgvārsts 230V ar atsperes atgriešanas izpildmehānismu Apaļš / Motorized air damper 230V with spring return actuator Circular TUNE-R-315-1-M4 </t>
  </si>
  <si>
    <t xml:space="preserve">Troksņu slāpētajs Taisnstūra ar apaļu pieslēgumu / Silencer Rectangular with cicular connection LRBCB-250-1000 </t>
  </si>
  <si>
    <t xml:space="preserve">Troksņu slāpētajs Taisnstūra ar apaļu pieslēgumu / Silencer Rectangular with cicular connection LRBCB-315-1000 </t>
  </si>
  <si>
    <t xml:space="preserve">Troksņu slāpētajs Taisnstūra ar apaļu pieslēgumu / Silencer Rectangular with cicular connection LRBCB-630-1200 </t>
  </si>
  <si>
    <t xml:space="preserve">Troksņu slāpētajs Taisnstūra ar apaļu pieslēgumu / Silencer Rectangular with cicular connection LRBCB-800-1200 </t>
  </si>
  <si>
    <t xml:space="preserve">Troksņu slāpētajs Taisnstūra ar apaļu pieslēgumu / Silencer Rectangular with cicular connection LRCA 100 1000 </t>
  </si>
  <si>
    <t xml:space="preserve">Troksņu slāpētajs Taisnstūra ar apaļu pieslēgumu / Silencer Rectangular with cicular connection LRCA 125 1000 </t>
  </si>
  <si>
    <t xml:space="preserve">Troksņu slāpētajs Taisnstūra ar apaļu pieslēgumu / Silencer Rectangular with cicular connection LRCA 200 1000 </t>
  </si>
  <si>
    <t xml:space="preserve">Troksņu slāpētajs Taisnstūra ar apaļu pieslēgumu / Silencer Rectangular with cicular connection LRCA 250 1000 </t>
  </si>
  <si>
    <t xml:space="preserve">Troksņu slāpētajs Taisnstūra ar apaļu pieslēgumu / Silencer Rectangular with cicular connection LRCB 100 500 </t>
  </si>
  <si>
    <t xml:space="preserve">Troksņu slāpētajs Taisnstūra ar apaļu pieslēgumu / Silencer Rectangular with cicular connection LRCB 160 500 </t>
  </si>
  <si>
    <t>FläktGroup</t>
  </si>
  <si>
    <t xml:space="preserve">Tīrīšanas lūka Apaļš / Cleaning hatch Circular BDEG-4-031-KE </t>
  </si>
  <si>
    <t xml:space="preserve">Tīrīšanas lūka Taisnstūra-apaļš d-630 / Cleaning hatch Rectangular-circular d-630 BDKL-630 </t>
  </si>
  <si>
    <t xml:space="preserve">Tīrīšanas lūka Apaļš / Cleaning hatch Circular BDKP-3-010 </t>
  </si>
  <si>
    <t xml:space="preserve">Tīrīšanas lūka Apaļš / Cleaning hatch Circular BDKP-3-012 </t>
  </si>
  <si>
    <t xml:space="preserve">Tīrīšanas lūka Apaļš / Cleaning hatch Circular BDKP-3-016 </t>
  </si>
  <si>
    <t xml:space="preserve">Tīrīšanas lūka Apaļš / Cleaning hatch Circular BDKP-3-020 </t>
  </si>
  <si>
    <t xml:space="preserve">Tīrīšanas lūka Apaļš / Cleaning hatch Circular BDKP-3-025 </t>
  </si>
  <si>
    <t xml:space="preserve">Tīrīšanas lūka Apaļš / Cleaning hatch Circular BDKP-3-031 </t>
  </si>
  <si>
    <t xml:space="preserve">Tīrīšanas lūka Apaļš / Cleaning hatch Circular BDKP-3-040 </t>
  </si>
  <si>
    <t xml:space="preserve">Tīrīšanas lūka Apaļš / Cleaning hatch Circular BDKP-3-063 </t>
  </si>
  <si>
    <t xml:space="preserve">Tīrīšanas lūka Taisnstūra 500-400 / Cleaning hatch Rectangular 500-400 IPF 500-400 </t>
  </si>
  <si>
    <t>TROX</t>
  </si>
  <si>
    <t xml:space="preserve">Ugunsrošs vārsts EI60 Taisnstūra / Fire damper EI60 Rectangular FK2-EU/800x400x375 EI60 </t>
  </si>
  <si>
    <t xml:space="preserve">Ugunsrošs vārsts EI60 Apaļš / Fire damper EI60 Circular FKR-EU/DE/400/ZXX EI60 </t>
  </si>
  <si>
    <t xml:space="preserve">Ugunsrošs vārsts EI60 Apaļš / Fire damper EI60 Circular FKR-EU/DE/630/ZXX EI60 </t>
  </si>
  <si>
    <t xml:space="preserve">Ugunsrošs vārsts EI60 Apaļš / Fire damper EI60 Circular FKRS-EU/100 EI60 </t>
  </si>
  <si>
    <t xml:space="preserve">Ugunsrošs vārsts EI60 Apaļš / Fire damper EI60 Circular FKRS-EU/125 EI60 </t>
  </si>
  <si>
    <t xml:space="preserve">Ugunsrošs vārsts EI60 Apaļš / Fire damper EI60 Circular FKRS-EU/160 EI60 </t>
  </si>
  <si>
    <t xml:space="preserve">Ugunsrošs vārsts EI60 Apaļš / Fire damper EI60 Circular FKRS-EU/200 EI60 </t>
  </si>
  <si>
    <t xml:space="preserve">Ugunsrošs vārsts EI60 Apaļš / Fire damper EI60 Circular FKRS-EU/250 EI60 </t>
  </si>
  <si>
    <t xml:space="preserve">Ugunsrošs vārsts EI60 Apaļš / Fire damper EI60 Circular FKRS-EU/315 EI60 </t>
  </si>
  <si>
    <t xml:space="preserve">Līkums, apaļš cinkots tērauds / Eblow, circular galvanized steel BKU-125ø-125ø 90° </t>
  </si>
  <si>
    <t xml:space="preserve">Līkums, apaļš cinkots tērauds / Eblow, circular galvanized steel BKU-250ø-250ø 90° </t>
  </si>
  <si>
    <t xml:space="preserve">Līkums, apaļš cinkots tērauds / Eblow, circular galvanized steel BKU-630ø-630ø 90° </t>
  </si>
  <si>
    <t xml:space="preserve">Līkums, apaļš cinkots tērauds / Eblow, circular galvanized steel BKU-800ø-800ø 90° </t>
  </si>
  <si>
    <t xml:space="preserve">Līkums, apaļš cinkots tērauds / Eblow, circular galvanized steel BU-100ø-100ø 45° </t>
  </si>
  <si>
    <t xml:space="preserve">Līkums, apaļš cinkots tērauds / Eblow, circular galvanized steel BU-100ø-100ø 60° </t>
  </si>
  <si>
    <t xml:space="preserve">Līkums, apaļš cinkots tērauds / Eblow, circular galvanized steel BU-100ø-100ø 90° </t>
  </si>
  <si>
    <t xml:space="preserve">Līkums, apaļš cinkots tērauds / Eblow, circular galvanized steel BU-125ø-125ø 10° </t>
  </si>
  <si>
    <t xml:space="preserve">Līkums, apaļš cinkots tērauds / Eblow, circular galvanized steel BU-125ø-125ø 20° </t>
  </si>
  <si>
    <t xml:space="preserve">Līkums, apaļš cinkots tērauds / Eblow, circular galvanized steel BU-125ø-125ø 45° </t>
  </si>
  <si>
    <t xml:space="preserve">Līkums, apaļš cinkots tērauds / Eblow, circular galvanized steel BU-125ø-125ø 90° </t>
  </si>
  <si>
    <t xml:space="preserve">Līkums, apaļš cinkots tērauds / Eblow, circular galvanized steel BU-160ø-160ø 90° </t>
  </si>
  <si>
    <t xml:space="preserve">Līkums, apaļš cinkots tērauds / Eblow, circular galvanized steel BU-200ø-200ø 30° </t>
  </si>
  <si>
    <t xml:space="preserve">Līkums, apaļš cinkots tērauds / Eblow, circular galvanized steel BU-200ø-200ø 45° </t>
  </si>
  <si>
    <t xml:space="preserve">Līkums, apaļš cinkots tērauds / Eblow, circular galvanized steel BU-200ø-200ø 90° </t>
  </si>
  <si>
    <t xml:space="preserve">Līkums, apaļš cinkots tērauds / Eblow, circular galvanized steel BU-250ø-250ø 30° </t>
  </si>
  <si>
    <t xml:space="preserve">Līkums, apaļš cinkots tērauds / Eblow, circular galvanized steel BU-250ø-250ø 45° </t>
  </si>
  <si>
    <t xml:space="preserve">Līkums, apaļš cinkots tērauds / Eblow, circular galvanized steel BU-250ø-250ø 90° </t>
  </si>
  <si>
    <t xml:space="preserve">Līkums, apaļš cinkots tērauds / Eblow, circular galvanized steel BU-315ø-315ø 45° </t>
  </si>
  <si>
    <t xml:space="preserve">Līkums, apaļš cinkots tērauds / Eblow, circular galvanized steel BU-315ø-315ø 90° </t>
  </si>
  <si>
    <t xml:space="preserve">Līkums, apaļš cinkots tērauds / Eblow, circular galvanized steel BU-400ø-400ø 15° </t>
  </si>
  <si>
    <t xml:space="preserve">Līkums, apaļš cinkots tērauds / Eblow, circular galvanized steel BU-400ø-400ø 45° </t>
  </si>
  <si>
    <t xml:space="preserve">Līkums, apaļš cinkots tērauds / Eblow, circular galvanized steel BU-400ø-400ø 90° </t>
  </si>
  <si>
    <t xml:space="preserve">Līkums, apaļš cinkots tērauds / Eblow, circular galvanized steel BU-630ø-630ø 15° </t>
  </si>
  <si>
    <t xml:space="preserve">Līkums, apaļš cinkots tērauds / Eblow, circular galvanized steel BU-630ø-630ø 20° </t>
  </si>
  <si>
    <t xml:space="preserve">Līkums, apaļš cinkots tērauds / Eblow, circular galvanized steel BU-630ø-630ø 90° </t>
  </si>
  <si>
    <t xml:space="preserve">Līkums, apaļš cinkots tērauds / Eblow, circular galvanized steel BU-800ø-800ø 20° </t>
  </si>
  <si>
    <t xml:space="preserve">Līkums, apaļš cinkots tērauds / Eblow, circular galvanized steel BU-800ø-800ø 90° </t>
  </si>
  <si>
    <t xml:space="preserve">Līkums, taisnstūra cinkots tērauds / Eblow, rectangular galvanized steel LBXR-150x400-150x400 90° </t>
  </si>
  <si>
    <t xml:space="preserve">Līkums, taisnstūra cinkots tērauds / Eblow, rectangular galvanized steel LBXR-250x500-250x500 45° </t>
  </si>
  <si>
    <t xml:space="preserve">Līkums, taisnstūra cinkots tērauds / Eblow, rectangular galvanized steel LBXR-250x600-250x600 45° </t>
  </si>
  <si>
    <t xml:space="preserve">Līkums, taisnstūra cinkots tērauds / Eblow, rectangular galvanized steel LBXR-400x500-400x500 30° </t>
  </si>
  <si>
    <t xml:space="preserve">Līkums, taisnstūra cinkots tērauds / Eblow, rectangular galvanized steel LBXR-400x600-400x600 20° </t>
  </si>
  <si>
    <t xml:space="preserve">Līkums, taisnstūra cinkots tērauds / Eblow, rectangular galvanized steel LBXR-400x600-400x600 90° </t>
  </si>
  <si>
    <t xml:space="preserve">Līkums, taisnstūra cinkots tērauds / Eblow, rectangular galvanized steel LBXR-500x250-500x250 45° </t>
  </si>
  <si>
    <t xml:space="preserve">Līkums, taisnstūra cinkots tērauds / Eblow, rectangular galvanized steel LBXR-500x250-500x250 90° </t>
  </si>
  <si>
    <t xml:space="preserve">Līkums, taisnstūra cinkots tērauds / Eblow, rectangular galvanized steel LBXR-500x400-500x400 90° </t>
  </si>
  <si>
    <t xml:space="preserve">Līkums, taisnstūra cinkots tērauds / Eblow, rectangular galvanized steel LBXR-600x250-600x250 90° </t>
  </si>
  <si>
    <t xml:space="preserve">Līkums, taisnstūra cinkots tērauds / Eblow, rectangular galvanized steel LBXR-600x400-600x400 90° </t>
  </si>
  <si>
    <t xml:space="preserve">Līkums, taisnstūra cinkots tērauds / Eblow, rectangular galvanized steel LBXR-700x250-700x250 90° </t>
  </si>
  <si>
    <t xml:space="preserve">Līkums, taisnstūra cinkots tērauds / Eblow, rectangular galvanized steel LBXR-800x400-800x400 90° </t>
  </si>
  <si>
    <t xml:space="preserve">Noslēgvāks, apaļš cinkots tērauds / End cup, circular galvanized steel ESU-100ø  </t>
  </si>
  <si>
    <t xml:space="preserve">Noslēgvāks, apaļš cinkots tērauds / End cup, circular galvanized steel ESU-125ø  </t>
  </si>
  <si>
    <t xml:space="preserve">Noslēgvāks, apaļš cinkots tērauds / End cup, circular galvanized steel ESU-200ø  </t>
  </si>
  <si>
    <t xml:space="preserve">Noslēgvāks, taisnstūra cinkots tērauds / End cup, rectangular galvanized steel LEPR-400x600  </t>
  </si>
  <si>
    <t xml:space="preserve">Noslēgvāks, taisnstūra cinkots tērauds / End cup, rectangular galvanized steel LEPR-400x800  </t>
  </si>
  <si>
    <t xml:space="preserve">Noslēgvāks, taisnstūra cinkots tērauds / End cup, rectangular galvanized steel LEPR-500x250  </t>
  </si>
  <si>
    <t xml:space="preserve">Noslēgvāks, taisnstūra cinkots tērauds / End cup, rectangular galvanized steel LEPR-600x250  </t>
  </si>
  <si>
    <t xml:space="preserve">Noslēgvāks, taisnstūra cinkots tērauds / End cup, rectangular galvanized steel LEPR-800x400  </t>
  </si>
  <si>
    <t xml:space="preserve">Pievienojums, apaļš cinkots tērauds / Collar, circular galvanized steel ILRU-200ø-200ø  </t>
  </si>
  <si>
    <t xml:space="preserve">Pievienojums, apaļš cinkots tērauds / Collar, circular galvanized steel ILRU-630ø-630ø  </t>
  </si>
  <si>
    <t xml:space="preserve">Pievienojums, taisnstūra cinkots tērauds / Collar, rectangular galvanized steel LAR-500x250-500x250  </t>
  </si>
  <si>
    <t xml:space="preserve">Pievienojums, taisnstūra cinkots tērauds / Collar, rectangular galvanized steel LAR-600x250-600x250  </t>
  </si>
  <si>
    <t xml:space="preserve">Pievienojums, taisnstūra cinkots tērauds / Collar, rectangular galvanized steel LAR-600x400-600x400  </t>
  </si>
  <si>
    <t xml:space="preserve">Pievienojums, taisnstūra cinkots tērauds / Transition, rectangular galvanized steel LDR-500x400-500x250  </t>
  </si>
  <si>
    <t xml:space="preserve">Pievienojums, taisnstūra cinkots tērauds / Transition, rectangular galvanized steel LDR-800x400-500x250  </t>
  </si>
  <si>
    <t xml:space="preserve">Pāreja, apaļš cinkots tērauds / Transition, circular galvanized steel RCU-125ø-100ø  </t>
  </si>
  <si>
    <t xml:space="preserve">Pāreja, apaļš cinkots tērauds / Transition, circular galvanized steel RCU-160ø-125ø  </t>
  </si>
  <si>
    <t xml:space="preserve">Pāreja, apaļš cinkots tērauds / Transition, circular galvanized steel RCU-200ø-125ø  </t>
  </si>
  <si>
    <t xml:space="preserve">Pāreja, apaļš cinkots tērauds / Transition, circular galvanized steel RCU-200ø-160ø  </t>
  </si>
  <si>
    <t xml:space="preserve">Pāreja, apaļš cinkots tērauds / Transition, circular galvanized steel RCU-250ø-125ø  </t>
  </si>
  <si>
    <t xml:space="preserve">Pāreja, apaļš cinkots tērauds / Transition, circular galvanized steel RCU-250ø-160ø  </t>
  </si>
  <si>
    <t xml:space="preserve">Pāreja, apaļš cinkots tērauds / Transition, circular galvanized steel RCU-250ø-200ø  </t>
  </si>
  <si>
    <t xml:space="preserve">Pāreja, apaļš cinkots tērauds / Transition, circular galvanized steel RCU-315ø-200ø  </t>
  </si>
  <si>
    <t xml:space="preserve">Pāreja, apaļš cinkots tērauds / Transition, circular galvanized steel RCU-315ø-250ø  </t>
  </si>
  <si>
    <t xml:space="preserve">Pāreja, apaļš cinkots tērauds / Transition, circular galvanized steel RCU-500ø-400ø  </t>
  </si>
  <si>
    <t xml:space="preserve">Pāreja, taisnstūra-apaļš cinkots tērauds / Transition, rectangular-circular galvanized steel LORU-200x100-100ø  </t>
  </si>
  <si>
    <t xml:space="preserve">Pāreja, taisnstūra-apaļš cinkots tērauds / Transition, rectangular-circular galvanized steel LORU-200x400-250ø  </t>
  </si>
  <si>
    <t xml:space="preserve">Pāreja, taisnstūra-apaļš cinkots tērauds / Transition, rectangular-circular galvanized steel LORU-400x200-250ø  </t>
  </si>
  <si>
    <t xml:space="preserve">Pāreja, taisnstūra-apaļš cinkots tērauds / Transition, rectangular-circular galvanized steel LORU-400x400-250ø  </t>
  </si>
  <si>
    <t xml:space="preserve">Pāreja, taisnstūra-apaļš cinkots tērauds / Transition, rectangular-circular galvanized steel LORU-400x400-315ø  </t>
  </si>
  <si>
    <t xml:space="preserve">Pāreja, taisnstūra-apaļš cinkots tērauds / Transition, rectangular-circular galvanized steel LORU-400x500-315ø  </t>
  </si>
  <si>
    <t xml:space="preserve">Pāreja, taisnstūra-apaļš cinkots tērauds / Transition, rectangular-circular galvanized steel LORU-557x557-250ø  </t>
  </si>
  <si>
    <t xml:space="preserve">Pāreja, taisnstūra-apaļš cinkots tērauds / Transition, rectangular-circular galvanized steel LORU-678x678-630ø  </t>
  </si>
  <si>
    <t xml:space="preserve">T-veidgabals, apaļš cinkots tērauds / T-piece, circular galvanized steel TCPU-100ø-100ø-100ø  </t>
  </si>
  <si>
    <t xml:space="preserve">T-veidgabals, apaļš cinkots tērauds / T-piece, circular galvanized steel TCPU-125ø-125ø-100ø  </t>
  </si>
  <si>
    <t xml:space="preserve">T-veidgabals, apaļš cinkots tērauds / T-piece, circular galvanized steel TCPU-125ø-125ø-125ø  </t>
  </si>
  <si>
    <t xml:space="preserve">T-veidgabals, apaļš cinkots tērauds / T-piece, circular galvanized steel TCPU-160ø-160ø-125ø  </t>
  </si>
  <si>
    <t xml:space="preserve">T-veidgabals, apaļš cinkots tērauds / T-piece, circular galvanized steel TCPU-200ø-200ø-100ø  </t>
  </si>
  <si>
    <t xml:space="preserve">T-veidgabals, apaļš cinkots tērauds / T-piece, circular galvanized steel TCPU-200ø-200ø-125ø  </t>
  </si>
  <si>
    <t xml:space="preserve">T-veidgabals, apaļš cinkots tērauds / T-piece, circular galvanized steel TCPU-200ø-200ø-160ø  </t>
  </si>
  <si>
    <t xml:space="preserve">T-veidgabals, apaļš cinkots tērauds / T-piece, circular galvanized steel TCPU-200ø-200ø-200ø  </t>
  </si>
  <si>
    <t xml:space="preserve">T-veidgabals, apaļš cinkots tērauds / T-piece, circular galvanized steel TCPU-250ø-250ø-125ø  </t>
  </si>
  <si>
    <t xml:space="preserve">T-veidgabals, apaļš cinkots tērauds / T-piece, circular galvanized steel TCPU-250ø-250ø-250ø  </t>
  </si>
  <si>
    <t xml:space="preserve">T-veidgabals, apaļš cinkots tērauds / T-piece, circular galvanized steel TCPU-315ø-315ø-315ø  </t>
  </si>
  <si>
    <t xml:space="preserve">X-veidgabals, apaļš cinkots tērauds / X-piece, circular galvanized steel XCPU-200ø-200ø-160ø-160ø  </t>
  </si>
  <si>
    <t>Armacell</t>
  </si>
  <si>
    <t>Armacell/Lindab</t>
  </si>
  <si>
    <t xml:space="preserve">Minerālvates izolācija T30 Siltumizolācija ar AL folija pārklājumu, 30mm / Mineral wool insulation T30 Heat proof insulation covered with Al foil, 30mm ClimCover Lamella ML3, 30mm </t>
  </si>
  <si>
    <t xml:space="preserve">Minerālvates izolācija T100 Siltumizolācija ar AL folija pārklājumu, 100mm / Mineral wool insulation T100 Heat proof insulation covered with Al foil, 100mm ClimCover Lamella ML3, 100mm </t>
  </si>
  <si>
    <t>Isover/Lindab</t>
  </si>
  <si>
    <t xml:space="preserve">Minerālvates izolācija T100+Zn Siltumizolācija ar AL folija pārklājumu, 100mm, kas apšūta ar cinkotā skārda pārklāju / Mineral wool insulation T100+Zn Heatproof insulation covered with Al foil, 100mm, covered with galvanized sheet steel ClimCover Lamella ML3, 100mm+Zn </t>
  </si>
  <si>
    <t xml:space="preserve">Gaisa vads cinkots tērauds / Air duct galvanized steel Lindab Safe-100ø </t>
  </si>
  <si>
    <t xml:space="preserve">Gaisa vads cinkots tērauds / Air duct galvanized steel Lindab Safe-125ø </t>
  </si>
  <si>
    <t xml:space="preserve">Gaisa vads cinkots tērauds / Air duct galvanized steel Lindab Safe-160ø </t>
  </si>
  <si>
    <t xml:space="preserve">Gaisa vads cinkots tērauds / Air duct galvanized steel Lindab Rect-200x400 </t>
  </si>
  <si>
    <t xml:space="preserve">Gaisa vads cinkots tērauds / Air duct galvanized steel Lindab Safe-200ø </t>
  </si>
  <si>
    <t xml:space="preserve">Gaisa vads cinkots tērauds / Air duct galvanized steel Lindab Safe-250ø </t>
  </si>
  <si>
    <t xml:space="preserve">Gaisa vads cinkots tērauds / Air duct galvanized steel Lindab Safe-315ø </t>
  </si>
  <si>
    <t xml:space="preserve">Gaisa vads cinkots tērauds / Air duct galvanized steel Lindab Rect-400x200 </t>
  </si>
  <si>
    <t xml:space="preserve">Gaisa vads cinkots tērauds / Air duct galvanized steel Lindab Rect-400x500 </t>
  </si>
  <si>
    <t xml:space="preserve">Gaisa vads cinkots tērauds / Air duct galvanized steel Lindab Safe-400ø </t>
  </si>
  <si>
    <t xml:space="preserve">Gaisa vads cinkots tērauds / Air duct galvanized steel Lindab Safe-630ø </t>
  </si>
  <si>
    <t xml:space="preserve">Gaisa vads cinkots tērauds / Air duct galvanized steel Lindab Rect-678x678 </t>
  </si>
  <si>
    <t xml:space="preserve">Gaisa vads cinkots tērauds / Air duct galvanized steel Lindab Rect-800x400 </t>
  </si>
  <si>
    <t xml:space="preserve">Gaisa vads cinkots tērauds / Air duct galvanized steel Lindab Safe-800ø </t>
  </si>
  <si>
    <t xml:space="preserve">Aksiālais ventilators komplektā ar atbalsta rāmi, automātikas un vadības skapis ar el. kabeļiem, komutatoriem, CO senosriem, devējiem. Automātika kopīga  ventilatoriem EF-2T, EF-3T, EF-4T / Axial fan with support frame, automation and control cabinet with electrical cables, switches, CO sensors, transducers. Control cabinet together with fan's EF-2T, EF-3T, EF-4T MUB-CAV/VAV 062 560EC Straight airflow </t>
  </si>
  <si>
    <t xml:space="preserve">Jumta ventilators komplektā ar atbalsta rāmi. Automātika kopīga ar ventilatoru SF-5T / Roof fan with support frame. Control cabinet together with fan SF-5T TOV 355-4 sileo </t>
  </si>
  <si>
    <t xml:space="preserve">Kanāla ventilators komplektā ar atbalsta rāmi, automātikas un vadības skapis ar el. kabeļiem, komutatoriem, plūsmas senosriem, temperatūras devējiem. Automātika kopīga ar ventilatoru EF-5T / Duct fan with support frame, automation and control cabinet with electrical cables, switches, temperature and flow sensors. Control cabinet together with fan EF-5T K 315 sileo </t>
  </si>
  <si>
    <t xml:space="preserve">Gaisa vadu veidgabalu siltumizolācija. Kaučuka izolācija T32 Siltumizolācija, 32mm / Duct fittings insulation. Flexible elastomeric foam insulation T32 Heatproof insulation, 32mm Armaflex AC, 32mm </t>
  </si>
  <si>
    <t xml:space="preserve">Gaisa vadu veidgabalu siltumizolācija. Kaučuka izolācija T50 Siltumizolācija, 50mm / Duct fittings insulation. Flexible elastomeric foam insulation T50 Heatproof insulation, 50mm Armaflex AC, 50mm </t>
  </si>
  <si>
    <t xml:space="preserve">Gaisa vadu veidgabalu siltumizolācija. Kaučuka izolācija T50+Zn Siltumizolācija, 50mm, kas apšūta ar cinkotā skārda pārklāju / Duct fittings insulation. Flexible elastomeric foam insulation T50+Zn Heatproof insulation, 50mm, covered with galvanized sheet steel Armaflex AC, 50mm+Zn </t>
  </si>
  <si>
    <t xml:space="preserve">Gaisa vadu veidgabalu siltumizolācija. Minerālvates izolācija T30 Siltumizolācija ar AL folija pārklājumu, 30mm / Mineral wool insulation T30 Heat proof insulation covered with Al foil ClimCover Lamella ML3, 30mm </t>
  </si>
  <si>
    <t xml:space="preserve">Gaisa vadu veidgabalu siltumizolācija. Minerālvates izolācija T100 Siltumizolācija ar AL folija pārklājumu, 100mm / Mineral wool insulation T100 Heat proof insulation covered with Al foil ClimCover Lamella ML3, 100mm </t>
  </si>
  <si>
    <t xml:space="preserve">Gaisa vadu veidgabalu siltumizolācija. Minerālvates izolācija T100+Zn Siltumizolācija, 100mm, kas apšūta ar cinkotā skārda pārklāju / Duct fittings insulation. Mineral wool insulation T100+Zn Heatproof insulation, 100mm, covered with galvanized sheet steel ClimCover Lamella ML3, 100mm+Zn </t>
  </si>
  <si>
    <t xml:space="preserve">Gaisa vadu stiprinājumi un balsti  /  Duct support elements  </t>
  </si>
  <si>
    <t xml:space="preserve">Ugunsdroša un akustiskā aizdare atvērumiem  /  Penetration through walls and slabs fireproof acoustic sealing  </t>
  </si>
  <si>
    <t xml:space="preserve">Iekārtu un gaisa vadu marķēšanas materiāli   /  Marking materials  </t>
  </si>
  <si>
    <t xml:space="preserve">Izolācijas veidgabali un palīgmateriāli  /  Insulation accessory materials  </t>
  </si>
  <si>
    <t xml:space="preserve">Montāžas materiāli un palīgmateriāli  /  Mounting materials and accessory  </t>
  </si>
  <si>
    <t xml:space="preserve">Sistēmu testēšana  /  System testing  </t>
  </si>
  <si>
    <t xml:space="preserve">Sistēmu marķēšana  /  System marking  </t>
  </si>
  <si>
    <t xml:space="preserve">Sistēmu palaišana, regulēšana un balansēšana  /  System starting, regulation and balancing  </t>
  </si>
  <si>
    <t xml:space="preserve">Atvērumu izveidošana nenesošās konstrukcijās  /  Void making in non load bearing constructions  </t>
  </si>
  <si>
    <t>Dzīvokļu ārsienās / In external walls of apartments</t>
  </si>
  <si>
    <t>Āra reste ar pretinsektu sietu Taisnstūra ar apaļu pieslēgumu / External louvre with insect mesh Rectangular with circular connection PZAL-RES-300x300-200-Inlet RAL krāsojumu kodu koordinet pirms izbūves ar projekta arhitektu /  Coordinate the RAL color code with the project architect before construction</t>
  </si>
  <si>
    <t>Āra reste ar pretinsektu sietu Taisnstūra / External louvre with insect mesh Rectangular WGK-AL/897x97 RAL krāsojumu kodu koordinet pirms izbūves ar projekta arhitektu /  Coordinate the RAL color code with the project architect before construction</t>
  </si>
  <si>
    <t xml:space="preserve">Noslēgvāks, taisnstūra cinkots tērauds / End cup, rectangular galvanized steel LEPR-150x250  </t>
  </si>
  <si>
    <t xml:space="preserve">Pievienojums, apaļš cinkots tērauds / Collar, circular galvanized steel ILRU-160ø-160ø  </t>
  </si>
  <si>
    <t xml:space="preserve">Pievienojums, taisnstūra cinkots tērauds / Collar, rectangular galvanized steel LAR-900x100-900x100  </t>
  </si>
  <si>
    <t xml:space="preserve">Gaisa vads cinkots tērauds / Air duct galvanized steel Lindab Rect-150x250 </t>
  </si>
  <si>
    <t xml:space="preserve">Aizdare atvērumiem  /  Penetration through walls and slabs fireproof acoustic sealing  </t>
  </si>
  <si>
    <t xml:space="preserve">Atvērumu aizdare pret piesārņojumu transportēšanas laikā  /  Closure of the openings against contamination during transportation  </t>
  </si>
  <si>
    <t xml:space="preserve">Marķēšanas materiāli   /  Marking materials  </t>
  </si>
  <si>
    <t>Dzīvokļos / Apartments</t>
  </si>
  <si>
    <t>Difuzors Apaļš / Diffuser Circular EFF-100-SW RAL krāsojumu kodu koordinet pirms izbūves ar projekta arhitektu /  Coordinate the RAL color code with the project architect before construction</t>
  </si>
  <si>
    <t>Difuzors Apaļš / Diffuser Circular EFF-160-SW RAL krāsojumu kodu koordinet pirms izbūves ar projekta arhitektu /  Coordinate the RAL color code with the project architect before construction</t>
  </si>
  <si>
    <t>Gaisa reste Taisnstūra / Air grille Rectangular NOVA-A-2-()-200x100-()-H-() RAL krāsojumu kodu koordinet pirms izbūves ar projekta arhitektu /  Coordinate the RAL color code with the project architect before construction</t>
  </si>
  <si>
    <t>Troksņu izolējoša pārplūdes reste Taisnstūra / Oveflow grille with sound attenuation Rectangular TVB-400-150 RAL krāsojumu kodu koordinet pirms izbūves ar projekta arhitektu /  Coordinate the RAL color code with the project architect before construction</t>
  </si>
  <si>
    <t>Āra jumtiņš ar pretinsektu sietu Apaļš / External hood with insect mesh Circular VHP 160 250 G RAL krāsojumu kodu koordinet pirms izbūves ar projekta arhitektu /  Coordinate the RAL color code with the project architect before construction</t>
  </si>
  <si>
    <t>Āra jumtiņš ar pretinsektu sietu Apaļš / External hood with insect mesh Circular VHP 200 315 G RAL krāsojumu kodu koordinet pirms izbūves ar projekta arhitektu /  Coordinate the RAL color code with the project architect before construction</t>
  </si>
  <si>
    <t>Āra reste ar pretinsektu sietu Taisnstūra / External louvre with insect mesh Rectangular USS/I-400-400 RAL krāsojumu kodu koordinet pirms izbūves ar projekta arhitektu /  Coordinate the RAL color code with the project architect before construction</t>
  </si>
  <si>
    <t>ETS NORD</t>
  </si>
  <si>
    <t xml:space="preserve">Krustojuma veidgabals Taisnstūra ar apaļu pieslēgumu / Cross fitting Rectangular with cicular connection NTL 100-500 </t>
  </si>
  <si>
    <t xml:space="preserve">Krustojuma veidgabals Taisnstūra ar apaļu pieslēgumu / Cross fitting Rectangular with cicular connection NTL 125-500 </t>
  </si>
  <si>
    <t xml:space="preserve">Motorizēts gaisa noslēgvārsts 230V ar atsperes atgriešanas izpildmehānismu Apaļš / Motorized air damper 230V with spring return actuator Circular TUNE-R-125-1-M4 </t>
  </si>
  <si>
    <t xml:space="preserve">Motorizēts gaisa noslēgvārsts 230V ar atsperes atgriešanas izpildmehānismu Apaļš / Motorized air damper 230V with spring return actuator Circular TUNE-R-160-1-M4 </t>
  </si>
  <si>
    <t xml:space="preserve">Troksņu slāpētajs Taisnstūra ar apaļu pieslēgumu / Silencer Rectangular with cicular connection LRCA 160 1000 </t>
  </si>
  <si>
    <t xml:space="preserve">Troksņu slāpētajs Taisnstūra ar apaļu pieslēgumu / Silencer Rectangular with cicular connection LRCB 125 500 </t>
  </si>
  <si>
    <t xml:space="preserve">Troksņu slāpētajs Apaļš / Silencer Circular SLGU 160 900 100 </t>
  </si>
  <si>
    <t xml:space="preserve">Troksņu slāpētajs Apaļš / Silencer Circular SLGU 200 900 100 </t>
  </si>
  <si>
    <t xml:space="preserve">Līkums, apaļš cinkots tērauds / Eblow, circular galvanized steel BKU-125ø-125ø 45° </t>
  </si>
  <si>
    <t xml:space="preserve">Līkums, apaļš cinkots tērauds / Eblow, circular galvanized steel BKU-160ø-160ø 90° </t>
  </si>
  <si>
    <t xml:space="preserve">Līkums, apaļš cinkots tērauds / Eblow, circular galvanized steel BU-100ø-100ø 30° </t>
  </si>
  <si>
    <t xml:space="preserve">Līkums, apaļš cinkots tērauds / Eblow, circular galvanized steel BU-125ø-125ø 15° </t>
  </si>
  <si>
    <t xml:space="preserve">Līkums, apaļš cinkots tērauds / Eblow, circular galvanized steel BU-125ø-125ø 30° </t>
  </si>
  <si>
    <t xml:space="preserve">Līkums, apaļš cinkots tērauds / Eblow, circular galvanized steel BU-160ø-160ø 10° </t>
  </si>
  <si>
    <t xml:space="preserve">Līkums, apaļš cinkots tērauds / Eblow, circular galvanized steel BU-160ø-160ø 15° </t>
  </si>
  <si>
    <t xml:space="preserve">Līkums, apaļš cinkots tērauds / Eblow, circular galvanized steel BU-160ø-160ø 20° </t>
  </si>
  <si>
    <t xml:space="preserve">Līkums, apaļš cinkots tērauds / Eblow, circular galvanized steel BU-160ø-160ø 30° </t>
  </si>
  <si>
    <t xml:space="preserve">Līkums, apaļš cinkots tērauds / Eblow, circular galvanized steel BU-160ø-160ø 45° </t>
  </si>
  <si>
    <t xml:space="preserve">Līkums, apaļš cinkots tērauds / Eblow, circular galvanized steel BU-160ø-160ø 60° </t>
  </si>
  <si>
    <t xml:space="preserve">Noslēgvāks, apaļš cinkots tērauds / End cup, circular galvanized steel ESU-160ø  </t>
  </si>
  <si>
    <t xml:space="preserve">Noslēgvāks, taisnstūra cinkots tērauds / End cup, rectangular galvanized steel LEPR-200x100  </t>
  </si>
  <si>
    <t xml:space="preserve">Pievienojums cinkots tērauds / Collar, circular galvanized steel PSU-100ø-100ø  </t>
  </si>
  <si>
    <t xml:space="preserve">Pievienojums, apaļš cinkots tērauds / Collar, circular galvanized steel ILRU-100ø-100ø  </t>
  </si>
  <si>
    <t xml:space="preserve">Pievienojums, taisnstūra cinkots tērauds / Collar, rectangular galvanized steel LAR-200x100-200x100  </t>
  </si>
  <si>
    <t xml:space="preserve">Pāreja, apaļš cinkots tērauds / Transition, circular galvanized steel RCU-160ø-100ø  </t>
  </si>
  <si>
    <t xml:space="preserve">Pāreja, apaļš cinkots tērauds / Transition, circular galvanized steel RCU-160ø-160ø  </t>
  </si>
  <si>
    <t xml:space="preserve">Pāreja, taisnstūra-apaļš cinkots tērauds / Transition, rectangular-circular galvanized steel LORU-200x100-125ø  </t>
  </si>
  <si>
    <t xml:space="preserve">Pāreja, taisnstūra-apaļš cinkots tērauds / Transition, rectangular-circular galvanized steel LORU-400x400-160ø  </t>
  </si>
  <si>
    <t xml:space="preserve">T-veidgabals, apaļš cinkots tērauds / T-piece, circular galvanized steel TCPU-160ø-160ø-100ø  </t>
  </si>
  <si>
    <t xml:space="preserve">T-veidgabals, apaļš cinkots tērauds / T-piece, circular galvanized steel TCPU-160ø-160ø-160ø  </t>
  </si>
  <si>
    <t xml:space="preserve">X-veidgabals, apaļš cinkots tērauds / X-piece, circular galvanized steel XCPU-125ø-125ø-100ø-100ø  </t>
  </si>
  <si>
    <t xml:space="preserve">X-veidgabals, apaļš cinkots tērauds / X-piece, circular galvanized steel XCPU-160ø-160ø-100ø-100ø  </t>
  </si>
  <si>
    <t xml:space="preserve">X-veidgabals, apaļš cinkots tērauds / X-piece, circular galvanized steel XCPU-160ø-160ø-125ø-125ø  </t>
  </si>
  <si>
    <t xml:space="preserve">Gaisa vads cinkots tērauds / Air duct galvanized steel Lindab Rect-200x100 </t>
  </si>
  <si>
    <t xml:space="preserve">Gaisa vads cinkots tērauds / Air duct galvanized steel Lindab Rect-400x400 </t>
  </si>
  <si>
    <t>Cirkulācijas sūknis, ar izolāciju (G=1.1m3/h, H=9.5m), "Grundfos" MAGNA3 25-100 N PN10 - 97924339, Nel=153 W, ~1/ 230/50Hz, m=5.12kg / Circulation pump, with insulation kit  (G=1.1m3/h, H=9.5m), "Grundfos" MAGNA3 25-100 N PN10 - 97924339, Nel=153 W, ~1/ 230/50Hz, m=5.12kg</t>
  </si>
  <si>
    <t>Cirkulācijas sūknis, ar izolāciju (G=3.1m3/h, H=11.0m), "Grundfos" MAGNA3 32-120 F N PN6 - 97924346, Nel=333 W, ~1/ 230/50Hz, m=15,5kg / Circulation pump, with insulation kit  (G=3.1m3/h, H=11.0m), "Grundfos" MAGNA3 32-120 F N PN6 - 97924346, Nel=333 W, ~1/ 230/50Hz, m=15,5kg</t>
  </si>
  <si>
    <t>Cirkulācijas sūknis, ar izolāciju (G=14.3m3/h, H=14.4m), "Grundfos" MAGNA3 65-150 F PN6_10 - 97924299, Nel=1377 W, ~1/ 230/50Hz, m=22,7kg / Circulation pump, with insulation kit  (G=14.3m3/h, H=14.4m), "Grundfos" MAGNA3 65-150 F PN6_10 - 97924299, Nel=1377 W, ~1/ 230/50Hz, m=22,7kg</t>
  </si>
  <si>
    <t>Cirkulācijas sūknis, ar izolāciju (G=26.9m3/h, H=18.5m), "Grundfos" TPE3 D 50-240_50 S-A-F-A-BQBE-IYC  - 99272625, Nel=2200 W, ~3/ 400/50Hz, m=57.5kg / Circulation pump, with insulation kit  (G=26.9m3/h, H=18.5m), "Grundfos" TPE3 D 50-240_50 S-A-F-A-BQBE-IYC  - 99272625, Nel=2200 W, ~3/ 400/50Hz, m=57.5kg</t>
  </si>
  <si>
    <t>Mehāniskais karstā ūdens skaitītājs, Qn=2.5m3/h, 90 °C, vītņu DN20, 110 mm, "Siemens" WFW30.D110 G ¾ " / Mechanical hot water meter, Qn=2.5m3/h, 90 °C, thread DN20, 110mm, "Siemens" WFW30.D110 G ¾ "</t>
  </si>
  <si>
    <t>Siltumenerģijas skaitītājs (montāžas vietas turpgaitas pusē), Qn=25.0m³/h, flanču DN65, 300mm, ar temperatūras sensoriem (Piegādā "Rīgas Siltums"), "Kamstrup" Ultraflow 54 + Multical 602 / Energy meter, heating (mounting place supply side), Qn=25.0m³/h, flange DN65, 2300mm, with temperature sensors (Delivered "Rīgas Siltums"), "Kamstrup" Ultraflow 54 + Multical 602</t>
  </si>
  <si>
    <t>Siltummainis, izjaucams plākšņu, ar izolāciju, "Alfa Laval" CB60-50H (118kW) / Heat exchanger, detachable plate, with insulation, "Alfa Laval" CB60-50H (118kW)</t>
  </si>
  <si>
    <t>Siltummainis, izjaucams plākšņu, ar izolāciju, "Alfa Laval" CB110-38M (327kW) / Heat exchanger, detachable plate, with insulation, "Alfa Laval" CB110-38M (327kW)</t>
  </si>
  <si>
    <t>Siltummainis, izjaucams plākšņu, ar izolāciju, "Alfa Laval" CB110-46M (376kW) / Heat exchanger, detachable plate, with insulation, "Alfa Laval" CB110-46M (376kW)</t>
  </si>
  <si>
    <t>Siltummainis, izjaucams plākšņu, ar izolāciju, "Alfa Laval" CB112-64L (310kW) / Heat exchanger, detachable plate, with insulation, "Alfa Laval" CB112-64L (310kW)</t>
  </si>
  <si>
    <t>Temperatūras devējs, iegremdējamais, "Danfoss" ESMU-100 / Temperature sensor, submersible, "Danfoss" ESMU-100</t>
  </si>
  <si>
    <t>Temperatūras devējs, virsmas, "Danfoss" ESM-11 / Temperature sensor, clamp-on, "Danfoss" ESM-11</t>
  </si>
  <si>
    <t>Vadības bloks, "Danfoss" ECL310(A376), ~1/ 230/50Hz / Control units, "Danfoss" ECL310(A376), ~1/ 230/50Hz</t>
  </si>
  <si>
    <t>Balansēšanas vārsts, Kvs=32.3 m3/h, vītņu DN50, "IMI Hydronic Engineering" STAD*-50 / Balancing valve, Kvs=32.3 m3/h, thread DN50, "IMI Hydronic Engineering" STAD*-50</t>
  </si>
  <si>
    <t>Balansēšanas vārsts, Kvs=123 m3/h, flanču DN80, "IMI Hydronic Engineering" STAF*-80 / Balancing valve, Kvs=123 m3/h, flange DN80, "IMI Hydronic Engineering" STAF*-80</t>
  </si>
  <si>
    <t>Drošības vārsts, vītņu R 1 ’’ F / R 1  ¼ ’’, "Flamco Group" Prescor 1’’ (4,0 bar) / Safety valve, thread R 1 ’’ F / R 1  ¼ ’’, "Flamco Group" Prescor 1’’ (4,0 bar)</t>
  </si>
  <si>
    <t>Drošības vārsts, vītņu R 1 ’’ F / R 1  ¼ ’’, "Flamco Group" Prescor 1’’ (5,0 bar) / Safety valve, thread R 1 ’’ F / R 1  ¼ ’’, "Flamco Group" Prescor 1’’ (5,0 bar)</t>
  </si>
  <si>
    <t>Drošības vārsts, vītņu R ¾ ’’ F / R ¾ ’’ F, "Flamco Group" Prescor B ¾’’ (10,0 bar) / Safety valve, thread R ¾ ’’ F / R ¾ ’’ F, "Flamco Group" Prescor B ¾’’ (10,0 bar)</t>
  </si>
  <si>
    <t>Elastīgais cauruļvada savienojums, vītņu DN32 / Flexible pipe connection, thread DN32</t>
  </si>
  <si>
    <t>Elastīgais cauruļvada savienojums, vītņu DN 50 / Flexible pipe connection, thread DN50</t>
  </si>
  <si>
    <t>Filtrs, vītņuDN32, "IMI Hydronic Engineering" 43250-000332 DN32 / Strainer, thread DN32, "IMI Hydronic Engineering" 43250-000332 DN32</t>
  </si>
  <si>
    <t>Filtrs, vītņuDN25, "IMI Hydronic Engineering" TA-STR 43250-000325 / Strainer, thread DN25, "IMI Hydronic Engineering" TA-STR 43250-000325</t>
  </si>
  <si>
    <t>Filtrs, vītņuDN50, "IMI Hydronic Engineering" TA-STR 43250-000350 / Strainer, thread DN50, "IMI Hydronic Engineering" TA-STR 43250-000350</t>
  </si>
  <si>
    <t>Izplešanās tvertne, 50l, 10bar, "IMI Hydronic Engineering" SD 50.10 / Expansion vessel, 50l, 10bar, "IMI Hydronic Engineering" SD 50.10</t>
  </si>
  <si>
    <t>Izplešanās tvertne, 200l, 6bar, "IMI Hydronic Engineering" SU 200.6 / Expansion vessel, 200l, 6bar, "IMI Hydronic Engineering" SU 200.6</t>
  </si>
  <si>
    <t>Izplešanās tvertne, 300l, 2bar, "IMI Hydronic Engineering" TU 300 E / Expansion vessel, 300l, 2bar, "IMI Hydronic Engineering" TU 300 E</t>
  </si>
  <si>
    <t>Lodveida vārsts, ar metināmiem savienojumiem DN40, "Danfoss" JIP-WW 40 065N0120 / Ball valve, with welded joints DN40, "Danfoss" JIP-WW 40 065N0120</t>
  </si>
  <si>
    <t>Lodveida vārsts, ar metināmiem savienojumiem DN50, "Danfoss" JIP-WW 50 065N0125 / Ball valve, with welded joints DN50, "Danfoss" JIP-WW 50 065N0125</t>
  </si>
  <si>
    <t>Lodveida vārsts, vītņu DN15, "Giacomini" R910UY003 / Ball valve, thread DN15, "Giacomini" R910UY003</t>
  </si>
  <si>
    <t>Lodveida vārsts, vītņu DN20, "Giacomini" R910UY004 / Ball valve, thread DN20, "Giacomini" R910UY004</t>
  </si>
  <si>
    <t>Lodveida vārsts, vītņu DN32, "Giacomini" R910UY006 / Ball valve, thread DN32, "Giacomini" R910UY006</t>
  </si>
  <si>
    <t>Lodveida vārsts, vītņu DN50, "Giacomini" R910UY008 / Ball valve, thread DN50, "Giacomini" R910UY008</t>
  </si>
  <si>
    <t>Lodveida vārsts, vītņu DN65, "Giacomini" R910UY009 / Ball valve, thread DN65, "Giacomini" R910UY009</t>
  </si>
  <si>
    <t>Mehāniskais aukstā ūdens skaitītājs, Qn=3.5m3/h, 30 °C, vītņu DN25, 260mm (Litija baterija), "Zenner" MTKD-N, M-Bus / Mechanical cold water meter, Qn=3.5m3/h, 30 °C, thread DN25, 260mm (Lithium battery), "Zenner" MTKD-N, M-Bus</t>
  </si>
  <si>
    <t>Mehāniskais aukstā ūdens skaitītājs, Qn=10.0m3/h, 30 °C, vītņu DN40, 300mm (Litija baterija), "Zenner" MTKD-N, M-Bus / Mechanical cold water meter, Qn=10.0m3/h, 30 °C, thread DN40, 300mm (Lithium battery), "Zenner" MTKD-N, M-Bus</t>
  </si>
  <si>
    <t>Mikro-burbuļu atdalītājs, flanču DN65, Qn=11m3/h, "IMI Hydronic Engineering" Zeparo ZIO 65F (air) / Micro-bubble separator, flange DN65, Qn=11m3/h, "IMI Hydronic Engineering" Zeparo ZIO 65F (air)</t>
  </si>
  <si>
    <t>Siltumenerģijas skaitītājs (montāžas vietas turpgaitas pusē), Qn=6.0m³/h, vītņu DN25, 260mm, ar temperatūras sensoriem, "Danfoss" SonoMeter40 / Energy meter, heating (mounting place supply side), Qn=6.0m³/h, thread DN25, 260mm, with temperature sensors, "Danfoss" SonoMeter40</t>
  </si>
  <si>
    <t>Siltumenerģijas skaitītājs (montāžas vietas turpgaitas pusē), Qn=15.0m³/h, vītņu DN50, 270mm, ar temperatūras sensoriem, "Danfoss" SonoMeter40, M-Bus / Energy meter, heating (mounting place supply side), Qn=15.0m³/h, thread DN50, 270mm, with temperature sensors, "Danfoss" SonoMeter40, M-Bus</t>
  </si>
  <si>
    <t>Siltumenerģijas skaitītājs (montāžas vietas turpgaitas pusē), Qn=25.0m³/h, vītņu DN65,300mm, ar temperatūras sensoriem, "Danfoss" SonoMeter40, M-Bus / Energy meter, heating (mounting place supply side), Qn=25.0m³/h, thread DN65, 300mm, with temperature sensors, "Danfoss" SonoMeter40, M-Bus</t>
  </si>
  <si>
    <t>Spiediena starpības regulators ar maināmu iestatījumu (2,0m kapilārā caurule Ø6 mm), Kvs=30 m3/h, vītņu DN40/50, "IMI Hydronic Engineering" DA516-40/50 (10-100kPa) / Differential pressure controller with adjustable set-point (2,0 m capillary pipe Ø6 mm), Kvs=30 m3/h, thread DN40/50, "IMI Hydronic Engineering" DA516-40/50 (10-100kPa)</t>
  </si>
  <si>
    <t>Spiediena uzturēšanas iekārta ar degazācijas funkciju, "IMI Hydronic Engineering" Transfero TV 6.1 E, Nel=1100 W, ~1/230/50Hz / Pressure-maintaining device with degassing function, "IMI Hydronic Engineering" Transfero TV 6.1 E, Nel=1100 W, ~1/230/50Hz</t>
  </si>
  <si>
    <t>Vienvirziena vārsts, vītņu DN50, "IMI Hydronic Engineering" 43350-000350 DN50 / Non-return valve, thread DN50, "IMI Hydronic Engineering" 43350-000350 DN50</t>
  </si>
  <si>
    <t>Caurules līkums, nerūsejošais tērauds (EN10217-7), 90° -  ø25-ø25 / Pipe bend, stainless steel (EN10217-7), 90° -  ø25-ø25</t>
  </si>
  <si>
    <t>Caurules līkums, nerūsejošais tērauds (EN10217-7), 60° -  ø50-ø50 / Pipe bend, stainless steel (EN10217-7), 60° -  ø50-ø50</t>
  </si>
  <si>
    <t>Caurules pārēja, nerūsejošais tērauds (EN10217-7) ø32-ø25 / Pipe reducer, stainless steel (EN10217-7) ø32-ø25</t>
  </si>
  <si>
    <t>Caurules pārēja, nerūsejošais tērauds (EN10217-7) ø50-ø25 / Pipe reducer, stainless steel (EN10217-7) ø50-ø25</t>
  </si>
  <si>
    <t>Caurules pārēja, nerūsejošais tērauds (EN10217-7) ø50-ø32 / Pipe reducer, stainless steel (EN10217-7) ø50-ø32</t>
  </si>
  <si>
    <t>Caurules T-gabals, tērauda (EN10217-1), 90° -  ø65-ø65-ø10 / Pipe T-branch, steel (EN10217-1), 90° -  ø65-ø65-ø10</t>
  </si>
  <si>
    <t>Caurules T-gabals, tērauda (EN10217-1), 90° -  ø100-ø100-ø100 / Pipe T-branch, steel (EN10217-1), 90° -  ø100-ø100-ø100</t>
  </si>
  <si>
    <t>Caurules T-gabals, nerūsejošais tērauds (EN10217-7), 90° -  ø25-ø25-ø20 / Pipe T-branch, stainless steel (EN10217-7), 90° -  ø25-ø25-ø20</t>
  </si>
  <si>
    <t>Caurules T-gabals, nerūsejošais tērauds (EN10217-7), 90° -  ø32-ø32-ø15 / Pipe T-branch, stainless steel (EN10217-7), 90° -  ø32-ø32-ø15</t>
  </si>
  <si>
    <t>Caurules T-gabals, nerūsejošais tērauds (EN10217-7), 90° -  ø50-ø50-ø15 / Pipe T-branch, stainless steel (EN10217-7), 90° -  ø50-ø50-ø15</t>
  </si>
  <si>
    <t>Caurules T-gabals, nerūsejošais tērauds (EN10217-7), 90° -  ø50-ø50-ø32 / Pipe T-branch, stainless steel (EN10217-7), 90° -  ø50-ø50-ø32</t>
  </si>
  <si>
    <t>Akmens vates izolācijas čaula, ar alumīnija folijas pārklājumu un PVC apšuvumu, "PAROC HVAC Section AluCoat T + PVC" b=30 mm, caurulei ø21, PSALCT-22X30+ PVC, veidgabalu izolācija nav iekļauta / Stone wool insulation shell, with aluminum foil coating and PVC (polyvinyl chloride) cladding, "PAROC HVAC Section AluCoat T + PVC" b=30 mm, for pipe ø21, PSALCT-22X30+ PVC, fitting insulation is not included</t>
  </si>
  <si>
    <t>Akmens vates izolācijas čaula, ar alumīnija folijas pārklājumu un PVC apšuvumu, "PAROC HVAC Section AluCoat T + PVC" b=30 mm, caurulei ø26, PSALCT-28X30+ PVC, veidgabalu izolācija nav iekļauta / Stone wool insulation shell, with aluminum foil coating and PVC (polyvinyl chloride) cladding, "PAROC HVAC Section AluCoat T + PVC" b=30 mm, for pipe ø26, PSALCT-28X30+ PVC, fitting insulation is not included</t>
  </si>
  <si>
    <t>Akmens vates izolācijas čaula, ar alumīnija folijas pārklājumu un PVC apšuvumu, "PAROC HVAC Section AluCoat T + PVC" b=40 mm, caurulei ø42, PSALCT-42X40+ PVC, veidgabalu izolācija nav iekļauta / Stone wool insulation shell, with aluminum foil coating and PVC (polyvinyl chloride) cladding, "PAROC HVAC Section AluCoat T + PVC" b=40 mm, for pipe ø42, PSALCT-42X40+ PVC, fitting insulation is not included</t>
  </si>
  <si>
    <t>Akmens vates izolācijas čaula, ar alumīnija folijas pārklājumu un PVC apšuvumu, "PAROC HVAC Section AluCoat T + PVC" b=40 mm, caurulei ø48, PSALCT-48X40+ PVC, veidgabalu izolācija nav iekļauta / Stone wool insulation shell, with aluminum foil coating and PVC (polyvinyl chloride) cladding, "PAROC HVAC Section AluCoat T + PVC" b=40 mm, for pipe ø48, PSALCT-48X40+ PVC, fitting insulation is not included</t>
  </si>
  <si>
    <t>Akmens vates izolācijas čaula, ar alumīnija folijas pārklājumu un PVC apšuvumu, "PAROC HVAC Section AluCoat T + PVC" b=40 mm, caurulei ø60, PSALCT-60X40+ PVC, veidgabalu izolācija nav iekļauta / Stone wool insulation shell, with aluminum foil coating and PVC (polyvinyl chloride) cladding, "PAROC HVAC Section AluCoat T + PVC" b=40 mm, for pipe ø60, PSALCT-60X40+ PVC, fitting insulation is not included</t>
  </si>
  <si>
    <t>Akmens vates izolācijas čaula, ar alumīnija folijas pārklājumu un PVC apšuvumu, "PAROC HVAC Section AluCoat T + PVC" b=50 mm, caurulei ø76, PSALCT-76X50+ PVC, veidgabalu izolācija nav iekļauta / Stone wool insulation shell, with aluminum foil coating and PVC (polyvinyl chloride) cladding, "PAROC HVAC Section AluCoat T + PVC" b=50 mm, for pipe ø76, PSALCT-76X50+ PVC, fitting insulation is not included</t>
  </si>
  <si>
    <t>Akmens vates izolācijas čaula, ar alumīnija folijas pārklājumu un PVC apšuvumu, "PAROC HVAC Section AluCoat T + PVC" b=20 mm, caurulei ø21, PSALCT-22X20+ PVC, veidgabalu izolācija nav iekļauta / Stone wool insulation shell, with aluminum foil coating and PVC (polyvinyl chloride) cladding, "PAROC HVAC Section AluCoat T + PVC" b=20 mm, for pipe ø21, PSALCT-22X20+ PVC, fitting insulation is not included</t>
  </si>
  <si>
    <t>Akmens vates izolācijas čaula, ar alumīnija folijas pārklājumu un PVC apšuvumu, "PAROC HVAC Section AluCoat T + PVC" b=20 mm, caurulei ø26, PSALCT-28X20+ PVC, veidgabalu izolācija nav iekļauta / Stone wool insulation shell, with aluminum foil coating and PVC (polyvinyl chloride) cladding, "PAROC HVAC Section AluCoat T + PVC" b=20 mm, for pipe ø26, PSALCT-28X20+ PVC, fitting insulation is not included</t>
  </si>
  <si>
    <t>Akmens vates izolācijas čaula, ar alumīnija folijas pārklājumu un PVC apšuvumu, "PAROC HVAC Section AluCoat T + PVC" b=20 mm, caurulei ø33, PSALCT-35X20+ PVC, veidgabalu izolācija nav iekļauta / Stone wool insulation shell, with aluminum foil coating and PVC (polyvinyl chloride) cladding, "PAROC HVAC Section AluCoat T + PVC" b=20 mm, for pipe ø33, PSALCT-35X20+ PVC, fitting insulation is not included</t>
  </si>
  <si>
    <t>Akmens vates izolācijas čaula, ar alumīnija folijas pārklājumu un PVC apšuvumu, "PAROC HVAC Section AluCoat T + PVC" b=20 mm, caurulei ø42, PSALCT-42X20+ PVC, veidgabalu izolācija nav iekļauta / Stone wool insulation shell, with aluminum foil coating and PVC (polyvinyl chloride) cladding, "PAROC HVAC Section AluCoat T + PVC" b=20 mm, for pipe ø42, PSALCT-42X20+ PVC, fitting insulation is not included</t>
  </si>
  <si>
    <t>Akmens vates izolācijas čaula, ar alumīnija folijas pārklājumu un PVC apšuvumu, "PAROC HVAC Section AluCoat T + PVC" b=20 mm, caurulei ø48, PSALCT-48X20+ PVC, veidgabalu izolācija nav iekļauta / Stone wool insulation shell, with aluminum foil coating and PVC (polyvinyl chloride) cladding, "PAROC HVAC Section AluCoat T + PVC" b=20 mm, for pipe ø48, PSALCT-48X20+ PVC, fitting insulation is not included</t>
  </si>
  <si>
    <t>Akmens vates izolācijas čaula, ar alumīnija folijas pārklājumu un PVC apšuvumu, "PAROC HVAC Section AluCoat T + PVC" b=20 mm, caurulei ø60, PSALCT-60X20+ PVC, veidgabalu izolācija nav iekļauta / Stone wool insulation shell, with aluminum foil coating and PVC (polyvinyl chloride) cladding, "PAROC HVAC Section AluCoat T + PVC" b=20 mm, for pipe ø60, PSALCT-60X20+ PVC, fitting insulation is not included</t>
  </si>
  <si>
    <t>Akmens vates izolācijas čaula, ar alumīnija folijas pārklājumu un PVC apšuvumu, "PAROC HVAC Section AluCoat T + PVC" b=20 mm, caurulei ø76, PSALCT-76X20+ PVC, veidgabalu izolācija nav iekļauta / Stone wool insulation shell, with aluminum foil coating and PVC (polyvinyl chloride) cladding, "PAROC HVAC Section AluCoat T + PVC" b=20 mm, for pipe ø76, PSALCT-76X20+ PVC, fitting insulation is not included</t>
  </si>
  <si>
    <t>Akmens vates izolācijas čaula, ar alumīnija folijas pārklājumu un PVC apšuvumu, "PAROC HVAC Section AluCoat T + PVC" b=30 mm, caurulei ø114, PSALCT-114X30+ PVC, veidgabalu izolācija nav iekļauta / Stone wool insulation shell, with aluminum foil coating and PVC (polyvinyl chloride) cladding, "PAROC HVAC Section AluCoat T + PVC" b=30 mm, for pipe ø114, PSALCT-114X30+ PVC, fitting insulation is not included</t>
  </si>
  <si>
    <t>Kaučuka izolācija, ar PVC apšuvumu, "Armacell Armaflex ACE Plus" b=13 mm, caurulei ø26, ACE/P-13X28+ PVC, veidgabalu izolācija nav iekļauta / Flexible elastomeric foam insulation, with PVC (polyvinyl chloride) cladding, "Armacell Armaflex ACE Plus" b=13 mm, for pipe ø26, ACE/P-13X28+ PVC, fitting insulation is not included</t>
  </si>
  <si>
    <t>Kaučuka izolācija, ar PVC apšuvumu, "Armacell Armaflex ACE Plus" b=13 mm, caurulei ø33, ACE/P-13X35+ PVC, veidgabalu izolācija nav iekļauta / Flexible elastomeric foam insulation, with PVC (polyvinyl chloride) cladding, "Armacell Armaflex ACE Plus" b=13 mm, for pipe ø33, ACE/P-13X35+ PVC, fitting insulation is not included</t>
  </si>
  <si>
    <t>Kaučuka izolācija, ar PVC apšuvumu, "Armacell Armaflex ACE Plus" b=13 mm, caurulei ø48, ACE/P-13X48+ PVC, veidgabalu izolācija nav iekļauta / Flexible elastomeric foam insulation, with PVC (polyvinyl chloride) cladding, "Armacell Armaflex ACE Plus" b=13 mm, for pipe ø48, ACE/P-13X48+ PVC, fitting insulation is not included</t>
  </si>
  <si>
    <t>Kaučuka izolācija, ar PVC apšuvumu, "Armacell Armaflex ACE Plus" b=13 mm, caurulei ø60, ACE/P-13X60+ PVC, veidgabalu izolācija nav iekļauta / Flexible elastomeric foam insulation, with PVC (polyvinyl chloride) cladding, "Armacell Armaflex ACE Plus" b=13 mm, for pipe ø60, ACE/P-13X60+ PVC, fitting insulation is not included</t>
  </si>
  <si>
    <t>Kaučuka izolācija, ar PVC apšuvumu, "Armacell Armaflex ACE Plus" b=13 mm, caurulei ø76, ACE/P-13X76+ PVC, veidgabalu izolācija nav iekļauta / Flexible elastomeric foam insulation, with PVC (polyvinyl chloride) cladding, "Armacell Armaflex ACE Plus" b=13 mm, for pipe ø76, ACE/P-13X76+ PVC, fitting insulation is not included</t>
  </si>
  <si>
    <t>Nerūsējošā tērauda caurule, (EN10217-7) DN15 / Stainless steel pipe, (EN10217-7) DN15</t>
  </si>
  <si>
    <t>Nerūsējošā tērauda caurule, (EN10217-7) DN20 / Stainless steel pipe, (EN10217-7) DN20</t>
  </si>
  <si>
    <t>Nerūsējošā tērauda caurule, (EN10217-7) DN25 / Stainless steel pipe, (EN10217-7) DN25</t>
  </si>
  <si>
    <t>Nerūsējošā tērauda caurule, (EN10217-7) DN32 / Stainless steel pipe, (EN10217-7) DN32</t>
  </si>
  <si>
    <t>Nerūsējošā tērauda caurule, (EN10217-7) DN40 / Stainless steel pipe, (EN10217-7) DN40</t>
  </si>
  <si>
    <t>Nerūsējošā tērauda caurule, (EN10217-7) DN50 / Stainless steel pipe, (EN10217-7) DN50</t>
  </si>
  <si>
    <t>Nerūsējošā tērauda caurule, (EN10217-7) DN65 / Stainless steel pipe, (EN10217-7) DN65</t>
  </si>
  <si>
    <t>l</t>
  </si>
  <si>
    <t>Izpilddokumentācijas sagatavošana / Preparation of executive documentation</t>
  </si>
  <si>
    <t>Lietus kanalizācijas PP uzmavu caurule, SN8, aploces elastīgums RF30, triecienizturība veikta pie -10oC,  EN 13476-3.  Izbūve ar atklātas tranšējas metodi, dziļumā līdz 2.0 m. / Rain sewer PP coupling pipe, SN8, rim flexibility RF30, impact resistance performed at -10oC, EN 13476-3. Construction by the open trench method, at a depth of up to 2.0 m. DN/OD110 tai skaitā 10% rezerve/ including a 10% reserve</t>
  </si>
  <si>
    <t>Lietus kanalizācijas PP uzmavu caurule, SN8, aploces elastīgums RF30, triecienizturība veikta pie -10oC,  EN 13476-3.  Izbūve ar atklātas tranšējas metodi, dziļumā līdz 2.0 m. / Rain sewer PP coupling pipe, SN8, rim flexibility RF30, impact resistance performed at -10oC, EN 13476-3. Construction by the open trench method, at a depth of up to 2.0 m. DN/OD160 tai skaitā 10% rezerve/ including a 10% reserve</t>
  </si>
  <si>
    <t>Lietus kanalizācijas PP uzmavu caurule, SN8, aploces elastīgums RF30, triecienizturība veikta pie -10oC,  EN 13476-3.  Izbūve ar atklātas tranšējas metodi, dziļumā līdz 2.0 m. / Rain sewer PP coupling pipe, SN8, rim flexibility RF30, impact resistance performed at -10oC, EN 13476-3. Construction by the open trench method, at a depth of up to 2.0 m. DN/OD200 tai skaitā 10% rezerve/ including a 10% reserve</t>
  </si>
  <si>
    <t>Lietus kanalizācijas PP uzmavu caurule, SN8, aploces elastīgums RF30, triecienizturība veikta pie -10oC,  EN 13476-3.  Izbūve ar atklātas tranšējas metodi, dziļumā līdz 2.0 m. / Rain sewer PP coupling pipe, SN8, rim flexibility RF30, impact resistance performed at -10oC, EN 13476-3. Construction by the open trench method, at a depth of up to 2.0 m. DN/OD250 tai skaitā 10% rezerve/ including a 10% reserve</t>
  </si>
  <si>
    <t>Lietus kanalizācijas PP uzmavu caurule, SN8, aploces elastīgums RF30, triecienizturība veikta pie -10oC,  EN 13476-3.  Izbūve ar atklātas tranšējas metodi, dziļumā līdz 2.0 m. / Rain sewer PP coupling pipe, SN8, rim flexibility RF30, impact resistance performed at -10oC, EN 13476-3. Construction by the open trench method, at a depth of up to 2.0 m. DN/OD315 tai skaitā 10% rezerve/ including a 10% reserve</t>
  </si>
  <si>
    <t>Lietus kanalizācijas PP uzmavu caurule, SN8, aploces elastīgums RF30, triecienizturība veikta pie -10oC,  EN 13476-3.  Izbūve ar atklātas tranšējas metodi, dziļumā līdz 2.0 m. / Rain sewer PP coupling pipe, SN8, rim flexibility RF30, impact resistance performed at -10oC, EN 13476-3. Construction by the open trench method, at a depth of up to 2.0 m. DN/OD400 tai skaitā 10% rezerve/ including a 10% reserve</t>
  </si>
  <si>
    <t>PE caurule spiedkanalizācijai SDR17 PE100, PN10. Izbūve ar tranšejas metod, dziļumā līdz 2.0 m. PE pipe for pressure sewerage SDR17 PE100, PN10. Construction by trench method, depth up to 2.0 m. DN/OD40 tai skaitā 10% rezerve/ including a 10% reserve</t>
  </si>
  <si>
    <t xml:space="preserve">PP cauruļu neuzskaitītie veidgabali / Unspecified fittings for PP pipes  </t>
  </si>
  <si>
    <t xml:space="preserve">PE cauruļu neuzskaitītie veidgabali / Unspecified fittings for PE pipes  </t>
  </si>
  <si>
    <t xml:space="preserve">Nerūsējošā tērauda drenāžas savienojums  - atzara kanāls / Stainless steel drainage connection - branch channel  </t>
  </si>
  <si>
    <t xml:space="preserve">Inspekcijas lūka ar elektroapsildi Dn110, piem., Zinco Heavy Duty Inspection Chamber BES vai ekvivalents / 
Inspection hatche with electric heating Dn110 for example ZinCo Heavy Duty Inspection Chamber BES or equivalent  </t>
  </si>
  <si>
    <t xml:space="preserve">Kvadrātcaurule ar atvērumiem, H=30mm, piem., ACO Profiline pass channel vai ekvivalents / 
Channel with openings, H=30mm, for example ACO Profiline pass channel or equivalent  </t>
  </si>
  <si>
    <t xml:space="preserve">Klasiskais kanāls, piem., ACO Multiline Seal In V100 vai ekvivalents / Classic rain drain for example ACO Multiline Seal In V100 or equivalent  </t>
  </si>
  <si>
    <t xml:space="preserve">Klasiskais kanāls, piem., ACO Multiline Seal In V100 ar pārsegrežģi, piem., ACO Brickslot vai ekvivalents / Classic rain drain for example ACO Multiline Seal In V100 with grid for example ACO Brickslot or equivalent  </t>
  </si>
  <si>
    <t xml:space="preserve">Smilšu ķērājs, komplektā ar Dn/Od110 izvadu, netīrumu trauku un revīzijas režģi, piemēram ACO Multiline Seal In V100 H=610mm vai ekvivalents / Sand trap, complete with Dn/Od110 outlet, dirt container and inspection grid, e.g. ACO Multiline Seal In V100 H=610mm or equivalent  </t>
  </si>
  <si>
    <t xml:space="preserve">Smilšu ķērājs, komplektā ar Dn/Od110 izvadu, piemēram ACO Multiline Seal In V100 H=610mm vai ekvivalents / Sand trap, complete with Dn/Od110 outlet, e.g. ACO Multiline Seal In V100 H=610mm or equivalent  </t>
  </si>
  <si>
    <t xml:space="preserve">Dzelzsbetona grodu aka no saliekamiem dzelzsbetona grodiem (Eiro grodi ar pamatni) ar dibenu un iestrādātiem gumijas blīvgredzeniem un gropi blīvējuma iestrādei, ar stacionāra tipa ķeta lūku, ķeta slēdzamu vāku (slodzes klase D400), fiksējošām atsperēm, kāpšļiem un hidroizolāciju (akas sienām, pamatnei, pārsedzei, šuvēm no abām pusēm). Montāža līdz 2.5 m dziļumā.  / Reinforced concrete well made of sectional reinforced concrete rings (Euro rings with base) with bottom and built-in rubber sealing rings and groove for sealing, with stationary cast iron hatch, cast iron lockable lid (load class D400), load class D400 , steps and waterproofing (well walls, base, cover, seams on both sides). Installation up to 2.5 m in depth. DN1000 </t>
  </si>
  <si>
    <t xml:space="preserve">Dzelzsbetona grodu aka no saliekamiem dzelzsbetona grodiem (Eiro grodi ar pamatni) ar dibenu un iestrādātiem gumijas blīvgredzeniem un gropi blīvējuma iestrādei, ar stacionāra tipa ķeta lūku, ķeta slēdzamu vāku (slodzes klase D400), fiksējošām atsperēm, kāpšļiem un hidroizolāciju (akas sienām, pamatnei, pārsedzei, šuvēm no abām pusēm). Montāža līdz 3.5 m dziļumā.  / Reinforced concrete well made of sectional reinforced concrete rings (Euro rings with base) with bottom and built-in rubber sealing rings and groove for sealing, with stationary cast iron hatch, cast iron lockable lid (load class D400), load class D400 , steps and waterproofing (well walls, base, cover, seams on both sides). Installation up to 3.5 m in depth. DN1500 </t>
  </si>
  <si>
    <t xml:space="preserve">Aizsargčaula akas sienā caurulei, EN 13476  / Protective shell in the wall of the well, EN 13476 DN110 </t>
  </si>
  <si>
    <t xml:space="preserve">Aizsargčaula akas sienā caurulei, EN 13476  / Protective shell in the wall of the well, EN 13476 DN160 </t>
  </si>
  <si>
    <t xml:space="preserve">Aizsargčaula akas sienā caurulei, EN 13476  / Protective shell in the wall of the well, EN 13476 DN200 </t>
  </si>
  <si>
    <t xml:space="preserve">Aizsargčaula akas sienā caurulei, EN 13476  / Protective shell in the wall of the well, EN 13476 DN250 </t>
  </si>
  <si>
    <t xml:space="preserve">Aizsargčaula akas sienā caurulei, EN 13476  / Protective shell in the wall of the well, EN 13476 DN315 </t>
  </si>
  <si>
    <t xml:space="preserve">Aizsargčaula akas sienā caurulei, EN 13476  / Protective shell in the wall of the well, EN 13476 DN400 </t>
  </si>
  <si>
    <t>HDPE kanalizācijas sūkņu stacijas D1200 izbūve komplektā DN50 ar aizbīdņiem, pretvārstiem, pludiņslēdžiem, kāpnēm, sūkņa atbalsta pēdām, pacelšanas ķēdēm. Slēdzama HDPE lūka, komplektā ar kaļamā ķeta vāku, slodzes klase D400. Izbūve bruģa segumā, izbūve līdz 4.0m dziļumā / 
HDPE sewage pumping station D1200 construction complete DN50 with gate valves, check valves, float switches, ladders, pump support feet, lifting chains. Lockable HDPE manhole, complete with ductile iron cover, load class D400. Construction in paving, construction up to 4.0m depth</t>
  </si>
  <si>
    <t>Iegremdējams notekūdeņu sūknis ar jaudu Q=1.00l/s, H=4.00m, komplektā ar nerūsejošā tērauda ķēdēm, sūkņa vadulām, atbalsta pēdām DN50, piemēram, Rexa FIT V05-124A/21T011-540/O vai ekvivalents / 
Submersible sewage pump with capacity Q=1.00l/s, H=4.00m, complete with stainless steel chains, pump guides, support feet DN50, e.g. Rexa FIT V05-124A/21T011-540/O or equivalent</t>
  </si>
  <si>
    <t>Sūknētavas enkurošanas gredzens (∅1760, h=200mm), komplektā ar enkursiksnām / 
Pumping station anchoring ring (∅1760, h=200mm), complete with anchor straps</t>
  </si>
  <si>
    <t>Kontrolieris ar Modbus RTU pieslēgumu / Controller with Modbus RTU connection</t>
  </si>
  <si>
    <t>Pākrituma mezgls akā DN110 / Level change in the well DN110</t>
  </si>
  <si>
    <t>Pākrituma mezgls pirms akas DN110 / Level change before the well DN110</t>
  </si>
  <si>
    <t>Pākrituma mezgls akā DN160 / Level change in the well DN160</t>
  </si>
  <si>
    <t>Pieslēgums saistošā projekta tīklam / Connection to the related project network</t>
  </si>
  <si>
    <t>Pākrituma mezgls akā DN200 / Level change in the well DN200</t>
  </si>
  <si>
    <t>Ūdensapgādes caurule Dn/OD32 PE100-RC SDR 17 PN10. Iebūves dziļums līdz 2.0m. /  Water supply pipe Dn/Od32 PE100-RC SDR 17 PN10. Installation depth up to 2.0m. DN/OD32 tai skaitā 10% rezerve/ including a 10% reserve</t>
  </si>
  <si>
    <t xml:space="preserve">Brīdinājuma lenta virs ūdensvada tīkliem / Warning tape over water mains   </t>
  </si>
  <si>
    <t xml:space="preserve">Ūdensvada hidrauliskā pārbaude, trases nospraušana, uzmērīšana, CCTV inspekcija un citi saistītie darbi. / Hydraulic inspection of water mains, route marking, surveying, CCTV inspection and other related works  </t>
  </si>
  <si>
    <t xml:space="preserve">Kaļamā ķeta lūka d600, kompl. Ar betona gredzenu d600 B20, tērauda čaulu un siltumizolāciju / Ductile iron manhole d600, complete with concrete ring d600 B20, steel shell and thermal insulation  </t>
  </si>
  <si>
    <t xml:space="preserve">Kaļamā ķeta ekspl. aizbīdnis ar uzmavu PE caurulei,
kompl. ar pagarinātājkātu un aizsargcauruli / 
Malleable cast iron operating valve with sleeve for PE pipe, complete with extension tube and protective tube Dn25/Od32 </t>
  </si>
  <si>
    <t xml:space="preserve">Drenāžas vārsts / Drain valve DN25 </t>
  </si>
  <si>
    <t xml:space="preserve">Laistāmais krāns / Watering tap DN25 </t>
  </si>
  <si>
    <t xml:space="preserve">Citi neuzskaitītie materiāli / Other materials not listed  </t>
  </si>
  <si>
    <t xml:space="preserve">Zemes darbi / Earthworks  </t>
  </si>
  <si>
    <t xml:space="preserve">Tranšejas rakšana, grunts izstrāde ar ekskavatoru. Vidējais iebūves dziļums līdz 2.0m.  / Trenching, excavation with an excavator. Average installation depth up to 2.0m.  </t>
  </si>
  <si>
    <t xml:space="preserve">Grunts izstrāde ar rokām / Soil development by hand  </t>
  </si>
  <si>
    <t xml:space="preserve">Izbūvēt noblīvētu izlīdzinošu smilts slāni zem caurules 0.15m biezumā / Build a sealed leveling sand layer under the pipe 0.15m thick  </t>
  </si>
  <si>
    <t xml:space="preserve">Izbūvēt smilts apbērumu no sāniem un virspus cauruļvada 0.30m biezuma / Build a sand embankment from the side and the surface of the pipeline 0.30m thick  </t>
  </si>
  <si>
    <t xml:space="preserve">Smilts atpakaļ aizbēršana blietējot, nesatur būvgružus, akmeņus un citus elementus, granulometriskais sastāvs pieļauj blīvējuma pakāpi ≥98 saskaņā ar Proktora parasto pārbaudi /Backfilling of sand by compaction, free of construction debris, stones and other elements, granulometric composition allows compaction degree ≥98 according to Proctor's normal test  </t>
  </si>
  <si>
    <t xml:space="preserve">Izraktās grunts iekraušana un izvešana / Loading and removal of excavated soil  </t>
  </si>
  <si>
    <t xml:space="preserve">Grunts ūdens līmeņa pazemināšana, tai skaitā gruntsūdens līmeņa pazemināšanas iekārtas sūkņu vertikālajai gruntsūdens novadīšanai, pielietojot adatfiltrus. Izmantošanas apjomu (metrus, komplektu skaitu) precizē būvnieks saskaņā ar plānoto pielietojamo rakšanas darbu tehnoloģiju / Groundwater level lowering, including groundwater level lowering equipment for vertical drainage of pumps using wellpoint dewatering filters. The amount of use (meters, number of sets) is specified by the builder in accordance with the planned applied excavation technology.  </t>
  </si>
  <si>
    <t>Sadzīves kanalizācijas PP uzmavu caurule, SN8, aploces elastīgums RF30, triecienizturība veikta pie -10oC,  EN 13476-2.  Izbūve ar atklātas tranšējas metodi, dziļumā līdz 2 m. / Domestic sewerage PP muff pipe, SN8, rim elasticity RF30, impact resistance performed at -10oC, EN 13476-2. Construction by the open trench method, at a depth of up to 2 m. Dn/Od160 tai skaitā 10% rezerve/ including a 10% reserve</t>
  </si>
  <si>
    <t xml:space="preserve">Polimateriāla saliekamā aka, pamatne izgatavota no polipropilēna atbilstoši LVS EN 13598-2 un LVS EN 476 prasībām, sadurvietās izmantoti gumijas blīvslēgi, vāks no kaļamā ķeta. Iebūves klase D400 (40t), bruģa segumā / Polymaterial prefabricated manhole, base made of polypropylene in accordance with LVS EN 13598-2 and LVS EN 476 requirements, rubber seals used in joints, ductile iron cover. Installation class D400 (40t), in paving DN400/315 </t>
  </si>
  <si>
    <t>Pākrituma mezgls pirms akas DN160 / Level change before the well Dn/Od160</t>
  </si>
  <si>
    <t>Izraktās grunts iekraušana un izvešana / Loading and removal of excavated soil</t>
  </si>
  <si>
    <t>Aukstā ūdens, laistīšanas sistēmas caurules / 
Cold water, irrigation  system pipes</t>
  </si>
  <si>
    <t>Daudzslāņu caurule Pex-Al-Pex PN10 atbilstoši EN ISO 21003, 110x10.0/ Multilayer pipe Pex-Al-Pex PN10 according to EN ISO 21003, 90x8.5 DN90</t>
  </si>
  <si>
    <t>Akmensvate ar folija pārklājumu, b=20mm, saskaņā ar EN 13467/  Rock wool with foil coating, thickness = 20 mm, in accordance with EN 13468 DN15</t>
  </si>
  <si>
    <t>Akmensvate ar folija pārklājumu, b=20mm, saskaņā ar EN 13467/  Rock wool with foil coating, thickness = 20 mm, in accordance with EN 13468 DN20</t>
  </si>
  <si>
    <t>Akmensvate ar folija pārklājumu, b=20mm, saskaņā ar EN 13467/  Rock wool with foil coating, thickness = 20 mm, in accordance with EN 13468 DN25</t>
  </si>
  <si>
    <t>Akmensvate ar folija pārklājumu, b=20mm, saskaņā ar EN 13467/  Rock wool with foil coating, thickness = 20 mm, in accordance with EN 13468 DN32</t>
  </si>
  <si>
    <t>Akmensvate ar folija pārklājumu, b=20mm, saskaņā ar EN 13467/  Rock wool with foil coating, thickness = 20 mm, in accordance with EN 13468 DN40</t>
  </si>
  <si>
    <t>Akmensvate ar folija pārklājumu, b=20mm, saskaņā ar EN 13467/  Rock wool with foil coating, thickness = 20 mm, in accordance with EN 13468 DN65</t>
  </si>
  <si>
    <t>Akmensvate ar folija pārklājumu, b=20mm, saskaņā ar EN 13467/  Rock wool with foil coating, thickness = 20 mm, in accordance with EN 13468 DN90</t>
  </si>
  <si>
    <t>Akmensvate ar folija pārklājumu, b=20mm, saskaņā ar EN 13467/  Rock wool with foil coating, thickness = 20 mm, in accordance with EN 13468 DN100</t>
  </si>
  <si>
    <t>Akmensvate ar folija pārklājumu, b=9mm, saskaņā ar EN 13467/  Rock wool with foil coating, thickness = 9 mm, in accordance with EN 13468 DN10</t>
  </si>
  <si>
    <t>Pamatu šķērsojums ar apvalkcauruli un blīvējuma palīgmateriāliem. “Integra gliwice” tipa LU Blīvēšanas ķēdes (vai ekvivalents). / Foundation crossing with jacket pipe and sealing aids. "Integra gliwice" type LU Sealing chains (or equivalent). DN100</t>
  </si>
  <si>
    <t xml:space="preserve">HILTI ugunsdrošības risinājumi (vai ekvivalents) ugunsdrošas dz/b pārseguma šķersojums. Plastmasas caurules bez izolācijas ugunsdrošais blīvējums. HILTI ugunsdrošā lente CFS-W EL. HILTI ugunsdrošais akrila hermētiķis CFS-S ACR. Mīkstā nedegošā akmens vate (min 60 kg/m3)./ HILTI fire safety solutions (or equivalent) fire-resistant reinforced concrete crossing. Plastic pipes without insulation fireproof seal. HILTI fireproof tape CFS-W EL. HILTI fireproof acrylic sealant CFS-S ACR. Soft non-combustible stone wool (min 60 kg / m3) </t>
  </si>
  <si>
    <t xml:space="preserve">Pāreja, DN25/DN15 , PN16 / Transition, DN25/DN15, PN16 </t>
  </si>
  <si>
    <t xml:space="preserve">Trejgabals ķeta cinkotais DN15/DN15 / Tee galvanized DN15/DN15 </t>
  </si>
  <si>
    <t xml:space="preserve">Vienvirziena vārsts, DN25 / One-way valve DN25 </t>
  </si>
  <si>
    <t xml:space="preserve">Manometrs ar krānu 0-10 bar/ Manometer with taps 0-10 bar </t>
  </si>
  <si>
    <t>Aukstā ūdens mērītājs, Qnom=6.3m3/h, DN25, (ar saskrūvi), ar impulsa izvadu, M-Bus pieslēgumu / Cold water meter with connectors, Qnom=6.30m3/h with M-Bus connection DN25</t>
  </si>
  <si>
    <t xml:space="preserve">Pāreja, DN50/DN25 , PN16 / Transition, DN50/DN25, PN16 </t>
  </si>
  <si>
    <t>Vienvirziena vārsts, DN50 / One-way valve DN50 DN50</t>
  </si>
  <si>
    <t xml:space="preserve">Trejgabals ķeta cinkotais DN25/DN15 / Tee galvanized DN25/DN15 </t>
  </si>
  <si>
    <t>Aukstā ūdens mērītājs, Qnom=10.0m3/h, DN32, (ar saskrūvi), ar impulsa izvadu, M-Bus pieslēgumu / Cold water meter with connectors, Qnom=10.0m3/h with M-Bus connection DN32</t>
  </si>
  <si>
    <t xml:space="preserve">Pāreja, DN80/DN32 , PN16 / Transition, DN80/DN32, PN16 </t>
  </si>
  <si>
    <t xml:space="preserve">Trejgabals ķeta cinkotais DN32/DN15 / Tee galvanized DN32/DN15 </t>
  </si>
  <si>
    <t>Vienvirziena vārsts, DN80/ One-way valve DN80 DN80</t>
  </si>
  <si>
    <t>Ķeta aizbīdnis ar elektropievadu DN65, piemēram EBRO Armaturen / Flanged cast iron gate valve with electric actuator DN65 for example EBRO Armaturen DN65</t>
  </si>
  <si>
    <t>Ķeta atloks, Pn16 DN65</t>
  </si>
  <si>
    <t xml:space="preserve">Spiediena paaugstināšanas sūkņu stacija Q=4.0l/s; H=20m / Pumping station Q=4.0l/s; H=20m </t>
  </si>
  <si>
    <t xml:space="preserve">Spiediena paaugstināšanas sūkņu stacija Q=1.72l/s; H=40m / Pumping station Q=1.72l/s; H=40m </t>
  </si>
  <si>
    <t>Tērauda caurule cinkota Dn50 60,3x3,2 mm  / Galvanized steel pipe Dn50 60,3x3,2 mm DN50</t>
  </si>
  <si>
    <t>Tērauda caurule cinkota Dn80 88,9x3,2 mm / Galvanized steel pipe DN80 88.9×3.2 mm DN80</t>
  </si>
  <si>
    <t>Kaučuka izolācija, b=20mm, saskaņā ar EN 14706 un EN 14707 / Rubber insulation (thickness 20mm) according to EN 14706 and EN 14707 DN50</t>
  </si>
  <si>
    <t>Kaučuka izolācija, b=20mm, saskaņā ar EN 14706 un EN 14707 / Rubber insulation (thickness 20mm) according to EN 14706 and EN 14707 DN80</t>
  </si>
  <si>
    <t xml:space="preserve">Aukstā ūdens, laistīšanas  sistēmas veidgabali / 
Cold water, irrigation and capillary system fittings </t>
  </si>
  <si>
    <t>Vienvirziena vārsts, Pn16 / One-way valve, Pn16 DN15</t>
  </si>
  <si>
    <t>Vienvirziena vārsts, Pn16 / One-way valve, Pn17 DN20</t>
  </si>
  <si>
    <t>Filtrs aukstajam ūdenim, Pn16 / Filter for cold water, Pn16 DN15</t>
  </si>
  <si>
    <t>Filtrs aukstajam ūdenim, Pn16 / Filter for cold water, Pn16 DN20</t>
  </si>
  <si>
    <t>PP beztrokšņa kanalizācijas caurule ar uzmavu, ar iestrādātu gumijas blīvi un  veidgabaliem,  stiprinājumiem /PP silent sewer pipe with sleeve, with integrated rubber seal and fittings, fasteners DN50</t>
  </si>
  <si>
    <t>PP beztrokšņa kanalizācijas caurule ar uzmavu, ar iestrādātu gumijas blīvi un  veidgabaliem,  stiprinājumiem /PP silent sewer pipe with sleeve, with integrated rubber seal and fittings, fasteners DN100</t>
  </si>
  <si>
    <t>Izolācija, grūti degoša, b=50mm/ Insulation, hardly flammable, b=50mm DN100</t>
  </si>
  <si>
    <t>Nerūsējošā tērauda pasivēts traps ACO 218 ar vertikālu izvadu, ar gružu siteu un sifonu, atbilstoši LVS EN1253 vai ekvivalents./ Stainless steel passivated floor drain ACO 218 with vertical outlet, with debris strainer and siphon, compliant with LVS EN1253 or equivalent.
 DN100</t>
  </si>
  <si>
    <t>ACO Xtrapoint kompozītmateriāla gūlija ar plastikāta režģi, komplektā ar gruž spaini, atbilstoši LVS NE 124-6./ ACO Xtrapoint composite material manhole with plastic cover with debris bucket Compliant with LVS EN 124-6.
 DN100</t>
  </si>
  <si>
    <t>Nerūsējošā tērauda pasivēts traps ACO EG150 ar vertikālu izvadu, sifonu, skrūvējamu nerūsējošā tērauda resti, atbilstoši LVS EN1253 vai ekvivalents./ Stainless steel passivated floor drain ACO EG150 with vertical outlet, siphon, screwable stainless steel grate, compliant with LVS EN1253 or equivalent..
 DN100</t>
  </si>
  <si>
    <t xml:space="preserve">Sadzīves notekūdeņu pacelšanas iekārta  Grundfos SOLOLIFT2 / Domestic sewerage lifting equipment Grundfos SOLOLIFT2 </t>
  </si>
  <si>
    <t xml:space="preserve">Nerūsējošā tērauda apkalpes vāks 700x700mm
 </t>
  </si>
  <si>
    <t>HILTI ugunsdrošā manžete CFS-C P / HILTI firestop sleeve CFS-C P DN100</t>
  </si>
  <si>
    <t xml:space="preserve">Montāžas palīgmateriāli, stiprinājumi, HILTI ugunsdrošais akrila hermētiķis CFS-S ACR (15mm), HILTI ugunsdrošā lente CFS u.c.nepieciešamie materiāli / Installation auxiliary materials, fasteners, HILTI firestop acrylic sealant CFS-S ACR (15mm), HILTI firestop tape CFS, and other necessary materials. </t>
  </si>
  <si>
    <t>HDPE kanalizācijas caurule ar uzmavu, ar iestrādātu gumijas blīvi un  veidgabaliem/ HDPE sewer pipe with sleeve, with built-in rubber seal and fittings DN110</t>
  </si>
  <si>
    <t>HDPE kanalizācijas caurule ar uzmavu, ar iestrādātu gumijas blīvi un  veidgabaliem/ HDPE sewer pipe with sleeve, with built-in rubber seal and fittings DN150</t>
  </si>
  <si>
    <t>HDPE kanalizācijas caurule ar uzmavu, ar iestrādātu gumijas blīvi un  veidgabaliem/ HDPE sewer pipe with sleeve, with built-in rubber seal and fittings DN200</t>
  </si>
  <si>
    <t>HDPE kanalizācijas caurule ar uzmavu, ar iestrādātu gumijas blīvi un  veidgabaliem/ HDPE sewer pipe with sleeve, with built-in rubber seal and fittings DN250</t>
  </si>
  <si>
    <t xml:space="preserve">HDPE cauruļvadu veidgabali, stiprinājumi/ PP pipe fittings, fasteners </t>
  </si>
  <si>
    <t>Pretkondensāta izolācija Elastomēra putas uz sintētiskā kaučuka bāzes, b=30mm, saskaņā ar EN 14304/ Anti-condensation insulation made of elastomeric foam based on synthetic rubber, thickness = 30 mm, in accordance with EN 14304. DN100</t>
  </si>
  <si>
    <t>Pretkondensāta izolācija Elastomēra putas uz sintētiskā kaučuka bāzes, b=30mm, saskaņā ar EN 14304/ Anti-condensation insulation made of elastomeric foam based on synthetic rubber, thickness = 30 mm, in accordance with EN 14304. DN150</t>
  </si>
  <si>
    <t>Pretkondensāta izolācija Elastomēra putas uz sintētiskā kaučuka bāzes, b=30mm, saskaņā ar EN 14304/ Anti-condensation insulation made of elastomeric foam based on synthetic rubber, thickness = 30 mm, in accordance with EN 14304. DN250</t>
  </si>
  <si>
    <t xml:space="preserve">Vakuuma lietus notekūdeņu novadīšanas sistēma / vacuum rainwater drainage system </t>
  </si>
  <si>
    <t>HDPE kanalizācijas caurule ar uzmavu, ar iestrādātu gumijas blīvi un  veidgabaliem/ HDPE sewer pipe with sleeve, with built-in rubber seal and fittings DN40</t>
  </si>
  <si>
    <t>HDPE kanalizācijas caurule ar uzmavu, ar iestrādātu gumijas blīvi un  veidgabaliem/ HDPE sewer pipe with sleeve, with built-in rubber seal and fittings DN50</t>
  </si>
  <si>
    <t>HDPE kanalizācijas caurule ar uzmavu, ar iestrādātu gumijas blīvi un  veidgabaliem/ HDPE sewer pipe with sleeve, with built-in rubber seal and fittings DN56</t>
  </si>
  <si>
    <t>HDPE kanalizācijas caurule ar uzmavu, ar iestrādātu gumijas blīvi un  veidgabaliem/ HDPE sewer pipe with sleeve, with built-in rubber seal and fittings DN63</t>
  </si>
  <si>
    <t>HDPE kanalizācijas caurule ar uzmavu, ar iestrādātu gumijas blīvi un  veidgabaliem/ HDPE sewer pipe with sleeve, with built-in rubber seal and fittings DN75</t>
  </si>
  <si>
    <t>HDPE kanalizācijas caurule ar uzmavu, ar iestrādātu gumijas blīvi un  veidgabaliem/ HDPE sewer pipe with sleeve, with built-in rubber seal and fittings DN90</t>
  </si>
  <si>
    <t>Pretkondensāta izolācija Elastomēra putas uz sintētiskā kaučuka bāzes, b=13mm, saskaņā ar EN 14304/ Anti-condensation insulation made of elastomeric foam based on synthetic rubber, thickness = 13 mm, in accordance with EN 14304. DN50</t>
  </si>
  <si>
    <t>Pretkondensāta izolācija Elastomēra putas uz sintētiskā kaučuka bāzes, b=13mm, saskaņā ar EN 14304/ Anti-condensation insulation made of elastomeric foam based on synthetic rubber, thickness = 13 mm, in accordance with EN 14304. DN56</t>
  </si>
  <si>
    <t>Pretkondensāta izolācija Elastomēra putas uz sintētiskā kaučuka bāzes, b=13mm, saskaņā ar EN 14304/ Anti-condensation insulation made of elastomeric foam based on synthetic rubber, thickness = 13 mm, in accordance with EN 14304. DN75</t>
  </si>
  <si>
    <t>Pretkondensāta izolācija Elastomēra putas uz sintētiskā kaučuka bāzes, b=20mm, saskaņā ar EN 14304/ Anti-condensation insulation made of elastomeric foam based on synthetic rubber, thickness = 20 mm, in accordance with EN 14304. DN40</t>
  </si>
  <si>
    <t>Pretkondensāta izolācija Elastomēra putas uz sintētiskā kaučuka bāzes, b=20mm, saskaņā ar EN 14304/ Anti-condensation insulation made of elastomeric foam based on synthetic rubber, thickness = 20 mm, in accordance with EN 14304. DN50</t>
  </si>
  <si>
    <t>Pretkondensāta izolācija Elastomēra putas uz sintētiskā kaučuka bāzes, b=20mm, saskaņā ar EN 14304/ Anti-condensation insulation made of elastomeric foam based on synthetic rubber, thickness = 20 mm, in accordance with EN 14304. DN56</t>
  </si>
  <si>
    <t>Pretkondensāta izolācija Elastomēra putas uz sintētiskā kaučuka bāzes, b=20mm, saskaņā ar EN 14304/ Anti-condensation insulation made of elastomeric foam based on synthetic rubber, thickness = 20 mm, in accordance with EN 14304. DN63</t>
  </si>
  <si>
    <t>Pretkondensāta izolācija Elastomēra putas uz sintētiskā kaučuka bāzes, b=20mm, saskaņā ar EN 14304/ Anti-condensation insulation made of elastomeric foam based on synthetic rubber, thickness = 20 mm, in accordance with EN 14304. DN75</t>
  </si>
  <si>
    <t>Pretkondensāta izolācija Elastomēra putas uz sintētiskā kaučuka bāzes, b=20mm, saskaņā ar EN 14304/ Anti-condensation insulation made of elastomeric foam based on synthetic rubber, thickness = 20 mm, in accordance with EN 14304. DN90</t>
  </si>
  <si>
    <t>Pretkondensāta izolācija Elastomēra putas uz sintētiskā kaučuka bāzes, b=30mm, saskaņā ar EN 14304/ Anti-condensation insulation made of elastomeric foam based on synthetic rubber, thickness = 30 mm, in accordance with EN 14304. DN110</t>
  </si>
  <si>
    <t>Pretkondensāta izolācija Armacell ARMAFLEX ACE, b=30mm/ Anti-condensation insulation Armacell ARMAFLEX ACE, b = 30mm DN40</t>
  </si>
  <si>
    <t>PPR kausējamā caurule Dn/Od 32, PN16 / 
PPR fusible pipe Dn/Od 32, PN16 DN25</t>
  </si>
  <si>
    <t>PPR kausējamā caurule Dn/Od 50, PN16 / 
PPR fusible pipe Dn/Od 50, PN16 DN40</t>
  </si>
  <si>
    <t>Izolācija Armacell, grūti degoša, b=13mm/ Insulation Armacell, hardly flammable, b=13mm DN10</t>
  </si>
  <si>
    <t>Izolācija Armacell, grūti degoša, b=20mm/ Insulation Armacell, hardly flammable, b=20mm DN32</t>
  </si>
  <si>
    <t>Pieslēgums pie AVK ierīces/ Connection to AVK device DN32</t>
  </si>
  <si>
    <t>Montāžas un palīgmateriāli, stiprinājumi, ugunsdrošības mastika, lentas u.c.nepieciešamie materiāli/ Assembly auxiliary materials, fasteners, fire protection mastic, tapes, and other necessary materials</t>
  </si>
  <si>
    <t xml:space="preserve">Cauruļvadu pārbaude/ Pipeline  inspection </t>
  </si>
  <si>
    <t>Lodveida krāns, PN16/ Globe-shaped valve, PN16   DN10</t>
  </si>
  <si>
    <t>Lodveida krāns, PN16/ Globe-shaped valve, PN16   DN15</t>
  </si>
  <si>
    <t>Lodveida krāns, PN16/ Globe-shaped valve, PN16   veļas mašīnai / Globe-shaped valve, PN16   for washing machine</t>
  </si>
  <si>
    <t>5-2-1</t>
  </si>
  <si>
    <t>5-3-1</t>
  </si>
  <si>
    <t>5-4-1</t>
  </si>
  <si>
    <t>5-2-2</t>
  </si>
  <si>
    <t>5-3-2</t>
  </si>
  <si>
    <t>5-4-2</t>
  </si>
  <si>
    <t>5-2-3</t>
  </si>
  <si>
    <t>5-3-3</t>
  </si>
  <si>
    <t>5-4-3</t>
  </si>
  <si>
    <t>Teritorijas labiekārtošana- segumi 1.stāvā /Territory -pavings 1st floor</t>
  </si>
  <si>
    <t>Teritorijas labiekārtošana- segumi 2.stāvā /Territory -pavings 2nd floor</t>
  </si>
  <si>
    <t>Teritorijas labiekārtošana- segumi 3.stāvā /Territory -pavings 3rd floor</t>
  </si>
  <si>
    <t>Grīdā iebūvējamais konvektors ar ventilatoru, "FH4-H", nerūsējošā tērauda, ar montāžas komplektu, atgaisotāju, restēm, barošanas bloku CB20 (230V/1/24V DC), "Konveka" FH4-H 115, Nel=6 W 24 V/50Hz, 216x85x1150(WxHxL), 0-10V / Trench heater with fan, "FH4-H", stainless steel, with mounting kit, air vent, grilles, power supply CB20 (230V/1/24V DC), "Konveka" FH4-H 115, Nel=6 W 24 V/50Hz, 216x85x1150(WxHxL), 0-10V</t>
  </si>
  <si>
    <t>Grīdā iebūvējamais konvektors ar ventilatoru, "FH4-H", nerūsējošā tērauda, ar montāžas komplektu, atgaisotāju, restēm, barošanas bloku CB20 (230V/1/24V DC), "Konveka" FH4-H 165, Nel=9 W 24 V/50Hz, 216x85x1650(WxHxL), 0-10V / Trench heater with fan, "FH4-H", stainless steel, with mounting kit, air vent, grilles, power supply CB20 (230V/1/24V DC), "Konveka" FH4-H 165, Nel=9 W 24 V/50Hz, 216x85x1650(WxHxL), 0-10V</t>
  </si>
  <si>
    <t>Grīdā iebūvējamais konvektors ar ventilatoru, "FH4-H", nerūsējošā tērauda, ar montāžas komplektu, atgaisotāju, restēm, barošanas bloku CB20 (230V/1/24V DC), "Konveka" FH4-H 189, Nel=12 W 24 V/50Hz, 216x85x1890(WxHxL), 0-10V / Trench heater with fan, "FH4-H", stainless steel, with mounting kit, air vent, grilles, power supply CB20 (230V/1/24V DC), "Konveka" FH4-H 189, Nel=12 W 24 V/50Hz, 216x85x1890(WxHxL), 0-10V</t>
  </si>
  <si>
    <t>Grīdā iebūvējamais konvektors ar ventilatoru, "FH4-H", nerūsējošā tērauda, ar montāžas komplektu, atgaisotāju, restēm, barošanas bloku CB20 (230V/1/24V DC), "Konveka" FH4-H 245, Nel=15 W 24 V/50Hz, 216x85x2450(WxHxL), 0-10V / Trench heater with fan, "FH4-H", stainless steel, with mounting kit, air vent, grilles, power supply CB20 (230V/1/24V DC), "Konveka" FH4-H 245, Nel=15 W 24 V/50Hz, 216x85x2450(WxHxL), 0-10V</t>
  </si>
  <si>
    <t>Kolektors, 3 cilpas, ar plūsmas mērītājiem, aktuātoriem, termometriem, atgaisošanas skrūvēm, iztukšošanas vārstiem, kompresijas savienojumiem un  līkuma veidņiem PE-Xa caurulei ø16x2.0, kronšteiniem, "Uponor" Vario S FM-Euro (3 actuator), Nel=2 W, ~1/, Vario S NC FT30x1.5 230V / Manifold, 3 loops, with flow meters, actuators, thermometers, manual air vents, drain valves, adapters and bend supports for PE-Xa pipes ø16x2.0, mounting brackets, "Uponor" Vario S FM-Euro (3 actuator), Nel=2 W, ~1/, Vario S NC FT30x1.5 230V</t>
  </si>
  <si>
    <t>Kolektors, 4 cilpas, ar plūsmas mērītājiem, aktuātoriem, termometriem, atgaisošanas skrūvēm, iztukšošanas vārstiem, kompresijas savienojumiem un  līkuma veidņiem PE-Xa caurulei ø16x2.0, kronšteiniem, "Uponor" Vario S FM-Euro (4 actuator), Nel=2 W, ~1/, Vario S NC FT30x1.5 230V / Manifold, 4 loops, with flow meters, actuators, thermometers, manual air vents, drain valves, adapters and bend supports for PE-Xa pipes ø16x2.0, mounting brackets, "Uponor" Vario S FM-Euro (4 actuator), Nel=2 W, ~1/, Vario S NC FT30x1.5 230V</t>
  </si>
  <si>
    <t>Kolektors, 5 cilpas, ar plūsmas mērītājiem, aktuātoriem, termometriem, atgaisošanas skrūvēm, iztukšošanas vārstiem, kompresijas savienojumiem un  līkuma veidņiem PE-Xa caurulei ø16x2.0, kronšteiniem, "Uponor" Vario S FM-Euro (5 actuator), Nel=2 W, ~1/, Vario S NC FT30x1.5 230V / Manifold, 5 loops, with flow meters, actuators, thermometers, manual air vents, drain valves, adapters and bend supports for PE-Xa pipes ø16x2.0, mounting brackets, "Uponor" Vario S FM-Euro (5 actuator), Nel=2 W, ~1/, Vario S NC FT30x1.5 230V</t>
  </si>
  <si>
    <t>Kolektors, 6 cilpas, ar plūsmas mērītājiem, aktuātoriem, termometriem, atgaisošanas skrūvēm, iztukšošanas vārstiem, kompresijas savienojumiem un  līkuma veidņiem PE-Xa caurulei ø16x2.0, kronšteiniem, "Uponor" Vario S FM-Euro (6 actuator), Nel=2 W, ~1/, Vario S NC FT30x1.5 230V / Manifold, 6 loops, with flow meters, actuators, thermometers, manual air vents, drain valves, adapters and bend supports for PE-Xa pipes ø16x2.0, mounting brackets, "Uponor" Vario S FM-Euro (6 actuator), Nel=2 W, ~1/, Vario S NC FT30x1.5 230V</t>
  </si>
  <si>
    <t>Kolektors, 7 cilpas, ar plūsmas mērītājiem, aktuātoriem, termometriem, atgaisošanas skrūvēm, iztukšošanas vārstiem, kompresijas savienojumiem un  līkuma veidņiem PE-Xa caurulei ø16x2.0, kronšteiniem, "Uponor" Vario S FM-Euro (7 actuator), Nel=2 W, ~1/, Vario S NC FT30x1.5 230V / Manifold, 7 loops, with flow meters, actuators, thermometers, manual air vents, drain valves, adapters and bend supports for PE-Xa pipes ø16x2.0, mounting brackets, "Uponor" Vario S FM-Euro (7 actuator), Nel=2 W, ~1/, Vario S NC FT30x1.5 230V</t>
  </si>
  <si>
    <t>Kolektors, 9 cilpas, ar plūsmas mērītājiem, aktuātoriem, termometriem, atgaisošanas skrūvēm, iztukšošanas vārstiem, kompresijas savienojumiem un  līkuma veidņiem PE-Xa caurulei ø16x2.0, kronšteiniem, "Uponor" Vario S FM-Euro (9 actuator), Nel=2 W, ~1/, Vario S NC FT30x1.5 230V / Manifold, 9 loops, with flow meters, actuators, thermometers, manual air vents, drain valves, adapters and bend supports for PE-Xa pipes ø16x2.0, mounting brackets, "Uponor" Vario S FM-Euro (9 actuator), Nel=2 W, ~1/, Vario S NC FT30x1.5 230V</t>
  </si>
  <si>
    <t>Radiators, "Compact" tērauda, ar montāžas komplektu, atgaisotāju, korķiem, "Purmo" C22-300-500, 102x300x500(WxHxL) / Radiator, "Compact", steel, with mounting kit, air vent, plugs, "Purmo" C22-300-500, 102x300x500(WxHxL)</t>
  </si>
  <si>
    <t>Radiators, "Compact" tērauda, ar montāžas komplektu, atgaisotāju, korķiem, "Purmo" C22-500-500, 102x500x500(WxHxL) / Radiator, "Compact", steel, with mounting kit, air vent, plugs, "Purmo" C22-500-500, 102x500x500(WxHxL)</t>
  </si>
  <si>
    <t>Radiators, "Compact" tērauda, ar montāžas komplektu, atgaisotāju, korķiem, "Purmo" C22-500-600, 102x500x600(WxHxL) / Radiator, "Compact", steel, with mounting kit, air vent, plugs, "Purmo" C22-500-600, 102x500x600(WxHxL)</t>
  </si>
  <si>
    <t>Radiators, "Compact" tērauda, ar montāžas komplektu, atgaisotāju, korķiem, "Purmo" C22-500-700, 102x500x700(WxHxL) / Radiator, "Compact", steel, with mounting kit, air vent, plugs, "Purmo" C22-500-700, 102x500x700(WxHxL)</t>
  </si>
  <si>
    <t>Radiators, "Compact" tērauda, ar montāžas komplektu, atgaisotāju, korķiem, "Purmo" C33-900-500, 152x900x700(WxHxL) / Radiator, "Compact", steel, with mounting kit, air vent, plugs, "Purmo" C33-900-500, 152x900x700(WxHxL)</t>
  </si>
  <si>
    <t>Radiators, "Compact" tērauda, ar montāžas komplektu, atgaisotāju, korķiem, "Purmo" C33-900-700, 152x900x700(WxHxL) / Radiator, "Compact", steel, with mounting kit, air vent, plugs, "Purmo" C33-900-700, 152x900x700(WxHxL)</t>
  </si>
  <si>
    <t>Kontrolieris, zemgrīdas apkurei ar vada telpas termostatu (T-27 230V  - 2 gab.), "Uponor"X-80 10x 230V, ~1/230 V/50Hz / Controller, underfloor heating with wired room thermostat (T-27 230V  - 2 pcs.), "Uponor"X-80 10x 230V, ~1/230 V/50Hz</t>
  </si>
  <si>
    <t>Kontrolieris, zemgrīdas apkurei ar vada telpas termostatu (T-27 230V  - 3 gab.), "Uponor"X-80 10x 230V, ~1/230 V/50Hz / Controller, underfloor heating with wired room thermostat (T-27 230V  - 3 pcs.), "Uponor"X-80 10x 230V, ~1/230 V/50Hz</t>
  </si>
  <si>
    <t>Kontrolieris, zemgrīdas apkurei ar vada telpas termostatu (T-27 230V  - 4 gab.), "Uponor"X-80 10x 230V, ~1/230 V/50Hz / Controller, underfloor heating with wired room thermostat (T-27 230V  - 4 pcs.), "Uponor"X-80 10x 230V, ~1/230 V/50Hz</t>
  </si>
  <si>
    <t>Radiators, elektriskais, ar montāžas komplektu, DT2 termostatu, "Glamox"TPA 06 ET, Nel=600 W, ~1/230 V/50Hz, 84x350x651(WxHxL) / Electric radiator, with mounting kit, DT2 thermostat, "Glamox"TPA 06 ET, Nel=600 W, ~1/230 V/50Hz84x350x651(WxHxL)</t>
  </si>
  <si>
    <t>Radiators, elektriskais, ar montāžas komplektu, DT2 termostatu, "Glamox"TPA 08 ET, Nel=800 W, ~1/230 V/50Hz, 84x350x813(WxHxL) / Electric radiator, with mounting kit, DT2 thermostat, "Glamox"TPA 08 ET, Nel=800 W, ~1/230 V/50Hz84x350x813(WxHxL)</t>
  </si>
  <si>
    <t>Apaksējais dubultpieslēgums ar iebūvētiem noslēgvārstiem, taisns, vītņu ½", "Danfoss" RLV-KB_15 / H-type bottom connection with shut-off function, straight, thread ½", "Danfoss" RLV-KB_15</t>
  </si>
  <si>
    <t>Atgaitas noslēgvārsts, taisns, vītņu ½", "IMI Hydronic Engineering" Regutec_15 / Return lockshield valve, straight, thread ½", "IMI Hydronic Engineering" Regutec_15</t>
  </si>
  <si>
    <t>Balansēšanas vārsts, Kvs=1.36 m3/h, vītņu DN10, "IMI Hydronic Engineering" STAD*-10 / Balancing valve, Kvs=1.36 m3/h, thread DN10, "IMI Hydronic Engineering" STAD*-10</t>
  </si>
  <si>
    <t>Balansēšanas vārsts, Kvs=2.56 m3/h, vītņu DN15, "IMI Hydronic Engineering" STAD*-15 / Balancing valve, Kvs=2.56 m3/h, thread DN15, "IMI Hydronic Engineering" STAD*-15</t>
  </si>
  <si>
    <t>Balansēšanas vārsts, Kvs=5.39 m3/h, vītņu DN20, "IMI Hydronic Engineering" STAD*-20 / Balancing valve, Kvs=5.39 m3/h, thread DN20, "IMI Hydronic Engineering" STAD*-20</t>
  </si>
  <si>
    <t>Balansēšanas vārsts, Kvs=8.59 m3/h, vītņu DN25, "IMI Hydronic Engineering" STAD*-25 / Balancing valve, Kvs=8.59 m3/h, thread DN25, "IMI Hydronic Engineering" STAD*-25</t>
  </si>
  <si>
    <t>Balansēšanas vārsts, Kvs=14.2 m3/h, vītņu DN32, "IMI Hydronic Engineering" STAD*-32 / Balancing valve, Kvs=14.2 m3/h, thread DN32, "IMI Hydronic Engineering" STAD*-32</t>
  </si>
  <si>
    <t>Kolektora skapis, iebūvējams, "Uponor" Vario _IW, 110x730x700(WxHxL) / Manifold cabinet, in-wall, "Uponor" Vario _IW, 110x730x700(WxHxL)</t>
  </si>
  <si>
    <t>Kolektora skapis, iebūvējams, "Uponor" Vario _IW, 110x730x850(WxHxL) / Manifold cabinet, in-wall, "Uponor" Vario _IW, 110x730x850(WxHxL)</t>
  </si>
  <si>
    <t>Kolektora skapis, iebūvējams, "Uponor" Vario _IW, 110x730x1000(WxHxL) / Manifold cabinet, in-wall, "Uponor" Vario _IW, 110x730x1000(WxHxL)</t>
  </si>
  <si>
    <t>Kolektora skapis, iebūvējams, "Uponor" Vario _IW, 150x730x1150(WxHxL) / Manifold cabinet, in-wall, "Uponor" Vario _IW, 150x730x1150(WxHxL)</t>
  </si>
  <si>
    <t>Kolektors, 2 cilpas, ar plūsmas mērītājiem, aktuātoriem, automātisko atgaisotāju un iztukšošanas vārstu, telpas termostatu RTB24 (24V DC) Modbus-RTU, "Danfoss" FHF-2F-088U0522 (2 actuator), TA24, 24 VAC 24 VDC, On/Off / Manifold, 2 loops, with flowmeters, actuators, automatic airvent and purge valve, room thermostat RTB24 (24V DC) Modbus-RTU, "Danfoss" FHF-2F-088U0522 (2 actuator), TA24, 24 VAC 24 VDC, On/Off</t>
  </si>
  <si>
    <t>Kolektors, 3 cilpas, ar plūsmas mērītājiem, aktuātoriem, automātisko atgaisotāju un iztukšošanas vārstu, telpas termostatu RTB24 (24V DC) Modbus-RTU, "Danfoss" FHF-3F-088U0523 (3 actuator), TA24, 24 VAC 24 VDC, On/Off / Manifold, 3 loops, with flowmeters, actuators,  automatic airvent and purge valve, room thermostat RTB24 (24V DC) Modbus-RTU, "Danfoss" FHF-3F-088U0523 (3 actuator), TA24, 24 VAC 24 VDC, On/Off</t>
  </si>
  <si>
    <t>Kolektors, 4 cilpas, ar plūsmas mērītājiem, automātisko atgaisotāju un iztukšošanas vārstu FHF-4F-088U054 / Manifold, 4 loops, with flowmeters, automatic airvent and purge valve FHF-4F-088U054</t>
  </si>
  <si>
    <t>Kolektors, 4 cilpas, ar plūsmas mērītājiem, aktuātoriem, automātisko atgaisotāju un iztukšošanas vārstu, telpas termostatu RTB24 (24V DC) Modbus-RTU, "Danfoss" FHF-4F-088U0524 (4 actuator), TA24, 24 VAC 24 VDC, On/Off / Manifold, 4 loops, with flowmeters, actuators, automatic airvent and purge valve, room thermostat RTB24 (24V DC) Modbus-RTU, "Danfoss" FHF-4F-088U0524 (4 actuator), TA24, 24 VAC 24 VDC, On/Off</t>
  </si>
  <si>
    <t>Kolektors, 5 cilpas, ar plūsmas mērītājiem, aktuātoriem, automātisko atgaisotāju un iztukšošanas vārstu, telpas termostatu RTB24 (24V DC) Modbus-RTU, "Danfoss" FHF-5F-088U0525 (5 actuator), TA24, 24 VAC 24 VDC, On/Off / Manifold, 5 loops, with flowmeters, actuators, automatic airvent and purge valve, room thermostat RTB24 (24V DC) Modbus-RTU, "Danfoss" FHF-5F-088U0525 (5 actuator), TA24, 24 VAC 24 VDC, On/Off</t>
  </si>
  <si>
    <t>Kolektors, 6 cilpas, ar plūsmas mērītājiem, aktuātoriem, automātisko atgaisotāju un iztukšošanas vārstu, telpas termostatu RTB24 (24V DC) Modbus-RTU, "Danfoss" FHF-6F-088U0526 (6 actuator), TA24, 24 VAC 24 VDC, On/Off / Manifold, 6 loops, with flowmeters, actuators, automatic airvent and purge valve, room thermostat RTB24 (24V DC) Modbus-RTU, "Danfoss" FHF-6F-088U0526 (6 actuator), TA24, 24 VAC 24 VDC, On/Off</t>
  </si>
  <si>
    <t>Kolektors, 7 cilpas, ar plūsmas mērītājiem, aktuātoriem, automātisko atgaisotāju un iztukšošanas vārstu, telpas termostatu RTB24 (24V DC) Modbus-RTU, "Danfoss" FHF-7F-088U0527 (7 actuator), TA24, 24 VAC 24 VDC, On/Off / Manifold, 7 loops, with flowmeters, actuators, automatic airvent and purge valve, room thermostat RTB24 (24V DC) Modbus-RTU, "Danfoss" FHF-7F-088U0527 (7 actuator), TA24, 24 VAC 24 VDC, On/Off</t>
  </si>
  <si>
    <t>Lodveida vārsts, vītņu DN15, "Giacomini" R914X023 / Ball valve, thread DN15, "Giacomini" R914X023</t>
  </si>
  <si>
    <t>Lodveida vārsts, vītņu DN20, "Giacomini" R914X024 / Ball valve, thread DN20, "Giacomini" R914X024</t>
  </si>
  <si>
    <t>Lodveida vārsts, vītņu DN25, "Giacomini" R914X025 / Ball valve, thread DN25, "Giacomini" R914X025</t>
  </si>
  <si>
    <t>Lodveida vārsts, vītņu DN32, "Giacomini" R914X026 / Ball valve, thread DN32, "Giacomini" R914X026</t>
  </si>
  <si>
    <t>Lodveida vārsts ar iztukšosanas iespēju, vītņu DN15 ar iztukšošanas krānu ¼ ’’, "Giacomini" R250SX003 / Stop valve with drain cock, thread DN15 with drain cock ¼ ’’, "Giacomini" R250SX003</t>
  </si>
  <si>
    <t>Lodveida vārsts ar iztukšosanas iespēju, vītņu DN20 ar iztukšošanas krānu ¼ ’’, "Giacomini" R250SX004 / Stop valve with drain cock, thread DN20 with drain cock ¼ ’’, "Giacomini" R250SX004</t>
  </si>
  <si>
    <t>Lodveida vārsts ar iztukšosanas iespēju, vītņu DN25 ar iztukšošanas krānu ¼ ’’, "Giacomini" R250SX005 / Stop valve with drain cock, thread DN25 with drain cock ¼ ’’, "Giacomini" R250SX005</t>
  </si>
  <si>
    <t>Lodveida vārsts ar iztukšosanas iespēju, vītņu DN32 ar iztukšošanas krānu 3/8 ’’, "Giacomini" R250SX007 / Stop valve with drain cock, thread DN32 with drain cock 3/8 ’’, "Giacomini" R250SX007</t>
  </si>
  <si>
    <t>Spiediena starpības regulētājs, vītņu DN15, "IMI" STAP-15 (5-25kPA) / Differential pressure controller, thread DN15, "IMI" STAP-15 (5-25kPA)</t>
  </si>
  <si>
    <t>Spiediena starpības regulētājs, vītņu DN15, "IMI" STAP-15LF (5-25kPA) / Differential pressure controller, thread DN15, "IMI" STAP-15LF (5-25kPA)</t>
  </si>
  <si>
    <t>Spiediena starpības regulētājs, vītņu DN32, "IMI Hydronic Engineering" STAP-32 (20-80kPA) / Differential pressure controller, thread DN32, "IMI Hydronic Engineering" STAP-32 (20-80kPA)</t>
  </si>
  <si>
    <t>Spiediena starpības regulētājs, vītņu DN40, "IMI Hydronic Engineering" STAP-40 (20-80kPA) / Differential pressure controller, thread DN40, "IMI Hydronic Engineering" STAP-40 (20-80kPA)</t>
  </si>
  <si>
    <t>Termostatiskais vārsts ar termostātisko galvu publiskām ēkām, taisns, "IMI" Calypso F-exact DN15 + B / Thermostatic radiator valve with thermostatic head for public buildings, straight, "IMI" Calypso F-exact DN15 + B</t>
  </si>
  <si>
    <t>Termo šuves profils pašlīmējošs, "Uponor"Multi 1800x100x10 / Multi thermo seam profile, "Uponor"Multi 1800x100x10</t>
  </si>
  <si>
    <t>Caurules līkums, tērauda (EN10217-1), 30° -  ø65-ø65 / Pipe bend, steel (EN10217-1), 30° -  ø65-ø65</t>
  </si>
  <si>
    <t>Caurules pārēja, tērauda (EN10217-1) ø20-ø10 / Pipe reducer, steel (EN10217-1) ø20-ø10</t>
  </si>
  <si>
    <t>Caurules pārēja, tērauda (EN10217-1) ø65-ø20 / Pipe reducer, steel (EN10217-1) ø65-ø20</t>
  </si>
  <si>
    <t>Caurules pārēja, daudzslāņu (AluPex) caurulēm, "Uponor" ø16-ø15 / Pipe reducer, for mutilayer (AluPex) pipes, "Uponor" ø16-ø15</t>
  </si>
  <si>
    <t>Caurules pārēja, daudzslāņu (AluPex) caurulēm, "Uponor" ø20-ø10 / Pipe reducer, for mutilayer (AluPex) pipes, "Uponor" ø20-ø10</t>
  </si>
  <si>
    <t>Caurules pārēja, daudzslāņu (AluPex) caurulēm, "Uponor" ø20-ø15 / Pipe reducer, for mutilayer (AluPex) pipes, "Uponor" ø20-ø15</t>
  </si>
  <si>
    <t>Caurules pārēja, daudzslāņu (AluPex) caurulēm, "Uponor" ø20-ø16 / Pipe reducer, for mutilayer (AluPex) pipes, "Uponor" ø20-ø16</t>
  </si>
  <si>
    <t>Caurules pārēja, daudzslāņu (AluPex) caurulēm, "Uponor" ø25-ø10 / Pipe reducer, for mutilayer (AluPex) pipes, "Uponor" ø25-ø10</t>
  </si>
  <si>
    <t>Caurules pārēja, daudzslāņu (AluPex) caurulēm, "Uponor" ø25-ø15 / Pipe reducer, for mutilayer (AluPex) pipes, "Uponor" ø25-ø15</t>
  </si>
  <si>
    <t>Caurules pārēja, daudzslāņu (AluPex) caurulēm, "Uponor" ø25-ø20 / Pipe reducer, for mutilayer (AluPex) pipes, "Uponor" ø25-ø20</t>
  </si>
  <si>
    <t>Caurules pārēja, daudzslāņu (AluPex) caurulēm, "Uponor" ø32-ø25 / Pipe reducer, for mutilayer (AluPex) pipes, "Uponor" ø32-ø25</t>
  </si>
  <si>
    <t>Caurules pārēja, daudzslāņu (AluPex) caurulēm, "Uponor" ø40-ø25 / Pipe reducer, for mutilayer (AluPex) pipes, "Uponor" ø40-ø25</t>
  </si>
  <si>
    <t>Caurules pārēja, daudzslāņu (AluPex) caurulēm, "Uponor" ø40-ø32 / Pipe reducer, for mutilayer (AluPex) pipes, "Uponor" ø40-ø32</t>
  </si>
  <si>
    <t>Caurules pārēja, daudzslāņu (AluPex) caurulēm, "Uponor" ø50-ø25 / Pipe reducer, for mutilayer (AluPex) pipes, "Uponor" ø50-ø25</t>
  </si>
  <si>
    <t>Caurules pārēja, daudzslāņu (AluPex) caurulēm, "Uponor" ø50-ø40 / Pipe reducer, for mutilayer (AluPex) pipes, "Uponor" ø50-ø40</t>
  </si>
  <si>
    <t>Caurules T-gabals, Pex-Al-Pex, "Uponor", 90° -  ø16-ø16-ø16 / Pipe T-branch, Pex-Al-Pex, "Uponor", 90° -  ø16-ø16-ø16</t>
  </si>
  <si>
    <t>Caurules T-gabals, Pex-Al-Pex, "Uponor", 90° -  ø20-ø20-ø20 / Pipe T-branch, Pex-Al-Pex, "Uponor", 90° -  ø20-ø20-ø20</t>
  </si>
  <si>
    <t>Caurules T-gabals, Pex-Al-Pex, "Uponor", 90° -  ø25-ø25-ø25 / Pipe T-branch, Pex-Al-Pex, "Uponor", 90° -  ø25-ø25-ø25</t>
  </si>
  <si>
    <t>Caurules T-gabals, Pex-Al-Pex, "Uponor", 90° -  ø32-ø32-ø20 / Pipe T-branch, Pex-Al-Pex, "Uponor", 90° -  ø32-ø32-ø20</t>
  </si>
  <si>
    <t>Caurules T-gabals, Pex-Al-Pex, "Uponor", 90° -  ø32-ø32-ø25 / Pipe T-branch, Pex-Al-Pex, "Uponor", 90° -  ø32-ø32-ø25</t>
  </si>
  <si>
    <t>Caurules T-gabals, Pex-Al-Pex, "Uponor", 90° -  ø40-ø40-ø25 / Pipe T-branch, Pex-Al-Pex, "Uponor", 90° -  ø40-ø40-ø25</t>
  </si>
  <si>
    <t>Caurules T-gabals, Pex-Al-Pex, "Uponor", 90° -  ø50-ø50-ø20 / Pipe T-branch, Pex-Al-Pex, "Uponor", 90° -  ø50-ø50-ø20</t>
  </si>
  <si>
    <t>Caurules T-gabals, Pex-Al-Pex, "Uponor", 90° -  ø50-ø50-ø25 / Pipe T-branch, Pex-Al-Pex, "Uponor", 90° -  ø50-ø50-ø25</t>
  </si>
  <si>
    <t>Caurules T-gabals, Pex-Al-Pex, "Uponor", 90° -  ø50-ø50-ø40 / Pipe T-branch, Pex-Al-Pex, "Uponor", 90° -  ø50-ø50-ø40</t>
  </si>
  <si>
    <t>Caurules T-gabals, Pex-Al-Pex, "Uponor", 90° -  ø50-ø50-ø50 / Pipe T-branch, Pex-Al-Pex, "Uponor", 90° -  ø50-ø50-ø50</t>
  </si>
  <si>
    <t>Akmens vates izolācija, ar alumīnija folijas pārklājumu un ZN cinkota skārda apšuvumu, "PAROC Hvac Section AluCoat T" b=80 mm, cauruleiø26,PSALCT-28X80+ ZN, veidgabalu izolācija nav iekļauta / Stone wool insulation, with foil coating and ZN galvanized steel sheet cladding, "PAROC Hvac Section AluCoat T" b=80 mm, for pipeø26,PSALCT-28X80+ ZN, fitting insulation is not included</t>
  </si>
  <si>
    <t>Akmens vates izolācija, ar alumīnija folijas pārklājumu un ZN cinkota skārda apšuvumu, "PAROC Hvac Section AluCoat T" b=100 mm, cauruleiø76,PSALCT-76X100+ ZN, veidgabalu izolācija nav iekļauta / Stone wool insulation, with foil coating and ZN galvanized steel sheet cladding, "PAROC Hvac Section AluCoat T" b=100 mm, for pipeø76,PSALCT-76X100+ ZN, fitting insulation is not included</t>
  </si>
  <si>
    <t>Akmens vates izolācijas čaula, ar alumīnija folijas pārklājumu, "PAROC HVAC Section AluCoat T" b=30 mm, cauruleiø16,PSALCT-18X30, veidgabalu izolācija nav iekļauta / Stone wool insulation shell, with aluminium foil cladding, "PAROC HVAC Section AluCoat T" b=30 mm, for pipeø16,PSALCT-18X30, fitting insulation is not included</t>
  </si>
  <si>
    <t>Akmens vates izolācijas čaula, ar alumīnija folijas pārklājumu, "PAROC HVAC Section AluCoat T" b=30 mm, cauruleiø20,PSALCT-22X30, veidgabalu izolācija nav iekļauta / Stone wool insulation shell, with aluminium foil cladding, "PAROC HVAC Section AluCoat T" b=30 mm, for pipeø20,PSALCT-22X30, fitting insulation is not included</t>
  </si>
  <si>
    <t>Akmens vates izolācijas čaula, ar alumīnija folijas pārklājumu, "PAROC HVAC Section AluCoat T" b=30 mm, cauruleiø21,PSALCT-22X30, veidgabalu izolācija nav iekļauta / Stone wool insulation shell, with aluminium foil cladding, "PAROC HVAC Section AluCoat T" b=30 mm, for pipeø21,PSALCT-22X30, fitting insulation is not included</t>
  </si>
  <si>
    <t>Akmens vates izolācijas čaula, ar alumīnija folijas pārklājumu, "PAROC HVAC Section AluCoat T" b=30 mm, cauruleiø25,PSALCT-28X30, veidgabalu izolācija nav iekļauta / Stone wool insulation shell, with aluminium foil cladding, "PAROC HVAC Section AluCoat T" b=30 mm, for pipeø25,PSALCT-28X30, fitting insulation is not included</t>
  </si>
  <si>
    <t>Akmens vates izolācijas čaula, ar alumīnija folijas pārklājumu, "PAROC HVAC Section AluCoat T" b=30 mm, cauruleiø26,PSALCT-28X30, veidgabalu izolācija nav iekļauta / Stone wool insulation shell, with aluminium foil cladding, "PAROC HVAC Section AluCoat T" b=30 mm, for pipeø26,PSALCT-28X30, fitting insulation is not included</t>
  </si>
  <si>
    <t>Akmens vates izolācijas čaula, ar alumīnija folijas pārklājumu, "PAROC HVAC Section AluCoat T" b=30 mm, cauruleiø32,PSALCT-35X30, veidgabalu izolācija nav iekļauta / Stone wool insulation shell, with aluminium foil cladding, "PAROC HVAC Section AluCoat T" b=30 mm, for pipeø32,PSALCT-35X30, fitting insulation is not included</t>
  </si>
  <si>
    <t>Akmens vates izolācijas čaula, ar alumīnija folijas pārklājumu, "PAROC HVAC Section AluCoat T" b=30 mm, cauruleiø33,PSALCT-35X30, veidgabalu izolācija nav iekļauta / Stone wool insulation shell, with aluminium foil cladding, "PAROC HVAC Section AluCoat T" b=30 mm, for pipeø33,PSALCT-35X30, fitting insulation is not included</t>
  </si>
  <si>
    <t>Akmens vates izolācijas čaula, ar alumīnija folijas pārklājumu, "PAROC HVAC Section AluCoat T" b=30 mm, cauruleiø40,PSALCT-42X30, veidgabalu izolācija nav iekļauta / Stone wool insulation shell, with aluminium foil cladding, "PAROC HVAC Section AluCoat T" b=30 mm, for pipeø40,PSALCT-42X30, fitting insulation is not included</t>
  </si>
  <si>
    <t>Akmens vates izolācijas čaula, ar alumīnija folijas pārklājumu, "PAROC HVAC Section AluCoat T" b=30 mm, cauruleiø42,PSALCT-42X30, veidgabalu izolācija nav iekļauta / Stone wool insulation shell, with aluminium foil cladding, "PAROC HVAC Section AluCoat T" b=30 mm, for pipeø42,PSALCT-42X30, fitting insulation is not included</t>
  </si>
  <si>
    <t>Akmens vates izolācijas čaula, ar alumīnija folijas pārklājumu, "PAROC HVAC Section AluCoat T" b=30 mm, cauruleiø48,PSALCT-48X30, veidgabalu izolācija nav iekļauta / Stone wool insulation shell, with aluminium foil cladding, "PAROC HVAC Section AluCoat T" b=30 mm, for pipeø48,PSALCT-48X30, fitting insulation is not included</t>
  </si>
  <si>
    <t>Akmens vates izolācijas čaula, ar alumīnija folijas pārklājumu, "PAROC HVAC Section AluCoat T" b=40 mm, cauruleiø50,PSALCT-54X40, veidgabalu izolācija nav iekļauta / Stone wool insulation shell, with aluminium foil cladding, "PAROC HVAC Section AluCoat T" b=40 mm, for pipeø50,PSALCT-54X40, fitting insulation is not included</t>
  </si>
  <si>
    <t>Akmens vates izolācijas čaula, ar alumīnija folijas pārklājumu, "PAROC HVAC Section AluCoat T" b=40 mm, cauruleiø60,PSALCT-60X40, veidgabalu izolācija nav iekļauta / Stone wool insulation shell, with aluminium foil cladding, "PAROC HVAC Section AluCoat T" b=40 mm, for pipeø60,PSALCT-60X40, fitting insulation is not included</t>
  </si>
  <si>
    <t>Akmens vates izolācijas čaula, ar alumīnija folijas pārklājumu, "PAROC HVAC Section AluCoat T" b=40 mm, cauruleiø76,PSALCT-76X40, veidgabalu izolācija nav iekļauta / Stone wool insulation shell, with aluminium foil cladding, "PAROC HVAC Section AluCoat T" b=40 mm, for pipeø76,PSALCT-76X40, fitting insulation is not included</t>
  </si>
  <si>
    <t>Akmens vates izolācijas čaula, ar alumīnija folijas pārklājumu, "PAROC HVAC Section AluCoat T" b=50 mm, cauruleiø114,PSALCT-114X50, veidgabalu izolācija nav iekļauta / Stone wool insulation shell, with aluminium foil cladding, "PAROC HVAC Section AluCoat T" b=50 mm, for pipeø114,PSALCT-114X50, fitting insulation is not included</t>
  </si>
  <si>
    <t>Gofrēta apvalkcaurule, "Uponor" b=4 mm, cauruleiø16,20/25, veidgabalu izolācija nav iekļauta / Corrugated casing pipe, "Uponor" b=4 mm, for pipeø16,20/25, fitting insulation is not included</t>
  </si>
  <si>
    <t>Polietilēna izolācija, "Armacell Tubolit S Plus" b=4 mm, cauruleiø16,TL-18/4-S+, veidgabalu izolācija nav iekļauta / Polyethylene insulation, "Armacell Tubolit S Plus" b=4 mm, for pipeø16,TL-18/4-S+, fitting insulation is not included</t>
  </si>
  <si>
    <t>Polietilēna izolācija, "Armacell Tubolit S Plus" b=4 mm, cauruleiø20,TL-20/4-S+, veidgabalu izolācija nav iekļauta / Polyethylene insulation, "Armacell Tubolit S Plus" b=4 mm, for pipeø20,TL-20/4-S+, fitting insulation is not included</t>
  </si>
  <si>
    <t>Polietilēna izolācija, "Armacell Tubolit DG" b=13 mm, cauruleiø20,TL-20/13-DG, veidgabalu izolācija nav iekļauta / Polyethylene insulation, "Armacell Tubolit DG" b=13 mm, for pipeø20,TL-20/13-DG, fitting insulation is not included</t>
  </si>
  <si>
    <t>Polietilēna izolācija, "Armacell Tubolit DG" b=13 mm, cauruleiø25,TL-25/13-DG, veidgabalu izolācija nav iekļauta / Polyethylene insulation, "Armacell Tubolit DG" b=13 mm, for pipeø25,TL-25/13-DG, fitting insulation is not included</t>
  </si>
  <si>
    <t>Polietilēna izolācija, "Armacell Tubolit DG" b=13 mm, cauruleiø32,TL-32/13-DG, veidgabalu izolācija nav iekļauta / Polyethylene insulation, "Armacell Tubolit DG" b=13 mm, for pipeø32,TL-32/13-DG, fitting insulation is not included</t>
  </si>
  <si>
    <t>Daudzlāņu caurule, Unipipe PLUS, "Uponor"ø16x2.0 / Multilayer pipe, Unipipe PLUS, "Uponor"ø16x2.0</t>
  </si>
  <si>
    <t>Daudzlāņu caurule, Unipipe PLUS, "Uponor"ø25x2.5 / Multilayer pipe, Unipipe PLUS, "Uponor"ø25x2.5</t>
  </si>
  <si>
    <t>Daudzlāņu caurule, Unipipe PLUS, "Uponor"ø32x3.0 / Multilayer pipe, Unipipe PLUS, "Uponor"ø32x3.0</t>
  </si>
  <si>
    <t>Daudzlāņu caurule, Unipipe PLUS, "Uponor"ø40x4.0 / Multilayer pipe, Unipipe PLUS, "Uponor"ø40x4.0</t>
  </si>
  <si>
    <t>Daudzlāņu caurule, Unipipe PLUS, "Uponor"ø50x4.5 / Multilayer pipe, Unipipe PLUS, "Uponor"ø50x4.5</t>
  </si>
  <si>
    <t>Polietilēna PE-Xa caurule ar EVOH (etilēna vinilspirta) skābekļa difūzijas slāni un papildus ārējo aizsargslāni, Comfort Pipe PLUS, "Uponor"ø16x2.0 / PE-Xa pipe  with ethylene vinyl alcohol (EVOH) oxigen diffusion barrier, with extra external protective layer, Comfort Pipe PLUS, "Uponor"ø16x2.0</t>
  </si>
  <si>
    <t>Papildus materiāli zemgrīdas apkures sistēmai, sienas apmales lenta 150x8mm (50m rullis) / Additional materials for underfloor heating system, wall edging tape 150x8mm (50m roll)</t>
  </si>
  <si>
    <t>Vadības un automatizācijas sistēmas / Management and automatization systems</t>
  </si>
  <si>
    <t>Ugunsdzēsības automātikas sistēma / Fire automation system</t>
  </si>
  <si>
    <t>Ugunsgrēka atklāšanas un trauksmes signalizācijas sistēma / Automatic fire detection and alarm system</t>
  </si>
  <si>
    <t>Apzaļumošana 3.stāvā /Greenery 3rd floor</t>
  </si>
  <si>
    <t>Apzaļumošana 2.stāvā /Greenery 2nd floor</t>
  </si>
  <si>
    <t>Apzaļumošana 1.stāvā /Greenery 1st floor</t>
  </si>
  <si>
    <t>Augu saraksts (skat. RWC2-10_AAD_TS-L_A01_03_RA_0090_ _Greenery plan 3rds) / Plant list (see RWC2-10_AAD_TS-L_A01_03_RA_0090_ _Greenery plan 3rd)</t>
  </si>
  <si>
    <t>STĀDA ENKUROŠANA pie metāla režģa, Platipus sistēma / TREE ANCHORING to metal grid, Platipus system</t>
  </si>
  <si>
    <t>Lakstaugu un krūmu stādīšana - t.sk. substrāts - uz pārseguma - intensīvais jumta dārzs (A3) (skat.  RWC2-10_AAD_TS-L_A01_03_RA_0070_ _Amenity plan 3rd; RWC2-10_AAD_TS-L_A01_03_RA_0090_ _Greenery plan 3rd ) / Herbaceous and shrubs plantings - incl. substrate - on the floor - intensive roof garden (A3) (see  RWC2-10_AAD_TS-L_A01_03_RA_0070_ _Amenity plan 3rd; RWC2-10_AAD_TS-L_A01_03_RA_0090_ _Greenery plan 3rd)</t>
  </si>
  <si>
    <t>Jumta dārza substrāts, h=450mm saskaņā ar AR un BK daļu, un dobes metāla profila detaļām / Roof garden substrate, h = 450mm according to the AR and BK part, and planter metal profile details</t>
  </si>
  <si>
    <t>Jumta dārza minerālsubstrāts, h=350mm saskaņā ar vertikālo plānu un dobes metāla profila detaļām / Roof garden mineralsubstrate, h = 150mm according to the vertical plan and planter metal profile details</t>
  </si>
  <si>
    <t>Filtrācijas slānis, ZinCo SF / Filtration layer, ZinCo SF</t>
  </si>
  <si>
    <t>Drenažas slānis, ZinCo Floradrain FD 60, piepildīts ar minerālsubstrātu, 60mm / Drainage layer, ZinCo Floradrain FD 60, filled with mineral substrate, 60 mm</t>
  </si>
  <si>
    <t>Izolējošais filcs, ZinCo ISM 50, 5mm / Insulating felt, ZinCo ISM 50, 5 mm</t>
  </si>
  <si>
    <t>Sakņu izsturīga hidroizolācijas membrāna, Wolfin M, t=1,5mm, Sd-15m / Root-resistant waterproofing membrane, Wolfin M, t = 1.5 mm, Sd = 15 m</t>
  </si>
  <si>
    <t>Elektrību vadošs apakšklājs, Controlit GS / Electrically conductive underlay, Controlit GS</t>
  </si>
  <si>
    <t>4.8.</t>
  </si>
  <si>
    <t>Lakstaugu, koku un krūmu stādīšana uz pārseguma / Herbaceous, trees and shrub planting on floor</t>
  </si>
  <si>
    <t>1. Individuāli izgatavojamo labiekārtojuma elementi - metāla profils - dobju kontūra paaugstinātai dobei, skat.RWC2-10_AAD_TS-L_A01_03_RA_0070_ _Amenity plan 3rd / 1. Custom-made landscaping elements – metal profile - planting bed contoure for rised planting beds, see RWC2-10_AAD_TS-L_A01_03_RA_0070_ _Amenity plan 3rd</t>
  </si>
  <si>
    <t>PAAUGSTINĀTĀ DOBES ALUMĪNIJA PROFILS 85, A1, uz pārseguma Optigreen h=850 mm skat. RWC2-10_AAD_TS-L_A01_03_RA_0070_ _Amenity plan 3rd / Raised planter aluminium profile 85, A1, on slab, Optigreen h=850 mm see  RWC2-10_AAD_TS-L_A01_03_RA_0070_ _Amenity plan 3rd</t>
  </si>
  <si>
    <t>Siltumizolācijai putupolistirols 50-80, h=810 mm skat. RWC2-10_AAD_TS-L_A01_03_RA_0070_ _Amenity plan 3rd / Styrofoam for thermal insulation 50-80, h=810 mm see RWC2-10_AAD_TS-L_A01_03_RA_0070_ _Amenity plan 3rd</t>
  </si>
  <si>
    <t>Labiekārtošana 3.stāvā / Landscaping elements 3rd floor</t>
  </si>
  <si>
    <t>Labiekārtošana 2.stāvā / Landscaping elements 2ndfloor</t>
  </si>
  <si>
    <t>Labiekārtošana 1.stāvā / Landscaping elements 1st floor</t>
  </si>
  <si>
    <t>Seguma ieklāšanas sagatavošanās darbi / Preparation works of installing  pavers</t>
  </si>
  <si>
    <t>Segumu materiālu paraugu komplekta pasūtīšana un saskaņošana ar autoru / Ordering a set of material samples and coordinating samples with the author</t>
  </si>
  <si>
    <t>Rakstu izklājuma nospraušana  / Determinating pattern layout</t>
  </si>
  <si>
    <t>Lapegles dēļu klāja segums (uz 1. stāva pārseguma, skat. RWC2-10_AAD_TS-L_A01_03_RA_0080_ _Pavement plan 3rd) / Larch board decking surface (on 1st floor slab, see RWC2-10_AAD_TS-L_A01_03_RA_0080_ _Pavement plan 3rd)</t>
  </si>
  <si>
    <t>Lapegles dēļu klājs, 150x38mm / Larch board decking, 150x38mm</t>
  </si>
  <si>
    <t>Balsta lāga, 49mm, Elefeet / Ballast joist, 49mm, Elefeet</t>
  </si>
  <si>
    <t>Terases balsti, ar regulējamu augstumu 190-280mm, Elefeet / Terrace supports with adjustable height 190–280 mm, Elefeet</t>
  </si>
  <si>
    <t xml:space="preserve">Aizsargpaklājs, ELASTOSAVE ES 30 / Protective mat, ELASTOSAVE ES 30 </t>
  </si>
  <si>
    <t>Granīta šķembu segums (uz 1. stāva pārseguma, skat. RWC2-10_AAD_TS-L_A01_03_RA_0080_ _Pavement plan 3rd) / Crushed granite surface (on 1st floor slab, see RWC2-10_AAD_TS-L_A01_03_RA_0080_ _Pavement plan 3rd)</t>
  </si>
  <si>
    <t>Granīta šķembas, fr.10-25mm, padang dark old, EVERGREEN / Crushed granite, fr.10-25mm, padang dark old, EVERGREEN</t>
  </si>
  <si>
    <t>Drenāžas slāns, ZinCo Floradrain FD 25, pildīts ar granīta sīkšķembu (fr,&lt;2mm), 25mm / Drainage layer, ZinCo Floradrain FD 25, filled with granite chippings (fraction &lt;2 mm), 25 mm</t>
  </si>
  <si>
    <t>Drenažas aizsargklājs, ZinCo SSM 45, 5mm / Drainage protection mat, ZinCo SSM 45, 5 mm</t>
  </si>
  <si>
    <t>Seguma labiekārtojuma elementi (skat. skat. RWC2-10_AAD_TS-L_A01_03_RA_0080_ _Pavement plan 3rd) / Paving amenity elements (see skat. RWC2-10_AAD_TS-L_A01_03_RA_0080_ _Pavement plan 3rd)</t>
  </si>
  <si>
    <t>Kontrollūka, specifikāciju skatīt UKT / Inspection hatch, see UKT for specification</t>
  </si>
  <si>
    <t>Kontrollūkas ierīkošana / Installation of inspection hatch</t>
  </si>
  <si>
    <t>Materiālus atdaloša tērauda apmale, ZinCo TRP profile / Stainless steel seperation edging, ZinCo TRP profile</t>
  </si>
  <si>
    <t>Stiprinājums materiālu atdaloša tērauda apmale, ZinCo TRP profile / Attachement of stainless steel seperation edging, ZinCo TRP profile</t>
  </si>
  <si>
    <t>Materiālus atdaloša tērauda apmales ierīkošana / Installation of stainless steel seperation edging</t>
  </si>
  <si>
    <t>Augu saraksts (skat. RWC2-10_AAD_TS-L_A01_01_RA_0030_Greenery plan; RWC2-10_AAD_TS-L_A01_01_SP_0031_List of plants) / Plant list (see RWC2-10_AAD_TS-L_A01_01_RA_0030_Greenery plan; RWC2-10_AAD_TS-L_A01_01_SP_0031_List of plants)</t>
  </si>
  <si>
    <t>Koku stādīšana - t.sk. Substrāts uz pārseguma, augu konteineros un gruntī (skat. RWC2-10_AAD_TS-L_A01_02_RA_0060_ _Greenery plan 2nd; RWC2-10_AAD_TS-L_A01_02_RA_0061_ _Perennial det 2nd; RWC2-10_AAD_TS-L_A01_02_sp_0062_ _List of plants 2nd ) / Tree planting - incl. substrate on the extensive green roof, in planters and planting in ground (see RWC2-10_AAD_TS-L_A01_02_RA_0060_ _Greenery plan 2nd; RWC2-10_AAD_TS-L_A01_02_RA_0061_ _Perennial det 2nd; RWC2-10_AAD_TS-L_A01_02_sp_0062_ _List of plants 2nd)</t>
  </si>
  <si>
    <t>Lakstaugu un krūmu stādīšana - t.sk. substrāts - uz pārseguma - intensīvais jumta dārzs (A3) (skat.  RWC2-10_AAD_TS-L_A01_02_RA_0060_ _Greenery plan 2nd; RWC2-10_AAD_TS-L_A01_02_RA_0061_ _Perennial det 2nd; RWC2-10_AAD_TS-L_A01_02_sp_0062_ _List of plants 2nd; RWC2-10_AAD_TS-L_A01_02_RA_0043_
_Raised planters A3 2nd) / Herbaceous and shrubs plantings - incl. substrate - on the floor - intensive roof garden (A3) (see  RWC2-10_AAD_TS-L_A01_02_RA_0060_ _Greenery plan 2nd; RWC2-10_AAD_TS-L_A01_02_RA_0061_ _Perennial det 2nd; RWC2-10_AAD_TS-L_A01_02_sp_0062_ _List of plants 2nd; RWC2-10_AAD_TS-L_A01_02_RA_0043_
_Raised planters A3 2nd)</t>
  </si>
  <si>
    <t>Jumta dārza minerālsubstrāts, h=150mm saskaņā ar vertikālo plānu un dobes metāla profila detaļām / Roof garden mineralsubstrate, h = 150mm according to the vertical plan and planter metal profile details</t>
  </si>
  <si>
    <t>Lakstaugu un krūmu stādīšana - t.sk. substrāts - uz pārseguma - intensīvais jumta dārzs (A4.) (skat.  RWC2-10_AAD_TS-L_A01_02_RA_0060_ _Greenery plan 2nd; RWC2-10_AAD_TS-L_A01_02_RA_0061_ _Perennial det 2nd; RWC2-10_AAD_TS-L_A01_02_sp_0062_ _List of plants 2nd; RWC2-10_AAD_TS-L_A01_02_RA_0044_
_Raised planters A4 2nd) / Herbaceous and shrubs plantings - incl. substrate - on the floor - intensive roof garden (A4.) (see  RWC2-10_AAD_TS-L_A01_02_RA_0060_ _Greenery plan 2nd; RWC2-10_AAD_TS-L_A01_02_RA_0061_ _Perennial det 2nd; RWC2-10_AAD_TS-L_A01_02_sp_0062_ _List of plants 2nd; RWC2-10_AAD_TS-L_A01_02_RA_0044_
_Raised planters A4 2nd)</t>
  </si>
  <si>
    <t>Jumta dārza minerālsubstrāts, h=350mm saskaņā ar vertikālo plānu un dobes metāla profila detaļām / Roof garden mineralsubstrate, h = 350mm according to the vertical plan and planter metal profile details</t>
  </si>
  <si>
    <t>Lakstaugu un koku tādīšana uz pārseguma / Herbaceous and trees planting on floor</t>
  </si>
  <si>
    <t>Lakstaugu un krūmu stādīšana - t.sk. substrāts - uz pārseguma - intensīvais jumta dārzs (A1) (skat.  RWC2-10_AAD_TS-L_A01_02_RA_0060_ _Greenery plan 2nd; RWC2-10_AAD_TS-L_A01_02_RA_0061_ _Perennial det 2nd; RWC2-10_AAD_TS-L_A01_02_sp_0062_ _List of plants 2nd; RWC2-10_AAD_TS-L_A01_02_RA_0041_
_Raised planters A1 2nd) / Herbaceous and shrubs plantings - incl. substrate - on the floor - intensive roof garden (A1) (see  RWC2-10_AAD_TS-L_A01_02_RA_0060_ _Greenery plan 2nd; RWC2-10_AAD_TS-L_A01_02_RA_0061_ _Perennial det 2nd; RWC2-10_AAD_TS-L_A01_02_sp_0062_ _List of plants 2nd; RWC2-10_AAD_TS-L_A01_02_RA_0041_
_Raised planters A1 2nd)</t>
  </si>
  <si>
    <t>Jumta dārza substrāts, h=400mm saskaņā ar AR un BK daļu, un dobes metāla profila detaļām / Roof garden substrate, h = 400mm according to the AR and BK part, and planter metal profile details</t>
  </si>
  <si>
    <t>6.7.</t>
  </si>
  <si>
    <t>Lakstaugu un krūmu stādīšana - t.sk. substrāts - uz pārseguma - intensīvais jumta dārzs (A2) (skat.  RWC2-10_AAD_TS-L_A01_02_RA_0060_ _Greenery plan 2nd; RWC2-10_AAD_TS-L_A01_02_RA_0061_ _Perennial det 2nd; RWC2-10_AAD_TS-L_A01_02_sp_0062_ _List of plants 2nd; RWC2-10_AAD_TS-L_A01_02_RA_0042_
_Raised planters A2 2nd) / Herbaceous and shrubs plantings - incl. substrate - on the floor - intensive roof garden (A2) (see  RWC2-10_AAD_TS-L_A01_02_RA_0060_ _Greenery plan 2nd; RWC2-10_AAD_TS-L_A01_02_RA_0061_ _Perennial det 2nd; RWC2-10_AAD_TS-L_A01_02_sp_0062_ _List of plants 2nd; RWC2-10_AAD_TS-L_A01_02_RA_0042_
_Raised planters A2 2nd)</t>
  </si>
  <si>
    <t>Jumta dārza substrāts, h=300mm saskaņā ar AR un BK daļu, un dobes metāla profila detaļām / Roof garden substrate, h = 300mm according to the AR and BK part, and planter metal profile details</t>
  </si>
  <si>
    <t>Segumu ieklāšanas sagatavošanās darbi / Preparation works of installing pavers</t>
  </si>
  <si>
    <t>Segumu rakstu izklājuma nospraušana  / Determinating paver pattern layout</t>
  </si>
  <si>
    <t>Betona plākšņu segums (uz 1. stāva pārseguma, skat. RWC2-10_AAD_TS-L_A01_02_RA_0050_ _Pavement plan 2nd; RWC2-10_AAD_TS-L_A01_02_RA_0051_ _Pavement det 2nd) / Concrete plate surface (on 1st floor slab, see RWC2-10_AAD_TS-L_A01_02_RA_0050_ _Pavement plan 2nd; RWC2-10_AAD_TS-L_A01_02_RA_0051_ _Pavement det 2nd)</t>
  </si>
  <si>
    <t>Betona plāksnes, Hansa 7 Plus, balts, skalots, 500x500x70mm, Betono mozaika / Concrete plates, Hansa 7 Plus,white, rinsed, 500x500x70mm, Betono mozaika</t>
  </si>
  <si>
    <t>Klinkera bruģa segums (uz 1. stāva pārseguma, skat. RWC2-10_AAD_TS-L_A01_02_RA_0050_ _Pavement plan 2nd; RWC2-10_AAD_TS-L_A01_02_RA_0051_ _Pavement det 2nd) / Clinker pavement surface (on 1st floor slab, see RWC2-10_AAD_TS-L_A01_02_RA_0050_ _Pavement plan 2nd; RWC2-10_AAD_TS-L_A01_02_RA_0051_ _Pavement det 2nd)</t>
  </si>
  <si>
    <t xml:space="preserve">Klinķera bruģis, LHL Siriuss, gaiši pelēks, 100x200x47mm, LODE  / Clinker pavement, LHL Siriuss, gaiši pelēks, 100x200x47mm, LODE </t>
  </si>
  <si>
    <t>Granīta sīkšķembas (fr.2-5mm) 30-50mm / Granite chippings (fraction 2–5 mm), 30–50 mm</t>
  </si>
  <si>
    <t>Granīta šķembas (fr.16-36 / 32-64) 160-300mm / Granite gravel (fraction 16–36 / 32–64), 160–300 mm</t>
  </si>
  <si>
    <t>Drenāzas slāns, ZinCo Floradrain FD 25, pildīts ar granīta sīkšķembu (fr. &lt;20mm), 25mm / Drainage layer, ZinCo Floradrain FD 25, filled with granite chippings (fraction &lt;20 mm), 25 mm</t>
  </si>
  <si>
    <t>3.7.</t>
  </si>
  <si>
    <t>Lapegles dēļu klāja segums (uz 1. stāva pārseguma, skat. RWC2-10_AAD_TS-L_A01_02_RA_0050_ _Pavement plan 2nd; RWC2-10_AAD_TS-L_A01_02_RA_0051_ _Pavement det 2nd) / Larch board decking surface (on 1st floor slab, see RWC2-10_AAD_TS-L_A01_02_RA_0050_ _Pavement plan 2nd; RWC2-10_AAD_TS-L_A01_02_RA_0051_ _Pavement det 2nd)</t>
  </si>
  <si>
    <t>4,1,</t>
  </si>
  <si>
    <t>Granīta šķembu segums (uz 1. stāva pārseguma, skat. RWC2-10_AAD_TS-L_A01_02_RA_0050_ _Pavement plan 2nd; RWC2-10_AAD_TS-L_A01_02_RA_0051_ _Pavement det 2nd) / Crushed granite surface (on 1st floor slab, see RWC2-10_AAD_TS-L_A01_02_RA_0050_ _Pavement plan 2nd; RWC2-10_AAD_TS-L_A01_02_RA_0051_ _Pavement det 2nd)</t>
  </si>
  <si>
    <t>Granīta šķembas, fr.10-25mm, padang dark old, EVERGREEN, h= 250-390mm / Crushed granite, fr.10-25mm, padang dark old, EVERGREEN, h= 250-390mm</t>
  </si>
  <si>
    <t>Gumijas segums (uz 1. stāva pārseguma, skat. RWC2-10_AAD_TS-L_A01_02_RA_0050_ _Pavement plan 2nd; RWC2-10_AAD_TS-L_A01_02_RA_0051_ _Pavement det 2nd) / Rubber surface (on 1st floor slab, see RWC2-10_AAD_TS-L_A01_02_RA_0050_ _Pavement plan 2nd; RWC2-10_AAD_TS-L_A01_02_RA_0051_ _Pavement det 2nd)</t>
  </si>
  <si>
    <t>Gumijas segums, lietais segums (EPDM), ar UV noturīgu līmi / Rubber surface, cast surfacing (EPDM) with UV-resistant adhesive</t>
  </si>
  <si>
    <t>Gumijas granulu pamatslānis, 30-50mm / Rubber granulate base layer, 30–50 mm</t>
  </si>
  <si>
    <t>Blīvs, drenējošs gumijas slāni atbalstošs segums (salīmēts šķembu klājs vai dren. asf.), 40mm / Dense, draining rubber-supporting base layer (bonded aggregate surface or porous asphalt), 40 mm</t>
  </si>
  <si>
    <t>Granīta šķembas (fr.16-36 / 32-64) 150-290mm / Granite gravel (fraction 16–36 / 32–64), 150-290 mm</t>
  </si>
  <si>
    <t>6.8.</t>
  </si>
  <si>
    <t>Seguma labiekārtojuma elementi (skat. RWC2-10_AAD_TS-L_A01_01_RA_0020_Pavement plan) / Paving amenity elements (see RWC2-10_AAD_TS-L_A01_01_RA_0020_Pavement plan)</t>
  </si>
  <si>
    <t>Amenities / 1. Labiekārtojuma elementi uz jumta pārseguma, (skat. RWC2-10_AAD_TS-L_A01_02_RA_0040_Amenity plan 2nd)</t>
  </si>
  <si>
    <t>1. Labiekārtojuma elementi uz jumta pārseguma, (skat. RWC2-10_AAD_TS-L_A01_02_RA_0040_Amenity plan 2nd) / 1. Amenity elements on green roof, (see RWC2-10_AAD_TS-L_A01_02_RA_0040_Amenity plan 2nd)</t>
  </si>
  <si>
    <t>Sols,  bench 70A April chair, anchoring with base plate + 100mm, VESTRE / Bench, bench 70A April chair, anchoring with base plate + 100mm, VESTRE</t>
  </si>
  <si>
    <t>Sols,  bench 70A April chair, anchoring with base plate + 100mm pamati (pēc ražotāja instrukcijām)  / Sols,  bench 70A April chair, anchoring with base plate + 100mm foundations (according to manufacturer’s instructions)</t>
  </si>
  <si>
    <t>Sols, bench 70A April chair, VESTRE un tā pamatu uzstādīšana atbilstoši zaļo jumtu tenholoģijām  / Bench, bench 70A April chair, anchoring with base plate + 100mm, VESTRE and its foundations according to green roof technology</t>
  </si>
  <si>
    <t>Sols,  bench 713A April seat, anchoring with base plate + 100mm, VESTRE / Bench, bench 713A April seat, anchoring with base plate + 100mm, VESTRE</t>
  </si>
  <si>
    <t>Sols,  bench 713A April seat, anchoring with base plate + 100mm pamati (pēc ražotāja instrukcijām)  / Sols,  bench 713A April seat, anchoring with base plate + 100mm foundations (according to manufacturer’s instructions)</t>
  </si>
  <si>
    <t>Sols, bench 713A April seat, VESTRE un tā pamatu uzstādīšana atbilstoši zaļo jumtu tenholoģijām   / Bench, bench 713A April seat, anchoring with base plate + 100mm, VESTRE and its foundations according to green roof technology</t>
  </si>
  <si>
    <t>Sols,  bench 703A April bench, anchoring with base plate + 100mm, VESTRE / Bench, bench 703A April bench, anchoring with base plate + 100mm, VESTRE</t>
  </si>
  <si>
    <t>Sols,  bench 703A April bench, anchoring with base plate + 100mm pamati (pēc ražotāja instrukcijām)  / Sols,  bench 703A April bench, anchoring with base plate + 100mm foundations (according to manufacturer’s instructions)</t>
  </si>
  <si>
    <t>Sols, bench 703A April bench, VESTRE un tā pamatu uzstādīšana atbilstoši zaļo jumtu tenholoģijām  / Bench, bench 703A April bench, anchoring with base plate + 100mm, VESTRE and its foundations according to green roof technology</t>
  </si>
  <si>
    <t>Galds 733A April standard table, anchoring with base plate + 100mm, VESTRE / Table 733A April standard table, anchoring with base plate + 100mm, VESTRE</t>
  </si>
  <si>
    <t>1.12.</t>
  </si>
  <si>
    <t>Galds 733A April standard table, anchoring with base plate + 100mm pamati (pēc ražotāja instrukcijām)  / Table 733A April standard table, anchoring with base plate + 100mm foundations (according to manufacturer’s instructions)</t>
  </si>
  <si>
    <t>1.13.</t>
  </si>
  <si>
    <t>Galds 733A April standard table, VESTRE un tā pamatu uzstādīšana atbilstoši zaļo jumtu tenholoģijām  / Table 733A April standard table, VESTRE and its foundations according to green roof technology</t>
  </si>
  <si>
    <t>1.14.</t>
  </si>
  <si>
    <t>Galds 737A April round table, anchoring with base plate + 100mm, VESTRE / Table 737A April round table, anchoring with base plate + 100mm, VESTRE</t>
  </si>
  <si>
    <t>1.15.</t>
  </si>
  <si>
    <t>Galds 737A April round table, anchoring with base plate + 100mm pamati (pēc ražotāja instrukcijām)  / Table 737A April round table, anchoring with base plate + 100mm foundations (according to manufacturer’s instructions)</t>
  </si>
  <si>
    <t>1.16.</t>
  </si>
  <si>
    <t>Galds 737A April round table, VESTRE un tā pamatu uzstādīšana atbilstoši zaļo jumtu tenholoģijām  / Table 737A April round table, VESTRE and its foundations according to green roof technology</t>
  </si>
  <si>
    <t>1.17.</t>
  </si>
  <si>
    <t>Galds 732A April steel table low, anchoring with base plate + 100mm, VESTRE / Table 732A April steel table low, anchoring with base plate + 100mm, VESTRE</t>
  </si>
  <si>
    <t>1.18.</t>
  </si>
  <si>
    <t>Galds 732A April steel table low, anchoring with base plate + 100mm pamati (pēc ražotāja instrukcijām)  / Table 732A April steel table low, anchoring with base plate + 100mm foundations (according to manufacturer’s instructions)</t>
  </si>
  <si>
    <t>1.19.</t>
  </si>
  <si>
    <t>Galds 732A April steel table low, VESTRE un tā pamatu uzstādīšana atbilstoši zaļo jumtu tenholoģijām  / Table 732A April steel table low, VESTRE and its foundations according to green roof technology</t>
  </si>
  <si>
    <t>1.20.</t>
  </si>
  <si>
    <t>Galds 741A April bar table, anchoring with base plate + 100mm, VESTRE / Table 741A April bar table, anchoring with base plate + 100mm, VESTRE</t>
  </si>
  <si>
    <t>1.21.</t>
  </si>
  <si>
    <t>Galds 741A April bar table, anchoring with base plate + 100mm pamati (pēc ražotāja instrukcijām)  / Table 741A April bar table, anchoring with base plate + 100mm foundations (according to manufacturer’s instructions)</t>
  </si>
  <si>
    <t>1.22.</t>
  </si>
  <si>
    <t>Galds 741A April bar table, VESTRE un tā pamatu uzstādīšana atbilstoši zaļo jumtu tenholoģijām  / Table 741A April bar table, VESTRE and its foundations according to green roof technology</t>
  </si>
  <si>
    <t>1.23.</t>
  </si>
  <si>
    <t>Atkritumu urna, 780 April litter bin 75L, VESTRE / Litter bin, 780 April litter bin 75L, VESTRE</t>
  </si>
  <si>
    <t>1.24.</t>
  </si>
  <si>
    <t>Atkritumu urna, 780 April litter bin 75L, VESTRE pamat (pēc ražotāja instrukcijām) / Litter bin, 780 April litter bin 75L, VESTRE foundations, (according to manufacturer's instructions)</t>
  </si>
  <si>
    <t>1.25.</t>
  </si>
  <si>
    <t>Atkritumu urna, 780 April litter bin 75L, VESTRE un tā pamatu uzstādīšana atbilstoši zaļo jumtu tenholoģijām / Installation of Litter bin, 780 April litter bin 75L, VESTRE and its foundations according to green roof technology</t>
  </si>
  <si>
    <t>1.26.</t>
  </si>
  <si>
    <t>Sola sēdvietas,  Jada arc module 2, JR185, Leg JL+100mm, Extery / Bench seats,  Jada arc module 2, JR185, Leg JL+100mm, Extery</t>
  </si>
  <si>
    <t>1.27.</t>
  </si>
  <si>
    <t>Sola kājas,  Jada arc module 2, JR185, Leg JL+100mm, Extery / Bench legs,  Jada arc module 2, JR185, Leg JL+100mm, Extery</t>
  </si>
  <si>
    <t>1.28.</t>
  </si>
  <si>
    <t>Sols,  Jada arc module 2, JR185, Leg JL+100mm pamati (pēc ražotāja instrukcijām)  / Bench, Jada arc module 2, JR185, Leg JL+100mm foundations (according to manufacturer’s instructions)</t>
  </si>
  <si>
    <t>1.29.</t>
  </si>
  <si>
    <t>Sols,  Jada arc module 2, JR185, EXTERY un tā pamatu uzstādīšana atbilstoši zaļo jumtu tenholoģijām   / Bench,  Jada arc module 2, JR185, EXTERY and its foundations according to green roof technology</t>
  </si>
  <si>
    <t>1.30.</t>
  </si>
  <si>
    <t>Sola sēdvietas,   Jada arc module 1, JR125, Leg JL+100mm, Extery / Bench seats,   Jada arc module 1, JR125, Leg JL+100mm, Extery</t>
  </si>
  <si>
    <t>1.31.</t>
  </si>
  <si>
    <t>Sola kājas,   Jada arc module 1, JR125, Leg JL+100mm, Extery / Bench legs,   Jada arc module 1, JR125, Leg JL+100mm, Extery</t>
  </si>
  <si>
    <t>1.32.</t>
  </si>
  <si>
    <t>Sols,  J Jada arc module 1, JR125, Leg JL+100mm pamati (pēc ražotāja instrukcijām)  / Bench,  Jada arc module 1, JR125, Leg JL+100mm foundations (according to manufacturer’s instructions)</t>
  </si>
  <si>
    <t>1.33.</t>
  </si>
  <si>
    <t>Sols,   Jada arc module 1, JR125, EXTERY un tā pamatu uzstādīšana atbilstoši zaļo jumtu tenholoģijām   / Bench,  Jada arc module 1, JR125, EXTERY and its foundations according to green roof technology</t>
  </si>
  <si>
    <t>1.34.</t>
  </si>
  <si>
    <t>Sols,  78A April bar chair, anchoring with base plate + 100mm, VESTRE / Bench,  J78A April bar chair, anchoring with base plate + 100mm, VESTRE</t>
  </si>
  <si>
    <t>1.35.</t>
  </si>
  <si>
    <t>Sols,  78A April bar chair, anchoring with base plate + 100mm, pamati (pēc ražotāja instrukcijām)  / Bench, 78A April bar chair, anchoring with base plate + 100mm foundations (according to manufacturer’s instructions)</t>
  </si>
  <si>
    <t>1.36.</t>
  </si>
  <si>
    <t>Sols,  78A April bar chair, VESTRE un tā pamatu uzstādīšana atbilstoši zaļo jumtu tenholoģijām   / Bench,   78A April bar chair, VESTRE and its foundations according to green roof technology</t>
  </si>
  <si>
    <t>2. Individuāli izgatavojamo labiekārtojuma elementi - metāla profils - dobju kontūra paaugstinātai dobei, skat.RWC2-10_AAD_TS-L_A01_02_RA_0040_Amenity plan 2nd; RWC2-10_AAD_TS-L_A01_02_RA_0043_Raised planters A3 2nd; RWC2-10_AAD_TS-L_A01_02_RA_0044_Raised planters A4 2nd / 2. Custom-made landscaping elements – metal profile - planting bed contoure for rised planting beds, see skat.RWC2-10_AAD_TS-L_A01_02_RA_0040_Amenity plan 2nd; RWC2-10_AAD_TS-L_A01_02_RA_0043_Raised planters A3 2nd; RWC2-10_AAD_TS-L_A01_02_RA_0044_Raised planters A4 2nd</t>
  </si>
  <si>
    <t>PAAUGSTINĀTĀ DOBES ALUMĪNIJA PROFILS 45, A1, uz pārseguma Optigreen h=450 mm skat. RWC2-10_AAD_TS-L_A01_02_RA_0043_Raised planters A3 2nd; RWC2-10_AAD_TS-L_A01_02_RA_0044_Raised planters A4 2nd / Raised planter aluminium profile 45, A1, on slab, Optigreen h=450 mm seeRWC2-10_AAD_TS-L_A01_02_RA_0043_Raised planters A3 2nd; RWC2-10_AAD_TS-L_A01_02_RA_0044_Raised planters A4 2nd</t>
  </si>
  <si>
    <t>Siltumizolācijai putupolistirols 50-80, h=410 mm skat. RWC2-10_AAD_TS-L_A01_02_RA_0043_Raised planters A3 2nd; RWC2-10_AAD_TS-L_A01_02_RA_0044_Raised planters A4 2nd / Styrofoam for thermal insulation 50-80, h=410 mm see RWC2-10_AAD_TS-L_A01_02_RA_0043_Raised planters A3 2nd; RWC2-10_AAD_TS-L_A01_02_RA_0044_Raised planters A4 2nd</t>
  </si>
  <si>
    <t>PAAUGSTINĀTĀ DOBES ALUMĪNIJA PROFILS 35, A2, uz pārseguma Optigreen h=350 mm skat. RWC2-10_AAD_TS-L_A01_02_RA_0043_Raised planters A3 2nd; RWC2-10_AAD_TS-L_A01_02_RA_0044_Raised planters A4 2nd / Raised planter aluminium profile 35, A2, on slab, Optigreen h=350 mm seeRWC2-10_AAD_TS-L_A01_02_RA_0043_Raised planters A3 2nd; RWC2-10_AAD_TS-L_A01_02_RA_0044_Raised planters A4 2nd</t>
  </si>
  <si>
    <t>Siltumizolācijai putupolistirols 50-80, h=310 mm skat. RWC2-10_AAD_TS-L_A01_02_RA_0043_Raised planters A3 2nd; RWC2-10_AAD_TS-L_A01_02_RA_0044_Raised planters A4 2nd / Styrofoam for thermal insulation 50-80, h=310 mm see RWC2-10_AAD_TS-L_A01_02_RA_0043_Raised planters A3 2nd; RWC2-10_AAD_TS-L_A01_02_RA_0044_Raised planters A4 2nd</t>
  </si>
  <si>
    <t>3.8.</t>
  </si>
  <si>
    <t>PAAUGSTINĀTĀ DOBES ALUMĪNIJA PROFILS 65, A3, uz pārseguma Optigreen h=650 mm skat. RWC2-10_AAD_TS-L_A01_02_RA_0043_Raised planters A3 2nd; RWC2-10_AAD_TS-L_A01_02_RA_0044_Raised planters A4 2nd / Raised planter aluminium profile 65, A3, on slab, Optigreen h=650 mm seeRWC2-10_AAD_TS-L_A01_02_RA_0043_Raised planters A3 2nd; RWC2-10_AAD_TS-L_A01_02_RA_0044_Raised planters A4 2nd</t>
  </si>
  <si>
    <t>Siltumizolācijai putupolistirols 50-80, h=610 mm skat. RWC2-10_AAD_TS-L_A01_02_RA_0043_Raised planters A3 2nd; RWC2-10_AAD_TS-L_A01_02_RA_0044_Raised planters A4 2nd / Styrofoam for thermal insulation 50-80, h=610 mm see RWC2-10_AAD_TS-L_A01_02_RA_0043_Raised planters A3 2nd; RWC2-10_AAD_TS-L_A01_02_RA_0044_Raised planters A4 2nd</t>
  </si>
  <si>
    <t>PAAUGSTINĀTĀ DOBES ALUMĪNIJA PROFILS 85, A4, uz pārseguma Optigreen h=850 mm skat. RWC2-10_AAD_TS-L_A01_02_RA_0043_Raised planters A3 2nd; RWC2-10_AAD_TS-L_A01_02_RA_0044_Raised planters A4 2nd / Raised planter aluminium profile 85, A4, on slab, Optigreen h=850 mm seeRWC2-10_AAD_TS-L_A01_02_RA_0043_Raised planters A3 2nd; RWC2-10_AAD_TS-L_A01_02_RA_0044_Raised planters A4 2nd</t>
  </si>
  <si>
    <t>3.11.</t>
  </si>
  <si>
    <t>Siltumizolācijai putupolistirols 50-80, h=810 mm skat. RWC2-10_AAD_TS-L_A01_02_RA_0043_Raised planters A3 2nd; RWC2-10_AAD_TS-L_A01_02_RA_0044_Raised planters A4 2nd / Styrofoam for thermal insulation 50-80, h=810 mm see RWC2-10_AAD_TS-L_A01_02_RA_0043_Raised planters A3 2nd; RWC2-10_AAD_TS-L_A01_02_RA_0044_Raised planters A4 2nd</t>
  </si>
  <si>
    <t>3.12.</t>
  </si>
  <si>
    <t>4. Rotaļu elementi uz jumta pārseguma, (skat. RWC2-10_AAD_TS-L_A01_02_RA_0040_Amenity plan 2nd) / 4. Play equipment elements on green roof, (see RWC2-10_AAD_TS-L_A01_02_RA_0040_Amenity plan 2nd)</t>
  </si>
  <si>
    <t>Atsperšūpoles Forest Ant Springer, Oak, NRO119, KOMPAN / Springer Forest Ant Springer, Oak, NRO119, KOMPAN</t>
  </si>
  <si>
    <t>Atsperšūpoles Forest Ant Springer, Oak, NRO119 pamati (pēc ražotāja instrukcijām)  / Springer Forest Ant Springer, Oak, NRO119 foundations (according to manufacturer’s instructions)</t>
  </si>
  <si>
    <t>Atsperšūpoles Forest Ant Springer, Oak, NRO119, KOMPAN un tā pamatu uzstādīšana atbilstoši zaļo jumtu tenholoģijām  / Springer Forest Ant Springer, Oak, NRO119, KOMPAN and its foundations according to green roof technology</t>
  </si>
  <si>
    <t>Atsperšūpoles Forest Ant Springer, Oak, NRO118, KOMPAN / Springer Forest Ant Springer, Oak, NRO118, KOMPAN</t>
  </si>
  <si>
    <t>Atsperšūpoles Forest Ant Springer, Oak, NRO118 pamati (pēc ražotāja instrukcijām)  / Springer Forest Ant Springer, Oak, NRO118 foundations (according to manufacturer’s instructions)</t>
  </si>
  <si>
    <t>Atsperšūpoles Forest Ant Springer, Oak, NRO118, KOMPAN un tā pamatu uzstādīšana atbilstoši zaļo jumtu tenholoģijām  / Springer Forest Ant Springer, Oak, NRO119, KOMPAN and its foundations according to green roof technology</t>
  </si>
  <si>
    <t>Tornis, Tower with Fireman's Pole, NRO100, KOMPAN / Tower, Tower with Fireman's Pole, NRO100, KOMPAN</t>
  </si>
  <si>
    <t>4.9.</t>
  </si>
  <si>
    <t>Tornis, Tower with Fireman's Pole, NRO100 pamati (pēc ražotāja instrukcijām)  / Tower, Tower with Fireman's Pole, NRO100 foundations (according to manufacturer’s instructions)</t>
  </si>
  <si>
    <t>4.10.</t>
  </si>
  <si>
    <t>Tornis, Tower with Fireman's Pole, NRO100, KOMPAN un tā pamatu uzstādīšana atbilstoši zaļo jumtu tenholoģijām  / Tower, Tower with Fireman's Pole, NRO100, KOMPAN and its foundations according to green roof technology</t>
  </si>
  <si>
    <t>4.11.</t>
  </si>
  <si>
    <t>Baļķis, iesēdināts gumijas segumā / Log embedded in rubber surface</t>
  </si>
  <si>
    <t>4.12.</t>
  </si>
  <si>
    <t>Baļķa, iesēdināta gumijas segumā, uzstādīšana / Installation of log embedded in rubber surface</t>
  </si>
  <si>
    <t>4.13.</t>
  </si>
  <si>
    <t>Akmens, iesēdināts gumijas segumā / Stone embedded in rubber surface</t>
  </si>
  <si>
    <t>4.14.</t>
  </si>
  <si>
    <t>Akmens, iesēdināts gumijas segumā, uzstādīšana / Installation of stone embedded in rubber surface</t>
  </si>
  <si>
    <t>5. Apgaismojums (skat RWC2-10_AAD_TS-L_A01_02_RA_0040_Amenity plan 2nd un 1.pielikumu) / 5. Lighting (see RWC2-10_AAD_TS-L_A01_02_RA_0040_Amenity plan 2nd, and Annex 1)</t>
  </si>
  <si>
    <t>Stabiņveida gaismeklis, Neri / Illuminating bollard, Neri</t>
  </si>
  <si>
    <t>Stiprinājuma leņķis stabiņveida gaismekļa nostiprināšanai pie paaugstinātās dobes alumīnija profila / Steel angle bracket – illuminating bollard fixation to raised planter aluminium profile</t>
  </si>
  <si>
    <t>Stabiņveida gaismekļa uzstādīšana ar stiprinājuma leņķi pie paaugstinātās dobes alumīnija profila / Installation of bollard with angle bracket to raised planter aluminium profile</t>
  </si>
  <si>
    <t>Segumā iebūvēts gaismeklis, Iguzzini / Recessed luminaires in the surface</t>
  </si>
  <si>
    <t>Segumā iebūvēta gaismekļa pamati / Segumā iebūvēta gaismekļa pamati</t>
  </si>
  <si>
    <t>Segumā iebūvēta gaismekļa montāža / Installation of in-ground luminaire</t>
  </si>
  <si>
    <t>Koku stādīšana - t.sk. Substrāts uz pārseguma, augu konteineros un gruntī (skat. RWC2-10_AAD_TS-L_A01_01_RA_0030_Greenery plan; RWC2-10_AAD_TS-L_A01_01_SP_0031_List of plants; RWC2-10_AAD_TS-L_A01_01_RA_0032_Planting scheme) / Tree planting - incl. substrate on the extensive green roof, in planters and planting in ground (see RWC2-10_AAD_TS-L_A01_01_RA_0030_Greenery plan; RWC2-10_AAD_TS-L_A01_01_SP_0031_List of plant; RWC2-10_AAD_TS-L_A01_01_RA_0032_Planting scheme)</t>
  </si>
  <si>
    <t>Koku sakņu aizsargsistēma, RootBox HD vai ekvivalents (skat.RWC2-10_AAD_TS-L_A01_01_RA_0032_Planting scheme) / Tree root protection system RootBox HD (see RWC2-10_AAD_TS-L_A01_01_RA_0032_Planting scheme)</t>
  </si>
  <si>
    <t xml:space="preserve">3.6. </t>
  </si>
  <si>
    <t>Sakņu aizsargbarjera RootStop, h=1.5m / Root protection barrier RootStop, h-1.5m</t>
  </si>
  <si>
    <t>Lakstaugu un krūmu stādīšana - t.sk. substrāts - uz pārseguma - intensīvais jumta dārzs (skat. RWC2-10_AAD_TS-L_A01_01_RA_0030_Greenery plan; RWC2-10_AAD_TS-L_A01_01_RA_0033_Substrate scheme) / Herbaceous and shrubs plantings - incl. substrate - on the floor - intensive roof garden (see RWC2-10_AAD_TS-L_A01_01_RA_0030_Greenery plan; RWC2-10_AAD_TS-L_A01_01_RA_0033_Substrate scheme)</t>
  </si>
  <si>
    <t>Jumta dārza substrāts, h=450mm saskaņā ar vertikālo plānu un dobes metāla profila detaļām / Roof garden substrate, h = 450mm according to the vertical plan and planter metal profile details</t>
  </si>
  <si>
    <t>Lakstaugu un koku stādīšana - t.sk. substrāts - konteineros  (skat. RWC2-10_AAD_TS-L_A01_01_RA_0030_Greenery plan; RWC2-10_AAD_TS-L_A01_01_RA_0033_Substrate scheme) / Herbaceous and tree  plantings - incl. substrate - in planters (see RWC2-10_AAD_TS-L_A01_01_RA_0030_Greenery plan; RWC2-10_AAD_TS-L_A01_01_RA_0033_Substrate scheme)</t>
  </si>
  <si>
    <t>Jumta dārza substrāts, h=līdz 650mm / Roof garden substrate, h=till 650mm</t>
  </si>
  <si>
    <t>Jumta dārza substrāts, h=līdz 850mm / Roof garden substrate, h=till 850mm</t>
  </si>
  <si>
    <t xml:space="preserve">Jumta dārza substrāta ieklāšana / Laying of roof garden substrate </t>
  </si>
  <si>
    <t>Lakstaugu un sīkkrūmu stādīšana - t.sk. substrāts - gruntī (skat. RWC2-10_AAD_TS-L_A01_01_RA_0030_Greenery plan; RWC2-10_AAD_TS-L_A01_01_RA_0033_Substrate scheme) / Planting of herbaceous plants and shrubs - incl. substrate - in the ground (see RWC2-10_AAD_TS-L_A01_01_RA_0030_Greenery plan; RWC2-10_AAD_TS-L_A01_01_RA_0033_Substrate scheme)</t>
  </si>
  <si>
    <t>Strukturēta, inženierēta auglīgā augsne un tās sagatavošana ziemcietēm un sīkkrūmiem h=400mm / Structured, engineered fertile soil and its preparation for perennials and shrubs h=400mm</t>
  </si>
  <si>
    <t>Pārstādāmo koku sagatavošana pārstādīšanai (pēc individuāla plāna) un jaunās vietas sagatavošana  / Preparation of trees for transplanting (according to an individual plan) and preparation of the new location</t>
  </si>
  <si>
    <t>Koku pārstādīšana un mulčēšana - augstākās kvalitātes mulča – vidējā frakcija (slāņa biezums – 50mm) / Tree transplanting and mulching, - top quality mulch - medium fraction (layer thickness - 50mm)</t>
  </si>
  <si>
    <t>Amenities / 1. Labiekārtojuma elementi uz jumta pārseguma, (skat. RWC2-10_AAD_TS-L_A01_01_RA_0010_Amenity plan, RWC2-10_AAD_TS-L_A01_01_SP_0011_Element spec)</t>
  </si>
  <si>
    <t>1. Labiekārtojuma elementi uz jumta pārseguma, (skat. RWC2-10_AAD_TS-L_A01_01_RA_0010_Amenity plan, RWC2-10_AAD_TS-L_A01_01_SP_0011_Element spec) / 1. Amenity elements on green roof, (see RWC2-10_AAD_TS-L_A01_01_RA_0010_Amenity plan, RWC2-10_AAD_TS-L_A01_01_SP_0011_Element spec)</t>
  </si>
  <si>
    <t>Atkritumu urna, PRAX, PRX315, Mmcite pamati, skatīt RWC2-10_AAD_TS-L_A01_01_RA_0012_Mounting principles / Litter bin, PRAX, PRX315, Mmcité foundations, see RWC2-10_AAD_TS-L_A01_01_RA_0012_Mounting principles</t>
  </si>
  <si>
    <t>Atkritumu urnas, PRAX, PRX315, Mmcite un tā pamatu uzstādīšana atbilstoši zaļo jumtu tenholoģijām   / Installation of Litter bin, PRAX, PRX315, Mmcite and its foundations according to green roof technology</t>
  </si>
  <si>
    <t>Atkritumu urna, PRAX, PRX316, Mmcite pamati, skatīt RWC2-10_AAD_TS-L_A01_01_RA_0012_Mounting principles / Litter bin, PRAX, PRX316, Mmcité foundations, see  RWC2-10_AAD_TS-L_A01_01_RA_0012_Mounting principles</t>
  </si>
  <si>
    <t>Atkritumu urnas, PRAX, PRX316, Mmcite un tā pamatu uzstādīšana atbilstoši zaļo jumtu tenholoģijām   / Installation of Litter bin, PRAX, PRX316, Mmcité and its foundations according to green roof technology</t>
  </si>
  <si>
    <t>Velosipēdu statīvs, EDGETYRE, STE310, Mmcite pamati, skatīt RWC2-10_AAD_TS-L_A01_01_RA_0012_Mounting principles / Bycicle stand, EDGETYRE, STE310, Mmcite foundations, see RWC2-10_AAD_TS-L_A01_01_RA_0012_Mounting principles</t>
  </si>
  <si>
    <t>Velosipēdu statīvs, EDGETYRE, STE310, Mmcite un tā pamatu uzstādīšana atbilstoši zaļo jumtu tenholoģijām / Installation of Bycicle stand, EDGETYRE, STE310, Mmcite and its foundations according to green roof technology according to green roof technology</t>
  </si>
  <si>
    <t>Brīvi stāvošs polimērbetona augu konteineri, P1 - ∅650, h=850, FLO / Polymer concrete plant containers, P1 - ∅650, h=850, FLO</t>
  </si>
  <si>
    <t>Brīvi stāvošs polimērbetona augu konteineri, P1 - ∅650, h=850, FLO uzstādīšana / Installation of polymer concrete plant containers, P1 - ∅650, h=850, FLO</t>
  </si>
  <si>
    <t>Brīvi stāvošs polimērbetona augu konteineri, P2 - ∅950, h=650, FLO / Polymer concrete plant containers, P2 - ∅950, h=650, FLO</t>
  </si>
  <si>
    <t>Brīvi stāvošs polimērbetona augu konteineri, P2 - ∅950, h=650, FLO uzstādīšana / Installation of polymer concrete plant containers, P2 - ∅950, h=650, FLO</t>
  </si>
  <si>
    <t>2. Labiekārtojuma elementi gruntī, (skat.RWC2-10_AAD_TS-L_A01_01_RA_0010_Amenity plan, RWC2-10_AAD_TS-L_A01_01_SP_0011_Element spec) / 2. Amenity elements in ground (see RWC2-10_AAD_TS-L_A01_01_RA_0010_Amenity plan, RWC2-10_AAD_TS-L_A01_01_SP_0011_Element spec)</t>
  </si>
  <si>
    <t>Sols, Woody, LWD110, Mmcite (ar paplašinājumu - apgaismojums) pamati, skatīt RWC2-10_AAD_TS-L_A01_01_RA_0012_Mounting principles / Bench Woody LWD110, Mmcite (with extension – lighting), foundations, see RWC2-10_AAD_TS-L_A01_01_RA_0012_Mounting principles</t>
  </si>
  <si>
    <t>Sols, Woody, LWD110, Mmcite (ar paplašinājumu - apgaismojums un USB uzlāde) pamati, skatīt  RWC2-10_AAD_TS-L_A01_01_RA_0012_Mounting principles / Bench Woody LWD110, Mmcite (with extension – lighting and USB cgarging), foundations, see RWC2-10_AAD_TS-L_A01_01_RA_0012_Mounting principles</t>
  </si>
  <si>
    <t>3. Individuāli izgatavojamo labiekārtojuma elementi - granīte bolards, skat. RWC2-10_AAD_TS-L_A01_01_RA_0014_Granite bollard / 3. Custom-made landscaping elements – granite bollard, see RWC2-10_AAD_TS-L_A01_01_RA_0014_Granite bollard</t>
  </si>
  <si>
    <t>Norobežojošā elementa / granīta bolarda materiālu paraugu pasūtīšana, izgatavošana un komplekta saskaņošana dabā ar autoru  / Restrictive/ space organizing element - granite bollard ordering a set of samples and coordinating samples with the author</t>
  </si>
  <si>
    <t>Norobežojošs elements / granīta bolards, B1, skat. RWC2-10_AAD_TS-L_A01_01_RA_0014_Granite bollard / Restrictive/ space organizing element - granite bollard B1, see RWC2-10_AAD_TS-L_A01_01_RA_0014_Granite bollard</t>
  </si>
  <si>
    <t>4. Individuāli izgatavojamo labiekārtojuma elementi - metāla profils - dobju kontūra paaugstinātai dobei, skat.RWC2-10_AAD_TS-L_A01_01_RA_0013_Raised planters / 4. Custom-made landscaping elements – metal profile - planting bed contoure for rised planting beds, see RWC2-10_AAD_TS-L_A01_01_RA_0013_Raised planters</t>
  </si>
  <si>
    <t>Metāla profila elements K1, uz pārseguma Optigreen h=610 mm skat. RWC2-10_AAD_TS-L_A01_01_RA_0013_Raised planters / Metal profile element K1, on slab, Optigreen h=610 mm see RWC2-10_AAD_TS-L_A01_01_RA_0013_Raised planters</t>
  </si>
  <si>
    <t>Siltumizolācijai putupolistirols 50-80, h=570 mm skat.RWC2-10_AAD_TS-L_A01_01_RA_0013_Raised planters / Styrofoam for thermal insulation 50-80, h=570 mm see RWC2-10_AAD_TS-L_A01_01_RA_0013_Raised planters</t>
  </si>
  <si>
    <t>Metāla profila elements K2, uz pārseguma Optigreen h=610 mm skat. RWC2-10_AAD_TS-L_A01_01_RA_0013_Raised planters / Metal profile element K2, on slab, Optigreen h=610 mm see RWC2-10_AAD_TS-L_A01_01_RA_0013_Raised planters</t>
  </si>
  <si>
    <t>Metāla profila elements K3, uz pārseguma Optigreen h=610 mm skat. RWC2-10_AAD_TS-L_A01_01_RA_0013_Raised planters / Metal profile element K3, on slab, Optigreen h=610 mm see RWC2-10_AAD_TS-L_A01_01_RA_0013_Raised planters</t>
  </si>
  <si>
    <t>Metāla profila elements K4, uz pārseguma Optigreen h=610 mm skat. RWC2-10_AAD_TS-L_A01_01_RA_0013_Raised planters / Metal profile element K4, on slab, Optigreen h=610 mm see RWC2-10_AAD_TS-L_A01_01_RA_0013_Raised planters</t>
  </si>
  <si>
    <t>Metāla profila elements K5, uz pārseguma Optigreen h=610 mm skat. RWC2-10_AAD_TS-L_A01_01_RA_0013_Raised planters / Metal profile element K5, on slab, Optigreen h=610 mm see RWC2-10_AAD_TS-L_A01_01_RA_0013_Raised planters</t>
  </si>
  <si>
    <t>Metāla profila elements K6, gruntī Optigreen h=450 mm skat. RWC2-10_AAD_TS-L_A01_01_RA_0013_Raised planters / Metal profile element K6, in ground, Optigreen h=450 mm see RWC2-10_AAD_TS-L_A01_01_RA_0013_Raised planters</t>
  </si>
  <si>
    <t>4.15.</t>
  </si>
  <si>
    <t>Siltumizolācijai putupolistirols 50-80, h=410 mm skat.RWC2-10_AAD_TS-L_A01_01_RA_0013_Raised planters / Styrofoam for thermal insulation 50-80, h=410 mm see RWC2-10_AAD_TS-L_A01_01_RA_0013_Raised planters</t>
  </si>
  <si>
    <t>4.16.</t>
  </si>
  <si>
    <t>Metāla profila elements K7, gruntī Optigreen h=450 mm skat. RWC2-10_AAD_TS-L_A01_01_RA_0013_Raised planters / Metal profile element K7, in ground, Optigreen h=450 mm see RWC2-10_AAD_TS-L_A01_01_RA_0013_Raised planters</t>
  </si>
  <si>
    <t>4.17.</t>
  </si>
  <si>
    <t>4.18.</t>
  </si>
  <si>
    <t>4.19.</t>
  </si>
  <si>
    <t>10. Apgaismojums (skat RWC2-10_AAD_TS-L_A01_01_SP_0011_Element spec un 1.pielikumu) / 10. Lighting (see RWC2-10_AAD_TS-L_A01_01_SP_0011_Element spec, and Annex 1)</t>
  </si>
  <si>
    <t>Gaismas virtenes stiprināšana pie C2-09 ēkas fasādes / Installation of light garlands on the façade of building C2-09 Specifikāciju un apjomu skatīt projektā | specification and amount
refer to project "TEC ĒKAS PĀRBŪVE PAR ATPŪTAS CENTRU
/ RECONSTRUCTION OF TEC BUILDING INTO A RECREATION CENTER",
Andrejostas iela 21, Rīga, BIS-BL-823346-115994</t>
  </si>
  <si>
    <t>Gaismas virtenes stiprināšana pie C2-10 ēkas fasādes / Installation of light garlands on the façade of building C2-10   Specifikāciju un apjomu skatīt projektā | specification and amount
refer to project "TEC ĒKAS PĀRBŪVE PAR ATPŪTAS CENTRU</t>
  </si>
  <si>
    <t>Seguma ieklāšanas sagatavošanās darbi / Preparation works of installing pavers</t>
  </si>
  <si>
    <t>Klinkera bruģa segums (uz pārseguma un uz grunts, skat. RWC2-10_AAD_TS-L_A01_01_RA_0020_Pavement plan) / Clinker paving surface (on slab and on ground, see RWC2-10_AAD_TS-L_A01_01_RA_0020_Pavement plan)</t>
  </si>
  <si>
    <t>Granīta segums (uz pārseguma un uz grunts, skat. RWC2-10_AAD_TS-L_A01_01_RA_0020_Pavement plan) / Granite surface (on slab and on ground, see RWC2-10_AAD_TS-L_A01_01_RA_0020_Pavement plan)</t>
  </si>
  <si>
    <t>Granīta plāksnes ar 50mm distanceriem, padang dark old, 550x250x140mm, zāģēts, dedzināts (Distance starp plāksnēm 50mm, aizpildīta ar granīta sīkšķembu (fr.2-5mm). Spraugas ~22% no kopējās platības.) / Granite plates with 50mm spacers, padang dark old, 550x250x140mm, sawn, burnt (Distance between slabs 50 mm, filled with granite chippings (fr. 2–5mm). Joints account for approximately 22% of the total surface area.)</t>
  </si>
  <si>
    <t>Sliedes imitācija - bazalta josla, melns, 75x500x105mm, zāģēts, dedzināts / Rail imitation -  bazalt lane, black, 75x500x105mm, sawn, burnt</t>
  </si>
  <si>
    <t>ACO tehnoloģiskā lūkas "Paving" D400, nerūsējošs tērauds, 936x936x100mm / Aco utility hatch D400, stainless steel, 936x936x100mm</t>
  </si>
  <si>
    <t>ACO tehnoloģiskā lūkas "Paving" D400, nerūsējošs tērauds, 936x936x140mm / Aco utility hatch D400, stainless steel, 936x936x140mm</t>
  </si>
  <si>
    <t>Mulča (skat. RWC2-10_AAD_TS-L_A01_01_RA_0020_Pavement plan) / Mulch (see RWC2-10_AAD_TS-L_A01_01_RA_0020_Pavement plan)</t>
  </si>
  <si>
    <t>Mulča - jumta dārza substrāts, h-50mm, ZinCo / Mulch - roof garden substrate, h-50mm, ZinCo</t>
  </si>
  <si>
    <t>Tērauda kolonnas / Steel columns</t>
  </si>
  <si>
    <t>Tērauda kolonnu profils / Steel column profile SHS60x60x4 L=20,35 m</t>
  </si>
  <si>
    <t>Tērauda režģis  / Steel grating</t>
  </si>
  <si>
    <t>Tērauda rezģa SP 34x38/50x3 montāža, t.sk. stiprinājumi, palīgmateriāli / Steel grating assembly, incl. fasteners, auxiliary materials</t>
  </si>
  <si>
    <t xml:space="preserve">Tērauda sijas / Steel beams </t>
  </si>
  <si>
    <t>KP-01</t>
  </si>
  <si>
    <t>KL-01</t>
  </si>
  <si>
    <t>KL-02</t>
  </si>
  <si>
    <t>KL-03</t>
  </si>
  <si>
    <t>KL-04</t>
  </si>
  <si>
    <t>KL-05</t>
  </si>
  <si>
    <t>KL-06</t>
  </si>
  <si>
    <t>KL-07</t>
  </si>
  <si>
    <t>KL-08</t>
  </si>
  <si>
    <t>KL-09</t>
  </si>
  <si>
    <t xml:space="preserve">Saliekamās dz/b kāpnes / Precast stair </t>
  </si>
  <si>
    <t>Monolītā dzelzsbetona sienas  / Reinforced concrete walls</t>
  </si>
  <si>
    <t>Dūmu šahtu konstrukcijas / Smoke shaft structures</t>
  </si>
  <si>
    <t>Pārsegumi /Slabs</t>
  </si>
  <si>
    <t xml:space="preserve">Dobo pārseguma paneļi  / Slabs </t>
  </si>
  <si>
    <t>Saliekama dzelzsbetona plātnes dobo paneļu HCS 265 Betons C40/50 (b=265mm) montāža,  (t.sk.montāžas materiāli, stiprinājumi, ieliekamās detaļas, palīgmateriāli)/ Precast reinforced concrete slab HCS 265 Concrete 40/50 (b=265mm) assembly, (including assembly materials, fasteners, insert parts, auxiliary materials),t sk. including:</t>
  </si>
  <si>
    <t>Saliekama dzelzsbetona plātnes dobo paneļu HCS 500 Betons C40/50 (b=500mm) montāža,  (t.sk.montāžas materiāli, stiprinājumi, ieliekamās detaļas, palīgmateriāli)/ Precast reinforced concrete slab HCS 500 Concrete 40/50 (b=500mm) assembly, (including assembly materials, fasteners, insert parts, auxiliary materials),t sk. including:</t>
  </si>
  <si>
    <t>Panelis / Slab HCS 320 1200x7290 mm</t>
  </si>
  <si>
    <t>Panelis / Slab HCS 265 990x7870 mm</t>
  </si>
  <si>
    <t>Monolītā dzelzsbetona kolonnas / Reinforced concrete columns</t>
  </si>
  <si>
    <t>Monolītā dzelzsbetona kolonna / Cast in place concrete column 400x400 mm</t>
  </si>
  <si>
    <t>Monolītā dzelzsbetona kolonna / Cast in place concrete column 500x600 mm</t>
  </si>
  <si>
    <t>Monolīta dzelzsbetona siena / Reinforced concrete  wall, b=220mm</t>
  </si>
  <si>
    <t>Monolītā dzelzsbetona pārseguma sijas/ Rreinforced concrete beams</t>
  </si>
  <si>
    <t>Monolītā dzelzsbetona sija / Cast in place concrete beam 400 x 700mm</t>
  </si>
  <si>
    <t>Monolītā dzelzsbetona sija / Cast in place concrete beam 1000 x 500mm</t>
  </si>
  <si>
    <t>Monolītā dzelzsbetona sija / Cast in place concrete beam 1000 x 795mm</t>
  </si>
  <si>
    <t>Monolītā dzelzsbetona sija / Cast in place concrete beam 1425 x 795mm</t>
  </si>
  <si>
    <t>Monolītā dzelzsbetona sija / Cast in place concrete beam 200 x 300mm</t>
  </si>
  <si>
    <t>Monolītā dzelzsbetona sija / Cast in place concrete beam 450 x 600mm</t>
  </si>
  <si>
    <t>Monolītā dzelzsbetona sija / Cast in place concrete beam 1750 x 960mm</t>
  </si>
  <si>
    <t>Monolītā dzelzsbetona sija / Cast in place concrete beam 2000 x 900mm</t>
  </si>
  <si>
    <t>Monolītā dzelzsbetona sija / Cast in place concrete beam 2000 x 960mm</t>
  </si>
  <si>
    <t>Monolīta dzelzsbetona plātne  / Reinforced concrete slab, h=80mm</t>
  </si>
  <si>
    <t>Monolītā dzelzsbetona pamatu plātnes un režģoģi / Reinforced concrete foundation slabs and pile caps</t>
  </si>
  <si>
    <t>Saliekamā dzelzsbetona kolonna / Precast concrete column 450x450mm</t>
  </si>
  <si>
    <t>Saliekama dzelzsbetona kolonnas montāža; montāžas un hermetizācijas materiāli, t.sk. stiprinājumi, ieliekamās detaļas; stiegrojums B500B; (betons C40/50) / Precast reinforced concrete column assembly; assembly and sealing materials, incl. fasteners, insert parts; reinforcement B500B; (concrete C40/50)</t>
  </si>
  <si>
    <t>Kopējais garums / Total length</t>
  </si>
  <si>
    <t>Betons  C40/50 / Concrete C40/50</t>
  </si>
  <si>
    <t>AS-1-5</t>
  </si>
  <si>
    <t>Saliekamā dzelzsbetona balkona plātne / PC_Concrete_Slab_BP-01</t>
  </si>
  <si>
    <t>Saliekamā dzelzsbetona balkona plātne / PC_Concrete_Slab_BP-02</t>
  </si>
  <si>
    <t>Saliekamā dzelzsbetona balkona plātne / PC_Concrete_Slab_BP-03</t>
  </si>
  <si>
    <t>Saliekamā dzelzsbetona balkona plātne / PC_Concrete_Slab_BP-04</t>
  </si>
  <si>
    <t>Saliekamā dzelzsbetona balkona plātne / PC_Concrete_Slab_BP-05</t>
  </si>
  <si>
    <t>Saliekamā dzelzsbetona balkona plātne / PC_Concrete_Slab_BP-06</t>
  </si>
  <si>
    <t>Saliekamā dzelzsbetona balkona plātne / PC_Concrete_Slab_BP-07</t>
  </si>
  <si>
    <t>Saliekamā dzelzsbetona balkona plātne / PC_Concrete_Slab_BP-08</t>
  </si>
  <si>
    <t>Saliekamā dzelzsbetona balkona plātne / PC_Concrete_Slab_BP-09</t>
  </si>
  <si>
    <t>Saliekamā dzelzsbetona balkona plātne / PC_Concrete_Slab_BP-10</t>
  </si>
  <si>
    <t>Saliekamā dzelzsbetona balkona plātne / PC_Concrete_Slab_BP-11</t>
  </si>
  <si>
    <t>Saliekamā dzelzsbetona balkona plātne / PC_Concrete_Slab_BP-12</t>
  </si>
  <si>
    <t>Saliekamā dzelzsbetona balkona plātne / PC_Concrete_Slab_BP-13</t>
  </si>
  <si>
    <t>Saliekamā dzelzsbetona balkona plātne / PC_Concrete_Slab_BP-14</t>
  </si>
  <si>
    <t>R-3.1</t>
  </si>
  <si>
    <t>R-4.1</t>
  </si>
  <si>
    <t>R-6.1</t>
  </si>
  <si>
    <t>R-7.1</t>
  </si>
  <si>
    <t>R-8.1</t>
  </si>
  <si>
    <t>R-9.1</t>
  </si>
  <si>
    <t xml:space="preserve"> Cap_500mm</t>
  </si>
  <si>
    <t xml:space="preserve"> Cap_600mm</t>
  </si>
  <si>
    <t xml:space="preserve"> Cap_800mm</t>
  </si>
  <si>
    <t xml:space="preserve"> Cap_900mm</t>
  </si>
  <si>
    <t xml:space="preserve"> Cap_1100mm</t>
  </si>
  <si>
    <t xml:space="preserve"> Cap_1300mm</t>
  </si>
  <si>
    <t xml:space="preserve"> Cap_1400mm</t>
  </si>
  <si>
    <t>MP-01</t>
  </si>
  <si>
    <t>MP-02</t>
  </si>
  <si>
    <t>MP-03</t>
  </si>
  <si>
    <t>MP-04</t>
  </si>
  <si>
    <t>MP-05</t>
  </si>
  <si>
    <t>MP-06</t>
  </si>
  <si>
    <t>MP-07</t>
  </si>
  <si>
    <t>MP-08</t>
  </si>
  <si>
    <t>MP-09</t>
  </si>
  <si>
    <t>MP-10</t>
  </si>
  <si>
    <t>MP-11</t>
  </si>
  <si>
    <t>MP-12</t>
  </si>
  <si>
    <t>MP-13</t>
  </si>
  <si>
    <t>MP-14</t>
  </si>
  <si>
    <t>MP-15</t>
  </si>
  <si>
    <t>MP-16</t>
  </si>
  <si>
    <t>MP-17</t>
  </si>
  <si>
    <t>MP-18</t>
  </si>
  <si>
    <t>MP-19</t>
  </si>
  <si>
    <t>MP-20</t>
  </si>
  <si>
    <t>MP-21</t>
  </si>
  <si>
    <t>Saliekama dzelzsbetona masīvplātņu h=185 mm montāža,  (t.sk.montāžas materiāli, stiprinājumi, ieliekamās detaļas, palīgmateriāli)/ Precast concrete slab h=185 mm assembly, (including assembly materials, fasteners, insert parts, auxiliary materials),t sk. including:</t>
  </si>
  <si>
    <t>Saliekamā dzelzsbetona masīvplātne / Precast concrete slab h=185 mm MP-01</t>
  </si>
  <si>
    <t>Saliekamā dzelzsbetona masīvplātne / Precast concrete slab h=185 mm MP-02</t>
  </si>
  <si>
    <t>Saliekamā dzelzsbetona masīvplātne / Precast concrete slab h=185 mm MP-03</t>
  </si>
  <si>
    <t>Saliekamā dzelzsbetona masīvplātne / Precast concrete slab h=185 mm MP-04</t>
  </si>
  <si>
    <t>Saliekamā dzelzsbetona masīvplātne / Precast concrete slab h=185 mm MP-05</t>
  </si>
  <si>
    <t>Saliekamā dzelzsbetona masīvplātne / Precast concrete slab h=185 mm MP-06</t>
  </si>
  <si>
    <t>Saliekamā dzelzsbetona masīvplātne / Precast concrete slab h=185 mm MP-07</t>
  </si>
  <si>
    <t>Saliekamā dzelzsbetona masīvplātne / Precast concrete slab h=185 mm MP-08</t>
  </si>
  <si>
    <t>Saliekamā dzelzsbetona masīvplātne / Precast concrete slab h=185 mm MP-09</t>
  </si>
  <si>
    <t>Saliekamā dzelzsbetona masīvplātne / Precast concrete slab h=185 mm MP-10</t>
  </si>
  <si>
    <t>Saliekamā dzelzsbetona masīvplātne / Precast concrete slab h=185 mm MP-11</t>
  </si>
  <si>
    <t>Saliekamā dzelzsbetona masīvplātne / Precast concrete slab h=185 mm MP-12</t>
  </si>
  <si>
    <t>Saliekamā dzelzsbetona masīvplātne / Precast concrete slab h=185 mm MP-13</t>
  </si>
  <si>
    <t>Saliekamā dzelzsbetona masīvplātne / Precast concrete slab h=185 mm MP-14</t>
  </si>
  <si>
    <t>Saliekamā dzelzsbetona masīvplātne / Precast concrete slab h=185 mm MP-15</t>
  </si>
  <si>
    <t>Saliekamā dzelzsbetona masīvplātne / Precast concrete slab h=185 mm MP-16</t>
  </si>
  <si>
    <t>Saliekamā dzelzsbetona masīvplātne / Precast concrete slab h=185 mm MP-17</t>
  </si>
  <si>
    <t>Saliekamā dzelzsbetona masīvplātne / Precast concrete slab h=185 mm MP-18</t>
  </si>
  <si>
    <t>Saliekamā dzelzsbetona masīvplātne / Precast concrete slab h=185 mm MP-19</t>
  </si>
  <si>
    <t>Saliekamā dzelzsbetona masīvplātne / Precast concrete slab h=185 mm MP-20</t>
  </si>
  <si>
    <t>Saliekamā dzelzsbetona masīvplātne / Precast concrete slab h=185 mm MP-21</t>
  </si>
  <si>
    <t>Saliekamās dz/b sienas/  Precast concrete walls</t>
  </si>
  <si>
    <t>Saliekama dzelzsbetona vienslāņa sienas paneļa b=150mm montāža un šuvju hermetizācija ;  montāžas un hermetizācijas materiāli (hermētiķis, šuvju aukla, smalkgraudains šuvju betons , stiegrojums), t.sk. stiprinājumi, ieliekamās detaļas) Betons; Stiegrojums  B500B; bruto apjoms / Prefabricated reinforced concrete single-layer wall panel b=150mm assembly and joint sealing; assembly and sealing materials (sealant, joint cord, fine-grained joint concrete, reinforcement), incl. fasteners, insert parts) Concrete; Reinforcement B500B; gross volume</t>
  </si>
  <si>
    <t>Saliekama dzelzsbetona vienslāņa sienas paneļa b=200mm montāža un šuvju hermetizācija ;  montāžas un hermetizācijas materiāli (hermētiķis, šuvju aukla, smalkgraudains šuvju betons , stiegrojums), t.sk. stiprinājumi, ieliekamās detaļas) Betons; Stiegrojums  B500B; bruto apjoms / Prefabricated reinforced concrete single-layer wall panel b=200mm assembly and joint sealing; assembly and sealing materials (sealant, joint cord, fine-grained joint concrete, reinforcement), incl. fasteners, insert parts) Concrete; Reinforcement B500B; gross volume</t>
  </si>
  <si>
    <t>Saliekama dzelzsbetona vienslāņa sienas paneļa b=220mm montāža un šuvju hermetizācija ;  montāžas un hermetizācijas materiāli (hermētiķis, šuvju aukla, smalkgraudains šuvju betons , stiegrojums), t.sk. stiprinājumi, ieliekamās detaļas) Betons; Stiegrojums  B500B; bruto apjoms / Prefabricated reinforced concrete single-layer wall panel b=220mm assembly and joint sealing; assembly and sealing materials (sealant, joint cord, fine-grained joint concrete, reinforcement), incl. fasteners, insert parts) Concrete; Reinforcement B500B; gross volume</t>
  </si>
  <si>
    <t>Saliekama dzelzsbetona vienslāņa sienas paneļa b=240mm montāža un šuvju hermetizācija ;  montāžas un hermetizācijas materiāli (hermētiķis, šuvju aukla, smalkgraudains šuvju betons , stiegrojums), t.sk. stiprinājumi, ieliekamās detaļas) Betons; Stiegrojums  B500B; bruto apjoms / Prefabricated reinforced concrete single-layer wall panel b=240mm assembly and joint sealing; assembly and sealing materials (sealant, joint cord, fine-grained joint concrete, reinforcement), incl. fasteners, insert parts) Concrete; Reinforcement B500B; gross volume</t>
  </si>
  <si>
    <t>Nesošās sienas un kolonnas/ Load-bearing walls, columns</t>
  </si>
  <si>
    <t>Būves nosaukums/Building: Daudzīvokļu ēka / Residental building C2-10</t>
  </si>
  <si>
    <t>Objekta adrese/Object adress: Andrejostas iela 35, Rīga, LV-1045</t>
  </si>
  <si>
    <t>Split, iekšējais bloks, ar bezvadu IR pulti, paredzēt rāmi, "Toshiba" RAV-RM301KRTP-E (1.5 kW) / Split, indoor unit, with IR remote control, provide a frame, "Toshiba" RAV-RM301KRTP-E (1.5 kW)</t>
  </si>
  <si>
    <t>Split, iekšējais bloks, ar bezvadu IR pulti, paredzēt rāmi, "Toshiba" RAV-RM401KRTP-E (2.5 kW) / Split, indoor unit, with IR remote control, provide a frame, "Toshiba" RAV-RM401KRTP-E (2.5 kW)</t>
  </si>
  <si>
    <t>Split, iekšējais bloks, ar bezvadu IR pulti, paredzēt rāmi, "Toshiba" RAV-RM561KRTP-E (3.5 kW) / Split, indoor unit, with IR remote control, provide a frame, "Toshiba" RAV-RM561KRTP-E (3.5 kW)</t>
  </si>
  <si>
    <t>Split, ārējais bloks, paredzēt rāmi, "Toshiba" RAV-GM301ATP-E (2.5 kW), Nel=610 W, ~1/ 230 V/50Hz / SINGLESPLIT, outdoor unit, provide a frame, "Toshiba" RAV-GM301ATP-E (2.5 kW), Nel=610 W, ~1/ 230 V/50Hz</t>
  </si>
  <si>
    <t>Split, ārējais bloks, paredzēt rāmi, "Toshiba" RAV-GM401ATP-E (3.6 kW), Nel=1130 W, ~1/ 230 V/50Hz / SINGLESPLIT, outdoor unit, provide a frame, "Toshiba" RAV-GM401ATP-E (3.6 kW), Nel=1130 W, ~1/ 230 V/50Hz</t>
  </si>
  <si>
    <t>Split, ārējais bloks, paredzēt rāmi, "Toshiba" RAV-GM561ATP-E (5.0 kW), Nel=1660 W, ~1/ 230 V/50Hz / SINGLESPLIT, outdoor unit, provide a frame, "Toshiba" RAV-GM561ATP-E (5.0 kW), Nel=1660 W, ~1/ 230 V/50Hz</t>
  </si>
  <si>
    <t>VRF, iekšējais bloks, ar bezvadu IR pulti, paredzēt rāmi, "Toshiba" MMK-AP0077HP-E (2.2 kW), Nel=15 W, ~1/ 230 V/50Hz / VRF, indoor unit, with IR remote control, provide a frame, "Toshiba" MMK-AP0077HP-E (2.2 kW), Nel=15 W, ~1/ 230 V/50Hz</t>
  </si>
  <si>
    <t>VRF, iekšējais bloks, ar bezvadu IR pulti, paredzēt rāmi, "Toshiba" MMK-AP0097HP-E (2.8 kW), Nel=16 W, ~1/ 230 V/50Hz / VRF, indoor unit, with IR remote control, provide a frame, "Toshiba" MMK-AP0097HP-E (2.8 kW), Nel=16 W, ~1/ 230 V/50Hz</t>
  </si>
  <si>
    <t>VRF, iekšējais bloks, ar bezvadu IR pulti, paredzēt rāmi, "Toshiba" MMK-AP0127HP-E (3.6 kW), Nel=17 W, ~1/ 230 V/50Hz / VRF, indoor unit, with IR remote control, provide a frame, "Toshiba" MMK-AP0127HP-E (3.6 kW), Nel=17 W, ~1/ 230 V/50Hz</t>
  </si>
  <si>
    <t>VRF, ārējais bloks, paredzēt rāmi, "Toshiba" MCY-MHP0404HS8-E (12.1 kW), Nel=2820 W, ~3/ 400 V/50Hz / VRF, outdoor units, provide a frame, "Toshiba" MCY-MHP0404HS8-E (12.1 kW), Nel=2820 W, ~3/ 400 V/50Hz</t>
  </si>
  <si>
    <t>VRF, ārējais bloks, paredzēt rāmi, "Toshiba" MCY-MHP0504HS8-E (14.0kW), Nel=3470 W, ~3/ 400 V/50Hz / VRF, outdoor units, provide a frame, "Toshiba" MCY-MHP0504HS8-E (14.0kW), Nel=3470 W, ~3/ 400 V/50Hz</t>
  </si>
  <si>
    <t>Cirkulācijas sūknis, flanču DN65, (G=26.6m3/h, H=4.5m), "Grundfos" MAGNA3 65-120 F PN10 - 97924298, Nel=763 W, ~1/ 230 V/50Hz, Modbus RTU / Circulation pump, flange DN65, (G=26.6m3/h, H=4.5m), "Grundfos" MAGNA3 65-120 F PN10 - 97924298, Nel=763 W, ~1/ 230 V/50Hz, Modbus RTU</t>
  </si>
  <si>
    <t>Cirkulācijas sūknis, flanču DN65, (G=24.4m3/h, H=16.5m), "Grundfos" TPE3 65-200 S-A-F-A-BQQE-IWC-99272173, Nel=2200 W, ~3/ 400 V/50Hz, Modbus RTU / Circulation pump, flange DN65, (G=24.4m3/h, H=16.5m), "Grundfos" TPE3 65-200 S-A-F-A-BQQE-IWC-99272173, Nel=2200 W, ~3/ 400 V/50Hz, Modbus RTU</t>
  </si>
  <si>
    <t>Cirkulācijas sūknis, flanču DN65, (G=37.1m3/h, H=18m), "Grundfos" TPE3 65-280 S-A-F-A-BQQE-JWB_93338834, Nel=3000 W, ~3/ 400 V/50Hz, Modbus RTU / Circulation pump, flange DN65, (G=37.1m3/h, H=18m), "Grundfos" TPE3 65-280 S-A-F-A-BQQE-JWB_93338834, Nel=3000 W, ~3/ 400 V/50Hz, Modbus RTU</t>
  </si>
  <si>
    <t>Tvertne ar uzpildes sūkni, vītņu DN25, 200l, "Armatec" AT-8395A200, Nel=750 W, ~1/ 230 V/50Hz / Tank with filling pump, thread DN25, 200l, "Armatec" AT-8395A200, Nel=750 W, ~1/ 230 V/50Hz</t>
  </si>
  <si>
    <t>Šķidruma dzesētājs "čillers", ar škidruma dzesējams, ar automātikas vadības skapi, montāžas rāmi ar pretvibrācijas pasākumiem, soft-start opciju, plūsmas devēju, temperatūras senosriem, āragaisa temperatūras devēju un kabeli. Skat dokumentu Dzesēšanas sistēmas Galveno iekārtu un materiālu tehniskie dati., "Carrier" 30WG 170A, Nel=43600 W, ~3/ 400 V/50Hz / Chiller, liquid-cooled with control cabinet, mounting frame with anti-vibration solution, soft-start option,  flow switch, temperture's sensors, outdoor temperature sensore with calble. See document Cooling system General equipment and material catalogue data, "Carrier" 30WG 170A, Nel=43600 W, ~3/ 400 V/50Hz</t>
  </si>
  <si>
    <t>3-ceļu kontrolvārsts ar aktuātoru, Kvs=100, flanču DN80, "IMI Hydronic Engineering" CV316 GG + TA-MC 500/24, TA-MC 500/24, 24 VAC 24 VDC, 0-10V / 3-way control valve with actuator, Kvs=100, flange DN80, "IMI Hydronic Engineering" CV316 GG + TA-MC 500/24, TA-MC 500/24, 24 VAC 24 VDC, 0-10V</t>
  </si>
  <si>
    <t>Bufertvertne, 300l, ar pretkondensāta izolāciju, "Armatec" AT8524A300 / Buffer tank, 300l, with anti-condensation insulation, "Armatec" AT8524A300</t>
  </si>
  <si>
    <t>Drošības vārsts, DN15, 3 bar, "IMI Hydronic Engineering" DSV 15-3.0 DGH / Safety valve, DN15, 3 bar, "IMI Hydronic Engineering" DSV 15-3.0 DGH</t>
  </si>
  <si>
    <t>Drošības vārsts, DN15, 6 bar, "IMI Hydronic Engineering" DSV 15-6.0 DGH / Safety valve, DN15, 6 bar, "IMI Hydronic Engineering" DSV 15-6.0 DGH</t>
  </si>
  <si>
    <t>Gružu atdalītājs, flanču DN100, "IMI Hydronic Engineering" Zeparo ZIO 100F (dirt) / Dirt seperator, flange DN100, "IMI Hydronic Engineering" Zeparo ZIO 100F (dirt)</t>
  </si>
  <si>
    <t>Izplešanās tvertne, 200l, 3bar, "IMI Hydronic Engineering" SU 200.3 / Expansion vessel, 200l, 3bar, "IMI Hydronic Engineering" SU 200.3</t>
  </si>
  <si>
    <t>Lodveida vārsts, vītņu DN15, "Giacomini" R851X023 / Ball valve, thread DN15, "Giacomini" R851X023</t>
  </si>
  <si>
    <t>Mehāniskais aukstā ūdens skaitītājs, DN15, Qnom=2.5m3/h / Mechanical cold water meter, DN15, Qnom=2.5m3/h</t>
  </si>
  <si>
    <t>Termometrs 0-60°C, ar aizsargčaulu G ½’’ / Thermometer 0-60°C, with protective shell G½’’</t>
  </si>
  <si>
    <t>Caurules līkums, tērauda (EN10217-1), 60° -  ø80-ø80 / Pipe bend, steel (EN10217-1), "60°" ø80-ø80</t>
  </si>
  <si>
    <t>Caurules līkums, tērauda (EN10217-1), 15° -  ø100-ø100 / Pipe bend, steel (EN10217-1), "15°" ø100-ø100</t>
  </si>
  <si>
    <t>Caurules līkums, tērauda (EN10217-1), 30° -  ø100-ø100 / Pipe bend, steel (EN10217-1), "30°" ø100-ø100</t>
  </si>
  <si>
    <t>Caurules pārēja, tērauda (EN10217-1) ø100-ø20 / Pipe reducer, steel (EN10217-1) ø100-ø20</t>
  </si>
  <si>
    <t>Caurules pārēja, tērauda (EN10217-1) ø100-ø89 / Pipe reducer, steel (EN10217-1) ø100-ø89</t>
  </si>
  <si>
    <t>Caurules pārēja, daudzslāņu (AluPex) caurulēm, "Uponor" ø50-ø25 / Pipe reducer, for mutilayer (AluPex) pipes ø50-ø25</t>
  </si>
  <si>
    <t>Caurules pārēja, daudzslāņu (AluPex) caurulēm, "Uponor" ø50-ø32 / Pipe reducer, for mutilayer (AluPex) pipes ø50-ø32</t>
  </si>
  <si>
    <t>Caurules T-gabals, tērauda (EN10217-1), 90° -  ø100-ø100-ø15 / Pipe T-branch, steel (EN10217-1), "90°" ø100-ø100-ø15</t>
  </si>
  <si>
    <t>Caurules T-gabals, tērauda (EN10217-1), 90° -  ø100-ø100-ø25 / Pipe T-branch, steel (EN10217-1), "90°" ø100-ø100-ø25</t>
  </si>
  <si>
    <t>Kaučuka izolācija, "Armacell Armaflex ACE Plus" b=19 mm, cauruleiø50,ACE/P-19X54, veidgabalu izolācija nav iekļauta / Flexible elastomeric foam insulation, "Armacell Armaflex ACE Plus" b=19 mm, for pipeø50,ACE/P-19X54, fitting insulation is not included</t>
  </si>
  <si>
    <t>Vara freona caurule, (EN12735-1) ar PE izolāciju, Tubolit Splitd 1/2'' / Copper refrigerant pipe, (EN12735-1) with PE insulation, Tubolit Splitd 1/2''</t>
  </si>
  <si>
    <t>Vara freona caurule, (EN12735-1) ar PE izolāciju, Tubolit Splitd 1/4'' / Copper refrigerant pipe, (EN12735-1) with PE insulation, Tubolit Splitd 1/4''</t>
  </si>
  <si>
    <t>Vara freona caurule, (EN12735-1) ar PE izolāciju, Tubolit Splitd 3/8'' / Copper refrigerant pipe, (EN12735-1) with PE insulation, Tubolit Splitd 3/8''</t>
  </si>
  <si>
    <t>Vara freona caurule, (EN12735-1) ar PE izolāciju, Tubolit Splitd 5/8'' / Copper refrigerant pipe, (EN12735-1) with PE insulation, Tubolit Splitd 5/8''</t>
  </si>
  <si>
    <t>Papildu aukstumnesēja uzlāde, R410A / Additional refrigerant charge, R410A</t>
  </si>
  <si>
    <t>Durvis, vārti, lūkas / Doors, gates, hatches</t>
  </si>
  <si>
    <t>Saliekama dzelzsbetona kāpņu podestu montāža (t. sk. dzelzsbetona izstrādājums Betons C35/45)  un ieliekamās detaļas, stiprinājumi, palīgmateriāli)/Assembly of prefabricated reinforced concrete stair landings  (incl. reinforced concrete product (exposed concrete surface , Concrete 35/45 )  and inserts, fasteners, auxiliary materials);  1 izstrādājuma tilpums/ volume for 1 item 0,66 m³</t>
  </si>
  <si>
    <t>Saliekama dzelzsbetona kāpņu laidu montāža (t. sk. dzelzsbetona izstrādājums Betons C35/45)  un ieliekamās detaļas, stiprinājumi, palīgmateriāli)/Assembly of prefabricated reinforced concrete stair run  (incl. reinforced concrete product (exposed concrete surface , Concrete 35/45 )  and inserts, fasteners, auxiliary materials) 1 izstrādājuma tilpums/ volume for 1 item 0,82 m³</t>
  </si>
  <si>
    <t>Saliekama dzelzsbetona kāpņu laidu montāža (t. sk. dzelzsbetona izstrādājums Betons C35/45)  un ieliekamās detaļas, stiprinājumi, palīgmateriāli)/Assembly of prefabricated reinforced concrete stair run  (incl. reinforced concrete product (exposed concrete surface , Concrete 35/45 )  and inserts, fasteners, auxiliary materials) 1 izstrādājuma tilpums/ volume for 1 item 0,92 m³</t>
  </si>
  <si>
    <t>Saliekama dzelzsbetona kāpņu laidu montāža (t. sk. dzelzsbetona izstrādājums Betons C35/45)  un ieliekamās detaļas, stiprinājumi, palīgmateriāli)/Assembly of prefabricated reinforced concrete stair run  (incl. reinforced concrete product (exposed concrete surface , Concrete 35/45 )  and inserts, fasteners, auxiliary materials) 1 izstrādājuma tilpums/ volume for 1 item 0,67 m³</t>
  </si>
  <si>
    <t>Saliekama dzelzsbetona kāpņu laidu montāža (t. sk. dzelzsbetona izstrādājums Betons C35/45)  un ieliekamās detaļas, stiprinājumi, palīgmateriāli)/Assembly of prefabricated reinforced concrete stair run  (incl. reinforced concrete product (exposed concrete surface , Concrete 35/45 )  and inserts, fasteners, auxiliary materials) 1 izstrādājuma tilpums/ volume for 1 item 0,93 m³</t>
  </si>
  <si>
    <t>Saliekama dzelzsbetona kāpņu laidu montāža (t. sk. dzelzsbetona izstrādājums Betons C35/45)  un ieliekamās detaļas, stiprinājumi, palīgmateriāli)/Assembly of prefabricated reinforced concrete stair run  (incl. reinforced concrete product (exposed concrete surface , Concrete 35/45 )  and inserts, fasteners, auxiliary materials) 1 izstrādājuma tilpums/ volume for 1 item 0,88 m³</t>
  </si>
  <si>
    <t>Saliekama dzelzsbetona kāpņu laidu montāža (t. sk. dzelzsbetona izstrādājums Betons C35/45)  un ieliekamās detaļas, stiprinājumi, palīgmateriāli)/Assembly of prefabricated reinforced concrete stair run  (incl. reinforced concrete product (exposed concrete surface , Concrete 35/45 )  and inserts, fasteners, auxiliary materials) 1 izstrādājuma tilpums/ volume for 1 item 0,90 m³</t>
  </si>
  <si>
    <t>Saliekama dzelzsbetona kāpņu laidu montāža (t. sk. dzelzsbetona izstrādājums Betons C35/45)  un ieliekamās detaļas, stiprinājumi, palīgmateriāli)/Assembly of prefabricated reinforced concrete stair run  (incl. reinforced concrete product (exposed concrete surface , Concrete 35/45 )  and inserts, fasteners, auxiliary materials) 1 izstrādājuma tilpums/ volume for 1 item 0,91 m³</t>
  </si>
  <si>
    <t>Saliekama dzelzsbetona kāpņu laidu montāža (t. sk. dzelzsbetona izstrādājums Betons C35/45)  un ieliekamās detaļas, stiprinājumi, palīgmateriāli)/Assembly of prefabricated reinforced concrete stair run  (incl. reinforced concrete product (exposed concrete surface , Concrete 35/45 )  and inserts, fasteners, auxiliary materials) 1 izstrādājuma tilpums/ volume for 1 item 0,97 m³</t>
  </si>
  <si>
    <t>Saliekama dzelzsbetona balkona plātnes Betons C35/45  montāža,  (t.sk.montāžas materiāli, stiprinājumi, ieliekamās detaļas, palīgmateriāli)/ Precast reinforced concrete balcony slab Concrete C35/45 assembly, (including assembly materials, fasteners, insert parts, auxiliary materials),t sk. including:</t>
  </si>
  <si>
    <t>Sienu betonēšana Betons C40/50, betons ar betona piegādi, sūknēšanu, vibrēšanu, līdzināšanu, mitrināšanu, plēves piesegšanu, tehnoloģisko un deformācijas šuvju izveidi, ieliekamo detaļu iebetonēšanu, ja nepieciešams/ Reinforced concrete wall, Concrete C40/50, concrete with concrete delivery, pumping, vibrating, leveling, wetting, covering with film, creating technological and deformation joints, concreting of insert parts, if necessary</t>
  </si>
  <si>
    <t>Iekšējā ugunsdzēsības šļūteņu sistēma / Fixed firefighting Hose system; Internal hydrant system</t>
  </si>
  <si>
    <t>Ugunsdzēsības krānu sistēma // Internal hydrant system</t>
  </si>
  <si>
    <t xml:space="preserve">Ugunsdzēsības krāna komplekts ar vietu ugunsdzēsības aparātam/virssienas; šļūtene (plakanā); ar regulējamu stobru, pieslēgums  no malas // Fire cabinet lay-flat type fire hose with place for fire extinguisher underneath DN52, L=20m WS/DN52/L20 PN-EN 671-C3G-52/20 L=500xW=200xH=600 </t>
  </si>
  <si>
    <t xml:space="preserve">Ugunsdzēsības krāna komplekts ar vietu ugunsdzēsības aparātam/iebūvētas; šļūtene (plakanā); ar regulējamu stobru, pieslēgums  no malas // Fire cabinet lay-flat type fire hose with place for fire extinguisher underneath DN52, L=20m RS/DN52/L20 PN-EN 671-B3G-52/20 L=500xW=200xH=600 </t>
  </si>
  <si>
    <t xml:space="preserve">Caurules // Pipes   </t>
  </si>
  <si>
    <t xml:space="preserve">Gropēta cinkota tērauda caurule // Galvanized steel pipe - grooved - Hot galvanized EN 10217-1 FLG-G DN65 FireLite® Hot Dip Galvanised according to EN10240; 
Pipe length shown as per the finished network geometry - the overall total pipe amount to be ordered is estimated by contractor // Cauruļu garumi atbilst projektētās sistēmas tiešai ģeometrijai - kopējo pasūtāmo cauruļu daudzums aprēķina būvnieks  </t>
  </si>
  <si>
    <t xml:space="preserve">Gropēta cinkota tērauda caurule // Galvanized steel pipe - grooved - Hot galvanized EN 10217-1 FLG-G DN50 FireLite® Hot Dip Galvanised according to EN10240; 
Pipe length shown as per the finished network geometry - the overall total pipe amount to be ordered is estimated by contractor // Cauruļu garumi atbilst projektētās sistēmas tiešai ģeometrijai - kopējo pasūtāmo cauruļu daudzums aprēķina būvnieks  </t>
  </si>
  <si>
    <t xml:space="preserve">Gropēta cinkota tērauda caurule // Galvanized steel pipe - grooved - Hot galvanized EN 10217-1 FLG-G DN25 FireLite® Hot Dip Galvanised according to EN10240; 
Pipe length shown as per the finished network geometry - the overall total pipe amount to be ordered is estimated by contractor // Cauruļu garumi atbilst projektētās sistēmas tiešai ģeometrijai - kopējo pasūtāmo cauruļu daudzums aprēķina būvnieks  </t>
  </si>
  <si>
    <t xml:space="preserve">Cauruļu stiprinājumi // Pipe rings and hangers:   </t>
  </si>
  <si>
    <t>Walraven</t>
  </si>
  <si>
    <t>Cauruļvadu stiprinājumi// Pipe hanger   DN65 Stiprināts ar vītņu stieni M10</t>
  </si>
  <si>
    <t>Cauruļvadu stiprinājumi// Pipe hanger   DN50 Stiprināts ar vītņu stieni M10</t>
  </si>
  <si>
    <t>Cauruļvadu stiprinājumi// Pipe hanger  DN25 Stiprināts ar vītņu stieni M10</t>
  </si>
  <si>
    <t xml:space="preserve">Stāvvadu stiprinājumi // Standing pipe supports   DN50 </t>
  </si>
  <si>
    <t xml:space="preserve">Papildus nestandarta stiprinājumi pie pārseguma, kolonām un sienām // Additional non-standard supports to slabs, columns and bearing walls   </t>
  </si>
  <si>
    <t xml:space="preserve">Vītņu stienis, konsoles, stiprinājumi // Threaded rod, encor    </t>
  </si>
  <si>
    <t xml:space="preserve">Vītņu stienis // Threaded rod, galvanised  M10 </t>
  </si>
  <si>
    <t xml:space="preserve">Iegremdēts enkurs // Lipped enchor  M10x40 </t>
  </si>
  <si>
    <t xml:space="preserve">Tērauda veidgabali un vārsti // Steel fittings and valves   </t>
  </si>
  <si>
    <t>Profit</t>
  </si>
  <si>
    <t xml:space="preserve">Atzara apskava// Mechanical tee GMGR DN 65-DN 65-DN 50 </t>
  </si>
  <si>
    <t xml:space="preserve">Atzara apskava// Mechanical tee GMGR DN 65-DN 65-DN 25 </t>
  </si>
  <si>
    <t xml:space="preserve">Trejgabals// Tee - grooved equal tee GTR DN65 </t>
  </si>
  <si>
    <t xml:space="preserve">Trejgabals// Tee - grooved equal tee GTR DN50 </t>
  </si>
  <si>
    <t xml:space="preserve">Līkums/ Elbow  - 90° grooved GB90R DN65 </t>
  </si>
  <si>
    <t xml:space="preserve">Pāreja// Concentric reducer grooved GRCR DN 65-DN 50 </t>
  </si>
  <si>
    <t>Lodveida ventilis // Threaded ball valve  THB-F DN65 Nipple grooved adapters NGA allow the connection between male threaded and grooved end equipment</t>
  </si>
  <si>
    <t>Lodveida ventilis // Threaded ball valve  THB-F DN25 Nipple grooved adapters NGA allow the connection between male threaded and grooved end equipment</t>
  </si>
  <si>
    <t xml:space="preserve">Vītņu adapteris// Threaded adapter, male thread NGA DN65 </t>
  </si>
  <si>
    <t xml:space="preserve">Vītņu adapteris// Threaded adapter, male thread NGA DN25 </t>
  </si>
  <si>
    <t xml:space="preserve">Apskavs // Couplings:   </t>
  </si>
  <si>
    <t xml:space="preserve"> Gropēta apskava// Grooved rigid coupling GKSR DN25 The amount of couplings does not match model // Apskavu apjoms nesakrīt ar modeli</t>
  </si>
  <si>
    <t xml:space="preserve"> Gropēta apskava// Grooved rigid coupling GKSR DN50 The amount of couplings does not match model // Apskavu apjoms nesakrīt ar modeli</t>
  </si>
  <si>
    <t xml:space="preserve"> Gropēta apskava// Grooved rigid coupling GKSR DN65 The amount of couplings does not match model // Apskavu apjoms nesakrīt ar modeli</t>
  </si>
  <si>
    <t xml:space="preserve">Pieslēgšanas mezgls iekārtas/ Connection room equipment   </t>
  </si>
  <si>
    <t xml:space="preserve">Aizbīdnis ar atlokiem// Butterfly valve wafer end WBV DN65 </t>
  </si>
  <si>
    <t>Potter</t>
  </si>
  <si>
    <t xml:space="preserve">Plūsmas relejs // Flow switch  VSR-EU DN65 </t>
  </si>
  <si>
    <t>Atloku adapteris// Adapter flange GAF16 DN65 Flange adaptor from PE PN10 D75mm UK pipe DN65x65</t>
  </si>
  <si>
    <t>Lodveida ventilis // Threaded ball valve drain  THB-F DN25 Nipple grooved adapters NGA allow the connection between male threaded and grooved end equipment</t>
  </si>
  <si>
    <t xml:space="preserve">Cauruļvadu stiprinājumi// Pipe hanger  DN25 </t>
  </si>
  <si>
    <t xml:space="preserve">Cauruļvadu stiprinājumi// Pipe hanger  DN65 </t>
  </si>
  <si>
    <t>Cauruļu fasondaļas pieslēgšanas vietā (cinkotas konsoles, savienojumi, skrūves/ cantiliver arms nuts, washers u.c.) // pipes with connections within connection room</t>
  </si>
  <si>
    <t>Sistēmas pārbaude uz ražību, spiedienu un plūsmas kompaktumu//System testing for yield, pressure and flow compactness</t>
  </si>
  <si>
    <t>Sistēmas hidrauliskā pārbaude (norādīt kāds ir pārbaudes spiediens)//Hydraulic test of the system (indicate what the test pressure is)</t>
  </si>
  <si>
    <t>Papildus // Additional</t>
  </si>
  <si>
    <t>PROMAT</t>
  </si>
  <si>
    <t>Ugunsdrošo konstrukciju atvērumu aizpildīšana// Fire safe structure opening sealing</t>
  </si>
  <si>
    <t>Atvērumu aizpildīšna// Openings sealing</t>
  </si>
  <si>
    <t>Montāžas palīgmateriāli// Auxiliary mounting materials</t>
  </si>
  <si>
    <t>Ugunsdrošības zīmes un marķējumus// Fire safety signs and labels</t>
  </si>
  <si>
    <t>Dažādi darbi, lūkas / Different jobs, details</t>
  </si>
  <si>
    <t>Saliekamo dz/b pārseguma paneļu šuvju monolitizēšanas palīgdarbi, smalkgraudains betons, neoprēna gumijas sloksne / Monolithic sealing of prefabricated panels, fine-grained concrete, neoprene rubber strip</t>
  </si>
  <si>
    <t>Smalkgraudains betons C35/45 paneļu šuvju, HQ siju un tērauda kolonnu aizpildei , betons- C40/50 HCS aizbetonējumi, monolitizējums pa HCS perimetru un monolītie iecirkņi/ Fine-grained concrete C35/45 for filling panel joints, HQ beams and steel columns; Concrete- C40/50 HCS concrete lining, monolithic lining along the HCS perimeter and monolithic sections</t>
  </si>
  <si>
    <t>Režģogu betonēšana Betons C40/50 ar kristalizējošu piedevu SHOMBURG BETOCRETE-CP-360-WP, betons ar betona piegādi, sūknēšanu, vibrēšanu, līdzināšanu, mitrināšanu, plēves piesegšanu, tehnoloģisko un deformācijas šuvju izveidi, ieliekamo detaļu iebetonēšanu, ja nepieciešams/ Pile cap , Concrete C40/50 whith crystallizing additive SHOMBURG BETOCRETE-CP-360-WP, concrete with concrete delivery, pumping, vibrating, leveling, wetting, covering with film, creating technological and deformation joints, concreting of insert parts, if necessary</t>
  </si>
  <si>
    <t>Sijas pandusa zonā betonēšana Betons C40/50 ar kristalizējošu piedevu SHOMBURG BETOCRETE-CP-360-WP , betons ar betona piegādi, sūknēšanu, vibrēšanu, līdzināšanu, mitrināšanu, plēves piesegšanu, tehnoloģisko un deformācijas šuvju izveidi, ieliekamo detaļu iebetonēšanu, ja nepieciešams/Reinforced concrete ramp area beams, Concrete C40/50 whith crystallizing additive SHOMBURG BETOCRETE-CP-360-WP, concrete with concrete delivery, pumping, vibrating, leveling, wetting, covering with film, creating technological and deformation joints, concreting of insert parts, if necessary</t>
  </si>
  <si>
    <t>Pamatnes malas 230x230mm betonēšana Betons C40/50  ar kristalizējošu piedevu SHOMBURG BETOCRETE-CP-360-WP, betons ar betona piegādi, sūknēšanu, vibrēšanu, līdzināšanu, mitrināšanu, plēves piesegšanu, tehnoloģisko un deformācijas šuvju izveidi, ieliekamo detaļu iebetonēšanu, ja nepieciešams/Reinforced concrete floor Slab_Edge_230x230mm, Concrete C40/50  whith crystallizing additive SHOMBURG BETOCRETE-CP-360-WP, concrete with concrete delivery, pumping, vibrating, leveling, wetting, covering with film, creating technological and deformation joints, concreting of insert parts, if necessary</t>
  </si>
  <si>
    <t>Pamatnes betonēšana b=530 mm Betons C40/50  ar kristalizējošu piedevu SHOMBURG BETOCRETE-CP-360-WP, betons ar betona piegādi, sūknēšanu, vibrēšanu, līdzināšanu, mitrināšanu, plēves piesegšanu, tehnoloģisko un deformācijas šuvju izveidi, ieliekamo detaļu iebetonēšanu, ja nepieciešams/Reinforced concrete floor b=530 mm, Concrete C40/50  whith crystallizing additive SHOMBURG BETOCRETE-CP-360-WP, concrete with concrete delivery, pumping, vibrating, leveling, wetting, covering with film, creating technological and deformation joints, concreting of insert parts, if necessary</t>
  </si>
  <si>
    <t>Pamatnes betonēšana b=400 mm Betons C40/50  ar kristalizējošu piedevu SHOMBURG BETOCRETE-CP-360-WP, betons ar betona piegādi, sūknēšanu, vibrēšanu, līdzināšanu, mitrināšanu, plēves piesegšanu, tehnoloģisko un deformācijas šuvju izveidi, ieliekamo detaļu iebetonēšanu, ja nepieciešams/Reinforced concrete floor b=400 mm, Concrete C40/50  whith crystallizing additive SHOMBURG BETOCRETE-CP-360-WP, concrete with concrete delivery, pumping, vibrating, leveling, wetting, covering with film, creating technological and deformation joints, concreting of insert parts, if necessary</t>
  </si>
  <si>
    <t>Pamatnes betonēšana b=300 mm Betons C40/50  ar kristalizējošu piedevu SHOMBURG BETOCRETE-CP-360-WP, betons ar betona piegādi, sūknēšanu, vibrēšanu, līdzināšanu, mitrināšanu, plēves piesegšanu, tehnoloģisko un deformācijas šuvju izveidi, ieliekamo detaļu iebetonēšanu, ja nepieciešams/Reinforced concrete floor b=300 mm, Concrete C40/50  whith crystallizing additive SHOMBURG BETOCRETE-CP-360-WP, concrete with concrete delivery, pumping, vibrating, leveling, wetting, covering with film, creating technological and deformation joints, concreting of insert parts, if necessary</t>
  </si>
  <si>
    <t>Pamatnes betonēšana b=110 mm Betons C40/50  ar kristalizējošu piedevu SHOMBURG BETOCRETE-CP-360-WP, betons ar betona piegādi, sūknēšanu, vibrēšanu, līdzināšanu, mitrināšanu, plēves piesegšanu, tehnoloģisko un deformācijas šuvju izveidi, ieliekamo detaļu iebetonēšanu, ja nepieciešams/Reinforced concrete floor b=110 mm, Concrete C40/50  whith crystallizing additive SHOMBURG BETOCRETE-CP-360-WP, concrete with concrete delivery, pumping, vibrating, leveling, wetting, covering with film, creating technological and deformation joints, concreting of insert parts, if necessary</t>
  </si>
  <si>
    <t>Pamatnes betonēšana b=100 mm Betons C40/50 ar kristalizējošu piedevu SHOMBURG BETOCRETE-CP-360-WP, betons ar betona piegādi, sūknēšanu, vibrēšanu, līdzināšanu, mitrināšanu, plēves piesegšanu, tehnoloģisko un deformācijas šuvju izveidi, ieliekamo detaļu iebetonēšanu, ja nepieciešams/Reinforced concrete floor b=100 mm, Concrete C40/50  whith crystallizing additive SHOMBURG BETOCRETE-CP-360-WP, concrete with concrete delivery, pumping, vibrating, leveling, wetting, covering with film, creating technological and deformation joints, concreting of insert parts, if necessary</t>
  </si>
  <si>
    <t>Sienu betonēšana Betons C40/50  ar kristalizējošu piedevu SHOMBURG BETOCRETE-CP-360-WP, betons ar betona piegādi, sūknēšanu, vibrēšanu, līdzināšanu, mitrināšanu, plēves piesegšanu, tehnoloģisko un deformācijas šuvju izveidi, ieliekamo detaļu iebetonēšanu, ja nepieciešams/ Reinforced concrete wall, Concrete C40/50 whith crystallizing additive SHOMBURG BETOCRETE-CP-360-WP, concrete with concrete delivery, pumping, vibrating, leveling, wetting, covering with film, creating technological and deformation joints, concreting of insert parts, if necessary</t>
  </si>
  <si>
    <t>Pamatnes betonēšana b=220 mm Betons C40/50 ar kristalizējošu piedevu SHOMBURG BETOCRETE-CP-360-WP, betons ar betona piegādi, sūknēšanu, vibrēšanu, līdzināšanu, mitrināšanu, plēves piesegšanu, tehnoloģisko un deformācijas šuvju izveidi, ieliekamo detaļu iebetonēšanu, ja nepieciešams/Reinforced concrete floor b=220 mm, Concrete C40/50  whith crystallizing additive SHOMBURG BETOCRETE-CP-360-WP, concrete with concrete delivery, pumping, vibrating, leveling, wetting, covering with film, creating technological and deformation joints, concreting of insert parts, if necessary</t>
  </si>
  <si>
    <t>Kolonnu betonēšana Betons C40/50 ar kristalizējošu piedevu SHOMBURG BETOCRETE-CP-360-WP, betons ar betona piegādi, sūknēšanu, vibrēšanu, līdzināšanu, mitrināšanu, plēves piesegšanu, tehnoloģisko un deformācijas šuvju izveidi, ieliekamo detaļu iebetonēšanu, ja nepieciešams/ Reinforced concrete column, Concrete C40/50 whith crystallizing additive SHOMBURG BETOCRETE-CP-360-WP, concrete with concrete delivery, pumping, vibrating, leveling, wetting, covering with film, creating technological and deformation joints, concreting of insert parts, if necessary</t>
  </si>
  <si>
    <t>Pārsegums 5. stāva līmenī / 5th floor slab</t>
  </si>
  <si>
    <t xml:space="preserve">Uz kāpņu margām pie pirmā un pēdējā pakāpiena iestrādā stāva numura taktilais apzīmējums vai numurs Braila akstā / A tactile floor number or Braille number must be installed on the handrail at the first and last step </t>
  </si>
  <si>
    <t>Visu ēku kāpņu telpas kapnēm pirmajam un pēdējam pakāpienam paredzams kontrastējošs melns, nodilumizturīgs krasojums 5 cm platumā visā kāpņu platumā / All staircases in the building must have a contrasting black, wear-resistant marking on the first and last step - 5 cm wide across the full width of the stair</t>
  </si>
  <si>
    <t>M-11</t>
  </si>
  <si>
    <t>M-12</t>
  </si>
  <si>
    <t>Kāpņu telpas margas montāža, t.sk. stiprinājumi, palīgmateriāli / Staircase railings assembly, including fasteners, consumables</t>
  </si>
  <si>
    <t>Terases margas  montāža, t.sk. stiprinājumi, palīgmateriāli / Terrace railings assembly, including fasteners, consumables</t>
  </si>
  <si>
    <t>Terases margas montāža, t.sk. stiprinājumi, palīgmateriāli / Terrace railings assembly, including fasteners, consumables</t>
  </si>
  <si>
    <t>Balkonu margas montāža, t.sk. stiprinājumi, palīgmateriāli/ Balcony railings assembly, including fasteners, consumables</t>
  </si>
  <si>
    <t>Balkonu stikla margas montāža, t.sk. stiprinājumi, palīgmateriāli / Balcony glass railings assembly, including fasteners, consumables</t>
  </si>
  <si>
    <t>Franču balkonu stikla margas montāža, t.sk. stiprinājumi, palīgmateriāli / French balcony glass railings assembly, including fasteners, consumables</t>
  </si>
  <si>
    <t>Iekštelpas stikla margas montāža, t.sk. stiprinājumi, palīgmateriāli / Indoor glass railings assembly, including fasteners, consumables</t>
  </si>
  <si>
    <t>Grīdu pamatnes / Floor constructions</t>
  </si>
  <si>
    <t>JZ-1</t>
  </si>
  <si>
    <t>ST-10</t>
  </si>
  <si>
    <t>ST-11</t>
  </si>
  <si>
    <t>ST-12</t>
  </si>
  <si>
    <t>ST-13</t>
  </si>
  <si>
    <t>ST-13'</t>
  </si>
  <si>
    <t>ST-13''</t>
  </si>
  <si>
    <t>ST-14</t>
  </si>
  <si>
    <t>GK-2v</t>
  </si>
  <si>
    <t>GK-5v</t>
  </si>
  <si>
    <t>GK-7v</t>
  </si>
  <si>
    <t>SS-3-1.1</t>
  </si>
  <si>
    <t>SS-3-1.2</t>
  </si>
  <si>
    <t>SS-3-1.3</t>
  </si>
  <si>
    <t>SS-3-1.4</t>
  </si>
  <si>
    <t>SS-3-1.5</t>
  </si>
  <si>
    <t>SS-3-3.1</t>
  </si>
  <si>
    <t>SS-3-3.2</t>
  </si>
  <si>
    <t>SS-3-3.3</t>
  </si>
  <si>
    <t>SS-3-3.4</t>
  </si>
  <si>
    <t>SS-3-4</t>
  </si>
  <si>
    <t>SS-3-5.1</t>
  </si>
  <si>
    <t>SS-3-5.2</t>
  </si>
  <si>
    <t>SS-4-1</t>
  </si>
  <si>
    <t>SS-4-2</t>
  </si>
  <si>
    <t>SS-4-3</t>
  </si>
  <si>
    <t>SS-4-4</t>
  </si>
  <si>
    <t>DF-1</t>
  </si>
  <si>
    <t>GA-1h</t>
  </si>
  <si>
    <t>GA-2h</t>
  </si>
  <si>
    <t>GK-1h</t>
  </si>
  <si>
    <t>GK-2h</t>
  </si>
  <si>
    <t>GK-3h</t>
  </si>
  <si>
    <t>GK-4h</t>
  </si>
  <si>
    <t>GK-5h</t>
  </si>
  <si>
    <t>GK-6h</t>
  </si>
  <si>
    <t>Mitrumizturīga ģipškartona piekārtie griesti ar metāla konstrukciju / Moisture-resistant plasterboard suspended ceiling with metal structure</t>
  </si>
  <si>
    <t>GK-7h</t>
  </si>
  <si>
    <t>GK-8h</t>
  </si>
  <si>
    <t>Ugunsdroša ģipškartona piekārtie griesti ar metāla konstrukciju / Fireproof plasterboard suspended ceiling with metal structure</t>
  </si>
  <si>
    <t>GS-1h</t>
  </si>
  <si>
    <t>GS-2h</t>
  </si>
  <si>
    <t>GS-3h</t>
  </si>
  <si>
    <t>GS-4h</t>
  </si>
  <si>
    <t>GA-1v</t>
  </si>
  <si>
    <t>GS-1v</t>
  </si>
  <si>
    <t>GS-3v</t>
  </si>
  <si>
    <t>P-1-1.1</t>
  </si>
  <si>
    <t>P-1-1.2</t>
  </si>
  <si>
    <t>P-1-1.3</t>
  </si>
  <si>
    <t>P-1-2.1</t>
  </si>
  <si>
    <t>P-1-2.2</t>
  </si>
  <si>
    <t>P-1-2.3</t>
  </si>
  <si>
    <t>P-1-3.1</t>
  </si>
  <si>
    <t>P-1-3.2</t>
  </si>
  <si>
    <t>P-1-3.3</t>
  </si>
  <si>
    <t>P-1-4.1</t>
  </si>
  <si>
    <t>P-1-4.2</t>
  </si>
  <si>
    <t>P-1-4.3</t>
  </si>
  <si>
    <t>P-2-6</t>
  </si>
  <si>
    <t>P-3-1</t>
  </si>
  <si>
    <t>P-3-2</t>
  </si>
  <si>
    <t>P-4-1.1</t>
  </si>
  <si>
    <t>P-4-1.2</t>
  </si>
  <si>
    <t>KS-1</t>
  </si>
  <si>
    <t>F-02</t>
  </si>
  <si>
    <t>F-01</t>
  </si>
  <si>
    <t>F-03</t>
  </si>
  <si>
    <t>LŪKA -1</t>
  </si>
  <si>
    <t>Jumta lūka ar izvelkamam ugunsdrošajām kāpnēm (piem. DRL FAKRO ar LMF EI60), izmēri 70 x 144 cm montāža, t.sk. stiprinājumi, izolācija, palīgmateriāli / Roof hatch with retractable fire ladder (e.g. DRL FAKRO with LMF EI60), dimensions 70 x 144 cm assembly, incl. fasteners, insulation, auxiliary materials (600x800 mm)</t>
  </si>
  <si>
    <t>DT-1</t>
  </si>
  <si>
    <t>Jumta drošības sistēmas ar stabiem (piem. Accen TRAX) (atbilstoši LBN, jāiztur lodze vismaz 12kN), izvietojumu skatīt jumta plānā montāža, t.sk. stiprinājumi, palīgmateriāli, piem., ROTHOBLAAS PATROL. Maksimums 2 personas. Saskaņā ar EN 795/C:2012, CEN/TS 16415:2013 un UNI 11578/C:2015, testēts visos krišanas virzienos. Drošības stiprinājumiem jāiztur slodze vismaz 12 kN. Stiprināta uz sendvičpaneļa ar ROTHOBLAAS SHIELD + SHIELD2 stiprinājumiem. / Roof safety system with posts (e.g. Accen TRAX) (according to LBN, must withstand a load of at least 12kN), see the roof plan for placement Installation, including fasteners, consumables</t>
  </si>
  <si>
    <t>DŪMU IZVADES RESTES/ SMOKE EXHAUST GRILLE</t>
  </si>
  <si>
    <t>GAISMAS ŠAHTAS RESTES/ LIGHT SHAFT GRILLE</t>
  </si>
  <si>
    <t>DR-1</t>
  </si>
  <si>
    <t>DR-2</t>
  </si>
  <si>
    <t>DR-3</t>
  </si>
  <si>
    <t>Cinkota metāla reste dūmu novadīšanai no pazemes stāva montāža, t.sk. stiprinājumi, izolācija, palīgmateriāli / Galvanized metal grating for smoke extraction from the underground floor  assembly, incl. fasteners, insulation, auxiliary materials  (2950x1100mm)</t>
  </si>
  <si>
    <t>Cinkota metāla reste dūmu novadīšanai no pazemes stāva montāža, t.sk. stiprinājumi, izolācija, palīgmateriāli / Galvanized metal grating for smoke extraction from the underground floor  assembly, incl. fasteners, insulation, auxiliary materials  (2600x1100mm)</t>
  </si>
  <si>
    <t>Cinkota metāla reste dūmu novadīšanai no pazemes stāva montāža, t.sk. stiprinājumi, izolācija, palīgmateriāli / Galvanized metal grating for smoke extraction from the underground floor  assembly, incl. fasteners, insulation, auxiliary materials  (2500x1200mm)</t>
  </si>
  <si>
    <t>FASĀDES SKĀRDA ELEMENTI / FACADE TIN ELEMENTS</t>
  </si>
  <si>
    <t>JUMTA SKĀRDA ELEMENTI / ROOF TIN ELEMENTS</t>
  </si>
  <si>
    <t>SK-3</t>
  </si>
  <si>
    <t>SK-4</t>
  </si>
  <si>
    <t>SK-5</t>
  </si>
  <si>
    <t>SK-6</t>
  </si>
  <si>
    <t>SK-7</t>
  </si>
  <si>
    <t>SK-8</t>
  </si>
  <si>
    <t>SK-9</t>
  </si>
  <si>
    <t>SK-10</t>
  </si>
  <si>
    <t>SK-11</t>
  </si>
  <si>
    <t>SK-12</t>
  </si>
  <si>
    <t>SK-13</t>
  </si>
  <si>
    <t>SK-14</t>
  </si>
  <si>
    <t>SK-17</t>
  </si>
  <si>
    <t>SK-18</t>
  </si>
  <si>
    <t>SK-19</t>
  </si>
  <si>
    <t>SK-20</t>
  </si>
  <si>
    <t>SK-21</t>
  </si>
  <si>
    <t>Krāsota loga palodzes skārda (Toni skatīt krāsu pasē) montāža, t.sk. stiprinājumi, izolācija, palīgmateriāli / Painted window sill sheet metal (See color passport for shades)assembly, incl. fasteners, insulation, auxiliary materials 30+125+ mm</t>
  </si>
  <si>
    <t>Krāsota loga palodzes skārda (Toni skatīt krāsu pasē) montāža, t.sk. stiprinājumi, izolācija, palīgmateriāli / Painted window sill sheet metal (See color passport for shades)assembly, incl. fasteners, insulation, auxiliary materials 30+295+ mm</t>
  </si>
  <si>
    <t>Krāsota loga palodzes skārda (Toni skatīt krāsu pasē) montāža, t.sk. stiprinājumi, izolācija, palīgmateriāli / Painted window sill sheet metal (See color passport for shades)assembly, incl. fasteners, insulation, auxiliary materials 30+365+ mm</t>
  </si>
  <si>
    <t>Krāsota loga palodzes skārda (Toni skatīt krāsu pasē) montāža, t.sk. stiprinājumi, izolācija, palīgmateriāli / Painted window sill sheet metal (See color passport for shades)assembly, incl. fasteners, insulation, auxiliary materials 45+285+ mm</t>
  </si>
  <si>
    <t>Krāsota loga palodzes skārda (Toni skatīt krāsu pasē) montāža, t.sk. stiprinājumi, izolācija, palīgmateriāli / Painted window sill sheet metal (See color passport for shades)assembly, incl. fasteners, insulation, auxiliary materials 45+355+ mm</t>
  </si>
  <si>
    <t>5.11</t>
  </si>
  <si>
    <t>Lifta montāža/ Elevator installation; Pasažieru lifts 13 personām KONE MonoSpace 500 / Passenger lift for 13 persons KONE MonoSpace 500 ; kabīnes izmērs / car size dxw 2100x1100 mm; Travel heigh 21900 mm</t>
  </si>
  <si>
    <t>Lifta montāža/ Elevator installation; Pasažieru lifts 16 personām KONE MonoSpace DX Performance / Passenger lift for 16 persons KONE MonoSpace DX Performance ; kabīnes izmērs / car size dxw 2000x3100 mm Travel heigh 3500 mm</t>
  </si>
  <si>
    <t>Ģipškartona griesti ar metāla konstrukciju / Plasterboard ceiling with double metal structure</t>
  </si>
  <si>
    <t>*-rāmis / frame;  furtnitūra, t.sk.  rokturis, enģes, aprīkojums / hardware, etc. handle, hinge, equipment; Rāmja tonis / Frame tone RAL 7038; Uw vērtība logam / Uw value for window 0,77 W/m2*K; Skaņas izolācija / Sound insulation, R,w+ Ctr Rw+Ctr 36dB; G (saules enerģijas caurlaidība) / G (solar energy transmittance) 0,5</t>
  </si>
  <si>
    <t>L-1.1</t>
  </si>
  <si>
    <t>L-1.2</t>
  </si>
  <si>
    <t>L-1.2*</t>
  </si>
  <si>
    <t>L-1.3</t>
  </si>
  <si>
    <t>L-1.3*</t>
  </si>
  <si>
    <t>L-1.4</t>
  </si>
  <si>
    <t>L-2.1</t>
  </si>
  <si>
    <t>L-2.2</t>
  </si>
  <si>
    <t>L-4*</t>
  </si>
  <si>
    <t>L-7K</t>
  </si>
  <si>
    <t>L-7L</t>
  </si>
  <si>
    <t>L-8K</t>
  </si>
  <si>
    <t>ST</t>
  </si>
  <si>
    <t>ST-1.1</t>
  </si>
  <si>
    <t>ST-1.1'</t>
  </si>
  <si>
    <t>ST-1.2</t>
  </si>
  <si>
    <t>ST-1.3</t>
  </si>
  <si>
    <t>ST-1.4</t>
  </si>
  <si>
    <t>ST-1.5</t>
  </si>
  <si>
    <t>ST-1.6</t>
  </si>
  <si>
    <t>ST-1.6'</t>
  </si>
  <si>
    <t>ST-1.7</t>
  </si>
  <si>
    <t>ST-1.7'</t>
  </si>
  <si>
    <t>ST-1.8</t>
  </si>
  <si>
    <t>ST-1.9</t>
  </si>
  <si>
    <t>ST-1.10</t>
  </si>
  <si>
    <t>ST-1.11</t>
  </si>
  <si>
    <t>ST-2.1</t>
  </si>
  <si>
    <t>ST-2.1'</t>
  </si>
  <si>
    <t>ST-2.2</t>
  </si>
  <si>
    <t>ST-2.3</t>
  </si>
  <si>
    <t>ST-2.3'</t>
  </si>
  <si>
    <t>ST-2.4</t>
  </si>
  <si>
    <t>ST-2.5</t>
  </si>
  <si>
    <t>ST-2.6</t>
  </si>
  <si>
    <t>ST-3.1</t>
  </si>
  <si>
    <t>ST-3.2</t>
  </si>
  <si>
    <t>ST-4.1</t>
  </si>
  <si>
    <t>ST-5.1</t>
  </si>
  <si>
    <t>ST-5.2</t>
  </si>
  <si>
    <t>ST-5.3</t>
  </si>
  <si>
    <t>ST-6.1</t>
  </si>
  <si>
    <t>ST-6.2</t>
  </si>
  <si>
    <t>ST-7.1</t>
  </si>
  <si>
    <t>ST-7.2</t>
  </si>
  <si>
    <t>ST-7.3</t>
  </si>
  <si>
    <t>ST-7.4</t>
  </si>
  <si>
    <t>ST-7.5</t>
  </si>
  <si>
    <t>ST-8</t>
  </si>
  <si>
    <t> 22.1</t>
  </si>
  <si>
    <t> 22.2</t>
  </si>
  <si>
    <t> 22.3</t>
  </si>
  <si>
    <t> 22.4</t>
  </si>
  <si>
    <t> 22.5</t>
  </si>
  <si>
    <t> 22.6</t>
  </si>
  <si>
    <t> 22.7</t>
  </si>
  <si>
    <t> 22.8</t>
  </si>
  <si>
    <t> 22.9</t>
  </si>
  <si>
    <t> 22.10</t>
  </si>
  <si>
    <t> 22.11</t>
  </si>
  <si>
    <t> 22.12</t>
  </si>
  <si>
    <t> 22.13</t>
  </si>
  <si>
    <t> 22.14</t>
  </si>
  <si>
    <t> 22.15</t>
  </si>
  <si>
    <t> 22.16</t>
  </si>
  <si>
    <t> 22.17</t>
  </si>
  <si>
    <t> 22.18</t>
  </si>
  <si>
    <t> 22.19</t>
  </si>
  <si>
    <t> 22.20</t>
  </si>
  <si>
    <t> 22.21</t>
  </si>
  <si>
    <t> 22.22</t>
  </si>
  <si>
    <t> 22.23</t>
  </si>
  <si>
    <t> 22.24</t>
  </si>
  <si>
    <t> 22.25</t>
  </si>
  <si>
    <t> 22.26</t>
  </si>
  <si>
    <t> 22.27</t>
  </si>
  <si>
    <t> 22.28</t>
  </si>
  <si>
    <t> 22.29</t>
  </si>
  <si>
    <t> 22.30</t>
  </si>
  <si>
    <t> 22.31</t>
  </si>
  <si>
    <t> 22.32</t>
  </si>
  <si>
    <t> 22.33</t>
  </si>
  <si>
    <t> 22.34</t>
  </si>
  <si>
    <t> 22.35</t>
  </si>
  <si>
    <t> 22.36</t>
  </si>
  <si>
    <t> 22.37</t>
  </si>
  <si>
    <t> 22.38</t>
  </si>
  <si>
    <t> 22.39</t>
  </si>
  <si>
    <t> 22.40</t>
  </si>
  <si>
    <t> 22.41</t>
  </si>
  <si>
    <t> 22.42</t>
  </si>
  <si>
    <t> 22.43</t>
  </si>
  <si>
    <t> 22.44</t>
  </si>
  <si>
    <t>DE-AL-82-L</t>
  </si>
  <si>
    <t>DE-AL-82-R</t>
  </si>
  <si>
    <t>DE-AL-d1.1-R</t>
  </si>
  <si>
    <t>DE-AL-d1.2-L</t>
  </si>
  <si>
    <t>DE-AL-d1.3-L</t>
  </si>
  <si>
    <t>DE-AL-e1.1-L</t>
  </si>
  <si>
    <t>DE-AL-e1.1-R</t>
  </si>
  <si>
    <t>DE-AL-e1.2-L</t>
  </si>
  <si>
    <t>DE-AL-f1.1-DR</t>
  </si>
  <si>
    <t>DE-AL-f1.1-R</t>
  </si>
  <si>
    <t>DE-AL-f1.2-R</t>
  </si>
  <si>
    <t>DE-AL-g1.1-DR</t>
  </si>
  <si>
    <t>D-M-d1.1-L</t>
  </si>
  <si>
    <t>D-M-d1.2-R</t>
  </si>
  <si>
    <t>D-M-g1.1-DR</t>
  </si>
  <si>
    <t>D-W-d1.2-L</t>
  </si>
  <si>
    <t>D-W-g1.1-DL</t>
  </si>
  <si>
    <t>D-W-g1.1-R</t>
  </si>
  <si>
    <t>D-W-g1.2-R</t>
  </si>
  <si>
    <t>D-W-g1.3-S</t>
  </si>
  <si>
    <t>DA-W-d1.1-L</t>
  </si>
  <si>
    <t>DA-W-d1.1-R</t>
  </si>
  <si>
    <t>DI-AL-d1.1-L</t>
  </si>
  <si>
    <t>DI-AL-e1.1-R</t>
  </si>
  <si>
    <t>DI-AL-e1.2-R</t>
  </si>
  <si>
    <t>DI-AL-e1.3-R</t>
  </si>
  <si>
    <t>DI-AL-e1.4-R</t>
  </si>
  <si>
    <t>DI-AL-f1.1-DL</t>
  </si>
  <si>
    <t>DI-AL-f1.1-DR</t>
  </si>
  <si>
    <t>DI-M-g1.1-DR</t>
  </si>
  <si>
    <t>DI-M-g1.2-DR</t>
  </si>
  <si>
    <t>DI-W-b1-L</t>
  </si>
  <si>
    <t>DI-W-b1-R</t>
  </si>
  <si>
    <t>DI-W-b2-L</t>
  </si>
  <si>
    <t>DI-W-b2-R</t>
  </si>
  <si>
    <t>DI-W-c1-L</t>
  </si>
  <si>
    <t>DI-W-c1-R</t>
  </si>
  <si>
    <t>DI-W-g1.1-DL</t>
  </si>
  <si>
    <t>DN-M-85-L</t>
  </si>
  <si>
    <t>DN-M-85-R</t>
  </si>
  <si>
    <t>DP-M-c1-L</t>
  </si>
  <si>
    <t>DP-MD-d1-L</t>
  </si>
  <si>
    <t>DP-MD-d1-R</t>
  </si>
  <si>
    <t>DP-W-d1.1-R</t>
  </si>
  <si>
    <t>DT-M-d1-R</t>
  </si>
  <si>
    <t>DT-M-d1.1-L</t>
  </si>
  <si>
    <t>DT-M-d1.2-R</t>
  </si>
  <si>
    <t>DT-M-d1.3-L</t>
  </si>
  <si>
    <t>DT-M-d1.3-R</t>
  </si>
  <si>
    <t>DT-W-d1-L</t>
  </si>
  <si>
    <t>DT-W-d1.2-R</t>
  </si>
  <si>
    <t>DT-W-d1.3-R</t>
  </si>
  <si>
    <t>*-durvju kārba, durvju vērtne noseglīstes, t.sk. stiprinājumi, palīgmateriāli; furtnitūra, t.sk.  rokturis, enģes, slēdzene, slieksnis, aprīkojums /  door frame; door; cover plates; assembly , including fasteners, consumables; hardware, etc. handle, hinge, lock, threshold, equipment</t>
  </si>
  <si>
    <t>Alumīnija durvis / Aluminum door 1500x2550 (h) mm  Furnitūra / Furniture PK-09 Access control system Alumīnija ugunsdrošas durvis atkritumu telpai / Aluminum fireproof doors for waste room</t>
  </si>
  <si>
    <t>Alumīnija durvis / Aluminum door 1230x2550 (h) mm  Furnitūra / Furniture EV-08  Alumīnija ārdurvis ieejai komerctelpā / Aluminum exterior doors for commercial entrances</t>
  </si>
  <si>
    <t>Alumīnija durvis ar stiklojumu / Aluminum door with glazing 1150x2450 (h) mm  Furnitūra / Furniture AL-05  Alumīnija ugunsdrošas durvis uz terasi / Aluminum fireproof doors to the terrace</t>
  </si>
  <si>
    <t>Alumīnija durvis ar stiklojumu / Aluminum door with glazing 1180x2600 (h) mm  Furnitūra / Furniture AL-06  Alumīnija ugunsdrošas durvis uz terasi / Aluminum fireproof doors to the terrace</t>
  </si>
  <si>
    <t>Alumīnija durvis / Aluminum door 1230x2550 (h) mm  Furnitūra / Furniture AL-01  Alumīnija ārdurvis ieejai komerctelpā / Aluminum exterior doors for commercial entrances</t>
  </si>
  <si>
    <t>Alumīnija durvis ar stiklojumu / Aluminum door with glazing 1230x2550 (h) mm  Furnitūra / Furniture AL-01  Alumīnija ārdurvis ieejai komerctelpā / Aluminum exterior doors for commercial entrances</t>
  </si>
  <si>
    <t>Alumīnija durvis ar stiklojumu / Aluminum door with glazing 1830x2550 (h) mm  Furnitūra / Furniture AL-02  Alumīnija ārdurvis ieejai komerctelpā / Aluminum exterior doors for commercial entrances</t>
  </si>
  <si>
    <t>Alumīnija durvis ar stiklojumu / Aluminum door with glazing 1500x2550 (h) mm  Furnitūra / Furniture PK-02 Access control system Alumīnija  ārdurvis ieejai dzīvojamajā lobijā / Aluminum exterior doors for residential lobby entrances</t>
  </si>
  <si>
    <t>Alumīnija durvis ar stiklojumu / Aluminum door with glazing 1500x2550 (h) mm  Furnitūra / Furniture PK-10 Access control system Alumīnija  ārdurvis ieejai dzīvojamajā lobijā / Aluminum exterior doors for residential lobby entrances</t>
  </si>
  <si>
    <t>Alumīnija durvis ar stiklojumu / Aluminum door with glazing 2180x2550 (h) mm  Furnitūra / Furniture PK-11 Access control system Alumīnija  ārdurvis ieejai dzīvojamajā lobijā / Aluminum exterior doors for residential lobby entrances</t>
  </si>
  <si>
    <t>Krāsotas metāla durvis / Painted metal door 1150x2200 (h) mm EI30 Furnitūra / Furniture MS-08  Metāla ugunsdrošas tehniskās telpas durvis / Metal fireproof technical room doors</t>
  </si>
  <si>
    <t>Krāsotas metāla durvis / Painted metal door 1150x2200 (h) mm EI30 Furnitūra / Furniture PK-05 Access control system Metāla ugunsdrošas tehniskās telpas durvis / Metal fireproof technical room doors</t>
  </si>
  <si>
    <t>Krāsotas metāla durvis / Painted metal door 2000x2200 (h) mm EI30 Furnitūra / Furniture PK-01 Access control system Metāla ugunsdrošas tehniskās telpas divviru durvis / Metal fireproof technical room double doors</t>
  </si>
  <si>
    <t>Finierētas koka durvis / Wooden doors with veneer 1150x2400 (h) mm EI30 Furnitūra / Furniture PK-05 Access control system Koka ugunsdrošas publisko palīgtelpu durvis / Wooden fireproof public utility room doors</t>
  </si>
  <si>
    <t>Finierētas koka durvis / Wooden doors with veneer 2000x2100 (h) mm  Furnitūra / Furniture MS-02  Koka ugunsdrošas tehnsikās telpas divviru durvis / Wooden fireproof technical room double doors</t>
  </si>
  <si>
    <t>Finierētas koka durvis / Wooden doors with veneer 1150x2400 (h) mm EI30 Furnitūra / Furniture MS-04  Koka ugunsdrošas palīgtelpas durvis / Wooden fireproof utility room doors</t>
  </si>
  <si>
    <t>Finierētas koka durvis / Wooden doors with veneer 1150x2200 (h) mm EI30 Furnitūra / Furniture MS-04  Koka ugunsdrošas palīgtelpas durvis / Wooden fireproof utility room doors</t>
  </si>
  <si>
    <t>Alumīnija durvis ar stiklojumu / Aluminum door with glazing 1090x2150 (h) mm EI30 Furnitūra / Furniture EV-04  Alumīnija ugunsdrošas durvis kāpņutelpām / Aluminum fireproof doors for stairwells</t>
  </si>
  <si>
    <t>Finierētas koka durvis / Wooden doors with veneer 1150x2400 (h) mm EI30 Furnitūra / Furniture MS-04  Koka ugunsdrošas  ieejas durvis dzīvoķlī / Wooden fireproof entrance doors to apartments</t>
  </si>
  <si>
    <t>Alumīnija durvis ar stiklojumu / Aluminum door with glazing 1090x2350 (h) mm EI30 Furnitūra / Furniture AL-07  Alumīnija ugunsdrošas durvis kāpņutelpām / Aluminum fire doors for stairwells</t>
  </si>
  <si>
    <t>Alumīnija durvis ar stiklojumu / Aluminum door with glazing 1240x2150 (h) mm EI30 Furnitūra / Furniture AL-05  Schueco Aluminium Door Universal Platform (AD UP) / Schueco Aluminum Door Universal Platform (AD UP)</t>
  </si>
  <si>
    <t>Alumīnija durvis ar stiklojumu / Aluminum door with glazing 1240x2350 (h) mm EI30 Furnitūra / Furniture EV-04  Schueco Aluminium Door Universal Platform (AD UP) / Schueco Aluminum Door Universal Platform (AD UP)</t>
  </si>
  <si>
    <t>Alumīnija durvis ar stiklojumu / Aluminum door with glazing 1240x2150 (h) mm EI30 Furnitūra / Furniture PK-09 Access control system Schueco Aluminium Door Universal Platform (AD UP) / Schueco Aluminum Door Universal Platform (AD UP)</t>
  </si>
  <si>
    <t>Alumīnija durvis ar stiklojumu / Aluminum door with glazing 1240x2150 (h) mm EI30 Furnitūra / Furniture EV-04  Schueco Aluminium Door Universal Platform (AD UP) / Schueco Aluminum Door Universal Platform (AD UP)</t>
  </si>
  <si>
    <t>Alumīnija durvis ar stiklojumu / Aluminum door with glazing 1910x2150 (h) mm EI30 Furnitūra / Furniture PK-12 Access control system Alumīnija ārdurvis ieejai dzīvojamajā lobijā / Aluminum exterior door for the entrance to the residential lobby</t>
  </si>
  <si>
    <t>Alumīnija durvis ar stiklojumu / Aluminum door with glazing 1460x2350 (h) mm EI30 Furnitūra / Furniture AL-03  Alumīnija ugunsdrošas durvis gaiteņos / Aluminum fire doors in the hallways</t>
  </si>
  <si>
    <t>Krāsotas metāla durvis / Painted metal door 2000x2200 (h) mm  Furnitūra / Furniture MS-02  Metāla ugunsdrošas tehniskās telpas divviru durvis / Metal fireproof double doors for technical rooms</t>
  </si>
  <si>
    <t>Krāsotas metāla durvis / Painted metal door 2000x2100 (h) mm  Furnitūra / Furniture PK-01 Access control system Metāla tehniskās telpas divviru durvis / Metal double doors for technical rooms</t>
  </si>
  <si>
    <t>Finierētas koka durvis / Wooden doors with veneer 850x2450 (h) mm  Furnitūra / Furniture MS-11  Koka iekšdurvis tehniskai telpai dzīvoklī / Wooden interior doors for technical rooms in apartments</t>
  </si>
  <si>
    <t>Finierētas koka durvis / Wooden doors with veneer 2000x2100 (h) mm  Furnitūra / Furniture MS-02 Access control system Koka ugunsdrošas tehnsikās telpas divviru durvis / Wooden fireproof technical room double doors</t>
  </si>
  <si>
    <t>Metāla durvis ar režģi / Metal door with grated sheet finish 850x2100 (h) mm  Furnitūra / Furniture MS-09  Noliktavas durvis / Storage door / Warehouse doors / Storage door</t>
  </si>
  <si>
    <t>Metāla durvis ar režģi / Metal door with grated sheet finish 850x2100 (h) mm  Furnitūra / Furniture MS-01  Noliktavas durvis / Storage door / Warehouse doors / Storage door</t>
  </si>
  <si>
    <t>Krāsotas metāla durvis / Painted metal door 900x2200 (h) mm  Furnitūra / Furniture WC-01  Metāla tehniskās telpas durvis / Metal technical room doors</t>
  </si>
  <si>
    <t>Krāsotas MDF durvis / Painted MDF door 1150x2200 (h) mm  Furnitūra / Furniture WC-02  Koka publisko sanmezglu durvis / Wooden public bathroom doors</t>
  </si>
  <si>
    <t>Krāsotas metāla durvis / Painted metal door 1150x2200 (h) mm  Furnitūra / Furniture MS-09  Metāla tehniskās telpas durvis / Metal technical room doors</t>
  </si>
  <si>
    <t>Krāsotas metāla durvis / Painted metal door 1150x2200 (h) mm  Furnitūra / Furniture PK-05 Access control system Metāla tehniskās telpas durvis / Metal technical room doors</t>
  </si>
  <si>
    <t>Finierētas koka durvis / Wooden doors with veneer 1150x2200 (h) mm EI30 Furnitūra / Furniture PK-05 Access control system Metāla ugunsdrošas tehniskās telpas durvis / Metal fireproof technical room doors</t>
  </si>
  <si>
    <t>Finierētas koka durvis / Wooden doors with veneer 1150x2200 (h) mm EI30 Furnitūra / Furniture MS-04  Koka ugunsdrošas tehniskās telpas durvis / Wooden fireproof technical room doors</t>
  </si>
  <si>
    <t>Finierētas koka durvis / Wooden doors with veneer 1150x2200 (h) mm EI30 Furnitūra / Furniture PK-05 Access control system Koka ugunsdrošas palīgtelpas durvis / Wooden fireproof auxiliary room doors</t>
  </si>
  <si>
    <t>Finierētas koka durvis / Wooden doors with veneer 1150x2200 (h) mm EI30 Furnitūra / Furniture PK-05 Yes Koka ugunsdrošas palīgtelpas durvis / Wooden fireproof auxiliary room doors</t>
  </si>
  <si>
    <t>5.12</t>
  </si>
  <si>
    <t>5.13</t>
  </si>
  <si>
    <t>4 istabu dzīvoklis 2.,3.,4.,5. stāvā 4-room apartment on the 2nd, 3rd, 4th, 5th floor</t>
  </si>
  <si>
    <t>3 istabu dzīvoklis 2.,3.,4.,5. stāvā 3-room apartment on the 2nd, 3rd, 4th, 5th floor</t>
  </si>
  <si>
    <t>2 istabu dzīvoklis 2.,3.,4.,5. stāvā 2-room apartment on the 2nd, 3rd, 4th, 5th floor</t>
  </si>
  <si>
    <t>Dzīvokļi 6.stāvā / Apartments on the 6th floor</t>
  </si>
  <si>
    <t>Grīdas segumi / Flooring</t>
  </si>
  <si>
    <t>FK</t>
  </si>
  <si>
    <t>FS</t>
  </si>
  <si>
    <t>FP1</t>
  </si>
  <si>
    <t>FP2</t>
  </si>
  <si>
    <t>FP3</t>
  </si>
  <si>
    <t>FP4</t>
  </si>
  <si>
    <t>FC1</t>
  </si>
  <si>
    <t>FC2</t>
  </si>
  <si>
    <t>FC3</t>
  </si>
  <si>
    <t>Akustiska izolācija (piem. Rockwool Superrock, ≥25 kg/m³, λ=0.035 W/mK) 100 mm / Acoustic insulation (e.g. Rockwool Superrock, ≥25 kg/m³, λ=0.035 W/mK) 100 mm</t>
  </si>
  <si>
    <t>CD 60/27 profilu karkasa konstrukcija, stiprināta uz U veida skavām (piem. Knauf D112 sistēma) 27+15 mm / CD 60/27 channel grid, mounted to universal brackets (i.e. Knauf D112 system) 27+15 mm</t>
  </si>
  <si>
    <t>Ģipškartons (blīvums ≥1000 kg/m³), 2 kārtās  (piem. Knauf BLUE) 2x12.5 mm / Gypsumboard (density ≥1000 kg/m³), 2 layers (i.e. Knauf BLUE) 2x12.5 mm</t>
  </si>
  <si>
    <t>Šķiedru cementa apakškonstrukcija Montāža atbilstoši ražotāja norādījumiem 27+13 m /  Fiber cement substructure Installation according to manufacturer's instructions 27+13 mm</t>
  </si>
  <si>
    <t>Šķiedru cementa apdares plāksnes 10mm (toni skatīt krāsu pasē) 10 mm / Fiber cement boards (color tone in color passport) 10mm</t>
  </si>
  <si>
    <t>Skaņas izolācija 50 mm / Sound insulation 50 mm</t>
  </si>
  <si>
    <t>Mitrumizturīgs ģipškartons (blīvums ≥680 kg/m³), 2 kārtās piem. Knauf GREEN) 2x12.5 mm / WAterproof gypsumboard (density ≥680 kg/m³), 2 layers (i.e. Knauf GREEN) 2x12.5 mm</t>
  </si>
  <si>
    <t>Mitrumizturīga ģipškartona piekārtie griesti ar metāla konstrukciju šahtas/ Moisture-resistant plasterboard suspended ceiling with metal structure shafts</t>
  </si>
  <si>
    <t>Mitrumizturīgs ģipškartons (blīvums ≥680 kg/m³), 2 kārtās piem. Knauf GREEN) 2x12.5 mm / Waterproof gypsumboard (density ≥680 kg/m³), 2 layers (i.e. Knauf GREEN) 2x12.5 mm</t>
  </si>
  <si>
    <t>Dubulta CD 60/27 profilu karkasa konstrukcija, iekārta noniusa iekarēs (piem. Knauf D112 sistēma) 2x27 mm / Double CD 60/27 channel grid, suspended with Nonius hangers (i.e. Knauf D112 system) 2x27 mm</t>
  </si>
  <si>
    <t>Ģipškartona piekārtie griesti ar metāla konstrukciju un skaņas izolāciju/ Plasterboard suspended ceiling with metal structure and sound insulation</t>
  </si>
  <si>
    <t xml:space="preserve">Ģipškartona piekārtie griesti ar metāla konstrukciju / Plasterboard suspended ceiling with metal structure </t>
  </si>
  <si>
    <t>Ģipškartona griesti ar dubulto metāla konstrukciju  / Plasterboard ceiling with double metal structure</t>
  </si>
  <si>
    <t xml:space="preserve">Ģipškartona griesti ar metāla konstrukciju  / Plasterboard ceiling with double metal structure </t>
  </si>
  <si>
    <t>Dubulta CD 60/27 profilu karkasa konstrukcija, iekārta noniusa iekarēs (piem. Knauf D112 sistēma) 54 mm / Double CD 60/27 channel grid, suspended with Nonius hangers (i.e. Knauf D112 system) 54 mm</t>
  </si>
  <si>
    <t>Ugunsdrošs ģipškartons (blīvums ≥800 kg/m³), 2 kārtās (piem. Knauf RED) 2x12.5 mm / Fireproof gypsumboard (density ≥800 kg/m³), 2 layers (i.e. Knauf RED) 2x12.5 mm</t>
  </si>
  <si>
    <t>Siltumizolācijas lamellas b=80 mm, līmētas pie griestiem, krāsotas (piem. PAROC CGL20cy) 80x200x1200 mm / Thermal insulation lamellas b=80 mm, glued to the ceiling (e.g. PAROC CGL20cy) 80x200x1200 mm</t>
  </si>
  <si>
    <t>Siltumizolācija līmēta ar līmi (piem. PAROC Ultra, λ=0,035 W/mK) 150mm + Akmensvates pretvēja izolācija ar melnu stiklašķiedras audumu (piem. PAROC WAS 50tb, λ=0,034 W/mK) 50mm /Thermal insulation glued  with glue (e.g. PAROC Ultra, λ=0.035 W/mK) 150mm + Rock wool windproof insulation with black fiberglass fabric (e.g. PAROC WAS 50tb, λ=0,034 W/mK) 50mm</t>
  </si>
  <si>
    <t>Siltumizolācija līmēta ar līmi (piem. PAROC Ultra, λ=0,035 W/mK) 100mm + Akmensvates pretvēja izolācija ar melnu stiklašķiedras audumu (piem. PAROC WAS 50tb, λ=0,034 W/mK) 50mm /Thermal insulation glued with glue  (e.g. PAROC Ultra, λ=0.035 W/mK) 100mm + Rock wool windproof insulation with black fiberglass fabric (e.g. PAROC WAS 50tb, λ=0,034 W/mK) 50mm</t>
  </si>
  <si>
    <t>Siltumizolācijas lamellas b=200 mm, līmētas pie griestiem ar līmi, krāsotas (piem. PAROC CGL20cy) 200x200x1200 mm / Thermal insulation lamellas b=200 mm, glued with glue to the ceiling (e.g. PAROC CGL20cy) 200x200x1200 mm</t>
  </si>
  <si>
    <t>Siltumizolācijas lamellas b=200mm, līmētas pie griestiem ar līmi, krāsotas (piem. PAROC CGL20cy) 200x200x1200 mm / Thermal insulation lamellas b=200mm, glued with glue to the ceiling (e.g. PAROC CGL20cy) 200x200x1200 mm</t>
  </si>
  <si>
    <t>DZ/B dobpaneļu starpstāvu pārsegums 265 mm / RC hollow core slab floor 265 mm</t>
  </si>
  <si>
    <t>Monolīta DZ/B pārsegums 300mm / Monolithic RC slab floor 300mm</t>
  </si>
  <si>
    <t>DZ/B dobpaneļu starpstāvu pārsegums 320 mm / RC hollow core slab floor 320 mm</t>
  </si>
  <si>
    <t>Monolīta DZ/B pārsegums virs rampas 300 mm / Monolithic RC slab floor above ramp 300 mm</t>
  </si>
  <si>
    <t>P-2-1.1</t>
  </si>
  <si>
    <t>Monolīta DZ/B pagrabstāva pārsegums 250mm / RC slab basement floor 250mm</t>
  </si>
  <si>
    <t>P-2-1.2</t>
  </si>
  <si>
    <t>P-2-2.1</t>
  </si>
  <si>
    <t>Monolīta DZ/B pagrabstāva pārsegums 350mm / RC slab basement floor 350mm</t>
  </si>
  <si>
    <t>P-2-2.2</t>
  </si>
  <si>
    <t>P-2-3.1</t>
  </si>
  <si>
    <t>P-2-3.2</t>
  </si>
  <si>
    <t>P-2-4.1</t>
  </si>
  <si>
    <t>Monolīta DZ/B pagrabstāva pārsegums 350mm, ietve / RC slab basement floor 350mm, pavement</t>
  </si>
  <si>
    <t>P-2-6*</t>
  </si>
  <si>
    <t>Monolīta DZ/B pagrabstāva pārsegums 250mm, ietve / RC slab basement floor 250mm, pavement</t>
  </si>
  <si>
    <t>P-2-7.1</t>
  </si>
  <si>
    <t>Monolīta DZ/B pagrabstāva pārsegums 350mm, apstādījumi / RC slab basement floor 350mm, greenery</t>
  </si>
  <si>
    <t>P-2-7.2</t>
  </si>
  <si>
    <t>Grīda uz grunts - tehniskās telpas / Floor on soil - technical rooms</t>
  </si>
  <si>
    <t>P-3-1*</t>
  </si>
  <si>
    <t>Grīda uz grunts zem lifta šahtas / Floor on soil under the elevator shaft</t>
  </si>
  <si>
    <t>Grīda uz grunts  - stāvvieta / Floor on soil – parking</t>
  </si>
  <si>
    <t>P-3-2*</t>
  </si>
  <si>
    <t>Grīda uz grunts gaismās šahtās / Floor on soil in light shafts</t>
  </si>
  <si>
    <t>Monolīta dz/b pārsegums 300 mm, rampa / Monolithic RC slab floor 300 mm, ramp</t>
  </si>
  <si>
    <t>P-8</t>
  </si>
  <si>
    <t>Prefabricēta DZ/B balkona plātne ar terases grīdu / Prefabricated RC balcony slab with terrace floor</t>
  </si>
  <si>
    <t>P-1-5.1</t>
  </si>
  <si>
    <t>DZ/B dobpaneļu starpstāvu pārsegums 500mm, jumta terase / RC hollow core slab floor 500mm, roof terrace</t>
  </si>
  <si>
    <t>P-1-5.2</t>
  </si>
  <si>
    <t>P-1-5.2*</t>
  </si>
  <si>
    <t>DZ/B dobpaneļu starpstāvu pārsegums 320mm, jumta terase / RC hollow core slab floor 320mm, roof terrace</t>
  </si>
  <si>
    <t>P-1-6.1</t>
  </si>
  <si>
    <t>DZ/B dobpaneļu starpstāvu pārsegums 500mm, jumta dārzs / RC hollow core slab floor 500mm, roof garden</t>
  </si>
  <si>
    <t>P-1-6.2</t>
  </si>
  <si>
    <t>P-1-6.3</t>
  </si>
  <si>
    <t>P-1-7.1</t>
  </si>
  <si>
    <t>DZ/B dobpaneļu starpstāvu pārsegums 500mm, jumta apstādījumi / RC hollow core slab floor 500mm, roof greenery</t>
  </si>
  <si>
    <t>P-1-7.2</t>
  </si>
  <si>
    <t>P-1-7.2*</t>
  </si>
  <si>
    <t>DZ/B dobpaneļu starpstāvu pārsegums 320mm, jumta apstādījumi / RC hollow core slab floor 320mm, roof greenery</t>
  </si>
  <si>
    <t>P-1-8.1</t>
  </si>
  <si>
    <t>Monolīta DZ/B pārsegums virs ārtelpas 300 mm / Monolithic RC slab floor above outdoor space 300 mm</t>
  </si>
  <si>
    <t>P-1-8.2</t>
  </si>
  <si>
    <t>P-1-8.3</t>
  </si>
  <si>
    <t>P-6-1</t>
  </si>
  <si>
    <t>DZ/B dobpaneļu pārsegums 220mm jumta segums / RC hollow core slab floor 220mm, roof</t>
  </si>
  <si>
    <t>P-6-1*</t>
  </si>
  <si>
    <t>DZ/B dobpaneļu pārsegums 220mm jumta segums virs lifta šahtas / RC hollow core slab floor 220mm, roof over the elevator shaft</t>
  </si>
  <si>
    <t>P-6-2</t>
  </si>
  <si>
    <t>DZ/B dobpaneļu starpstāvu pārsegums 320mm, terase / RC hollow core slab floor 320mm, roof terrace</t>
  </si>
  <si>
    <t>P-6-2*</t>
  </si>
  <si>
    <t>DZ/B dobpaneļu starpstāvu pārsegums 320mm, terase jumta izbūvēm / RC hollow core slab floor 320mm, terrace for roof dormers</t>
  </si>
  <si>
    <t>P-7-1</t>
  </si>
  <si>
    <t>Tērauda karkass, sendvičpaneļi un skārda apšuvums / Steel frame, sandwich panels and metal cladding</t>
  </si>
  <si>
    <t>P-7-2</t>
  </si>
  <si>
    <t>P-7-3</t>
  </si>
  <si>
    <t>Tērauda karkass un skārda apšuvums (analogs ĀS-1-7*) / Steel frame and metal cladding (analogue to ĀS-1-7*)</t>
  </si>
  <si>
    <t>P-7-4</t>
  </si>
  <si>
    <t>AS-1-1</t>
  </si>
  <si>
    <t>Saliekamais trīsslāņu DZ/B panelis (fasādes sijas un pilastri) / Precast RC sandwich panel (facade beams and pilasters)</t>
  </si>
  <si>
    <t>AS-1-2.1</t>
  </si>
  <si>
    <t>Monolīta DZ/B siena 200mm ar ventilējamo fasādi / Monolithic RC wall 200mm with ventilated facade</t>
  </si>
  <si>
    <t>AS-1-2.2</t>
  </si>
  <si>
    <t>Monolīta DZ/B siena 250mm ar ventilējamo fasādi / Monolithic RC wall 250mm with ventilated facade</t>
  </si>
  <si>
    <t>AS-1-3</t>
  </si>
  <si>
    <t>Saliekamais trīsslāņu DZ/B panelis / Precast RC sandwich panel</t>
  </si>
  <si>
    <t>AS-1-4.1</t>
  </si>
  <si>
    <t>Saliekamais trīsslāņu DZ/B panelis, 200mm / Precast RC sandwich panel, 200mm</t>
  </si>
  <si>
    <t>AS-1-4.1P</t>
  </si>
  <si>
    <t>Saliekamais trīsslāņu DZ/B panelis (parapeta fragments ar papildus siltumizolāciju un jumta apdari, skatīt mezglus M-69), 200mm / Precast RC sandwich panel (parapet fragment with additional thermal insulation and roof finish, see detail M-69), 200mm</t>
  </si>
  <si>
    <t>AS-1-4.2</t>
  </si>
  <si>
    <t>Saliekamais trīsslāņu DZ/B panelis, 220mm / Precast RC sandwich panel, 220mm</t>
  </si>
  <si>
    <t>AS-1-4.2P</t>
  </si>
  <si>
    <t>Saliekamais trīsslāņu DZ/B panelis (parapeta fragments ar papildus siltumizolāciju un jumta apdari, skatīt mezglus M-69), 220mm / Precast RC sandwich panel (parapet fragment with additional thermal insulation and roof finish, see detail M-69), 220mm</t>
  </si>
  <si>
    <t>Saliekamais DZ/B panelis ar ventilējamo fasādi / Precast RC panel with ventilated facade</t>
  </si>
  <si>
    <t>AS-1-5P</t>
  </si>
  <si>
    <t>Saliekamais DZ/B panelis ar ventilējamo fasādi (parapeta fragments ar papildus siltumizolāciju un jumta apdari, skatīt mezglus M-78) / Precast RC panel with ventilated facade (parapet fragment with additional thermal insulation and roof finish, see detail M-78)</t>
  </si>
  <si>
    <t>AS-1-6P</t>
  </si>
  <si>
    <t>Parapeta fragments no fasādes sistēmas un tērauda konstrukcijas, skatīt mezglus M-74 / Parapet fragment from the facade system and steel structure, see detail M-74</t>
  </si>
  <si>
    <t>AS-1-7</t>
  </si>
  <si>
    <t>Metāla karkass, sendvičpaneļi un skārda apšuvums / Metal frame, sandwich panels and metal cladding</t>
  </si>
  <si>
    <t>AS-1-7*</t>
  </si>
  <si>
    <t>Metāla karkass un skārda apšuvums (skatīt mezglus M-76) / Metal frame and metal cladding (see detail M-76)</t>
  </si>
  <si>
    <t>AS-2-1</t>
  </si>
  <si>
    <t>Pagrabstāva ārsiena / Basement exterior wall</t>
  </si>
  <si>
    <t>AS-2-2</t>
  </si>
  <si>
    <t>Pagrabstāva siena pret C2-9 / Basement wall towards C2-9</t>
  </si>
  <si>
    <t>AS-2-3</t>
  </si>
  <si>
    <t>Pagrabstāva ārsiena bez siltumizolācijas / Basement exterior wall without thermal insulation</t>
  </si>
  <si>
    <t>Monolīta DZ/B siena, 200mm  / Monolithic RC wall, 200mm</t>
  </si>
  <si>
    <t>Monolīta DZ/B siena, 220mm  / Monolithic RC wall, 220mm</t>
  </si>
  <si>
    <t>Monolīta DZ/B siena, 250mm  / Monolithic RC wall, 250mm</t>
  </si>
  <si>
    <t>Fibo bloku siena, 200mm / Fibo block wall, 200mm</t>
  </si>
  <si>
    <t>Fibo bloku siena, 250mm  / Fibo block wall, 250mm</t>
  </si>
  <si>
    <t>Monolīta DZ/B siena 200mm ar apšuvumu / Monolithic RC wall, 200mm with covering</t>
  </si>
  <si>
    <t>Monolīta DZ/B siena 220mm ar apšuvumu / Monolithic RC wall, 220mm with covering</t>
  </si>
  <si>
    <t>Monolīta DZ/B siena 250mm ar apšuvumu / Monolithic RC wall, 250mm with covering</t>
  </si>
  <si>
    <t>Fibo bloku siena 200mm ar apšuvumu / Fibo block wall, 200mm with covering</t>
  </si>
  <si>
    <t>SS-3-5.1P</t>
  </si>
  <si>
    <t>Saliekama DZ/B siena 200mm (lifta šahtas sienas izvirzījums ar papildus siltumizolāciju un jumta apdari) / Precast RC wall, 200mm (elevator shaft wall extension with additional thermal insulation and roof finish)</t>
  </si>
  <si>
    <t>Ģipškartona starpsiena (piem. Knauf W112 sistēma) / Gypsumboard partition wall (e.g. Knauf W112 system)</t>
  </si>
  <si>
    <t>Ģipškartona apšuvuma siena / Gypsumboard wall covering</t>
  </si>
  <si>
    <t>Ugunsdrošā šahtsiena (piem. Knauf W635) / Fireproof shaft wall (e.g. Knauf W635 system)</t>
  </si>
  <si>
    <t>SS-4-5</t>
  </si>
  <si>
    <t>Apšuvuma siena ar izolāciju / Cladding with insulation</t>
  </si>
  <si>
    <t>SS-5-1</t>
  </si>
  <si>
    <t>Noliktavu starpsienas / Warehouse partitions</t>
  </si>
  <si>
    <t>Bloku mūris ar šuvojumu un stiegrojumu (piem., FIBO) 250 mm / Concrete masonry (e.g., FIBO) 250 mm</t>
  </si>
  <si>
    <t>Siltumizolācija (piem. PAROC COS 5gt, λ=0,035 W/mK) 100 mm / Thermal insulation (e.g. PAROC COS 5gt, λ=0.035 W/mK) 100 mm</t>
  </si>
  <si>
    <t>Saliekama DZ/B siena starp dzīvokļiem, 150mm  (pēc BK projekta)/ Precast RC wall between apartments, 150mm (according to BK project)</t>
  </si>
  <si>
    <t>Saliekama DZ/B siena 220mm (pēc BK projekta)/ Precast RC wall, 220mm (according to BK project)</t>
  </si>
  <si>
    <t>Saliekama DZ/B siena 200mm (pēc BK projekta)/ Precast RC wall, 200mm (according to BK project)</t>
  </si>
  <si>
    <t>Metāla karkass ar skaņas izolāciju un karkasā iemontētu ģipškartona plāksni (piem Knauf Red GKFI) 50mm / Metal construction with insulation (≥25 kg/m³) with gypsum board installed in the frame (e.g. Knauf Red GKFI) 50 mm</t>
  </si>
  <si>
    <t>Ugunsdroša ģipškartona plāksnes (piem. Knauf Blue GKF) 2x15mm (lokālu inženiertīklu šķērsojumu gadījumā jāparedz 3x12,5mm ģipškartona plātnes) (3x12.5mm) / Fireproof plasterboard (e.g. Knauf Blue GKF) 2x15mm (in case of engineering network crossings, 3 fireproof plasterboards) (3x12.5mm)</t>
  </si>
  <si>
    <t>Apmetums uz sieta 20 mm / Plaster on mesh 20 mm</t>
  </si>
  <si>
    <t xml:space="preserve">Tērauda platformu režģa 100 mm montāža, t.sk. stiprinājumi, palīgmateriāli / Steel platform grating 100 mm assembly , including fasteners, consumables </t>
  </si>
  <si>
    <t>Mitrumu aizsargājoša un atdaloša kārta, speciāls papīrs grīdām  ar PE pārklājumu (piem. Knauf Schrenzlage) / Moisture-protective and separating layer, special floor paper with PE coating
(e.g. Knauf Schrenzlage)</t>
  </si>
  <si>
    <t>Minerālvates siltuma/skaņas izolācija (piem. ISOVER FLO) 2x30mm / Mineral wool heat/sound insulation (e.g. ISOVER FLO) 2x30mm</t>
  </si>
  <si>
    <t>Grīdas segums dzīvokļu mitrajās telpās - pēc IN projekta*, flīžu līme un apsildes kabeļi, 20 mm / Floor covering in wet rooms of apartments - according to IN project*, ile adhesive and heating cables, 20 mm</t>
  </si>
  <si>
    <t>Grīdas segums koplietošanas sausajās telpās - pēc IN projekta, 20 mm / Floor covering in common dry rooms - according to IN project, 20 mm</t>
  </si>
  <si>
    <t>Mitrumu aizsargājoša un atdaloša kārta, speciāls papīrs grīdām  ar PE pārklājumu (piem. Knauf Schrenzlage) / Moisture-protective and separating layer, special floor paper with PE coating (e.g. Knauf Schrenzlage)</t>
  </si>
  <si>
    <t>Pašizlīdzinošais plānas kārtas grīdas līdzinātajs (piem. Weber Vetonit), 10mm / Self-leveling thin-layer floor leveling compound (e.g. Weber Vetonit), 10mm</t>
  </si>
  <si>
    <t>Grīdas grunts (piem. Weber Vetonit MD16) / Floor primer (e.g. Weber Vetonit MD16),</t>
  </si>
  <si>
    <t>Pašizlīdzinošais biezas kārtas grīdas līdzinātājs ar šķiedrām (piem. Weber Vetonit), 60mm un grīdas apsildes caurules, 16mm (skat AVK)/ Self-leveling
thick-layer floor leveling compound with fibers (e.g. Weber Vetonit), 60mm and floor heating pipes, 16mm (see HVAC)</t>
  </si>
  <si>
    <t>Hidroizolācija telpām ar paaugstinātu mitrumu / Waterproofing for rooms with high humidity</t>
  </si>
  <si>
    <t xml:space="preserve">Grīdas grunts / Floor primer </t>
  </si>
  <si>
    <t>Slīpumu veidojošā grīdas pamatne (piem. Weber Vetonit), 40-70mm / Slope-forming floor base (e.g. Weber Vetonit), 40-70mm</t>
  </si>
  <si>
    <t xml:space="preserve">Pašizlīdzinošais biezas kārtas grīdas līdzinātājs ar šķiedrām (piem. Weber Vetonit), 60mm / Self-leveling thick-layer floor leveling compound with fibers (e.g. Weber Vetonit), 60mm </t>
  </si>
  <si>
    <t>Grīdas segums dzīvokļu sausajās telpās - pēc IN projekta, 20 mm / Floor covering in dry rooms of apartments - according to IN roject, 20 mm</t>
  </si>
  <si>
    <t>Keramzīta granulas grīdas piepacelšanai 195mm / Expanded clay granules for floor lifting 195mm</t>
  </si>
  <si>
    <t>Ģipškartona plāksnes peldošai grīdai (piem. KNAUF BROWN) 2x12.5mm / Plasterboard panels for floating floors (e.g. KNAUF BROWN) 2x12.5mm</t>
  </si>
  <si>
    <t>Vati aizsargājošs materiāls (piem. ISOVER Vapo Block) / Wool protective material (e.g. ISOVER Vapo Block)</t>
  </si>
  <si>
    <t>Tvaika izolācija Multiplex Super AL – SD 1500 / Vapour insulation Multiplex Super AL – SD 1500 - mm</t>
  </si>
  <si>
    <t>Slīpumu veidojošs slānis XPS (piem. FINNFOAM F-300,λ=0,033W/mK, spiedes izturība &gt;300kPa) 20-160 mm / Slope-forming layer XPS (e.g. FINNFOAM F-300, λ=0.033W/mK, compressive strength &gt;300kPa) 20-160 mm</t>
  </si>
  <si>
    <t xml:space="preserve">XPS siltumizolācija (piem. FINNFOAM F-300, λ=0,033W/mK, spiedes izturība &gt;300kPa) 120 mm / XPS thermal insulation (e.g. FINNFOAM F-300, λ=0.033W/mK, compressive strength &gt;300kPa) 120 mm </t>
  </si>
  <si>
    <t>Jumta siltumizolācijas plāksne (piemēram, PAROC ROB 80, λ=0,038 W/mK) 20 mm / Roof thermal insulation board (e.g. PAROC ROB 80, λ=0.038 W/mK) 20 mm</t>
  </si>
  <si>
    <t>Grīdas segums komerctelpu sausajās telpās - pēc IN projekta, 20 mm / Floor covering in dry rooms of commercial premises - according to IN project, 20 mm</t>
  </si>
  <si>
    <t>Grīdas segums komerctelpu mitrajās telpās - pēc IN projekta / Floor covering in wet rooms of commercial \remises - according to the IN project</t>
  </si>
  <si>
    <t>Slīpumu veidojošs slānis XPS (piem. FINNFOAM F-300,λ=0,033W/mK, spiedes izturība &gt;300kPa) 20-100 mm / Slope-forming layer XPS (e.g. FINNFOAM F-300, λ=0.033W/mK, compressive strength &gt;300kPa) 20-100 mm</t>
  </si>
  <si>
    <t xml:space="preserve">XPS siltumizolācija (piem. FINNFOAM F-300, λ=0,033W/mK, spiedes izturība &gt;300kPa) 200 mm / XPS thermal insulation (e.g. FINNFOAM F-300, λ=0.033W/mK, compressive strength &gt;300kPa) 200 mm </t>
  </si>
  <si>
    <t>XPS siltumizolācija (piem. FINNFOAM F-300, λ=0,033W/mK ,spiedes izturība &gt;300kPa) 200 mm / λ=0.033W/mK, compressive strength &gt;300kPa) 200 mm</t>
  </si>
  <si>
    <t>Slīpumu veidojošs slānis XPS (piem. FINNFOAM F-300, λ=0,033W/mK, spiedes izturība &gt;300kPa) 20-100 mm / Slope-forming layer XPS (e.g. FINNFOAM F-300, λ=0.033W/mK, compressive strength &gt;300kPa) 20-100 mm</t>
  </si>
  <si>
    <t>Tvaika izolācija Multiplex Super AL – SD 1500 / Vapor insulation Multiplex Super AL – SD 1500</t>
  </si>
  <si>
    <t>Blietēta grunts / Compacted soil</t>
  </si>
  <si>
    <t>Šūnbetons, necaurlaidīgs (piem. AIRFOAM) 100 mm / Aerated concrete, impermeable (e.g. AIRFOAM) 100 mm</t>
  </si>
  <si>
    <t>Hidrofobs pārklājums / Hydrophobic coating</t>
  </si>
  <si>
    <t>Grīdas segums, neslīdošs epoksīda pārklājums (piem. Mapei Mapefloor SL) / Floor covering, non-slip epoxy coating (e.g. Mapei Mapefloor SL)</t>
  </si>
  <si>
    <t xml:space="preserve">Grīdas segums, industriālais poliuretāna pārklājums (piem. Mapei Mapefloor Parking System PU / PD) / Floor covering, industrial polyurethane coating (e.g. Mapei Mapefloor Parking System PU / PD) </t>
  </si>
  <si>
    <t>Skrāpēta / rievota virsma / Scratched / grooved surface</t>
  </si>
  <si>
    <t>Fibrobetona slānis ar elektroapsildes kabeļiem (skat.EL), fibrobetona klase C35/45 100 mm  /  Fiber concrete layer with electric heating cables (see EL part), fiber concrete class C35/45 100 mm</t>
  </si>
  <si>
    <t xml:space="preserve">Atdalošā kārta, stabilizēta celtniecības PE plēve, pārlaidumi homogenizēti / Separating layer, stabilized construction PE film, overlaps homogenized </t>
  </si>
  <si>
    <t>XPS siltumizolācija (piem. FINNFOAM F-400, &gt;400kPa) 50 mm / XPS thermal insulation (e.g. FINNFOAM F-400, &gt;400kPa) 50 mm</t>
  </si>
  <si>
    <t>Bituma hidroizolācijas membrāna divās kārtās / Bitumen waterproofing membrane in two layers</t>
  </si>
  <si>
    <t>Fibrobetona slānis ar elektroapsildes kabeļiem (skat.EL), fibrobetona klase C35/45 200 mm  /  Fiber concrete layer with electric heating cables (see EL part), fiber concrete class C35/45 200 mm</t>
  </si>
  <si>
    <t>Pamatnes betonēšana b=300 mm Betons C40/50 ar kristalizējošu piedevu SHOMBURG BETOCRETE-CP-360-WP, betons ar betona piegādi, sūknēšanu, vibrēšanu, līdzināšanu, mitrināšanu, plēves piesegšanu, tehnoloģisko un deformācijas šuvju izveidi, ieliekamo detaļu iebetonēšanu, ja nepieciešams /Reinforced concrete ramp 300 mm, Concrete C40/50  whith crystallizing additive SHOMBURG BETOCRETE-CP-360-WP, concrete with concrete delivery, pumping, vibrating, leveling, wetting, covering with film, creating technological and deformation joints, concreting of insert parts, if necessary</t>
  </si>
  <si>
    <t>P-5</t>
  </si>
  <si>
    <t>KĀPŅU LAIDS UN PODESTS / STAIRS AND LANDING</t>
  </si>
  <si>
    <t>Virsmas izlīdzinošā kārta (piem. Weber Vetonit), 20mm / Surface leveling layer (e.g. Weber Vetonit), 20mm</t>
  </si>
  <si>
    <t>P-1 un P-2</t>
  </si>
  <si>
    <t xml:space="preserve">Jumta ruļļveida vai membrānas seguma materiāls (piem. WOLFIN TECTOFIN SK) / Roof roll or membrane covering material (e.g. WOLFIN TECTOFIN SK) </t>
  </si>
  <si>
    <t>Elektrību vadošs apakšklājs (piem. CONTROLIT PK) / Electrically conductive underlay (e.g. CONTROLIT PK)</t>
  </si>
  <si>
    <t>Siltumizolācija piemēram, PAROC ROS 60, λ=0,036 W/mK) 2x150 mm / Thermal insulation (e.g. PAROC ROS 60, λ=0.036 W/mK) 2x150 m</t>
  </si>
  <si>
    <t>Slīpumu veidojošs slānis (piem. Thermowhite WD100R) 20-160 mm / Slope-forming layer (e.g. Thermowhite WD100R) 20-160 mm</t>
  </si>
  <si>
    <t>Tvaika izolācija uz izlīdzinātas virsmas (piemēram, WITEK AL-S, SD&gt;1500mm) / Vapour insulation on a leveled surface (e.g. WITEK AL-S, SD&gt;1500mm)</t>
  </si>
  <si>
    <t>Slīpumu veidojoša siltumizolācija (piemēram, KINGSPAN THERMA TT46, λ=0,022 W/mK) 160-240 mm /  Slope-forming thermal insulation (e.g. KINGSPAN THERMA TT46, λ=0.022 W/mK) 160-240 m</t>
  </si>
  <si>
    <t>Terases laipu balsti / distanceri (piem. ZinCo Elefeet) 70-150 mm/ Terrace footing supports / spacers (e.g. ZinCo Elefeet) 70-150 mm</t>
  </si>
  <si>
    <t>Terases laipu balsti / distanceri (piem. ZinCo Elefeet) 80-100 mm/ Terrace footing supports / spacers (e.g. ZinCo Elefeet) 80-100 mm</t>
  </si>
  <si>
    <t>Skārda jumta segums (toni skatīt krāsu pasē) / Metal cladding (color tone in color passport)</t>
  </si>
  <si>
    <t>Retināts dēļu klājs, apstrādāts ar antipirēnu, B-s1, d0 20mm / Board deck, treated with flame retardant, B-s1, d0 20mm</t>
  </si>
  <si>
    <t>Koka latojums, apstrādāts ar antipirēnu, B-s1, d0 50mm / Wooden slats, treated with flame retardant, B-s1, d0 50mm</t>
  </si>
  <si>
    <t>Profilēts, ar minerālvati pildīts sienu sendvičpanelis piem. Ruukki SPA E), ugunsreakcijas klase ≥ A2-s1, d0 200mm / Mineral wool-filled sandwich panel (e.g. Ruukki SPA E), fire reaction class ≥ A2-s1, d0 200mm</t>
  </si>
  <si>
    <t>Tērauda konstrukcija (skatīt BK daļā) / siltumizolācijā (piem. PAROC Ultra, λ=0,035 W/mK), ugunsreakcijas klase ne zemāk kā A2-s1, d0 200 mm / Steel structure (according to BK project) / thermal insulation e.g. PAROC Ultra, λ=0.035 W/mK), fire reaction class not lower than A2-s1, d0 200 mm</t>
  </si>
  <si>
    <t>Tvaika izolācijas plēve (piem. Isover Vario Xtra, sd=0.3m) / Vapour barrier film (e.g. Isover Vario Xtra, sd=0.3m)</t>
  </si>
  <si>
    <t>Ģipškartons (blīvums ≥1000 kg/m³), 2 kārtās 25 mm / Gypsumboard (density ≥1000 kg/m³), 2 layers 25 mm</t>
  </si>
  <si>
    <t>FC1*</t>
  </si>
  <si>
    <t>Šķiedrcementa plāksnes, 6. stāva fasādei, 10mm (piem. Equitone, Eternit- natura. Stiprinājums uz BOSTIK vai SIKA slēptas līmēšanas sistēmas). Toni skatīt krāsu pasē. Alumīnija profilu šuvju vietās nosegt ar melnu EPDM lenti (platums 60mm) /  Fiber cement boards, for the 6th floor facade, 10mm (e.g. Equitone, Eternit-natura. Fastening on BOSTIK or SIKA hidden adhesive system). Color tone see in color passport. Cover the aluminum profile joints with black EPDM tape (width 60mm)</t>
  </si>
  <si>
    <t>Šķiedrcementa plāksnes, 1. stāva ielas fasādei, 10mm (piem. Equitone, Eternit- natura. Stiprinājums uz BOSTIK vai SIKA slēptas līmēšanas sistēmas). Toni skatīt krāsu pasē. Alumīnija profilu šuvju vietās nosegt ar melnu EPDM lenti (platums 60mm) / Fiber cement boards, 1st floor street facade, 10mm (e.g. Equitone, Eternit-natura. Fastening on BOSTIK or SIKA hidden adhesive system). Color tone see in color passport. Cover the aluminum profile joints with black EPDM tape (width 60mm)</t>
  </si>
  <si>
    <t>Šķiedrcementa plāksnes, 1. stāva iebrauktuvē (cokola līmenī), 10mm (piem. Equitone, Eternit- natura. Stiprinājums uz BOSTIK vai SIKA slēptas līmēšanas sistēmas). Toni skatīt krāsu pasē. Alumīnija profilu šuvju vietās nosegt ar melnu EPDM lenti (platums 60mm) / Fiber cement boards, 1st floor entrance (at plinth level), 10mm (e.g. Equitone, Eternit-natura. Fastening on BOSTIK or SIKA hidden adhesive system). Color tone see in color passport. Cover the aluminum profile joints with black EPDM tape (width 60mm)</t>
  </si>
  <si>
    <t>Šķiedrcementa plāksnes, 1. stāva iebrauktuvē, 10mm (piem. Equitone, Eternit- natura. Stiprinājums uz BOSTIK vai SIKA slēptas līmēšanas sistēmas). Toni skatīt krāsu pasē. Alumīnija profilu šuvju vietās nosegt ar melnu EPDM lenti (platums 60mm) / Fiber cement boards, 1st floor entrance, 10mm (e.g. Equitone, Eternit-natura. Fastening on BOSTIK or SIKA hidden adhesive system). Color tone see in color passport. Cover the aluminum profile joints with black EPDM tape (width 60mm)</t>
  </si>
  <si>
    <t>Siltumizolācijā (piem. PAROC Ultra, λ=0,035 W/mK), ugunsreakcijas klase ne zemāk kā A2-s1, d0 150mm / Thermal insulation (e.g. PAROC Ultra, λ=0.035 W/mK), fire reaction class not lower than A2-s1, d0 150mm</t>
  </si>
  <si>
    <t>Monolītā dzelzsbetona sija / Cast in place concrete beam Beam_Ramp</t>
  </si>
  <si>
    <t>Siltumizolācijā (piem. PAROC Ultra, λ=0,035 W/mK), ugunsreakcijas klase ne zemāk kā A2-s1, d0 200mm / Thermal insulation (e.g. PAROC Ultra, λ=0.035 W/mK), fire reaction class not lower than A2-s1, d0 200mm</t>
  </si>
  <si>
    <t>Pretvēja plēve, tonis melns / Windproof film, color tone - black</t>
  </si>
  <si>
    <t>Hidroizolācija / Waterproofing</t>
  </si>
  <si>
    <t>XPS siltumizolācija (spiedes stiprība ≥40 kPa, piem. TENAPORS EXTRA) 150 mm/  XPS insulation (compressive strength ≥40 kPa, e.g., TENAPORS EXTRA) 150 mm</t>
  </si>
  <si>
    <t>XPS siltumizolācija (spiedes stiprība ≥40 kPa, piem. TENAPORS EXTRA)  100 mm /  XPS insulation (compressive strength ≥40 kPa, e.g., TENAPORS EXTRA) 100 mm</t>
  </si>
  <si>
    <t>Tērauda / Koka latojums, ugunsreakcija ≥ B-s1, d0 50mm / Steel / Wooden slats, fire reaction ≥ B-s1, d0 50mm</t>
  </si>
  <si>
    <t>Šuves un stiprinājuma vietās paredzēt tvaika izolējošas lentes, SD vērtībā atbilstoši LBN / Provide vapor barrier tapes at joints and fastening points,
with SD value according to LBN</t>
  </si>
  <si>
    <t>SA-01</t>
  </si>
  <si>
    <t>SA-02</t>
  </si>
  <si>
    <t>SA-03</t>
  </si>
  <si>
    <t>SA-04</t>
  </si>
  <si>
    <t>Sienu gruntēšana, špaktelēšana un slīpēšana, sagatavošana krāsošanai / Priming, filling and sanding of walls, preparation for painting</t>
  </si>
  <si>
    <t>Palodzes ~350 mm montāža, t.sk. stiprinājumi un palīgmateriāli/ Window sill ~350 mm assembly, including fasteners and auxiliary materials</t>
  </si>
  <si>
    <t>Stikloto fasāžu sistēmu perimetra siltumizolācija un blīvēšna /Curtain wall profile perimeter  insulation and sealing (Iekšēja un ārēja hermetizācijas lente  / Internal and external sealing tape; Polietilēna kompencācijas perimetra lente / Polyethylene compensation perimeter tape; Siltumizolācijas plāksnes (piem. Kooltherm) λ=0.021 W/mK, Spiedes stiprība ≥ 100 kPa / Thermal insulation boards (e.g. Kooltherm) λ=0.021 W/mK, Compressive strength ≥ 100 kPa; Cieta siltumizolācijā, logu palodzes profils  (EPS Blaugelb vai analogs), spiedes stiprība ≥1000 kPa, siltumvadītspēja ≤0,040 W/m*K / Solid thermal insulation, window sill profile (EPS Blaugelb or similar), compressive strength ≥1000 kPa, thermal conductivity ≤0.040 W/m*K; Siltumizolācijā (piem. PAROC Ultra, λ=0,035 W/mK) / Thermal insulation (e.g. PAROC Ultra, λ=0.035 W/mK); XPS siltumizolācija (piem. FINNFOAM F-300, λ=0,033W/mK, spiedes; Tvaika izolācijas plēve (piem. Isover Vario Xtra sd=0.3m) / Vapour barrier film (e.g. Isover Vario Xtra sd=0.3m) izturība &gt;300kPa) / XPS thermal insulation (e.g. FINNFOAM F-300, λ=0.033W/mK, compressive strength &gt;300kPa) ; Mitrumizturīgs saplāksnis 21mm / Moistureresistant plywood 21mm)</t>
  </si>
  <si>
    <t>Logu ailes siltināšana un blīvēšana / Window frame insulation and sealing (Iekšēja un ārēja hermetizācijas lente  / Internal and external sealing tape; Polietilēna kompencācijas perimetra lente / Polyethylene compensation perimeter tape; Siltumizolācijas plāksnes (piem. Kooltherm) λ=0.021 W/mK, Spiedes stiprība ≥ 100 kPa / Thermal insulation boards (e.g. Kooltherm) λ=0.021 W/mK, Compressive strength ≥ 100 kPa; Cieta siltumizolācijā, logu palodzes profils  (EPS Blaugelb vai analogs), spiedes stiprība ≥1000 kPa, siltumvadītspēja ≤0,040 W/m*K / Solid thermal insulation, window sill profile (EPS Blaugelb or similar), compressive strength ≥1000 kPa, thermal conductivity ≤0.040 W/m*K; Siltumizolācijā (piem. PAROC Ultra, λ=0,035 W/mK) / Thermal insulation (e.g. PAROC Ultra, λ=0.035 W/mK); XPS siltumizolācija (piem. FINNFOAM F-300, λ=0,033W/mK, spiedes; Tvaika izolācijas plēve (piem. Isover Vario Xtra sd=0.3m) / Vapour barrier film (e.g. Isover Vario Xtra sd=0.3m) izturība &gt;300kPa) / XPS thermal insulation (e.g. FINNFOAM F-300, λ=0.033W/mK, compressive strength &gt;300kPa) ; Mitrumizturīgs saplāksnis 21mm / Moistureresistant plywood 21mm)</t>
  </si>
  <si>
    <t>Mitrumizturīgs saplāksnis 21mm / Moistureresistant plywood 21mm</t>
  </si>
  <si>
    <t>Siltumizolācijā (piem. PAROC Ultra, λ=0,035 W/mK) / Thermal insulation (e.g. PAROC Ultra, λ=0.035 W/mK)</t>
  </si>
  <si>
    <t>Siltumizolācijas plāksnes (piem. Kooltherm) λ=0.021 W/mK, Spiedes stiprība ≥ 100 kPa / Thermal insulation boards (e.g. Kooltherm) λ=0.021 W/mK, Compressive strength ≥ 100 kPa</t>
  </si>
  <si>
    <t>Siltumizolācija (piem. PAROC ROS 60, λ=0,036 W/mK) 160 mm / Thermal insulation (e.g. PAROC ROS 60, λ=0.036 W/mK) 160 mm</t>
  </si>
  <si>
    <t>Jumta siltumizolācijas plāksne (piem. PAROC ROB 80, λ=0,038 W/mK) 20 mm/ Roof thermal insulation board (e.g. PAROC ROB 80, λ=0.038 W/mK) 20 mm</t>
  </si>
  <si>
    <t>Krāsota parapeta skārda (Toni skatīt krāsu pasē) ar apakškarkasu un siltumizolāciju, izolāciju  montāža, t.sk. stiprinājumi, izolācija, palīgmateriāli / Painted parapet sheet metal (See color passport for shades) with subframe and insulation, thermal insulation  assembly, incl. fasteners, insulation, auxiliary materials 80+495+100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</si>
  <si>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80+550+100 mm</t>
  </si>
  <si>
    <t>Krāsota parapeta skārda (Toni skatīt krāsu pasē) ar apakškarkasu un siltumizolāciju, izolāciju  (piem. PAROC ROS 60, λ=0,036 W/mK) 100 mm montāža, t.sk. stiprinājumi, izolācija, palīgmateriāli / Painted parapet sheet metal (See color passport for shades) assembly with subframe and insulation, thermal insulation  (e.g. PAROC ROS 60, λ=0.036 W/mK) 100 mm, incl. fasteners, insulation, auxiliary materials 80+605+100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</si>
  <si>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80+650+105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</si>
  <si>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80+790+110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</si>
  <si>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80+810+110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</si>
  <si>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80+860+110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</si>
  <si>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80+385+175+85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</si>
  <si>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80+505+335+140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</si>
  <si>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80+355+465+145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</si>
  <si>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80+520+370+145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</si>
  <si>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80+850+170+135 mm</t>
  </si>
  <si>
    <t>Krāsota parapeta skārda (Toni skatīt krāsu pasē) ar apakškarkasu un siltumizolāciju, izolāciju  montāža, t.sk. stiprinājumi, izolācija, palīgmateriāli / Painted parapet sheet metal (See color passport for shades) assembly with subframe and insulation, thermal insulation , incl. fasteners, insulation, auxiliary materials 215+145+200+290+850+385+170+135 mm</t>
  </si>
  <si>
    <t>Sniega barjeras, montāža, t.sk. stiprinājumi, izolācija, palīgmateriāli/ Snow barriers installation, incl. fasteners, insulation, auxiliary materials</t>
  </si>
  <si>
    <t>HILTI apakškonstrukcijas montāža, t.sk. stiprinājumi, izolācija, palīgmateriāli, kas paredz viegli no ņemas sekcijas prieķš AVK iekārtu apkalpošanas / HILTI substructure  installation, incl. fasteners, insulation, auxiliary materials, which provides easily removable sections for servicing AVK equipment</t>
  </si>
  <si>
    <t>Akmensvates pretvēja izolācija ar melnu stiklašķiedras audumu (piem. PAROC WAS 50tb, λ=0,034 W/mK) 50 mm / Stone wool wind insulation board with black glass fibre fabric (e.g. PAROC WAS 50tb, λ=0,034 W/mK) 50 mm</t>
  </si>
  <si>
    <t>Siltumizolācija (piem. PAROC ROS 60, λ=0,036 W/mK) 80 mm / Thermal insulation (e.g. PAROC ROS 60, λ=0.036 W/mK) 80 mm</t>
  </si>
  <si>
    <t>Saliekama siltināta dzelzsbetona trīsslāņu 110/330/220 sienas paneļa montāža un šuvju hermetizācija ;  montāžas un hermetizācijas materiāli (hermētiķis, šuvju aukla, smalkgraudains šuvju betons, stiegrojums), t.sk. stiprinājumi, ieliekamās detaļas) Betons; Stiegrojums  B500B; Siltumizolācija (piem. PAROC COS 5gt, λ=0,035 W/mK), ugunsreakcijas klase ne zemāk kā B-s1,d0 180-330 mm bruto apjoms / Prefabricated reinforced concrete three-layer wall panel 110/330/220 assembly and joint sealing; assembly and sealing materials (sealant, joint cord, fine-grained joint concrete, reinforcement), incl. fasteners, insert parts) Concrete; Reinforcement B500B; Thermal insulation (e.g. PAROC COS 5gt, λ=0.035 W/mK), fire reaction class not lower than B-s1,d0 180-330 mm gross volume</t>
  </si>
  <si>
    <t>Saliekama siltināta dzelzsbetona trīsslāņu 110/330/200 sienas paneļa montāža un šuvju hermetizācija ;  montāžas un hermetizācijas materiāli (hermētiķis, šuvju aukla, smalkgraudains šuvju betons, stiegrojums), t.sk. stiprinājumi, ieliekamās detaļas) Betons; Stiegrojums  B500B; Siltumizolācija (piem. PAROC COS 5gt, λ=0,035 W/mK), ugunsreakcijas klase ne zemāk kā B-s1,d0 180-330 mm; gala apdari skat. AR daļā bruto apjoms / Prefabricated reinforced concrete three-layer wall panel 110/330/200 assembly and joint sealing; assembly and sealing materials (sealant, joint cord, fine-grained joint concrete, reinforcement), incl. fasteners, insert parts) Concrete; Reinforcement B500B; Thermal insulation (e.g. PAROC COS 5gt, λ=0.035 W/mK), fire reaction class not lower than B-s1,d0 180-330 mm; finnishings see AR part gross volume</t>
  </si>
  <si>
    <t>skat. BK daļā, T1-3S, see BK part T1-3S</t>
  </si>
  <si>
    <t>Alumīnija rāmja AWS 75.SI+ Schuco loga montāža, t.sk. stiprinājumi, palīgmateriāli  / Aluminum Schuco frame AWS 75.SI+ window assembly , including fasteners, consumables 1260x2560 (h) mm Furnitūra / Furniture Fe-Steckgr. abschl,2st RC 9005 iw</t>
  </si>
  <si>
    <t>Alumīnija rāmja AWS 75.SI+ Schuco loga montāža, t.sk. stiprinājumi, palīgmateriāli  / Aluminum Schuco frame AWS 75.SI+ window assembly , including fasteners, consumables 1260x2560 (h) mm Furnitūra / Furniture Fe-Steckgr. 9005 iw</t>
  </si>
  <si>
    <t>Alumīnija rāmja AWS 75.SI+ Schuco loga montāža, t.sk. stiprinājumi, palīgmateriāli  / Aluminum Schuco frame AWS 75.SI+ window assembly , including fasteners, consumables 1260x2560 (h) mm Pieslēgums UATS, EL / Connection to fire detection and alarm, Electricity Furnitūra / Furniture Atvēršanas automātika ar ķēdes piedziņu (skat. UPP) / Opening automation with chain drive (see UPP)</t>
  </si>
  <si>
    <t>Alumīnija rāmja AWS 75.SI+ Schuco loga montāža, t.sk. stiprinājumi, palīgmateriāli  / Aluminum Schuco frame AWS 75.SI+ window assembly , including fasteners, consumables 1260x2560 (h) mm Furnitūra / Furniture -</t>
  </si>
  <si>
    <t>Alumīnija rāmja AWS 75.SI+ Schuco loga montāža, t.sk. stiprinājumi, palīgmateriāli  / Aluminum Schuco frame AWS 75.SI+ window assembly , including fasteners, consumables 1160x2560 (h) mm Furnitūra / Furniture Fe-Steckgr. abschl,2st RC 9005 iw</t>
  </si>
  <si>
    <t>Alumīnija rāmja AWS 75.SI+ Schuco loga montāža, t.sk. stiprinājumi, palīgmateriāli  / Aluminum Schuco frame AWS 75.SI+ window assembly , including fasteners, consumables 1160x2560 (h) mm Furnitūra / Furniture Fe-Steckgr. 9005 iw</t>
  </si>
  <si>
    <t>Alumīnija rāmja ASE 80.HI Schuco loga  ar bīdāmu vērtni  montāža, t.sk. stiprinājumi, palīgmateriāli  / Aluminum Schuco frame ASE 80.HI window with sliding door assembly , including fasteners, consumables 1935x2580 (h) mm Furnitūra / Furniture Hebeschiebegriff o PZ 9005 / Griffschale 9005</t>
  </si>
  <si>
    <t>Alumīnija rāmja ASE 80.HI Schuco loga  ar bīdāmu vērtni  montāža, t.sk. stiprinājumi, palīgmateriāli  / Aluminum Schuco frame ASE 80.HI window with sliding door assembly , including fasteners, consumables 2060x2580 (h) mm Furnitūra / Furniture Hebeschiebegriff o PZ 9005 / Griffschale 9005</t>
  </si>
  <si>
    <t>Alumīnija rāmja ASE 80.HI Schuco loga  ar bīdāmu vērtni  montāža, t.sk. stiprinājumi, palīgmateriāli  / Aluminum Schuco frame ASE 80.HI window with sliding door assembly , including fasteners, consumables 2095x2580 (h) mm Furnitūra / Furniture Hebeschiebegriff o PZ 9005 / Griffschale 9005</t>
  </si>
  <si>
    <t>Alumīnija rāmja ASE 80.HI Schuco loga  ar bīdāmu vērtni  montāža, t.sk. stiprinājumi, palīgmateriāli  / Aluminum Schuco frame ASE 80.HI window with sliding door assembly , including fasteners, consumables 2460x2580 (h) mm Furnitūra / Furniture Hebeschiebegriff o PZ 9005 / Griffschale 9005</t>
  </si>
  <si>
    <t>Alumīnija rāmja ASE 80.HI Schuco loga  ar bīdāmu vērtni  montāža, t.sk. stiprinājumi, palīgmateriāli  / Aluminum Schuco frame ASE 80.HI window with sliding door assembly , including fasteners, consumables 3260x2580 (h) mm Furnitūra / Furniture Hebeschiebegriff o PZ 9005 / Griffschale 9005</t>
  </si>
  <si>
    <t>Alumīnija rāmja ASE 80.HI Schuco loga  ar bīdāmu vērtni  montāža, t.sk. stiprinājumi, palīgmateriāli  / Aluminum Schuco frame ASE 80.HI window with sliding door assembly , including fasteners, consumables 2360x2180 (h) mm Furnitūra / Furniture Hebeschiebegriff o PZ 9005 / Griffschale 9005</t>
  </si>
  <si>
    <t>Alumīnija rāmja ASE 80.HI Schuco loga  ar bīdāmu vērtni  montāža, t.sk. stiprinājumi, palīgmateriāli  / Aluminum Schuco frame ASE 80.HI window with sliding door assembly , including fasteners, consumables 1610x2180 (h) mm Pieslēgums UATS, EL / Connection to fire detection and alarm, Electricity Furnitūra / Furniture Atvēršanas automātika ar ķēdes piedziņu (skat. UPP) / Opening automation with chain drive (see UPP)</t>
  </si>
  <si>
    <t>Alumīnija rāmja AWS 75.SI+ Schuco loga montāža, t.sk. stiprinājumi, palīgmateriāli  / Aluminum Schuco frame AWS 75.SI+ window assembly , including fasteners, consumables 1460x840 (h) mm Pieslēgums UATS, EL / Connection to fire detection and alarm, Electricity Furnitūra / Furniture Fe-Steckgr. 9005 iw</t>
  </si>
  <si>
    <t>ST-9'</t>
  </si>
  <si>
    <t>Alumīnija rāmja Schuco stikloto fasāžu sistēmu montāža, t.sk. stiprinājumi, palīgmateriāli, t.sk.: / Aluminum Schuco frame curtain wall facade assembly , including fasteners, consumables, including:</t>
  </si>
  <si>
    <t>Stiklotā fasāžu sistēma / Glazed facade system  Jansen VISS 60 3000x4230 (h) mm Dūmu izvades aila / Smoke outlet Uw vērtība stiklojuma konstrukcijai / Uw value for CW 0,89 W/m2*K</t>
  </si>
  <si>
    <t>Stiklotā fasāžu sistēma / Glazed facade system  Jansen VISS 60 2966x4230 (h) mm Dūmu izvades aila / Smoke outlet Uw vērtība stiklojuma konstrukcijai / Uw value for CW 0,89 W/m2*K</t>
  </si>
  <si>
    <t>Stiklotā fasāžu sistēma / Glazed facade system  Jansen VISS 60 2965x4230 (h) mm Dūmu izvades aila / Smoke outlet Uw vērtība stiklojuma konstrukcijai / Uw value for CW 0,89 W/m2*K</t>
  </si>
  <si>
    <t>Stiklotā fasāžu sistēma / Glazed facade system  Jansen VISS 60 3000x5385 (h) mm Dūmu izvades aila / Smoke outlet Uw vērtība stiklojuma konstrukcijai / Uw value for CW 0,89 W/m2*K</t>
  </si>
  <si>
    <t>Stiklotā fasāžu sistēma / Glazed facade system  Jansen VISS 60 2100x5385 (h) mm  Uw vērtība stiklojuma konstrukcijai / Uw value for CW 0,89 W/m2*K</t>
  </si>
  <si>
    <t>Stiklotā fasāžu sistēma / Glazed facade system  Jansen VISS 60 3000x4230 (h) mm  Uw vērtība stiklojuma konstrukcijai / Uw value for CW 0,89 W/m2*K</t>
  </si>
  <si>
    <t>Stiklotā fasāžu sistēma / Glazed facade system  Jansen VISS 60 3000x5385 (h) mm  Uw vērtība stiklojuma konstrukcijai / Uw value for CW 0,89 W/m2*K</t>
  </si>
  <si>
    <t>Stiklotā fasāžu sistēma / Glazed facade system  Jansen VISS 60 2000x4230 (h) mm  Uw vērtība stiklojuma konstrukcijai / Uw value for CW 0,89 W/m2*K</t>
  </si>
  <si>
    <t>Stiklotā fasāžu sistēma / Glazed facade system  Jansen VISS 60 6999x4230 (h) mm Dūmu izvades aila / Smoke outlet Uw vērtība stiklojuma konstrukcijai / Uw value for CW 0,89 W/m2*K</t>
  </si>
  <si>
    <t>Stiklotā fasāžu sistēma / Glazed facade system  Jansen VISS 60 7000x4230 (h) mm Dūmu izvades aila / Smoke outlet Uw vērtība stiklojuma konstrukcijai / Uw value for CW 0,89 W/m2*K</t>
  </si>
  <si>
    <t>Stiklotā fasāžu sistēma / Glazed facade system  Jansen VISS 60 6500x4230 (h) mm Dūmu izvades aila / Smoke outlet Uw vērtība stiklojuma konstrukcijai / Uw value for CW 0,89 W/m2*K</t>
  </si>
  <si>
    <t>Stiklotā fasāžu sistēma / Glazed facade system  Jansen VISS 60 6595x4230 (h) mm Dūmu izvades aila / Smoke outlet Uw vērtība stiklojuma konstrukcijai / Uw value for CW 0,89 W/m2*K</t>
  </si>
  <si>
    <t>Stiklotā fasāžu sistēma / Glazed facade system  Jansen VISS 60 6825x4230 (h) mm Dūmu izvades aila / Smoke outlet Uw vērtība stiklojuma konstrukcijai / Uw value for CW 0,89 W/m2*K</t>
  </si>
  <si>
    <t>Stiklotā fasāžu sistēma / Glazed facade system  Jansen VISS 60 6710x4280 (h) mm Dūmu izvades aila / Smoke outlet Uw vērtība stiklojuma konstrukcijai / Uw value for CW 0,89 W/m2*K</t>
  </si>
  <si>
    <t>Stiklotā fasāžu sistēma / Glazed facade system  Jansen VISS 60 7040x4280 (h) mm Dūmu izvades aila / Smoke outlet Uw vērtība stiklojuma konstrukcijai / Uw value for CW 0,89 W/m2*K</t>
  </si>
  <si>
    <t>Stiklotā fasāžu sistēma / Glazed facade system  Jansen VISS 60 5620x4230 (h) mm Dūmu izvades aila / Smoke outlet Uw vērtība stiklojuma konstrukcijai / Uw value for CW 0,89 W/m2*K</t>
  </si>
  <si>
    <t>Stiklotā fasāžu sistēma / Glazed facade system  Jansen VISS 60 1540x4230 (h) mm  Uw vērtība stiklojuma konstrukcijai / Uw value for CW 0,89 W/m2*K</t>
  </si>
  <si>
    <t>Stiklotā fasāžu sistēma / Glazed facade system  Jansen VISS 60 1480x4230 (h) mm  Uw vērtība stiklojuma konstrukcijai / Uw value for CW 0,89 W/m2*K</t>
  </si>
  <si>
    <t>Stiklotā fasāžu sistēma / Glazed facade system  Jansen VISS 60 1940x4230 (h) mm  Uw vērtība stiklojuma konstrukcijai / Uw value for CW 0,89 W/m2*K</t>
  </si>
  <si>
    <t>Stiklotā fasāžu sistēma / Glazed facade system  Jansen VISS 60 7520x8075 (h) mm Dūmu izvades aila / Smoke outlet Uw vērtība stiklojuma konstrukcijai / Uw value for CW 0,89 W/m2*K</t>
  </si>
  <si>
    <t>Stiklotā fasāžu sistēma / Glazed facade system  Jansen VISS 60 7545x8075 (h) mm  Uw vērtība stiklojuma konstrukcijai / Uw value for CW 0,89 W/m2*K</t>
  </si>
  <si>
    <t>Stiklotā fasāžu sistēma / Glazed facade system  Jansen VISS 60 11811x4020 (h) mm  Uw vērtība stiklojuma konstrukcijai / Uw value for CW 0,89 W/m2*K</t>
  </si>
  <si>
    <t>Stiklotā fasāžu sistēma / Glazed facade system  Jansen VISS 60 13332x4020 (h) mm Dūmu izvades aila / Smoke outlet Uw vērtība stiklojuma konstrukcijai / Uw value for CW 0,89 W/m2*K</t>
  </si>
  <si>
    <t>Stiklotā fasāžu sistēma / Glazed facade system  Jansen VISS 60 22462x4020 (h) mm Dūmu izvades aila / Smoke outlet Uw vērtība stiklojuma konstrukcijai / Uw value for CW 0,89 W/m2*K</t>
  </si>
  <si>
    <t>Stiklotā fasāžu sistēma / Glazed facade system  Jansen VISS 60 14732x4020 (h) mm Dūmu izvades aila / Smoke outlet Uw vērtība stiklojuma konstrukcijai / Uw value for CW 0,89 W/m2*K</t>
  </si>
  <si>
    <t>Stiklotā fasāžu sistēma / Glazed facade system  Jansen VISS 60 1081x4020 (h) mm  Uw vērtība stiklojuma konstrukcijai / Uw value for CW 0,89 W/m2*K</t>
  </si>
  <si>
    <t>Stiklotā fasāžu sistēma / Glazed facade system  AD UP 75 1280x2530 (h) mm Dūmu izvades aila / Smoke outlet Uw vērtība stiklojuma konstrukcijai / Uw value for CW 0,89 W/m2*K</t>
  </si>
  <si>
    <t>Stiklotā fasāžu sistēma / Glazed facade system  ADS 80 FR 30 1980x2180 (h) mm  Uw vērtība stiklojuma konstrukcijai / Uw value for CW 0,89 W/m2*K</t>
  </si>
  <si>
    <t xml:space="preserve">Stiklotā fasāžu sistēma / Glazed facade system  ADS 80 FR 30 1530x2380 (h) mm   </t>
  </si>
  <si>
    <t xml:space="preserve">Stiklotā fasāžu sistēma / Glazed facade system  ADS 80 FR 30 2280x2380 (h) mm   </t>
  </si>
  <si>
    <t xml:space="preserve">Stiklotā fasāžu sistēma / Glazed facade system  ADS 80 FR 30 2580x2380 (h) mm   </t>
  </si>
  <si>
    <t xml:space="preserve">Stiklotā fasāžu sistēma / Glazed facade system  ADS 80 FR 30 2580x2180 (h) mm   </t>
  </si>
  <si>
    <t>Stiklotā fasāžu sistēma / Glazed facade system  ADS 80 FR 30 2580x2180 (h) mm  Uw vērtība stiklojuma konstrukcijai / Uw value for CW 0,89 W/m2*K</t>
  </si>
  <si>
    <t xml:space="preserve">Stiklotā fasāžu sistēma / Glazed facade system  ADS 80 FR 30 2280x2180 (h) mm  </t>
  </si>
  <si>
    <t>Drenāžas slānis, ZinCo Floradrain FD 60, piepildīts ar minerālsubstrātu, 60mm / Drainage layer, ZinCo Floradrain FD 60, filled with mineral substrate, 60 mm</t>
  </si>
  <si>
    <t>Koku stādīšana - t.sk. Substrāts uz pārseguma, augu konteineros un gruntī (skat. RWC2-10_AAD_TS-L_A01_03_RA_0090_ _Greenery plan 3rd) / Tree planting - incl. substrate on the extensive green roof, in planters and planting in ground (see RWC2-10_AAD_TS-L_A01_03_RA_0090_ _Greenery plan 3rd)</t>
  </si>
  <si>
    <t>Alumīnija apakškonstrukcija (stiprināt caur izolējošo starpliku) 275 mm / Aluminum substructure (fasten through insulating spacer) 275 mm</t>
  </si>
  <si>
    <t>Alumīnija apakškonstrukcija (stiprināt caur izolējošo starpliku) 50, 300 un 900mm / Aluminum substructure (fasten through insulating spacer) 50, 300 un 900mm</t>
  </si>
  <si>
    <t>Šķiedrcementa plākšņu griesti 10mm / Fiber cement board ceilings 10mm  M-25, M-21 un M-22</t>
  </si>
  <si>
    <t>Akmensvates pretvēja izolācija ar melnu stiklašķiedras audumu (piem. PAROC WAS 50tb, λ=0,034 W/mK) 30 mm / Stone wool wind insulation board with black glass fibre abric (e.g. PAROC WAS 50tb, λ=0,034 W/mK) 30 mm</t>
  </si>
  <si>
    <t>Griestu gruntēšana, špaktelēšana un slīpēšana, sagatavošana krāsošanai sausās telpās/ Ceiling priming, puttying and sanding, preparation for painting in dry rooms</t>
  </si>
  <si>
    <t>1-12-1</t>
  </si>
  <si>
    <t>1-12-2</t>
  </si>
  <si>
    <t>1-14-1</t>
  </si>
  <si>
    <t>1-14-2</t>
  </si>
  <si>
    <t>Sienu apdares darbi dzīvokļos / Wall finishing apartments</t>
  </si>
  <si>
    <t>Grīdu apdares darbi dzīvokļos/ Floor finishing apartments</t>
  </si>
  <si>
    <t>1-13-2</t>
  </si>
  <si>
    <t>Griestu apdares darbi dzīvokļos/ Ceiling finishing apartments</t>
  </si>
  <si>
    <t>Griestu konstrukcijas / Ceiling constructions</t>
  </si>
  <si>
    <t>1-13-1</t>
  </si>
  <si>
    <t>Grīdu apdares darbi koptelpās / Floor finishing common areas</t>
  </si>
  <si>
    <t>F-04</t>
  </si>
  <si>
    <t>Kājslauķa montāža, t.sk. stiprinājumi, izolācija, palīgmateriāli ; Iebūvētais kājslauķis Syncros, NUWAY TUFTIGUARD BAMBOO 2400x1800mm, dziļums 26mm / Doormat assembly, including fasteners, insulation, auxiliary materials; Built-in doormat Syncros, NUWAY TUFTIGUARD BAMBOO 2400x1800mm, depth 26mm</t>
  </si>
  <si>
    <t>Grīdas flīžu montāža uz elastīgas flīžu līmes ar šuvotāju un profiliem, palīgmateriāliem (t. sk. krustiņi, līstes, profili, hermētiķi, silikoni); Akmens flīzes Natural MARBLE GLAZE (CREMA NOBEL), biezums 2cm, Light marble, honed/matt, 120x60cm / Installation of floor tiles on flexible tile adhesive with a jointer and profiles, auxiliary materials (including crosses, strips, profiles, sealants, silicones); Stone floor finish, Natural MARBLE GLAZE (CREMA NOBEL), thickness 2cm, Light marble, honed/matt, 120x60cm</t>
  </si>
  <si>
    <t>Grīdas flīžu montāža uz elastīgas flīžu līmes ar šuvotāju un profiliem, palīgmateriāliem (t. sk. krustiņi, līstes, profili, hermētiķi, silikoni) Neslīdošas porcelāna flīzes Atlas Concorde Boost Mix, BMIX IVO, 120x32.5cm / Installation of floor tiles on flexible tile adhesive with a jointer and profiles, auxiliary materials (including crosses, strips, profiles, sealants, silicones) Slip resistant porcelain tiles Atlas Concorde Boost Mix, BMIX IVO, 120x32.5cm</t>
  </si>
  <si>
    <t>Sienas apdare ar paneļiem, t. sk. apakškarkass, stiprinājumi, palīgmateriāli; Koka paneļi, ugunsdrošs MDF un ozols / Wall finishing installation, incl. subframe, fasteners, auxiliary materials. Wooden panels, Fireproof MDF and Oak</t>
  </si>
  <si>
    <t>Sienu gruntēšana un krāsošana NCS S 0500-N/ Wall priming and painting NCS S 0500-N</t>
  </si>
  <si>
    <t>Sienu gruntēšana un krāsošana NCS S1505-Y20R/ Wall priming and painting NCS S1505-Y20R</t>
  </si>
  <si>
    <t>visas telpas</t>
  </si>
  <si>
    <t>Griestu gruntēšana un krāsošana sausās telpās NCS-0500-S/ Ceiling priming and painting in dry rooms NCS-0500-S</t>
  </si>
  <si>
    <t>Griestu gruntēšana un krāsošana mitrās telpās NCS-0500-S ūdensizturīga/ Ceiling priming and painting in wet rooms  NCS-0500-S water resistant</t>
  </si>
  <si>
    <t>GA-01</t>
  </si>
  <si>
    <t>GA-02</t>
  </si>
  <si>
    <t>Griestu gruntēšana, špaktelēšana un slīpēšana, sagatavošana krāsošanai mitrās telpās/ Ceiling priming, puttying and sanding, preparation for painting in wet rooms</t>
  </si>
  <si>
    <t>Sienu gruntēšana, špaktelēšana un slīpēšana, sagatavošana krāsošanai sausās telpās/ Wall priming, puttying and sanding, preparation for painting in dry rooms</t>
  </si>
  <si>
    <t>Sienu gruntēšana, špaktelēšana un slīpēšana, sagatavošana krāsošanai mitrās telpās/ Wall priming, puttying and sanding, preparation for painting in wet rooms</t>
  </si>
  <si>
    <t>Sienu gruntēšana un krāsošana sausās telpāsNCS S 0500-N/ Wall priming and painting in dry rooms NCS S 0500-N</t>
  </si>
  <si>
    <t>SA-05</t>
  </si>
  <si>
    <t>SA-06</t>
  </si>
  <si>
    <t>F-07</t>
  </si>
  <si>
    <t>WC-01</t>
  </si>
  <si>
    <t>Architectura toilet with TwistflushE wall-mounted White Villeroy &amp; Boch See UK part for total quantities 4694C001</t>
  </si>
  <si>
    <t>Toilet seat with lid Architectura Slimseat  White Villeroy &amp; Boch See UK part for total quantities 9M70S101</t>
  </si>
  <si>
    <t>TECEprofil WC  h=750 mm Standart TECE See UK part for total quantities 9300291</t>
  </si>
  <si>
    <t>TECEsquare II metal toilet flush plate for dual-flush system  (W x H x D): 220 x 150 x 3 mm Chrome TECE See UK part for total quantities FP9240830</t>
  </si>
  <si>
    <t>Logis Universal bathroom kit (3 pcs.) differ Chrome hansgrohe  41727000</t>
  </si>
  <si>
    <t>UK</t>
  </si>
  <si>
    <t>WC-02</t>
  </si>
  <si>
    <t>iFrame universal wall mounting Standart hansgrohe See UK part for total quantities 1022180</t>
  </si>
  <si>
    <t>BD-01 Bidette komplekts / BD-01 Bidette set</t>
  </si>
  <si>
    <t>BD-01</t>
  </si>
  <si>
    <t>Bidette hand shower 1jet S EcoSmart for warm water with shower holder and shower hose 125 cm 125 Chrome Hansagrohe See UK part for total quantities HG29232000</t>
  </si>
  <si>
    <t>Basic set for mixed water bidette EU minimum mounting depth: 45 mm maximum mounting depth: 60 mm Standart Hansagrohe See UK part for total quantities HG29235180</t>
  </si>
  <si>
    <t>B-01 vannas komplekts / B-01 bath Set</t>
  </si>
  <si>
    <t>B-01</t>
  </si>
  <si>
    <t>Oberon 2.0 build in bath 1700x750 mm, with legs White Quaryl® Villeroy &amp; Boch  UBQ170OBE2V-01</t>
  </si>
  <si>
    <t>Exafill S complete set for bath filler, drain and overflow kit for standard baths 520mm hroms hansgrohe  58113000</t>
  </si>
  <si>
    <t>iBox universal 2 202 x 187 Standart hansgrohe  1500180</t>
  </si>
  <si>
    <t>DuoTurn Q 155x195mm hroms hansgrohe  75414000</t>
  </si>
  <si>
    <t>Water inlet  71x40/50 mm, with filling, trap 520 mm Plastic, Gray/Chrome Villeroy &amp; Boch  UPCON0136</t>
  </si>
  <si>
    <t>Pulsify S  98x24 hroms hansgrohe See UK part for total quantities 24125000</t>
  </si>
  <si>
    <t>Shower hose 1250mm Chrome Hansagrohe  28272340</t>
  </si>
  <si>
    <t>FixFit shower holder 90 x 90mm Chrome Hansagrohe  26889340</t>
  </si>
  <si>
    <t>Mixer concealed part Hansgrohe sBox for bath mixers 504x145 Standart hansgrohe  13560180</t>
  </si>
  <si>
    <t>Bathboards BCS30 – 2100x600x30 mm; BCH30 – 770x600x30 mm Standart Tycroc  BCS30/BCH30</t>
  </si>
  <si>
    <t>SH-01 dušas komplekts / SH-01 shower set</t>
  </si>
  <si>
    <t>SH-01</t>
  </si>
  <si>
    <t>ShowerSelect Comfort Q  Chrome hansgrohe  15583000</t>
  </si>
  <si>
    <t>Hansgrohe Pulsify S Shower head 260 1jet, EcoSmart, 260 Chrome hansgrohe See UK part for total quantities 24141000</t>
  </si>
  <si>
    <t>Hansgrohe Universal shower arm 39 Chrome hansgrohe  24357000</t>
  </si>
  <si>
    <t>FixFit sienas izvads S ar pretvārstu un plastmasas savienojumu 61 diam Chrome hansgrohe   26453000</t>
  </si>
  <si>
    <t>Croma Shower system 280 1jet with Ecostat S 280 Chrome hansgrohe See UK part for total quantities 27954000</t>
  </si>
  <si>
    <t>RainDrain Go 900  Matēts nerūsējošais tērauds hansgrohe  56272800</t>
  </si>
  <si>
    <t>Tempoplex Plus outlet 270X140X140 MM Neutral Villeroy &amp; Boch  U90881299</t>
  </si>
  <si>
    <t>Nesta Gunmetal Brushedbathtub screen, fixed Bathtub screen OPTIONAL (NOT INSTALLED) Bathtub screen Clear New Trendy  Nesta</t>
  </si>
  <si>
    <t>New Soleo Gunmetal Brushed, recess door, single, swinging, with additional wall W = custom mm, h=1950 mm, Glass tickness 6mm Visiosun decorative patterned glass Gunmetall Brushed / Visiosun decorative patterned glass New Trendy  90x90LOR CL</t>
  </si>
  <si>
    <t>SI-01</t>
  </si>
  <si>
    <t>Lunea undercounter wasbasin 596x340 mm, h-204mm Under-counter, with overflow. White Villeroy &amp; Boch  51225301</t>
  </si>
  <si>
    <t>Tecturis S Single lever basin mixer 110 EcoSmart+ with pop-up waste set 116x105 Chrome hansgrohe  73310000</t>
  </si>
  <si>
    <t>Push to open ceramic 100x135x69.5 Chrome Villeroy &amp; Boch  8L033401</t>
  </si>
  <si>
    <t xml:space="preserve">Sienas spogulis / Wall mirror 1400x1200 Mirror Stikla Serviss  </t>
  </si>
  <si>
    <t xml:space="preserve">Sienas spogulis / Wall mirror 900x1200 Mirror Stikla Serviss  </t>
  </si>
  <si>
    <t>Sink siphon Hansgrohe Flowstar S 11/4", hroms 330 Chrome hansgrohe  
52105000</t>
  </si>
  <si>
    <t>Corner valve Comfort 12.7x9.5 mm, without compression nut Chrome Schell  52120699</t>
  </si>
  <si>
    <t>Cits aprīkojums / Other equipment</t>
  </si>
  <si>
    <t>TD-01</t>
  </si>
  <si>
    <t>Elektriskais dvieļu žāvētājs Aura/Electric towel drier  Aura  906x500 mm Chrome Zehnder  PBECZ-090-50/MQ</t>
  </si>
  <si>
    <t>Iebūvēts veļas mazgājamās mašīnas sifona korpuss/ Built-in washing machine siphon body  with two connections Chrome H&amp;L See UK part for total quantities HL4000.2</t>
  </si>
  <si>
    <t>Dvieļu āķis/ Towel hook  Brushed black chrome Hansagrohe  41755340</t>
  </si>
  <si>
    <t xml:space="preserve">MDF vannas istabas plaukts / Waterproof MDF bathroom shelf  Oak finish depth - 500mm, thickness 50mm, length - changing  </t>
  </si>
  <si>
    <t>Aprīkojums tehniskajās telpās/ Technical room equipment</t>
  </si>
  <si>
    <t>SI-05</t>
  </si>
  <si>
    <t>Tehniskā izlietne / Technical sink 500x210x400 stainless steel KWC  207.0000.057 / BS302</t>
  </si>
  <si>
    <t>WC-03</t>
  </si>
  <si>
    <t>Grīdlīstes montāža, Koka grīdlīstes 16x80 mm /Skirting board installations,  Wooden skirting boards 16x80 mm</t>
  </si>
  <si>
    <t>Flīžu grīdlīstes montāža, 16x100mm / Tile skirting installation 16x100mm</t>
  </si>
  <si>
    <t>S-2</t>
  </si>
  <si>
    <t>S-3</t>
  </si>
  <si>
    <t>F-05</t>
  </si>
  <si>
    <t>F-06</t>
  </si>
  <si>
    <t>Grīdas flīžu montāža uz elastīgas flīžu līmes ar šuvotāju un profiliem, palīgmateriāliem (t. sk. krustiņi, līstes, profili, hermētiķi, silikoni) Flīzes Atlas Concorde Boost Stone Ivory 600x600/ Installation of floor tiles on flexible tile adhesive with a jointer and profiles, auxiliary materials (including crosses, strips, profiles, sealants, silicones) Tiles Atlas Concorde Boost Stone Ivory 600x600</t>
  </si>
  <si>
    <t>Parketa ieklāšana SHEVRON 45* 12/3x120x600, 4 pušu fāzes. pulēts, neredzama laka, 100% ozols / Parquet installation SHEVRON 45* 12/3x120x600, 4 side bevels. brushed, invisible laquer, 100% oak</t>
  </si>
  <si>
    <t>Savienojošais slieksnis mitro zonu sadalījumam /Proterminal threshold for wet area division</t>
  </si>
  <si>
    <t>Korķa savienojums / Cork connection</t>
  </si>
  <si>
    <t xml:space="preserve">WC-01 Dzīvokļu sanmezglu poda komplekts / Apartment bathroom toilet set/ WC-01 set </t>
  </si>
  <si>
    <t xml:space="preserve">WC-02 Dzīvokļu sanmezglu poda komplekts ar pogu no sienas/ Apartment bathroom toilet set wall button WC-02 set </t>
  </si>
  <si>
    <t>Dubultā kontaktrozete zemapmetuma montāžai (komplektā ar kārbu, konektoru, stiprinājumiem u.t.t)/Double socket, flush mounting (in combination with a box, connector,  anchorages, etc.) 2xRJ45, CAT6; Jung LS 990 balts /Jung LS 990  white  (Tipu un krāsu saskaņot ar būvprojekta AR un IN daļu /Match the type and color with the AR and IN part of the project)</t>
  </si>
  <si>
    <t>Vienvietīga kontaktrozete zemapmetuma montāžai (komplektā ar kārbu, konektoru, stiprinājumiem u.t.t)/Single socket, flush mounting (in combination with a box, connector,  anchorages, etc.) 1xRJ45, CAT6; Jung LS 990 balts /Jung LS 990  white  (Tipu un krāsu saskaņot ar būvprojekta AR un IN daļu /Match the type and color with the AR and IN part of the project)</t>
  </si>
  <si>
    <t>Avārijas apgaismojuma sadale ar baterijām / Emergency lighting switchboard with batteries: 
1. Centrālās baterijas skapis DualGuard-S 12C4
    (1800x600x405), IP21 izpildījumā 
    (montāža-uz pamatnes) / 
    Central battery cabinet DualGuard-S 12C4  
    (1800x600x405), IP21 (mounting-on base);
2. Skapja pamatne, 200mm augsta / 
    Base for cabinet, 200mm height;
3. Baterijas komplekts / Battery set
    216V 39,8 Ah;
4. Termināliem/ Terminal circuit set 
        SKU.1 (4x1.5A) - 7gb./ pcs
5.   SKU.1 CG-S 4x1.5A - 4gb./ pcs
6. AC transformators / AC Transformer;
7. Uzlādes modulis / Charging module
    CM 1,7A;
8. Displejs/ Display HMI module 7" SP
"EATON"
vai ekvivalents/or analogue</t>
  </si>
  <si>
    <t>230V, 16A, IP20 
(zemapmetuma / flush mounting) Jung LS 990 balts /Jung LS 990  white  (Tipu un krāsu saskaņot ar būvprojekta AR un IN daļu /Match the type and color with the AR and IN part of the project)</t>
  </si>
  <si>
    <t>230V, 16A, IP44 
(zemapmetuma / flush mounting) Jung LS 990 balts /Jung LS 990  white  (Tipu un krāsu saskaņot ar būvprojekta AR un IN daļu /Match the type and color with the AR and IN part of the project)</t>
  </si>
  <si>
    <t>230V, 16A, IP55
(virsapmetuma, UV-noturīga / 
surface mounting, UV-resistant) Legrand Plexo  antracīds /Legrand Plexo  anthracite  (Tipu un krāsu saskaņot ar būvprojekta AR un IN daļu /Match the type and color with the AR and IN part of the project)</t>
  </si>
  <si>
    <t xml:space="preserve"> - sienas el. termoregulators ar grīdas temperatūras sensoru uz vada (3m) / 
   el. thermoregulator on the wall, with floor temperature sensor on the cable (3m)"Devi" DEVIreg Smart balts/white
vai ekvivalents / or analogue</t>
  </si>
  <si>
    <t>Sapārots el. slēdzis / 
2-gang one-way el. switch: Jung LS 990 balts /Jung LS 990  white  (Tipu un krāsu saskaņot ar būvprojekta AR un IN daļu /Match the type and color with the AR and IN part of the project)</t>
  </si>
  <si>
    <t>El. pārslēdzis /
1-gang two-way el. switch: Jung LS 990 balts /Jung LS 990  white  (Tipu un krāsu saskaņot ar būvprojekta AR un IN daļu /Match the type and color with the AR and IN part of the project)</t>
  </si>
  <si>
    <t>El. krustslēdzis  /
Intermediate switch 1-gang 3-way: Jung LS 990 balts /Jung LS 990  white  (Tipu un krāsu saskaņot ar būvprojekta AR un IN daļu /Match the type and color with the AR and IN part of the project)</t>
  </si>
  <si>
    <t>Vienpolīgs el. slēdzis ar LED indikāciju / 
1-gang one-way el. switch with LED Jung LS 990 balts /Jung LS 990  white  (Tipu un krāsu saskaņot ar būvprojekta AR un IN daļu /Match the type and color with the AR and IN part of the project)</t>
  </si>
  <si>
    <t>KASTE-1</t>
  </si>
  <si>
    <t>KASTE-2</t>
  </si>
  <si>
    <t>KASTE-3</t>
  </si>
  <si>
    <t>KASTE-4</t>
  </si>
  <si>
    <t>KASTE-5</t>
  </si>
  <si>
    <t>KASTE-6</t>
  </si>
  <si>
    <t>NOSEDZOŠAS VENTILĀCIJAS KASTES AVK IZVADĪTĒM UN IEKĀRTAM / COVERING VENTILATION BOXES FOR AVK OUTLETS AND EQUIPMENT</t>
  </si>
  <si>
    <t>Slīpēta betona virsma (pēc IN projekta) / Polished concrete surface (according to IN project),</t>
  </si>
  <si>
    <t>FK -  Vertikālais betona panelis, skatīt ĀS-1-1 sienu sastāvu, toni skatīt krāsu pasē. / FK - Vertical concrete panel, see ĀS-1-1 wall construction, color tone in color passport</t>
  </si>
  <si>
    <t>FS -  Horizontālais betona panelis ar dzegu, skatīt ĀS-1-1 sienu sastāvu, toni skatīt krāsu pasē. /  FS - Horizontal concrete panel with cornice, see ĀS-1-1 wall construction, color tone in color passport</t>
  </si>
  <si>
    <t>FP1 -  Panelis ar eksponēta betona apdari, skatīt ĀS-1-3 sienu sastāvu, toni skatīt krāsu pasē. /FP1 - Panel with exposed concrete finish, see ĀS-1-3 wall construction, color tone in color passport</t>
  </si>
  <si>
    <t>FP2 – Panelis ar ķieģeļflīžu apdari, skatīt ĀS-1-4 sienu sastāvus, toni skatīt krāsu pasē. / FP2 - Panel with brick tile finish, see ĀS-1-4 wall construction, color tone in color passport</t>
  </si>
  <si>
    <t>FP3 – Panelis ar ķieģeļflīžu apdari, skatīt ĀS-1-4 sienu sastāvus, toni skatīt krāsu pasē. /  FP3 - Panel with brick tile finish, see ĀS-1-4 wall construction, color tone in color passport</t>
  </si>
  <si>
    <t>FP4 – Panelis ar ķieģeļflīžu apdari, skatīt ĀS-1-4 sienu sastāvus, toni skatīt krāsu pasē. / FP4 - Panel with brick tile finish, see ĀS-1-4 wall construction, color tone in color passport</t>
  </si>
  <si>
    <t>Alumīnija apakškonstrukcija (stiprināt caur izolējošo starpliku) 75-175 mm / Aluminum substructure (fasten through insulating spacer) 75-175 mm</t>
  </si>
  <si>
    <t>Durvju ailu sagatavošana apdarei un apdare / Door openings preparing for finishing and finishing</t>
  </si>
  <si>
    <t>Logu un stiklojumu ailu sagatavošana apdarei un apdare / Window and curtains system openings  preparing for finishing and finishing</t>
  </si>
  <si>
    <t>Kājslauķa montāža, t.sk. stiprinājumi, izolācija, palīgmateriāli Segumā iebūvēts kājslauķis ar vannu un pieslēgumu UKT (paredzēt apsildes kabeli). Izmērs 1300 x 2300mm. Režģis - karsti cinkots, koroziju klase C4 (10x30x25mm) 2 gb  / Doormat assembly, including fasteners, insulation, auxiliary materials Built-in doormat with bathtub and UKT connection (provide heating cable). Size 1300 x 2300mm. Grating - hot-dip galvanized, corrosion class C4 (10x30x25mm) 2 pcs</t>
  </si>
  <si>
    <t>Kaste AVK-V izvadiem uz jumta. Sastāvs: metāla karkass, cinkota tērauda platformu režģis (analogs jumta nožogojumam JZ-1), skārda lameles un jumtiņš. Stiprinājumu precizēt ar ražotājiem / Box for AVK-V roof outlets. Composition: metal frame, galvanized steel platform grid (analogous to roof fencing JZ-1), tin slats and canopy. Fixing specify with manufacturers</t>
  </si>
  <si>
    <t>Kaste kondicioniera ārējam blokam uz jumta. Sastāvs: metāla karkass, cinkota tērauda platformu režģis (analogs jumta nožogojumam JZ-1). Stiprinājumu precizēt ar ražotājiem / Box for outdoor air conditioner unit on roof. Composition: metal frame, galvanized steel platform grid (analogous to the roof fencing JZ-1). Fixing specify with manufacturers.</t>
  </si>
  <si>
    <t>Kaste kondicioniera ārējam blokam uz balkoniem. Sastāvs: metāla karkass, cinkota tērauda platformu režģis (analogs jumta nožogojumam JZ-1) un metāla smilšu kaste ar apstādījumiem. Stiprinājumu precizēt ar ražotājiem / Box for outdoor air conditioner unit on balconies. Composition: metal frame, galvanized steel platform grid (analogous to the roof fencing JZ-1) and a metal sandbox with greenery. Fixing specify with manufacturers.</t>
  </si>
  <si>
    <t>Kaste kondicioniera ārējam blokam uz iekšēja pagalma 2.st. terases. Sastāvs: metāla karkass, cinkota tērauda platformu režģis (analogs jumta nožogojumam JZ-1) un metāla smilšu kaste ar apstādījumiem. Stiprinājumu precizēt ar ražotājiem / Box for outdoor air conditioner unit on the 2nd floor terrace of the inner courtyard. Composition: metal frame, galvanized steel platform grid (analogous to the roof fencing JZ-1) and a metal sandbox with greenery. Fixing specify with manufacturers.</t>
  </si>
  <si>
    <t>Kaste kondicioniera ārējam blokam uz 2.st. dienvidu terases. Sastāvs: metāla karkass, cinkota tērauda platformu režģis (analogs jumta nožogojumam JZ-1) un metāla smilšu kaste ar apstādījumiem. Stiprinājumu precizēt ar ražotājiem / Box for outdoor air conditioner unit on the 2nd floor south terrace. Composition: metal frame, galvanized steel platform grid (analogous to the roof fencing JZ-1) and a metal sandbox with greenery. Fixing specify with manufacturers.</t>
  </si>
  <si>
    <t>Iebraucamo vārtu montāža, piemēram Hormann SupraMatic HT3, furnitūra  3635 x 2870 (h) mm / Installation of entrance gates, for example Hormann SupraMatic HT3, fittings 3635 x 2870 (h) mm</t>
  </si>
  <si>
    <t>1-13-3</t>
  </si>
  <si>
    <t>Sienu apdares darbi koptelpās/ Wall finishing common areas</t>
  </si>
  <si>
    <t>Griestu apdares darbi koptelpās/ Ceiling finishing common areas</t>
  </si>
  <si>
    <t>GA-04</t>
  </si>
  <si>
    <t>Griestu gruntēšana, špaktelēšana un slīpēšana, sagatavošana krāsošanai kāpņu laidi un platformas/ Ceiling priming, puttying and sanding, preparation stair treads and platforms</t>
  </si>
  <si>
    <t>Griestu gruntēšana un krāsošana NCS-0500-S/ Ceiling priming and painting NCS-0500-S</t>
  </si>
  <si>
    <t>Kāpņu laidi un platformas griestu gruntēšana un krāsošana NCS-0500-S / Stair treads and platforms ceiling priming and painting in wet rooms  NCS-0500-S</t>
  </si>
  <si>
    <t>Grīdas flīžu montāža uz elastīgas flīžu līmes ar šuvotāju un profiliem, palīgmateriāliem (t. sk. krustiņi, līstes, profili, hermētiķi, silikoni); Neslīdošas porcelāna flīzes un grīdlīste, AtlasConcrete boost Mix, ATTD 60B RM, 60x60cm / Installation of floor tiles on flexible tile adhesive with a jointer and profiles, auxiliary materials (including crosses, strips, profiles, sealants, silicones); Floor finish and skirting, Slip resistant porcelain tiles, AtlasConcrete boost Mix, ATTD 60B RM, 60x60cm</t>
  </si>
  <si>
    <t>Akustiskās fibrolīta plāksnes 25mm (piem. CEWOOD) baltā krāsā līmētas pie griestiem / Acoustic fiberboard panels 25mm (piem. / e.g CEWOOD) white, glued to the ceilings</t>
  </si>
  <si>
    <t>RH-1</t>
  </si>
  <si>
    <t>RH-2</t>
  </si>
  <si>
    <t>RH-3</t>
  </si>
  <si>
    <t>RH-4</t>
  </si>
  <si>
    <t>RH-5</t>
  </si>
  <si>
    <t>RH-6</t>
  </si>
  <si>
    <t>Revīzijas lūkas montāža, t.sk. stiprinājumi, izolācija, palīgmateriāli Revīzijas lūka KNAUF REVO 25 Variant/ Access panel assembly, including fasteners, insulation, auxiliary materials Access panel KNAUF REVO 25 Variant 200x200 mm</t>
  </si>
  <si>
    <t>Revīzijas lūkas montāža, t.sk. stiprinājumi, izolācija, palīgmateriāli Revīzijas lūka KNAUF REVO 25 Variant/ Access panel assembly, including fasteners, insulation, auxiliary materials Access panel KNAUF REVO 25 Variant 300x300 mm</t>
  </si>
  <si>
    <t>Revīzijas lūkas montāža, t.sk. stiprinājumi, izolācija, palīgmateriāli Revīzijas lūka KNAUF REVO 25 Variant/ Access panel assembly, including fasteners, insulation, auxiliary materials Access panel KNAUF REVO 25 Variant EI30 300x300 mm</t>
  </si>
  <si>
    <t>Revīzijas lūkas montāža, t.sk. stiprinājumi, izolācija, palīgmateriāli Revīzijas lūka KNAUF REVO 25 Variant/ Access panel assembly, including fasteners, insulation, auxiliary materials Access panel KNAUF REVO 25 Variant 400x400 mm</t>
  </si>
  <si>
    <t>Revīzijas lūkas montāža, t.sk. stiprinājumi, izolācija, palīgmateriāli Revīzijas lūka KNAUF REVO 25 Variant/ Access panel assembly, including fasteners, insulation, auxiliary materials Access panel KNAUF REVO 25 Variant 250x600 mm</t>
  </si>
  <si>
    <t>Revīzijas lūkas montāža, t.sk. stiprinājumi, izolācija, palīgmateriāli Revīzijas lūka KNAUF REVO 25 Variant/ Access panel assembly, including fasteners, insulation, auxiliary materials Access panel KNAUF REVO 25 Variant 600x600 mm</t>
  </si>
  <si>
    <t xml:space="preserve"> Rūpnieciski izolēta caurule PE apvalkā, Ø114.3/250 ar uzraudzības signalizāciju (3.sērija) /  Industrially insulated pipe in PE sheath, Ø114.3/200 with monitoring alarm (3rd series)</t>
  </si>
  <si>
    <t xml:space="preserve"> Rūpnieciski izolēts līkums PE apvalkā, ∅114.3/250, 90°, L=1.0m x 1.0m ar uzraudzības signalizāciju (3.sērija) /  Industrially insulated bend in PE sheath, ∅114.3/250, 90°, L=1.0m x 1.0m with monitoring alarm (Series 3)</t>
  </si>
  <si>
    <t xml:space="preserve">  Rūpnieciski izolēts diametra maiņas posms PE apvalkā, ∅88.9/200 uz 114.3/250, L=1.0m ar uzraudzības signalizāciju (3.sērija) /  Industrially insulated diameter reducer in PE sheath, ∅88.9/200 to 114.3/250, L=1.0m with monitoring alarm (3rd series)</t>
  </si>
  <si>
    <t xml:space="preserve">Izolācijas materiāli / Insulation materials / </t>
  </si>
  <si>
    <t xml:space="preserve"> Termonosēdošās PE uzmavas ar termonosēdošo manžeti, D250 / TM PE sleeves with TM cuff, D250</t>
  </si>
  <si>
    <t xml:space="preserve">Dažādi materiāli / Various materials / </t>
  </si>
  <si>
    <t xml:space="preserve"> Gala uzmava D250 /  End cap D250</t>
  </si>
  <si>
    <t xml:space="preserve"> Elastīgais ievads D250 /  Flexible input D250</t>
  </si>
  <si>
    <t xml:space="preserve"> Brīdinājumu lenta (Marķējums  A/S "Rīgas siltums") /  Warning tape (The marking A/S "Rīgas siltums")</t>
  </si>
  <si>
    <t xml:space="preserve"> Signalizācijas sistēmas vadu savienojumi /  Alarm system wiring connections</t>
  </si>
  <si>
    <t xml:space="preserve"> Signalizācijas sistēmas vadu turētāji /  Alarm system wire holders</t>
  </si>
  <si>
    <t xml:space="preserve"> Terminālis ar kabeļiem (NYY 3x1,5 - 2m - 2.gab.) /  Terminal with cables (NYY 3x1.5 - 2m - 2 pcs.)</t>
  </si>
  <si>
    <t xml:space="preserve"> Smilts (smalkgraudaina) bez akmeņu un mālu piejaukuma /  Sand (fine-grained) without stones and clay admixtures</t>
  </si>
  <si>
    <t xml:space="preserve"> Ruberoids /  Ruberoid</t>
  </si>
  <si>
    <t xml:space="preserve"> Metināšanas materiāli /  Welding materials</t>
  </si>
  <si>
    <t xml:space="preserve"> Pārējie materiāli, palīgmateriāli /  Welding materials</t>
  </si>
  <si>
    <t>"Izpilddokumentācijas sagatavošana" /  "Preparation of executive documentation"</t>
  </si>
  <si>
    <t>Termonosēdošās uzmavas ar manžeti montāža D200/ Assembly of the TM sleeve with cuff, D200</t>
  </si>
  <si>
    <t>Kontrolistēmu savienojumu termināla uzstādīšana un kabeļu izvilkšana (NYY 3x1,5 - 2m - 2.gab.) un iekārtu pieslēgšana/ 'Installation of control system connection terminal and cable routing (NYY 3x1.5 - 2m - 2 pcs.) and connection of equipment</t>
  </si>
  <si>
    <t>Cirkulācijas sūknis, ar izolāciju (G=4.6m3/h, H=14.5m), "Grundfos" MAGNA3 D 40-150 F PN6 - 97924466, Nel=610 W, ~1/ 230/50Hz / Circulation pump, with insulation kit  (G=4.6m3/h, H=14.5m), "Grundfos" MAGNA3 D 40-150 F PN6 - 97924466, Nel=610 W, ~1/ 230/50Hz</t>
  </si>
  <si>
    <t>Vadības bloks, "Danfoss" ECL310(A266), ~1/ 230/50Hz / Control units, "Danfoss" ECL310(A266), ~1/ 230/50Hz</t>
  </si>
  <si>
    <t>2-ceļu kontrolvārsts ar aktuātoru, Kvs=5.0 m3/h, vītņu DN20, "IMI Hydronic Engineering" CV216 RGA, Nel=5 W, TA-Slider 750(24V), 24 VAC 24 VDC, 0(2)-10 V / 2-way control valve with actuator, Kvs=5.0 m3/h, thread DN20, "IMI Hydronic Engineering" CV216 RGA, Nel=5 W, TA-Slider 750(24V), 24 VAC 24 VDC, 0(2)-10 V</t>
  </si>
  <si>
    <t>2-ceļu kontrolvārsts ar aktuātoru, Kvs=12.5 m3/h, vītņu DN32, "IMI Hydronic Engineering" CV216 RGA, Nel=5 W, TA-Slider 750(24V), 24 VAC 24 VDC, 0(2)-10 V / 2-way control valve with actuator, Kvs=12.5 m3/h, thread DN32, "IMI Hydronic Engineering" CV216 RGA, Nel=5 W, TA-Slider 750(24V), 24 VAC 24 VDC, 0(2)-10 V</t>
  </si>
  <si>
    <t>3-ceļu kontrolvārsts ar aktuātoru, Kvs=100 m3/h, vītņu DN80, "IMI Hydronic Engineering" CV316 GG, Nel=6 W, TA-Slider 1600(24V), 24 VAC 24 VDC, 0(2)-10 V / 3-way control valve with actuator, Kvs=100 m3/h, thread DN80, "IMI Hydronic Engineering" CV316 GG, Nel=6 W, TA-Slider 1600(24V), 24 VAC 24 VDC, 0(2)-10 V</t>
  </si>
  <si>
    <t>Lodveida vārsts, vītņu DN10, "Giacomini" R850X022 / Ball valve, thread DN10, "Giacomini" R850X022</t>
  </si>
  <si>
    <t>Termometrs 0-100°C, ar aizsargčaulu G ½’’ / Thermometer 0-100°C, with protective shell  G½’’</t>
  </si>
  <si>
    <t>Termometrs 0-120°C, ar aizsargčaulu G ½’’ / Thermometer 0-120°C, with protective shell  G½’’</t>
  </si>
  <si>
    <t>Caurules pārēja, tērauda (EN10217-1) ø80-ø50 / Pipe reducer, steel (EN10217-1) ø80-ø50</t>
  </si>
  <si>
    <t>Akmens vates izolācijas čaula, ar alumīnija folijas pārklājumu un PVC apšuvumu, "PAROC HVAC Section AluCoat T + PVC" b=30 mm, caurulei ø88, PSALCT-89X30+ PVC, veidgabalu izolācija nav iekļauta / Stone wool insulation shell, with aluminum foil coating and PVC (polyvinyl chloride) cladding, "PAROC HVAC Section AluCoat T + PVC" b=30 mm, for pipe ø88, PSALCT-89X30+ PVC, fitting insulation is not included</t>
  </si>
  <si>
    <t>Pievienošanās pie siltumtīklu cauruļvadiem siltummezglā DN100 / Connection to the heating network pipelines in the heating unit DN100</t>
  </si>
  <si>
    <t>Sausais dzesētājs, komplektā ar montāžas rāmi ar pretvibrācijas pasākumiem, ar automātikas vadības skapi, temperatūras sensoru, drošības slēdžiem, EC ventilatoriem, skat dokumentu Dzesēšanas sistēmas Galveno iekārtu un materiālu tehniskie dati.,, "Carrier" 09PE DMN 9044-2 SVI 850E9B 12A1V1, Nel=13000 W, ~3/ 400 V/50Hz / Drycooler, liquid-cooled with control cabinet, mounting frame with anti-vibration solution, soft-start option,  see document Cooling system General equipment and material catalogue data, "Carrier" 09PE DMN 9044-2 SVI 850E9B 12A1V1, Nel=13000 W, ~3/ 400 V/50Hz</t>
  </si>
  <si>
    <t>Spiediena neatkarīgs balansēšanas, kontroles un uzskaites vārsts, vītņu DN25 ar temperatūras sensoriem un ieliktņiem, transformatoru 230VAC/24VAC, qnom.=3.5m3/h, "Belimo" EV025R2+MID, G-22PEM-A01 (M-Bus) / Pressure independent balancing, control and metering valve, thread DN25 with temperature sensors and pockets, transformer 230VAC/24VAC , qnom.=3.5m3/h, "Belimo" EV025R2+MID, G-22PEM-A01 (M-Bus)</t>
  </si>
  <si>
    <t>Spiediena neatkarīgs balansēšanas, kontroles un uzskaites vārsts, vītņu DN32 ar temperatūras sensoriem un ieliktņiem, transformatoru 230VAC/24VAC, qnom.=6.0m3/h, "Belimo" EV032R2+MID, G-22PEM-A01 (M-Bus) / Pressure independent balancing, control and metering valve, thread DN32 with temperature sensors and pockets transformer 230VAC/24VAC , qnom.=6.0m3/h, "Belimo" EV032R2+MID, G-22PEM-A01 (M-Bus)</t>
  </si>
  <si>
    <t>Caurules līkums, tērauda (EN10217-1), 45° -  ø65-ø65 / Pipe bend, steel (EN10217-1), "45°" ø65-ø65</t>
  </si>
  <si>
    <t>Caurules līkums, vara freona (EN12735-1) (liekt caurles manuāli, ja iespējams), 15° -  ø6-ø6 / Pipe bend, copper refrigerant (EN12735-1) (bend pipes manually if possible), "15°" ø6-ø6</t>
  </si>
  <si>
    <t>Caurules līkums, vara freona (EN12735-1) (liekt caurles manuāli, ja iespējams), 30° -  ø6-ø6 / Pipe bend, copper refrigerant (EN12735-1) (bend pipes manually if possible), "30°" ø6-ø6</t>
  </si>
  <si>
    <t>Caurules līkums, vara freona (EN12735-1) (liekt caurles manuāli, ja iespējams), 45° -  ø6-ø6 / Pipe bend, copper refrigerant (EN12735-1) (bend pipes manually if possible), "45°" ø6-ø6</t>
  </si>
  <si>
    <t>Caurules līkums, vara freona (EN12735-1) (liekt caurles manuāli, ja iespējams), 60° -  ø6-ø6 / Pipe bend, copper refrigerant (EN12735-1) (bend pipes manually if possible), "60°" ø6-ø6</t>
  </si>
  <si>
    <t>Caurules līkums, vara freona (EN12735-1) (liekt caurles manuāli, ja iespējams), 90° -  ø6-ø6 / Pipe bend, copper refrigerant (EN12735-1) (bend pipes manually if possible), "90°" ø6-ø6</t>
  </si>
  <si>
    <t>Caurules līkums, vara freona (EN12735-1) (liekt caurles manuāli, ja iespējams), 45° -  ø10-ø10 / Pipe bend, copper refrigerant (EN12735-1) (bend pipes manually if possible), "45°" ø10-ø10</t>
  </si>
  <si>
    <t>Caurules līkums, vara freona (EN12735-1) (liekt caurles manuāli, ja iespējams), 60° -  ø10-ø10 / Pipe bend, copper refrigerant (EN12735-1) (bend pipes manually if possible), "60°" ø10-ø10</t>
  </si>
  <si>
    <t>Caurules līkums, vara freona (EN12735-1) (liekt caurles manuāli, ja iespējams), 90° -  ø10-ø10 / Pipe bend, copper refrigerant (EN12735-1) (bend pipes manually if possible), "90°" ø10-ø10</t>
  </si>
  <si>
    <t>Caurules līkums, vara freona (EN12735-1) (liekt caurles manuāli, ja iespējams), 45° -  ø12-ø12 / Pipe bend, copper refrigerant (EN12735-1) (bend pipes manually if possible), "45°" ø12-ø12</t>
  </si>
  <si>
    <t>Caurules līkums, vara freona (EN12735-1) (liekt caurles manuāli, ja iespējams), 90° -  ø12-ø12 / Pipe bend, copper refrigerant (EN12735-1) (bend pipes manually if possible), "90°" ø12-ø12</t>
  </si>
  <si>
    <t>Caurules līkums, vara freona (EN12735-1) (liekt caurles manuāli, ja iespējams), 45° -  ø16-ø16 / Pipe bend, copper refrigerant (EN12735-1) (bend pipes manually if possible), "45°" ø16-ø16</t>
  </si>
  <si>
    <t>Caurules līkums, vara freona (EN12735-1) (liekt caurles manuāli, ja iespējams), 90° -  ø16-ø16 / Pipe bend, copper refrigerant (EN12735-1) (bend pipes manually if possible), "90°" ø16-ø16</t>
  </si>
  <si>
    <t>Caurules līkums, daudzslāņu (AluPex) caurulēm (liekt caurles manuāli, ja iespējams), "Uponor", 90° -  ø50-ø50 / Pipe bend, for mutilayer (AluPex) pipes (bend pipes manually if possible), "90°" ø50-ø50</t>
  </si>
  <si>
    <t>Caurules pārēja, tērauda (EN10217-1) ø100-ø40 / Pipe reducer, steel (EN10217-1) ø100-ø40</t>
  </si>
  <si>
    <t>Caurules pārēja, daudzslāņu (AluPex) caurulēm, "Uponor" ø50-ø40 / Pipe reducer, for mutilayer (AluPex) pipes ø50-ø40</t>
  </si>
  <si>
    <t>Caurules T-gabals, tērauda (EN10217-1), 90° -  ø80-ø50-ø50 / Pipe T-branch, steel (EN10217-1), "90°" ø80-ø50-ø50</t>
  </si>
  <si>
    <t>Y savienojums, vara RBM-BY55E ø16-ø16-ø16 / Y joint, copper RBM-BY55E ø16-ø16-ø16</t>
  </si>
  <si>
    <t>Y savienojums, vara RBM-BY55E ø10-ø10-ø10 / Y joint, copper RBM-BY55E ø10-ø10-ø10</t>
  </si>
  <si>
    <t>Grīdā iebūvējamais konvektors ar ventilatoru, "FH4-H", nerūsējošā tērauda, ar montāžas komplektu, atgaisotāju, restēm, barošanas bloku CB20 (230V/1/24V DC), "Konveka" FH4-H 300, Nel=18 W 24 V/50Hz, 216x85x3000(WxHxL), 0-10V / Trench heater with fan, "FH4-H", stainless steel, with mounting kit, air vent, grilles, power supply CB20 (230V/1/24V DC), "Konveka" FH4-H 300, Nel=18 W 24 V/50Hz, 216x85x3000(WxHxL), 0-10V</t>
  </si>
  <si>
    <t>Radiators, "Delta Laserline", tērauda, 3-kolonnu ar pieslēgumu no apakšas ar montāžas komplektu, atgaisotāju, korķiem, iebūvētu termoieliktni un termostata galvu B publiskām ēkām (IMI Hydronics), "Purmo" DELTA DL-3-1500-400-ML, 101x1500x400(WxHxL) / Radiator, "Delta Laserline", steel, 3-column with connection from the bottom with mounting kit, air vent, plugs, thermostatic insert and thermostatic head B for public buildings (IMI Hydronics), "Purmo" DELTA DL-3-1500-400-ML, 101x1500x400(WxHxL)</t>
  </si>
  <si>
    <t>Radiators, "Delta Laserline", tērauda, 3-kolonnu ar pieslēgumu no apakšas ar montāžas komplektu, atgaisotāju, korķiem, iebūvētu termoieliktni un termostata galvu B publiskām ēkām (IMI Hydronics), "Purmo" DELTA DL-3-1500-500-ML, 101x1500x500(WxHxL) / Radiator, "Delta Laserline", steel, 3-column with connection from the bottom with mounting kit, air vent, plugs, thermostatic insert and thermostatic head B for public buildings (IMI Hydronics), "Purmo" DELTA DL-3-1500-500-ML, 101x1500x500(WxHxL)</t>
  </si>
  <si>
    <t>Radiators, "Delta Laserline", tērauda, 3-kolonnu ar pieslēgumu no apakšas ar montāžas komplektu, atgaisotāju, korķiem, iebūvētu termoieliktni un termostata galvu B publiskām ēkām (IMI Hydronics), "Purmo" DELTA DL-3-1500-750-ML, 101x1500x750(WxHxL) / Radiator, "Delta Laserline", steel, 3-column with connection from the bottom with mounting kit, air vent, plugs, thermostatic insert and thermostatic head B for public buildings (IMI Hydronics), "Purmo" DELTA DL-3-1500-750-ML, 101x1500x750(WxHxL)</t>
  </si>
  <si>
    <t>Balansēšanas vārsts, Kvs=85 m3/h, flanču DN65, "IMI Hydronic Engineering" STAF*-65 / Balancing valve, Kvs=85 m3/h, flange DN65, "IMI Hydronic Engineering" STAF*-65</t>
  </si>
  <si>
    <t>Kolektors, 5 cilpas, ar plūsmas mērītājiem, automātisko atgaisotāju un iztukšošanas vārstu FHF-5F-088U0525 / Manifold, 5 loops, with flowmeters, automatic airvent and purge valve FHF-5F-088U0525</t>
  </si>
  <si>
    <t>Siltumenerģijas skaitītājs (montāžas vietas atgaitas pusē), Qn=0.6m³/h, vītņu G¾”, 110mm, ar temperatūras sensoriem un litija akumulatoru, "Danfoss" SonoMeter40_DN15_G3/4_Kvs2.27_110mm, 24 VDC, M-Bus / Energy meter, heating (mounting place return side), Qn=0.6m³/h, thread G¾”, 110mm, with temperature sensors and litium battery, "Danfoss" SonoMeter40_DN15_G3/4_Kvs2.27_110mm, 24 VDC, M-Bus</t>
  </si>
  <si>
    <t>Siltumenerģijas skaitītājs (montāžas vietas turpgaitas pusē), Qn=0.6m³/h, vītņu G¾”, 110mm, ar temperatūras sensoriem un litija akumulatoru, "Danfoss" SonoMeter40_DN15_G3/4_Kvs2.27_110mm, 24 VDC, M-Bus / Energy meter, heating (mounting place supply side), Qn=0.6m³/h, thread G¾”, 110mm, with temperature sensors and litium battery, "Danfoss" SonoMeter40_DN15_G3/4_Kvs2.27_110mm, 24 VDC, M-Bus</t>
  </si>
  <si>
    <t>Siltumenerģijas skaitītājs (montāžas vietas turpgaitas pusē), Qn=1.0m³/h, vītņu G¾”, 110mm, ar temperatūras sensoriem un litija akumulatoru, "Danfoss" SonoMeter40_DN15_G3/4_Kvs2.97_110mm, 24 VDC, M-Bus / Energy meter, heating (mounting place supply side), Qn=1.0m³/h, thread G¾”, 110mm, with temperature sensors and litium battery, "Danfoss" SonoMeter40_DN15_G3/4_Kvs2.97_110mm, 24 VDC, M-Bus</t>
  </si>
  <si>
    <t>Siltumenerģijas skaitītājs (montāžas vietas turpgaitas pusē), Qn=2.5m³/h, vītņu G1, 130mm, ar temperatūras sensoriem un litija akumulatoru, "Danfoss" SonoMeter40_DN20_G1_Kvs5.62_130mm, 24 VDC, M-Bus / Energy meter, heating (mounting place supply side), Qn=2.5m³/h, thread G1, 130mm, with temperature sensors and litium battery, "Danfoss" SonoMeter40_DN20_G1_Kvs5.62_130mm, 24 VDC, M-Bus</t>
  </si>
  <si>
    <t>Caurules līkums, tērauda (EN10217-1), 15° -  ø65-ø65 / Pipe bend, steel (EN10217-1), 15° -  ø65-ø65</t>
  </si>
  <si>
    <t>Caurules līkums, daudzslāņu (AluPex) caurulēm (liekt caurles manuāli, ja iespējams), "Uponor", 45° -  ø16-ø16 / Pipe bend, for mutilayer (AluPex) pipes (bend pipes manually if possible), "Uponor", 45° -  ø16-ø16</t>
  </si>
  <si>
    <t>Caurules līkums, daudzslāņu (AluPex) caurulēm (liekt caurles manuāli, ja iespējams), "Uponor", 90° -  ø16-ø16 / Pipe bend, for mutilayer (AluPex) pipes (bend pipes manually if possible), "Uponor", 90° -  ø16-ø16</t>
  </si>
  <si>
    <t>Caurules līkums, daudzslāņu (AluPex) caurulēm (liekt caurles manuāli, ja iespējams), "Uponor", 45° -  ø20-ø20 / Pipe bend, for mutilayer (AluPex) pipes (bend pipes manually if possible), "Uponor", 45° -  ø20-ø20</t>
  </si>
  <si>
    <t>Caurules līkums, daudzslāņu (AluPex) caurulēm (liekt caurles manuāli, ja iespējams), "Uponor", 90° -  ø20-ø20 / Pipe bend, for mutilayer (AluPex) pipes (bend pipes manually if possible), "Uponor", 90° -  ø20-ø20</t>
  </si>
  <si>
    <t>Caurules līkums, daudzslāņu (AluPex) caurulēm (liekt caurles manuāli, ja iespējams), "Uponor", 45° -  ø25-ø25 / Pipe bend, for mutilayer (AluPex) pipes (bend pipes manually if possible), "Uponor", 45° -  ø25-ø25</t>
  </si>
  <si>
    <t>Caurules līkums, daudzslāņu (AluPex) caurulēm (liekt caurles manuāli, ja iespējams), "Uponor", 90° -  ø25-ø25 / Pipe bend, for mutilayer (AluPex) pipes (bend pipes manually if possible), "Uponor", 90° -  ø25-ø25</t>
  </si>
  <si>
    <t>Caurules līkums, daudzslāņu (AluPex) caurulēm (liekt caurles manuāli, ja iespējams), "Uponor", 90° -  ø32-ø32 / Pipe bend, for mutilayer (AluPex) pipes (bend pipes manually if possible), "Uponor", 90° -  ø32-ø32</t>
  </si>
  <si>
    <t>Caurules līkums, daudzslāņu (AluPex) caurulēm (liekt caurles manuāli, ja iespējams), "Uponor", 45° -  ø40-ø40 / Pipe bend, for mutilayer (AluPex) pipes (bend pipes manually if possible), "Uponor", 45° -  ø40-ø40</t>
  </si>
  <si>
    <t>Caurules līkums, daudzslāņu (AluPex) caurulēm (liekt caurles manuāli, ja iespējams), "Uponor", 90° -  ø40-ø40 / Pipe bend, for mutilayer (AluPex) pipes (bend pipes manually if possible), "Uponor", 90° -  ø40-ø40</t>
  </si>
  <si>
    <t>Caurules līkums, daudzslāņu (AluPex) caurulēm (liekt caurles manuāli, ja iespējams), "Uponor", 45° -  ø50-ø50 / Pipe bend, for mutilayer (AluPex) pipes (bend pipes manually if possible), "Uponor", 45° -  ø50-ø50</t>
  </si>
  <si>
    <t>Caurules līkums, daudzslāņu (AluPex) caurulēm (liekt caurles manuāli, ja iespējams), "Uponor", 90° -  ø50-ø50 / Pipe bend, for mutilayer (AluPex) pipes (bend pipes manually if possible), "Uponor", 90° -  ø50-ø50</t>
  </si>
  <si>
    <t>0,4kV elektroapgāde/0,4kV power supply</t>
  </si>
  <si>
    <t>0,4kV kabeļa gala apdare/0,4kV cable end fiting EPKT-0063
Vai analogs/Or analogue</t>
  </si>
  <si>
    <t>600×60 mm (WxH) "OBO" RKS - Magic  + DRLU
vai ekvivalents/or analogue</t>
  </si>
  <si>
    <t>El. kontaktrozete ar trešo zemējošo kontaktu / 
El. Socket with a 3rd grounded contact: Jung LS 990 balts /Jung LS 990  white  (Tipu un krāsu saskaņot ar būvprojekta AR un IN daļu /Match the type and color with the AR and IN part of the project)</t>
  </si>
  <si>
    <t>Gaismeklis IP66 ar LED gaismas diodēm (16W, 2000lm, 4000K), ar LED barošanas bloku, iebūvētu kustības sensoru un montāžas elementiem stiprinājumam pie sienas / Luminaire IP66 with LED light-emitting diodes (16W, 2000lm, 4000K), with LED power supply, with integrated motion sensor and mounting elements for installation on the wall  "Trilux"   OleveonF 6 B 2000-840 ET PC +HFS, 
7846940</t>
  </si>
  <si>
    <t xml:space="preserve"> - instalācijas alumīnija profils (montāža - iebūvēts) /   installation aluminum profile (mounting - recessed)"KLUS" KOZUS-CR</t>
  </si>
  <si>
    <t xml:space="preserve"> - instalācijas alumīnija profils (montāža - iebūvēts) /   installation aluminum profile (mounting - recessed)"KLUS" LIPOD</t>
  </si>
  <si>
    <t>Gaismeklis ar minimālo aizsardzību IP20, ar LED gaismas diodēm (2700K-3000K) un LED barošanas bloku (montāža - iebūvēts griestos) / 
Luminaire with minimal protection IP20, with LED light-emitting diodes (2700K-3000K) and LED power supply (mounting - recessed ceiling)
 "Modular" Minude Out Recessed 49 23 1x / "Modular" Minude Out Recessed 49 23 1x  (Tipu un krāsu saskaņot ar būvprojekta AR un IN daļu /Match the type and color with the AR and IN part of the project)</t>
  </si>
  <si>
    <t>Gaismeklis ar minimālo aizsardzību IP44, ar LED gaismas diodēm (2700K-3000K) un LED barošanas bloku (montāža - iebūvēts griestos) / 
Luminaire with minimal protection IP44, with LED light-emitting diodes (2700K-3000K) and LED power supply (mounting - recessed ceiling)
 "Modular" Minude Out Recessed 49 23 1x / "Modular" Minude Out Recessed 49 23 1x  (Tipu un krāsu saskaņot ar būvprojekta AR un IN daļu /Match the type and color with the AR and IN part of the project)</t>
  </si>
  <si>
    <t>Vienpolīgs elektriskais slēdzis /
1-gang one-way switch: Jung LS 990 balts /Jung LS 990  white  (Tipu un krāsu saskaņot ar būvprojekta AR un IN daļu /Match the type and color with the AR and IN part of the project)</t>
  </si>
  <si>
    <t xml:space="preserve">230V, 10A, IP20
(zemapmetuma / flush mounting) </t>
  </si>
  <si>
    <t>Sapārots el. pārslēdzis /
2-gang two-way el. switch: Jung LS 990 balts /Jung LS 990  white  (Tipu un krāsu saskaņot ar būvprojekta AR un IN daļu /Match the type and color with the AR and IN part of the project)</t>
  </si>
  <si>
    <t>TORŅA CELTNIS Nr.C2-9-1, Liebherr 256 HC vai analogs , R=48.3 m, UZ ENKURIEM / TOWER CRANE No. C2-9-1, Liebherr 256 HC or similar, R=48.3 m, ON ANCHORS</t>
  </si>
  <si>
    <t>TORŅA CELTNIS Nr.C2-9-2, ZBK-80 vai analogs, R=50.0 m / TOWER CRANE No. C2-9-2, ZBK-80 or similar, R=50.0 m</t>
  </si>
  <si>
    <t>TORŅA CELTNIS Nr.C2-9-3, Liebherr 256 HC, R=36.7 m vai analogs / TOWER CRANE No. C2-9-3, Liebherr 256 HC, R=36.7 m or similar</t>
  </si>
  <si>
    <t>230V, 10A, IP44 
(virsapmetuma / surface mounted) Jung LS 990 balts /Jung LS 990  white  (Tipu un krāsu saskaņot ar būvprojekta AR un IN daļu /Match the type and color with the AR and IN part of the project)</t>
  </si>
  <si>
    <t>500×60 mm (WxH) "OBO" RKS - Magic  + DRLU
vai ekvivalents/or analogue</t>
  </si>
  <si>
    <t>Gala uzmava montāža D200/  End sleeve installation D200</t>
  </si>
  <si>
    <t>Spiediena neatkarīgs balansēšanas un kontroles vārsts ar aktuātoru, qmax=2150-11200l/h, "IMI Hydronic Engineering" TA-Modulator Slider 500-DN50, Slider 500(24V), 24 VAC 24 VDC, 0(2)-10 V / Pressure independent balancing and control valve with actuator, qmax=2150-11200l/h, "IMI Hydronic Engineering" TA-Modulator Slider 500-DN50, Slider 500(24V), 24 VAC 24 VDC, 0(2)-10 V</t>
  </si>
  <si>
    <t>Izvada elements no nerūsējošā tērauda perforētajam kanālam, hidroizolācijas pieslēguma nodrošināšanai šķērsojot pārsegumu / Stainless steel outlet element for perforated duct, for waterproofing connection through the cover</t>
  </si>
  <si>
    <t>Spiedkanalizācijas izbūve no PE100, SDR17, EN 12201, caurules, spiediena klase PN10, (75x4.50) / Pressure sewerage construction from PE100, SDR17, EN 12201, pipes, pressure class PN10, (75x4.50)  DN32</t>
  </si>
  <si>
    <t>Spiedkanalizācijas izbūve no PE100, SDR17, EN 12201, caurules, spiediena klase PN10, (75x4.50) / Pressure sewerage construction from PE100, SDR17, EN 12201, pipes, pressure class PN10, (75x4.50)  DN50</t>
  </si>
  <si>
    <t xml:space="preserve">Elektroapsildes kabelis / Electric heating cable </t>
  </si>
  <si>
    <t>15</t>
  </si>
  <si>
    <t>16</t>
  </si>
  <si>
    <t>17</t>
  </si>
  <si>
    <t>18</t>
  </si>
  <si>
    <t>ACO Europoint gūlija ar Microgrip resti, DN110 horizontāls izvads DN100 miskastes telpa</t>
  </si>
  <si>
    <t>19</t>
  </si>
  <si>
    <t>20</t>
  </si>
  <si>
    <t>21</t>
  </si>
  <si>
    <t>22</t>
  </si>
  <si>
    <t>23</t>
  </si>
  <si>
    <t>24</t>
  </si>
  <si>
    <t>25</t>
  </si>
  <si>
    <t>26</t>
  </si>
  <si>
    <t>27</t>
  </si>
  <si>
    <t>28</t>
  </si>
  <si>
    <t>29</t>
  </si>
  <si>
    <t>30</t>
  </si>
  <si>
    <t>31</t>
  </si>
  <si>
    <t>32</t>
  </si>
  <si>
    <t>33</t>
  </si>
  <si>
    <t>34</t>
  </si>
  <si>
    <t>35</t>
  </si>
  <si>
    <t>37</t>
  </si>
  <si>
    <t>38</t>
  </si>
  <si>
    <t>39</t>
  </si>
  <si>
    <t>40</t>
  </si>
  <si>
    <t>40.1</t>
  </si>
  <si>
    <t>Spiedkanalizācijas izbūve no PE100, SDR11, EN 12201, caurules, spiediena klase PN16, (63x5.8) / Pressure sewerage construction from PE100, SDR11, EN 12201, pipes, pressure class PN16, (50x4.6) DN40</t>
  </si>
  <si>
    <t>40.2</t>
  </si>
  <si>
    <t>41</t>
  </si>
  <si>
    <t>42</t>
  </si>
  <si>
    <t>43</t>
  </si>
  <si>
    <t>43.1</t>
  </si>
  <si>
    <t>44</t>
  </si>
  <si>
    <t>45</t>
  </si>
  <si>
    <t>46</t>
  </si>
  <si>
    <t>47</t>
  </si>
  <si>
    <t>48</t>
  </si>
  <si>
    <t>49</t>
  </si>
  <si>
    <t>50</t>
  </si>
  <si>
    <t>51</t>
  </si>
  <si>
    <t>Tīrīšanas lūka ar skrūvēm / Cleaning hatch with screws in the ceiling area  DN150</t>
  </si>
  <si>
    <t>52</t>
  </si>
  <si>
    <t>52.1</t>
  </si>
  <si>
    <t>Lietus uztveršanas piltuve ar lapu ķērāju un elektoapsildi (230V, 30W) / Rain trap with leaf catcher and electric heating (230V, 30W) DN100</t>
  </si>
  <si>
    <t>53</t>
  </si>
  <si>
    <t>54</t>
  </si>
  <si>
    <t>55</t>
  </si>
  <si>
    <t>56</t>
  </si>
  <si>
    <t>57</t>
  </si>
  <si>
    <t>58</t>
  </si>
  <si>
    <t>59</t>
  </si>
  <si>
    <t>80</t>
  </si>
  <si>
    <t>81</t>
  </si>
  <si>
    <t>82</t>
  </si>
  <si>
    <t>82.1</t>
  </si>
  <si>
    <t>83</t>
  </si>
  <si>
    <t>84</t>
  </si>
  <si>
    <t>85</t>
  </si>
  <si>
    <t>86</t>
  </si>
  <si>
    <t>87</t>
  </si>
  <si>
    <t>88</t>
  </si>
  <si>
    <t>89</t>
  </si>
  <si>
    <t>90</t>
  </si>
  <si>
    <t>Spiedkanalizācijas izbūve no PE100, SDR11, EN 12201, caurules, spiediena klase PN16, (63x5.8) / Pressure sewerage construction from PE100, SDR11, EN 12201, pipes, pressure class PN16, (50x4.6)  DN50</t>
  </si>
  <si>
    <t>108</t>
  </si>
  <si>
    <t>109</t>
  </si>
  <si>
    <t>110</t>
  </si>
  <si>
    <t>111</t>
  </si>
  <si>
    <t>112</t>
  </si>
  <si>
    <t>113</t>
  </si>
  <si>
    <t>114</t>
  </si>
  <si>
    <t>115</t>
  </si>
  <si>
    <t>116</t>
  </si>
  <si>
    <t>117</t>
  </si>
  <si>
    <t>118</t>
  </si>
  <si>
    <t>119</t>
  </si>
  <si>
    <t>120</t>
  </si>
  <si>
    <t>121</t>
  </si>
  <si>
    <t>122</t>
  </si>
  <si>
    <t>123</t>
  </si>
  <si>
    <t>124</t>
  </si>
  <si>
    <t>125</t>
  </si>
  <si>
    <t>126</t>
  </si>
  <si>
    <t>Stiprinājumi un palīgmateriāli / Fittings and auxiliary materials</t>
  </si>
  <si>
    <t>SI-01 Dzīvokļa sanmezgla izlietnes komplekts/ Apartment bathroom sink set SI-01</t>
  </si>
  <si>
    <t>01</t>
  </si>
  <si>
    <t>02</t>
  </si>
  <si>
    <t>03</t>
  </si>
  <si>
    <t>04</t>
  </si>
  <si>
    <t>05</t>
  </si>
  <si>
    <t>06</t>
  </si>
  <si>
    <t>07</t>
  </si>
  <si>
    <t>08</t>
  </si>
  <si>
    <t>09</t>
  </si>
  <si>
    <t>36</t>
  </si>
  <si>
    <t>60</t>
  </si>
  <si>
    <t>61</t>
  </si>
  <si>
    <t>62</t>
  </si>
  <si>
    <t>63</t>
  </si>
  <si>
    <t>64</t>
  </si>
  <si>
    <t xml:space="preserve">Līkums, apaļš cinkots tērauds / Eblow, circular galvanized steel BKU-160ø-160ø 30° </t>
  </si>
  <si>
    <t xml:space="preserve">Kaučuka izolācija T32 Siltumizolācija, 32mm / Flexible elastomeric foam insulation T32 Heatproof insulation, 32mm Armaflex AF, 32mm </t>
  </si>
  <si>
    <t xml:space="preserve">Kaučuka izolācija T32+Zn Siltumizolācija, 32mm, kas apšūta ar cinkotā skārda pārklāju / Flexible elastomeric foam insulation T32+Zn Heatproof insulation, 32mm, covered with galvanized sheet steel Armaflex AF, 32mm+Zn </t>
  </si>
  <si>
    <t xml:space="preserve">Kaučuka izolācija T50 Siltumizolācija, 50mm / Flexible elastomeric foam insulation T50 Heatproof insulation, 50mm Armaflex AF, 50mm </t>
  </si>
  <si>
    <t xml:space="preserve">Dzīvokļu gaisa apstrādes iekārta komplektā ar gaisa vadu elastīgajiem pievienojumiem,  atbalsta rāmi, elektrības kabeļiem starp iekārtu un motorizētiem noslēgvārstiem,  vadības pults ar 10m kabeli un zemapmetuma nozarkārbu / Apartament AHU unit with air duct  flexible connections, support frame, electrical wiring materials between unit and on/off motorized  air dampers, control panel with 10m cable and flush-mounted junction box Domekt-R-200-V-L1-C8+C6.1 </t>
  </si>
  <si>
    <t xml:space="preserve">Dzīvokļu gaisa apstrādes iekārta komplektā ar gaisa vadu elastīgajiem pievienojumiem,  atbalsta rāmi, elektrības kabeļiem starp iekārtu un motorizētiem noslēgvārstiem,  vadības pults ar 10m kabeli un zemapmetuma nozarkārbu / Apartament AHU unit with air duct  flexible connections, support frame, electrical wiring materials between unit and on/off motorized  air dampers, control panel with 10m cable and flush-mounted junction box Domekt-R-200-V-R1-C8+C6.1 </t>
  </si>
  <si>
    <t xml:space="preserve">Dzīvokļu gaisa apstrādes iekārta komplektā ar gaisa vadu elastīgajiem pievienojumiem,  atbalsta rāmi, elektrības kabeļiem starp iekārtu un motorizētiem noslēgvārstiem,  vadības pults ar 10m kabeli un zemapmetuma nozarkārbu / Apartament AHU unit with air duct  flexible connections, support frame, electrical wiring materials between unit and on/off motorized  air dampers, control panel with 10m cable and flush-mounted junction box Domekt-R-350-V-L1-C8+C6.1 </t>
  </si>
  <si>
    <t xml:space="preserve">Dzīvokļu gaisa apstrādes iekārta komplektā ar gaisa vadu elastīgajiem pievienojumiem,  atbalsta rāmi, elektrības kabeļiem starp iekārtu un motorizētiem noslēgvārstiem,  vadības pults ar 10m kabeli un zemapmetuma nozarkārbu / Apartament AHU unit with air duct  flexible connections, support frame, electrical wiring materials between unit and on/off motorized  air dampers, control panel with 10m cable and flush-mounted junction box Domekt-R-350-V-R1-C8+C6.1 </t>
  </si>
  <si>
    <t xml:space="preserve">Dzīvokļu gaisa apstrādes iekārta komplektā ar gaisa vadu elastīgajiem pievienojumiem,  atbalsta rāmi, elektrības kabeļiem starp iekārtu un motorizētiem noslēgvārstiem,  vadības pults ar 10m kabeli un zemapmetuma nozarkārbu / Apartament AHU unit with air duct  flexible connections, support frame, electrical wiring materials between unit and on/off motorized  air dampers, control panel with 10m cable and flush-mounted junction box Domekt-R-400-V-L1-C6M+C6.1 </t>
  </si>
  <si>
    <t xml:space="preserve">Dzīvokļu gaisa apstrādes iekārta komplektā ar gaisa vadu elastīgajiem pievienojumiem,  atbalsta rāmi, elektrības kabeļiem starp iekārtu un motorizētiem noslēgvārstiem,  vadības pults ar 10m kabeli un zemapmetuma nozarkārbu / Apartament AHU unit with air duct  flexible connections, support frame, electrical wiring materials between unit and on/off motorized  air dampers, control panel with 10m cable and flush-mounted junction box Domekt-R-400-V-R1-C6M+C6.1 </t>
  </si>
  <si>
    <t xml:space="preserve">Gaisa vadu veidgabalu siltumizolācija. Kaučuka izolācija T32 Siltumizolācija, 32mm / Duct fittings insulation. Flexible elastomeric foam insulation T32 Heatproof insulation, 32mm Armaflex AF, 32mm </t>
  </si>
  <si>
    <t xml:space="preserve">Gaisa vadu veidgabalu siltumizolācija. Kaučuka izolācija T50 Siltumizolācija, 50mm / Duct fittings insulation. Flexible elastomeric foam insulation T50 Heatproof insulation, 50mm Armaflex AF, 50mm </t>
  </si>
  <si>
    <t xml:space="preserve">Gaisa vadu veidgabalu siltumizolācija. Kaučuka izolācija T32+Zn Siltumizolācija, 32mm, kas apšūta ar cinkotā skārda pārklāju / Duct fittings insulation. Flexible elastomeric foam insulation T32+Zn Heatproof insulation, 32mm, covered with galvanized sheet steel Armaflex AF, 32mm+Zn </t>
  </si>
  <si>
    <t>Difuzors Apaļš / Diffuser Circular KE-100 RAL krāsojumu kodu koordinet pirms izbūves ar projekta arhitektu /  Coordinate the RAL color code with the project architect before construction</t>
  </si>
  <si>
    <t>Difuzors Apaļš / Diffuser Circular KSO-100-C RAL krāsojumu kodu koordinet pirms izbūves ar projekta arhitektu /  Coordinate the RAL color code with the project architect before construction</t>
  </si>
  <si>
    <t>Difuzors Apaļš / Diffuser Circular EFF-125-SW RAL krāsojumu kodu koordinet pirms izbūves ar projekta arhitektu /  Coordinate the RAL color code with the project architect before construction</t>
  </si>
  <si>
    <t>Difuzors Apaļš / Diffuser Circular TFF-100-SW+B RAL krāsojumu kodu koordinet pirms izbūves ar projekta arhitektu /  Coordinate the RAL color code with the project architect before construction</t>
  </si>
  <si>
    <t>Difuzors Apaļš / Diffuser Circular TFF-125-SW+B RAL krāsojumu kodu koordinet pirms izbūves ar projekta arhitektu /  Coordinate the RAL color code with the project architect before construction</t>
  </si>
  <si>
    <t>Gaisa reste Apaļš / Air grille Circular BRTO-1-100 RAL krāsojumu kodu koordinet pirms izbūves ar projekta arhitektu /  Coordinate the RAL color code with the project architect before construction</t>
  </si>
  <si>
    <t>Gaisa reste Apaļš / Air grille Circular BRTO-1-125 RAL krāsojumu kodu koordinet pirms izbūves ar projekta arhitektu /  Coordinate the RAL color code with the project architect before construction</t>
  </si>
  <si>
    <t>Gaisa reste Apaļš / Air grille Circular BRTO-1-160 RAL krāsojumu kodu koordinet pirms izbūves ar projekta arhitektu /  Coordinate the RAL color code with the project architect before construction</t>
  </si>
  <si>
    <t>Gaisa reste Apaļš / Air grille Circular BRTO-1-200 RAL krāsojumu kodu koordinet pirms izbūves ar projekta arhitektu /  Coordinate the RAL color code with the project architect before construction</t>
  </si>
  <si>
    <t>Gaisa reste Apaļš / Air grille Circular BRTO-1-250 RAL krāsojumu kodu koordinet pirms izbūves ar projekta arhitektu /  Coordinate the RAL color code with the project architect before construction</t>
  </si>
  <si>
    <t>Gaisa reste Apaļš / Air grille Circular BRTO-1-315 RAL krāsojumu kodu koordinet pirms izbūves ar projekta arhitektu /  Coordinate the RAL color code with the project architect before construction</t>
  </si>
  <si>
    <t>Troksņu izolējoša pārplūdes reste Taisnstūra / Oveflow grille with sound attenuation Rectangular TVB-800-150 RAL krāsojumu kodu koordinet pirms izbūves ar projekta arhitektu /  Coordinate the RAL color code with the project architect before construction</t>
  </si>
  <si>
    <t>Ugunsdrošs vārsts difuzors EI60 Apaļš / Fire damper diffuser EI60 Circular SC60+V100 EI60 RAL krāsojumu kodu koordinet pirms izbūves ar projekta arhitektu /  Coordinate the RAL color code with the project architect before construction</t>
  </si>
  <si>
    <t>Ugunsdrošs vārsts difuzors EI60 Apaļš / Fire damper diffuser EI60 Circular SC60+V125 EI60 RAL krāsojumu kodu koordinet pirms izbūves ar projekta arhitektu /  Coordinate the RAL color code with the project architect before construction</t>
  </si>
  <si>
    <t>Ugunsdrošs vārsts difuzors EI60 Apaļš / Fire damper diffuser EI60 Circular SC60+V160 EI60 RAL krāsojumu kodu koordinet pirms izbūves ar projekta arhitektu /  Coordinate the RAL color code with the project architect before construction</t>
  </si>
  <si>
    <t>Ugunsdrošs vārsts difuzors EI60 Apaļš / Fire damper diffuser EI60 Circular SC60+V200 EI60 RAL krāsojumu kodu koordinet pirms izbūves ar projekta arhitektu /  Coordinate the RAL color code with the project architect before construction</t>
  </si>
  <si>
    <t>ABC VENT</t>
  </si>
  <si>
    <t xml:space="preserve">Āra jumtiņš ar pretinsektu sietu Apaļš / External hood with insect mesh Circular ABC-KH-250 </t>
  </si>
  <si>
    <t>Āra jumtiņš ar pretinsektu sietu Apaļš / External hood with insect mesh Circular H 250 1 RAL krāsojumu kodu koordinet pirms izbūves ar projekta arhitektu /  Coordinate the RAL color code with the project architect before construction</t>
  </si>
  <si>
    <t>Āra jumtiņš ar pretinsektu sietu Apaļš / External hood with insect mesh Circular HF 500 RAL krāsojumu kodu koordinet pirms izbūves ar projekta arhitektu /  Coordinate the RAL color code with the project architect before construction</t>
  </si>
  <si>
    <t>Āra jumtiņš ar pretinsektu sietu Apaļš / External hood with insect mesh Circular HF 630 RAL krāsojumu kodu koordinet pirms izbūves ar projekta arhitektu /  Coordinate the RAL color code with the project architect before construction</t>
  </si>
  <si>
    <t>Āra jumtiņš ar pretinsektu sietu Apaļš / External hood with insect mesh Circular HF 800 RAL krāsojumu kodu koordinet pirms izbūves ar projekta arhitektu /  Coordinate the RAL color code with the project architect before construction</t>
  </si>
  <si>
    <t>Āra jumtiņš ar pretinsektu sietu Apaļš / External hood with insect mesh Circular HN 250 RAL krāsojumu kodu koordinet pirms izbūves ar projekta arhitektu /  Coordinate the RAL color code with the project architect before construction</t>
  </si>
  <si>
    <t>Āra jumtiņš ar pretinsektu sietu Apaļš / External hood with insect mesh Circular HN 315 RAL krāsojumu kodu koordinet pirms izbūves ar projekta arhitektu /  Coordinate the RAL color code with the project architect before construction</t>
  </si>
  <si>
    <t>Āra reste ar pretinsektu sietu Apaļš / External louvre with insect mesh Circular YGC-125 RAL krāsojumu kodu koordinet pirms izbūves ar projekta arhitektu /  Coordinate the RAL color code with the project architect before construction</t>
  </si>
  <si>
    <t>Diafragmas tipa gasa vārsts Apaļš / Diaphragm type air damper Circular SPI-125 C RAL krāsojumu kodu koordinet pirms izbūves ar projekta arhitektu /  Coordinate the RAL color code with the project architect before construction</t>
  </si>
  <si>
    <t>Diafragmas tipa gasa vārsts Apaļš / Diaphragm type air damper Circular SPI-200 C RAL krāsojumu kodu koordinet pirms izbūves ar projekta arhitektu /  Coordinate the RAL color code with the project architect before construction</t>
  </si>
  <si>
    <t xml:space="preserve">Elastīgais savienojums Apaļš / Flexible joint Circular FK-250 </t>
  </si>
  <si>
    <t xml:space="preserve">Elektriskais kalorifers Apaļš / Electric heating coil Circular CV31-120-3ViCi-QAL  </t>
  </si>
  <si>
    <t xml:space="preserve">Gaisa filtrs ar kārbu Taisnstūra ar apaļu pieslēgumu / Air filter with box Rectangular with cicular connection FFR 400-F3 </t>
  </si>
  <si>
    <t>Manuāls regulācijas gaisa vārsts Taisnstūra / Manualregulating air damper Rectangular UTK/R-500x250 RAL krāsojumu kodu koordinet pirms izbūves ar projekta arhitektu /  Coordinate the RAL color code with the project architect before construction</t>
  </si>
  <si>
    <t>Manuāls regulācijas gaisa vārsts Taisnstūra / Manualregulating air damper Rectangular UTK/R-600x250 RAL krāsojumu kodu koordinet pirms izbūves ar projekta arhitektu /  Coordinate the RAL color code with the project architect before construction</t>
  </si>
  <si>
    <t xml:space="preserve">Pievienojums ar elastīgu savienojumu, apaļš Apaļš / Collar with Flexible joint, circular connection Circular CCM-630-INLET+EVH-630 </t>
  </si>
  <si>
    <t xml:space="preserve">Pievienojums ar elastīgu savienojumu, apaļš Apaļš / Collar with Flexible joint, circular connection Circular CCM-630-OUTLET+EVH-630 </t>
  </si>
  <si>
    <t>Tīrīšanas lūka Apaļš / Cleaning hatch Circular BDKP-3-012 RAL krāsojumu kodu koordinet pirms izbūves ar projekta arhitektu /  Coordinate the RAL color code with the project architect before construction</t>
  </si>
  <si>
    <t>Tīrīšanas lūka Apaļš / Cleaning hatch Circular BDKP-3-020 RAL krāsojumu kodu koordinet pirms izbūves ar projekta arhitektu /  Coordinate the RAL color code with the project architect before construction</t>
  </si>
  <si>
    <t>Tīrīšanas lūka Taisnstūra 400-200 / Cleaning hatch Rectangular 400-200 IPF 400-200 RAL krāsojumu kodu koordinet pirms izbūves ar projekta arhitektu /  Coordinate the RAL color code with the project architect before construction</t>
  </si>
  <si>
    <t>Tīrīšanas lūka Taisnstūra 500-400 / Cleaning hatch Rectangular 500-400 IPF 500-400 RAL krāsojumu kodu koordinet pirms izbūves ar projekta arhitektu /  Coordinate the RAL color code with the project architect before construction</t>
  </si>
  <si>
    <t>Ugunsrošs vārsts EI60 Apaļš / Fire damper EI60 Circular FKR-EU/DE/630/ZXX EI60 RAL krāsojumu kodu koordinet pirms izbūves ar projekta arhitektu /  Coordinate the RAL color code with the project architect before construction</t>
  </si>
  <si>
    <t>Ugunsrošs vārsts EI60 Apaļš / Fire damper EI60 Circular FKRS-EU/100 EI60 RAL krāsojumu kodu koordinet pirms izbūves ar projekta arhitektu /  Coordinate the RAL color code with the project architect before construction</t>
  </si>
  <si>
    <t xml:space="preserve">Līkums, apaļš cinkots tērauds / Eblow, circular galvanized steel BU-100ø-100ø 15° </t>
  </si>
  <si>
    <t xml:space="preserve">Līkums, apaļš cinkots tērauds / Eblow, circular galvanized steel BU-100ø-100ø 20° </t>
  </si>
  <si>
    <t xml:space="preserve">Līkums, apaļš cinkots tērauds / Eblow, circular galvanized steel BU-125ø-125ø 60° </t>
  </si>
  <si>
    <t xml:space="preserve">Līkums, apaļš cinkots tērauds / Eblow, circular galvanized steel BU-200ø-200ø 20° </t>
  </si>
  <si>
    <t xml:space="preserve">Līkums, apaļš cinkots tērauds / Eblow, circular galvanized steel BU-250ø-250ø 15° </t>
  </si>
  <si>
    <t xml:space="preserve">Līkums, apaļš cinkots tērauds / Eblow, circular galvanized steel BU-500ø-500ø 90° </t>
  </si>
  <si>
    <t xml:space="preserve">Līkums, taisnstūra cinkots tērauds / Eblow, rectangular galvanized steel LBXR-200x400-200x400 30° </t>
  </si>
  <si>
    <t xml:space="preserve">Noslēgvāks, apaļš cinkots tērauds / End cup, circular galvanized steel ESU-250ø  </t>
  </si>
  <si>
    <t xml:space="preserve">Noslēgvāks, apaļš cinkots tērauds / End cup, circular galvanized steel ESU-400ø  </t>
  </si>
  <si>
    <t xml:space="preserve">Noslēgvāks, apaļš cinkots tērauds / End cup, circular galvanized steel ESU-630ø  </t>
  </si>
  <si>
    <t xml:space="preserve">Pievienojums, apaļš cinkots tērauds / Collar, circular galvanized steel PSU-125ø-125ø  </t>
  </si>
  <si>
    <t xml:space="preserve">Pievienojums, apaļš cinkots tērauds / Collar, circular galvanized steel PSU-250ø-250ø  </t>
  </si>
  <si>
    <t xml:space="preserve">Pievienojums, apaļš cinkots tērauds / Collar, circular galvanized steel ILRU-125ø-125ø  </t>
  </si>
  <si>
    <t xml:space="preserve">Pievienojums, taisnstūra cinkots tērauds / Transition, rectangular galvanized steel LDR-700x400-500x400  </t>
  </si>
  <si>
    <t xml:space="preserve">Pievienojums, taisnstūra cinkots tērauds / Transition, rectangular galvanized steel LDR-800x400-700x250  </t>
  </si>
  <si>
    <t xml:space="preserve">Pievienojums, taisnstūra cinkots tērauds / Transition, rectangular galvanized steel LDR-800x400-700x400  </t>
  </si>
  <si>
    <t xml:space="preserve">Pāreja, apaļš cinkots tērauds / Transition, circular galvanized steel 400ø-250ø  </t>
  </si>
  <si>
    <t xml:space="preserve">Pāreja, apaļš cinkots tērauds / Transition, circular galvanized steel 400ø-315ø  </t>
  </si>
  <si>
    <t xml:space="preserve">Pāreja, apaļš cinkots tērauds / Transition, circular galvanized steel 800ø-630ø  </t>
  </si>
  <si>
    <t xml:space="preserve">Pāreja, taisnstūra-apaļš cinkots tērauds / Transition, rectangular-circular galvanized steel LORU-500x250-200ø  </t>
  </si>
  <si>
    <t xml:space="preserve">Pāreja, taisnstūra-apaļš cinkots tērauds / Transition, rectangular-circular galvanized steel LORU-700x250-250ø  </t>
  </si>
  <si>
    <t xml:space="preserve">X-veidgabals, apaļš cinkots tērauds / X-piece, circular galvanized steel XCPU-200ø-200ø-125ø-125ø  </t>
  </si>
  <si>
    <t xml:space="preserve">X-veidgabals, apaļš cinkots tērauds / X-piece, circular galvanized steel XCPU-250ø-250ø-200ø-200ø  </t>
  </si>
  <si>
    <t xml:space="preserve">Minerālvates izolācija T80 Siltumizolācija ar AL folija pārklājumu, 80mm / Mineral wool insulation T80 Heat proof insulation covered with Al foil, 80mm ClimCover Lamella ML3, 80mm </t>
  </si>
  <si>
    <t xml:space="preserve">Minerālvates izolācija T80+Zn Siltumizolācija ar AL folija pārklājumu, 80mm, kas apšūta ar cinkotā skārda pārklāju / Mineral wool insulation T80+Zn Heatproof insulation covered with Al foil, 80mm, covered with galvanized sheet steel ClimCover Lamella ML3, 80mm+Zn </t>
  </si>
  <si>
    <t>Gaisa vads cinkots tērauds / Air duct galvanized steel Lindab Safe-100ø RAL krāsojumu kodu koordinet pirms izbūves ar projekta arhitektu /  Coordinate the RAL color code with the project architect before construction</t>
  </si>
  <si>
    <t>Gaisa vads cinkots tērauds / Air duct galvanized steel Lindab Safe-125ø RAL krāsojumu kodu koordinet pirms izbūves ar projekta arhitektu /  Coordinate the RAL color code with the project architect before construction</t>
  </si>
  <si>
    <t>Gaisa vads cinkots tērauds / Air duct galvanized steel Lindab Safe-200ø RAL krāsojumu kodu koordinet pirms izbūves ar projekta arhitektu /  Coordinate the RAL color code with the project architect before construction</t>
  </si>
  <si>
    <t>Gaisa vads cinkots tērauds / Air duct galvanized steel Lindab Safe-250ø RAL krāsojumu kodu koordinet pirms izbūves ar projekta arhitektu /  Coordinate the RAL color code with the project architect before construction</t>
  </si>
  <si>
    <t>Gaisa vads cinkots tērauds / Air duct galvanized steel Lindab Rect-400x400 RAL krāsojumu kodu koordinet pirms izbūves ar projekta arhitektu /  Coordinate the RAL color code with the project architect before construction</t>
  </si>
  <si>
    <t>Gaisa vads cinkots tērauds / Air duct galvanized steel Lindab Rect-400x600 RAL krāsojumu kodu koordinet pirms izbūves ar projekta arhitektu /  Coordinate the RAL color code with the project architect before construction</t>
  </si>
  <si>
    <t>Gaisa vads cinkots tērauds / Air duct galvanized steel Lindab Rect-500x250 RAL krāsojumu kodu koordinet pirms izbūves ar projekta arhitektu /  Coordinate the RAL color code with the project architect before construction</t>
  </si>
  <si>
    <t>Gaisa vads cinkots tērauds / Air duct galvanized steel Lindab Rect-500x400 RAL krāsojumu kodu koordinet pirms izbūves ar projekta arhitektu /  Coordinate the RAL color code with the project architect before construction</t>
  </si>
  <si>
    <t xml:space="preserve">Gaisa vads cinkots tērauds / Air duct galvanized steel Lindab Safe-500ø </t>
  </si>
  <si>
    <t>Gaisa vads cinkots tērauds / Air duct galvanized steel Lindab Rect-600x250 RAL krāsojumu kodu koordinet pirms izbūves ar projekta arhitektu /  Coordinate the RAL color code with the project architect before construction</t>
  </si>
  <si>
    <t>Gaisa vads cinkots tērauds / Air duct galvanized steel Lindab Rect-600x400 RAL krāsojumu kodu koordinet pirms izbūves ar projekta arhitektu /  Coordinate the RAL color code with the project architect before construction</t>
  </si>
  <si>
    <t>Gaisa vads cinkots tērauds / Air duct galvanized steel Lindab Safe-630ø RAL krāsojumu kodu koordinet pirms izbūves ar projekta arhitektu /  Coordinate the RAL color code with the project architect before construction</t>
  </si>
  <si>
    <t>Gaisa vads cinkots tērauds / Air duct galvanized steel Lindab Rect-700x250 RAL krāsojumu kodu koordinet pirms izbūves ar projekta arhitektu /  Coordinate the RAL color code with the project architect before construction</t>
  </si>
  <si>
    <t>Gaisa vads cinkots tērauds / Air duct galvanized steel Lindab Rect-700x400 RAL krāsojumu kodu koordinet pirms izbūves ar projekta arhitektu /  Coordinate the RAL color code with the project architect before construction</t>
  </si>
  <si>
    <t>Gaisa vads cinkots tērauds / Air duct galvanized steel Lindab Rect-800x400 RAL krāsojumu kodu koordinet pirms izbūves ar projekta arhitektu /  Coordinate the RAL color code with the project architect before construction</t>
  </si>
  <si>
    <t xml:space="preserve">Gaisa apstrādes iekārta komplektā ar gaisa vadu elastīgajiem pievienojumiem,  atbalsta rāmi, elektrības kabeļiem starp iekārtu un motorizētiem noslēgvārstiem,  vadības pults uz korpusa / AHU unit  with air duct flexible connections, support frame, electrical wiring materials between unit and on/off motorized  air dampers, control panel at unit Topvex TC20-R-EL6,5-S </t>
  </si>
  <si>
    <t xml:space="preserve">Gaisa apstrādes iekārta komplektā ar gaisa vadu elastīgajiem pievienojumiem,  atbalsta rāmi, elektrības kabeļiem starp iekārtu un motorizētiem noslēgvārstiem,  vadības pults uz korpusa / AHU unit  with air duct flexible connections, support frame, electrical wiring materials between unit and on/off motorized  air dampers, control panel at unit Topvex TR15-S-R-EL5,2 </t>
  </si>
  <si>
    <t xml:space="preserve">Gaisa apstrāes iekārta komplektā ar gaisa vadu elastīgajiem pievienojumiem,  atbalsta rāmi, elektrības kabeļiem starp iekārtu un motorizētiem noslēgvārstiem,  vadības pults uz korpusa / AHU unit  with air duct flexible connections, support frame, electrical wiring materials between unit and on/off motorized  air dampers, control panel at unit Topvex TR15-S-R-EL5,2 </t>
  </si>
  <si>
    <t>LN-1</t>
  </si>
  <si>
    <t xml:space="preserve">Iebūvējamas taisnstūra lietus ūdens notekas. Iebūvēs dziļums ~260mm. Notekas stiprinājumu un izvietojumu attiecībā pret paneļu dekora izvietojumu precizēt ar paneļu ražotājiem un saskaņot ar arhitektu. 28 gb montāža, t.sk. stiprinājumi, izolācija, palīgmateriāli / Built-in rectangular rainwater gutters. Built-in depth ~260mm. The gutter fastening and placement in relation to the panel decor placement should be specified with the panel manufacturers and coordinated with the architect. 28 pcs assembly, incl. fasteners, insulation, auxiliary materials </t>
  </si>
  <si>
    <t>MARKĪZES / AWNINGS</t>
  </si>
  <si>
    <t>MK-1</t>
  </si>
  <si>
    <t>MK-2</t>
  </si>
  <si>
    <t>MK-3</t>
  </si>
  <si>
    <t>MK-4</t>
  </si>
  <si>
    <t>MK-5</t>
  </si>
  <si>
    <t>MK-6</t>
  </si>
  <si>
    <t>MK-7</t>
  </si>
  <si>
    <t xml:space="preserve">Markīzes – nojumes no metāla konstrukcijas (materiāls un izklājumi tiks precizēti kopā ar 1. stāva fasādes sistēmu detalizāciju). Stiprināmas pie vertikāla stiklojuma profila ar tam paredzētu kronšteinu ( piem. SCHUCO Schwertanbinder) montāža, t.sk. stiprinājumi, izolācija, palīgmateriāli  / Awnings made of metal construction (material and layouts will be specified together with the detailing of the 1ST floor facade systems). Attached to a vertical glazing profile with a dedicated bracket (e.g. SCHUCO Schwertanbinder) assembly, incl. fasteners, insulation, auxiliary materials </t>
  </si>
  <si>
    <t>Panelis / Slab HCS 500  450x10200 mm</t>
  </si>
  <si>
    <t>Panelis / Slab HCS 500  740x7400 mm</t>
  </si>
  <si>
    <t>Panelis / Slab HCS 500  740x10125 mm</t>
  </si>
  <si>
    <t>Panelis / Slab HCS 500  740x10225 mm</t>
  </si>
  <si>
    <t>Panelis / Slab HCS 500  1010x8200 mm</t>
  </si>
  <si>
    <t>Panelis / Slab HCS 500  1010x10200 mm</t>
  </si>
  <si>
    <t>Panelis / Slab HCS 500  1010x10500 mm</t>
  </si>
  <si>
    <t>Panelis / Slab HCS 500  1200x7400 mm</t>
  </si>
  <si>
    <t>Panelis / Slab HCS 500  1200x8150 mm</t>
  </si>
  <si>
    <t>Panelis / Slab HCS 500  1200x8200 mm</t>
  </si>
  <si>
    <t>Panelis / Slab HCS 500  1200x10125 mm</t>
  </si>
  <si>
    <t>Panelis / Slab HCS 500  1200x10200 mm</t>
  </si>
  <si>
    <t>Panelis / Slab HCS 500  1200x10225 mm</t>
  </si>
  <si>
    <t>Panelis / Slab HCS 500  1200x10500 mm</t>
  </si>
  <si>
    <t>Panelis / Slab HCS 500  640x7480 mm</t>
  </si>
  <si>
    <t>Panelis / Slab HCS 500  700x8680 mm</t>
  </si>
  <si>
    <t>Panelis / Slab HCS 500  710x7725 mm</t>
  </si>
  <si>
    <t>Panelis / Slab HCS 500  730x7480 mm</t>
  </si>
  <si>
    <t>Panelis / Slab HCS 500  730x7725 mm</t>
  </si>
  <si>
    <t>Panelis / Slab HCS 500  730x7850 mm</t>
  </si>
  <si>
    <t>Panelis / Slab HCS 500  735x6015 mm</t>
  </si>
  <si>
    <t>Panelis / Slab HCS 500  735x7725 mm</t>
  </si>
  <si>
    <t>Panelis / Slab HCS 500  735x7850 mm</t>
  </si>
  <si>
    <t>Panelis / Slab HCS 500  735x8680 mm</t>
  </si>
  <si>
    <t>Panelis / Slab HCS 500  920x5545 mm</t>
  </si>
  <si>
    <t>Panelis / Slab HCS 500  920x6035 mm</t>
  </si>
  <si>
    <t>Panelis / Slab HCS 500  920x7850 mm</t>
  </si>
  <si>
    <t>Panelis / Slab HCS 500  925x7725 mm</t>
  </si>
  <si>
    <t>Panelis / Slab HCS 500  930x7725 mm</t>
  </si>
  <si>
    <t>Panelis / Slab HCS 500  930x7850 mm</t>
  </si>
  <si>
    <t>Panelis / Slab HCS 500  975x7480 mm</t>
  </si>
  <si>
    <t>Panelis / Slab HCS 500  990x7745 mm</t>
  </si>
  <si>
    <t>Panelis / Slab HCS 500  990x7850 mm</t>
  </si>
  <si>
    <t>Panelis / Slab HCS 500  1000x7745 mm</t>
  </si>
  <si>
    <t>Panelis / Slab HCS 500  1010x5385 mm</t>
  </si>
  <si>
    <t>Panelis / Slab HCS 500  1010x5545 mm</t>
  </si>
  <si>
    <t>Panelis / Slab HCS 500  1010x7560 mm</t>
  </si>
  <si>
    <t>Panelis / Slab HCS 500  1010x7725 mm</t>
  </si>
  <si>
    <t>Panelis / Slab HCS 500  1010x8680 mm</t>
  </si>
  <si>
    <t>Panelis / Slab HCS 500  1200x5385 mm</t>
  </si>
  <si>
    <t>Panelis / Slab HCS 500  1200x5545 mm</t>
  </si>
  <si>
    <t>Panelis / Slab HCS 500  1200x6015 mm</t>
  </si>
  <si>
    <t>Panelis / Slab HCS 500  1200x6145 mm</t>
  </si>
  <si>
    <t>Panelis / Slab HCS 500  1200x7480 mm</t>
  </si>
  <si>
    <t>Panelis / Slab HCS 500  1200x7500 mm</t>
  </si>
  <si>
    <t>Panelis / Slab HCS 500  1200x7560 mm</t>
  </si>
  <si>
    <t>Panelis / Slab HCS 500  1200x7725 mm</t>
  </si>
  <si>
    <t>Panelis / Slab HCS 500  1200x7735 mm</t>
  </si>
  <si>
    <t>Panelis / Slab HCS 500  1200x7745 mm</t>
  </si>
  <si>
    <t>Panelis / Slab HCS 500  1200x7850 mm</t>
  </si>
  <si>
    <t>Panelis / Slab HCS 500  1200x7870 mm</t>
  </si>
  <si>
    <t>Panelis / Slab HCS 500  1200x8680 mm</t>
  </si>
  <si>
    <t>Panelis / Slab HCS 500  390x1300 mm</t>
  </si>
  <si>
    <t>Panelis / Slab HCS 500  680x1670 mm</t>
  </si>
  <si>
    <t>Panelis / Slab HCS 500  730x1670 mm</t>
  </si>
  <si>
    <t>Panelis / Slab HCS 500  735x1670 mm</t>
  </si>
  <si>
    <t>Panelis / Slab HCS 500  920x1670 mm</t>
  </si>
  <si>
    <t>Panelis / Slab HCS 500  930x1670 mm</t>
  </si>
  <si>
    <t>Panelis / Slab HCS 500  990x1300 mm</t>
  </si>
  <si>
    <t>Panelis / Slab HCS 500  1010x1670 mm</t>
  </si>
  <si>
    <t>Panelis / Slab HCS 500  1200x1300 mm</t>
  </si>
  <si>
    <t>Panelis / Slab HCS 500  1200x1670 mm</t>
  </si>
  <si>
    <t>Panelis / Slab HCS 500  990x1370 mm</t>
  </si>
  <si>
    <t>Panelis / Slab HCS 500  820x7870 mm</t>
  </si>
  <si>
    <t>Panelis / Slab HCS 500  820x7850 mm</t>
  </si>
  <si>
    <t>Panelis / Slab HCS 500  820x6035 mm</t>
  </si>
  <si>
    <t>Panelis / Slab HCS 500  820x5545 mm</t>
  </si>
  <si>
    <t>Panelis / Slab HCS 500  820x1670 mm</t>
  </si>
  <si>
    <t>Panelis / Slab HCS 500  815x7850 mm</t>
  </si>
  <si>
    <t>Panelis / Slab HCS 500  815x1670 mm</t>
  </si>
  <si>
    <t>Panelis / Slab HCS 500  790x8805 mm</t>
  </si>
  <si>
    <t>Panelis / Slab HCS 500  780x7850 mm</t>
  </si>
  <si>
    <t>Panelis / Slab HCS 500  780x1670 mm</t>
  </si>
  <si>
    <t>Panelis / Slab HCS 500  770x8805 mm</t>
  </si>
  <si>
    <t>Panelis / Slab HCS 500  755x7850 mm</t>
  </si>
  <si>
    <t>Panelis / Slab HCS 500  755x1350 mm</t>
  </si>
  <si>
    <t>Panelis / Slab HCS 500  600x7870 mm</t>
  </si>
  <si>
    <t>Panelis / Slab HCS 500  560x7850 mm</t>
  </si>
  <si>
    <t>Panelis / Slab HCS 500  1200x8805 mm</t>
  </si>
  <si>
    <t>Panelis / Slab HCS 500  1200x7710 mm</t>
  </si>
  <si>
    <t>Panelis / Slab HCS 500  1200x7690 mm</t>
  </si>
  <si>
    <t>Panelis / Slab HCS 500  1200x6035 mm</t>
  </si>
  <si>
    <t>Panelis / Slab HCS 500  1200x1370 mm</t>
  </si>
  <si>
    <t>Panelis / Slab HCS 500  1200x1350 mm</t>
  </si>
  <si>
    <t>Panelis / Slab HCS 500  1050x1670 mm</t>
  </si>
  <si>
    <t>Panelis / Slab HCS 500  1035x1670 mm</t>
  </si>
  <si>
    <t>Panelis / Slab HCS 500  1015x7870 mm</t>
  </si>
  <si>
    <t>Panelis / Slab HCS 500  500x3575 mm</t>
  </si>
  <si>
    <t>Panelis / Slab HCS 500  500x7995 mm</t>
  </si>
  <si>
    <t>Panelis / Slab HCS 500  640x2640 mm</t>
  </si>
  <si>
    <t>Panelis / Slab HCS 500  640x3575 mm</t>
  </si>
  <si>
    <t>Panelis / Slab HCS 500  640x7450 mm</t>
  </si>
  <si>
    <t>Panelis / Slab HCS 500  640x7515 mm</t>
  </si>
  <si>
    <t>Panelis / Slab HCS 500  690x3775 mm</t>
  </si>
  <si>
    <t>Panelis / Slab HCS 500  690x4275 mm</t>
  </si>
  <si>
    <t>Panelis / Slab HCS 500  690x4390 mm</t>
  </si>
  <si>
    <t>Panelis / Slab HCS 500  690x4410 mm</t>
  </si>
  <si>
    <t>Panelis / Slab HCS 500  690x5255 mm</t>
  </si>
  <si>
    <t>Panelis / Slab HCS 500  690x6035 mm</t>
  </si>
  <si>
    <t>Panelis / Slab HCS 500  690x7450 mm</t>
  </si>
  <si>
    <t>Panelis / Slab HCS 500  690x7515 mm</t>
  </si>
  <si>
    <t>Panelis / Slab HCS 500  690x7695 mm</t>
  </si>
  <si>
    <t>Panelis / Slab HCS 500  825x4410 mm</t>
  </si>
  <si>
    <t>Panelis / Slab HCS 500  830x8120 mm</t>
  </si>
  <si>
    <t>Panelis / Slab HCS 500  845x7995 mm</t>
  </si>
  <si>
    <t>Panelis / Slab HCS 500  870x2640 mm</t>
  </si>
  <si>
    <t>Panelis / Slab HCS 500  870x3575 mm</t>
  </si>
  <si>
    <t>Panelis / Slab HCS 500  870x7450 mm</t>
  </si>
  <si>
    <t>Panelis / Slab HCS 500  870x7515 mm</t>
  </si>
  <si>
    <t>Panelis / Slab HCS 500  880x2640 mm</t>
  </si>
  <si>
    <t>Panelis / Slab HCS 500  880x4300 mm</t>
  </si>
  <si>
    <t>Panelis / Slab HCS 500  880x5095 mm</t>
  </si>
  <si>
    <t>Panelis / Slab HCS 500  880x6375 mm</t>
  </si>
  <si>
    <t>Panelis / Slab HCS 500  1045x5355 mm</t>
  </si>
  <si>
    <t>Panelis / Slab HCS 500  1200x2640 mm</t>
  </si>
  <si>
    <t>Panelis / Slab HCS 500  1200x3575 mm</t>
  </si>
  <si>
    <t>Panelis / Slab HCS 500  1200x3775 mm</t>
  </si>
  <si>
    <t>Panelis / Slab HCS 500  1200x4000 mm</t>
  </si>
  <si>
    <t>Panelis / Slab HCS 500  1200x4265 mm</t>
  </si>
  <si>
    <t>Panelis / Slab HCS 500  1200x4300 mm</t>
  </si>
  <si>
    <t>Panelis / Slab HCS 500  1200x4390 mm</t>
  </si>
  <si>
    <t>Panelis / Slab HCS 500  1200x4410 mm</t>
  </si>
  <si>
    <t>Panelis / Slab HCS 500  1200x4985 mm</t>
  </si>
  <si>
    <t>Panelis / Slab HCS 500  1200x5095 mm</t>
  </si>
  <si>
    <t>Panelis / Slab HCS 500  1200x5355 mm</t>
  </si>
  <si>
    <t>Panelis / Slab HCS 500  1200x6265 mm</t>
  </si>
  <si>
    <t>Panelis / Slab HCS 500  1200x6375 mm</t>
  </si>
  <si>
    <t>Panelis / Slab HCS 500  1200x7450 mm</t>
  </si>
  <si>
    <t>Panelis / Slab HCS 500  1200x7515 mm</t>
  </si>
  <si>
    <t>Panelis / Slab HCS 500  1200x7695 mm</t>
  </si>
  <si>
    <t>Panelis / Slab HCS 500  1200x7995 mm</t>
  </si>
  <si>
    <t>Panelis / Slab HCS 500  1200x8120 mm</t>
  </si>
  <si>
    <t>Panelis / Slab HCS 500  505x1670 mm</t>
  </si>
  <si>
    <t>Panelis / Slab HCS 500  880x1670 mm</t>
  </si>
  <si>
    <t>Panelis / Slab HCS 500  1070x1450 mm</t>
  </si>
  <si>
    <t>Panelis / Slab HCS 500  1070x1670 mm</t>
  </si>
  <si>
    <t>Panelis / Slab HCS 500  1200x1450 mm</t>
  </si>
  <si>
    <t>Monolītā dzelzsbetona kolonna / Cast in place concrete column 550x1000mm</t>
  </si>
  <si>
    <t>MP-22</t>
  </si>
  <si>
    <t>MP-23</t>
  </si>
  <si>
    <t>Saliekamā dzelzsbetona masīvplātne / Precast concrete slab h=185 mm MP-22</t>
  </si>
  <si>
    <t>Saliekamā dzelzsbetona masīvplātne / Precast concrete slab h=185 mm MP-23</t>
  </si>
  <si>
    <t>Tērauda siju profils / Steel beam profile  HEA 500 L=28,38 m</t>
  </si>
  <si>
    <t>Tērauda siju profils / Steel beam profile  HQ-200-230-110-110-10-10-6 L=38,04 m</t>
  </si>
  <si>
    <t>Tērauda siju profils / Steel beam profile  HQ-200-230-110-110-15-10-6 L=5,77 m</t>
  </si>
  <si>
    <t>Tērauda siju profils / Steel beam profile  HQ-200-230-110-20-10-10-6 L=34,24 m</t>
  </si>
  <si>
    <t>Tērauda siju profils / Steel beam profile  HQ-200-230-110-20-15-10-6 L=14,3 m</t>
  </si>
  <si>
    <t>Tērauda siju profils / Steel beam profile  HQ-200-277-110-110-12-12-6 L=13,65 m</t>
  </si>
  <si>
    <t>Tērauda siju profils / Steel beam profile  HQ-200-330-110-20-10-10-6 L=7,43 m</t>
  </si>
  <si>
    <t>Tērauda siju profils / Steel beam profile  HQ-200-332-110-110-10-12-6 L=4,55 m</t>
  </si>
  <si>
    <t>Tērauda siju profils / Steel beam profile  HQ-220-235-110-20-25-15-8 L=13,02 m</t>
  </si>
  <si>
    <t>Tērauda siju profils / Steel beam profile  HQ-250-230-110-110-15-10-6 L=5,54 m</t>
  </si>
  <si>
    <t>Tērauda siju profils / Steel beam profile  HQ-250-335-110-110-25-15-8 L=16,67 m</t>
  </si>
  <si>
    <t>Tērauda siju profils / Steel beam profile  HQ-300-277-110-110-12-12-6 L=21,93 m</t>
  </si>
  <si>
    <t>Tērauda siju profils / Steel beam profile  HQ-300-285-110-110-25-20-8 L=83,16 m</t>
  </si>
  <si>
    <t>Tērauda siju profils / Steel beam profile  HQ-300-335-110-110-15-15-8 L=7,83 m</t>
  </si>
  <si>
    <t>Tērauda siju profils / Steel beam profile  HQ-300-335-110-110-20-15-8 L=8,28 m</t>
  </si>
  <si>
    <t>Tērauda siju profils / Steel beam profile  HQ-300-340-110-110-20-20-8 L=5,77 m</t>
  </si>
  <si>
    <t>Tērauda siju profils / Steel beam profile  HQ-300-345-110-110-30-25-8 L=23,49 m</t>
  </si>
  <si>
    <t>Tērauda siju profils / Steel beam profile  HQ-320-235-110-110-25-15-8 L=21,5 m</t>
  </si>
  <si>
    <t>Tērauda siju profils / Steel beam profile  HQ-330-235-110-110-25-15-8 L=11,63 m</t>
  </si>
  <si>
    <t>Tērauda siju profils / Steel beam profile  HQ-350-335-110-110-20-15-8 L=9,58 m</t>
  </si>
  <si>
    <t>Tērauda siju profils / Steel beam profile  HQ-350-340-110-110-30-20-8 L=7,58 m</t>
  </si>
  <si>
    <t>Tērauda siju profils / Steel beam profile  HQ-350-345-110-110-25-25-8 L=15,81 m</t>
  </si>
  <si>
    <t>Tērauda siju profils / Steel beam profile  HQ-350-345-110-110-35-25-10 L=7,03 m</t>
  </si>
  <si>
    <t>Tērauda siju profils / Steel beam profile  HQ-380-345-110-110-30-25-8 L=7,83 m</t>
  </si>
  <si>
    <t>Tērauda siju profils / Steel beam profile  HQ-400-340-110-110-30-20-8 L=8,79 m</t>
  </si>
  <si>
    <t>Tērauda siju profils / Steel beam profile  HQ-450-240-110-110-25-20-8 L=27,5 m</t>
  </si>
  <si>
    <t>Tērauda siju profils / Steel beam profile  HQ-450-350-110-20-40-30-10 L=7,9 m</t>
  </si>
  <si>
    <t>Tērauda siju profils / Steel beam profile  HQ-470-355-110-110-40-35-10 L=6,91 m</t>
  </si>
  <si>
    <t>Tērauda siju profils / Steel beam profile  HQ-500-525-150-20-25-25-8 L=15,36 m</t>
  </si>
  <si>
    <t>Tērauda siju profils / Steel beam profile  HQ-500-535-150-150-35-35-12 L=28,31 m</t>
  </si>
  <si>
    <t>Tērauda siju profils / Steel beam profile  IPE160 L=26,55 m</t>
  </si>
  <si>
    <t>Tērauda siju profils / Steel beam profile  IPE180 L=22,78 m</t>
  </si>
  <si>
    <t>Tērauda siju profils / Steel beam profile  IPE200 L=10 m</t>
  </si>
  <si>
    <t>Tērauda siju profils / Steel beam profile  IPE500 L=10,16 m</t>
  </si>
  <si>
    <t>Tērauda siju profils / Steel beam profile  IT-188-150-120-20-12 L=62,41 m</t>
  </si>
  <si>
    <t>Tērauda siju profils / Steel beam profile  L-125x125x15 L=114,33 m</t>
  </si>
  <si>
    <t>Tērauda siju profils / Steel beam profile  RHS 180x180x8 L=43,28 m</t>
  </si>
  <si>
    <t>Tērauda siju profils / Steel beam profile  RHS 200x200x8 L=49,4 m</t>
  </si>
  <si>
    <t>Tērauda siju profils / Steel beam profile  UPE200 L=265,08 m</t>
  </si>
  <si>
    <t>Termodetaļas / Insulated connections</t>
  </si>
  <si>
    <t>Termodetaļu montāža / Insulated connection assembly HIT-HP MVX-1308-22-100-50-ES</t>
  </si>
  <si>
    <t>Termodetaļu montāža / Insulated connection assembly HIT-HP PI-B-2M16-0214-210</t>
  </si>
  <si>
    <t>Akmensvate ar folija pārklājumu, b=20mm, saskaņā ar EN 13467/  Rock wool with foil coating, thickness = 20 mm, in accordance with EN 13468 DN50</t>
  </si>
  <si>
    <t>34.1</t>
  </si>
  <si>
    <t>Kaučuka izolācija, b=30mm, saskaņā ar EN 14706 un EN 14707 / Rubber insulation (thickness 30mm) according to EN 14706 and EN 14707  DN75</t>
  </si>
  <si>
    <t>Akmensvate ar folija pārklājumu, b=20mm, saskaņā ar EN 13467/  Rock wool with foil coating, thickness = 20 mm, in accordance with EN 13468 DN10</t>
  </si>
  <si>
    <t>Aukstā ūdens mērītājs ar saskrūvi, Qnom=16.0m3/h / Cold water meter with connectors,Qnom=16.0m3/h DN40  Uzstāda SIA "Rīgas ūdens"</t>
  </si>
  <si>
    <t>Aukstā ūdens mērītājs ar saskrūvi, Qnom=2.50m3/h / Cold water meter with connectors,Qnom=2.50m3/h DN15 Uzstāda SIA "Rīgas ūdens"</t>
  </si>
  <si>
    <t>74</t>
  </si>
  <si>
    <t>75</t>
  </si>
  <si>
    <t>76</t>
  </si>
  <si>
    <t>77</t>
  </si>
  <si>
    <t>78</t>
  </si>
  <si>
    <t>78.1</t>
  </si>
  <si>
    <t>79</t>
  </si>
  <si>
    <t>81.1</t>
  </si>
  <si>
    <t>83.1</t>
  </si>
  <si>
    <t>83.2</t>
  </si>
  <si>
    <t xml:space="preserve">Pāreja, DN100/DN80 , PN16 / Transition, DN100/DN80, PN16 </t>
  </si>
  <si>
    <t>Aizbīdnis, PN16/ Shut-off valve, PN16     DN80</t>
  </si>
  <si>
    <t>Nevadāms pretpiesārņojuma pretvārsts EB, DN80 PN10 / Non-controlled anti-pollution check valve EB DN80, PN10 DN80</t>
  </si>
  <si>
    <t>Gružu filtrs DN80, PN16 / Debris filter DN80, PN16  DN80</t>
  </si>
  <si>
    <t>Gružu filtrs DN25, PN16 / Debris filter DN25, PN16  DN25</t>
  </si>
  <si>
    <t xml:space="preserve">Pāreja, DN80/DN40 , PN16 / Transition, DN80/DN40, PN16 </t>
  </si>
  <si>
    <t>Cinkotā tērauda īscaurule DN40 / 
Galvanized steel pipe DN40 DN40</t>
  </si>
  <si>
    <t>Cinkotā tērauda īscaurule DN32 / 
Galvanized steel pipe DN32 DN32</t>
  </si>
  <si>
    <t>Cinkotā tērauda īscaurule DN25 / 
Galvanized steel pipe DN25 DN25</t>
  </si>
  <si>
    <t xml:space="preserve">Trejgabals ķeta cinkotais DN40/DN20 / Tee galvanized DN40/DN20 </t>
  </si>
  <si>
    <t>Vienvirziena vārsts, DN65/ One-way valve DN65 DN65</t>
  </si>
  <si>
    <t>91</t>
  </si>
  <si>
    <t>92</t>
  </si>
  <si>
    <t>93</t>
  </si>
  <si>
    <t>94</t>
  </si>
  <si>
    <t>95</t>
  </si>
  <si>
    <t>96</t>
  </si>
  <si>
    <t>97</t>
  </si>
  <si>
    <t>97.1</t>
  </si>
  <si>
    <t>97.2</t>
  </si>
  <si>
    <t>97.3</t>
  </si>
  <si>
    <t>97.4</t>
  </si>
  <si>
    <t xml:space="preserve">Pāreja, DN100/80 , PN16 / Transition, DN100/80, PN16 </t>
  </si>
  <si>
    <t xml:space="preserve">Redukcijas trejgabals DN100/DN50, Pn16 / Reducing three-piece DN100/DN50, Pn16 </t>
  </si>
  <si>
    <t xml:space="preserve">Redukcijas trejgabals DN100/DN65, Pn16 / Reducing three-piece DN100/DN65, Pn16 </t>
  </si>
  <si>
    <t>Līkums 90 atloku ķeta DN100, PN16 / Flanged ductile iron bend 90 DN100, PN16 DN100</t>
  </si>
  <si>
    <t>103</t>
  </si>
  <si>
    <t>104</t>
  </si>
  <si>
    <t>105</t>
  </si>
  <si>
    <t xml:space="preserve">Izplešanās tvertne dzeramajam ūdenim 100L pēc LVS EN 13831:2007, PN 10 bāri / Expansion tank for drinking water 150L according to LVS EN 13831: 2007 </t>
  </si>
  <si>
    <t>100</t>
  </si>
  <si>
    <t>101</t>
  </si>
  <si>
    <t>102</t>
  </si>
  <si>
    <t>Vienvirziena vārsts DN50, PN10 / Check valve flange ductile iron DN50, PN10 DN50</t>
  </si>
  <si>
    <t>106</t>
  </si>
  <si>
    <t>107</t>
  </si>
  <si>
    <t>114.1</t>
  </si>
  <si>
    <t>Stiprinājumi / Fasteners</t>
  </si>
  <si>
    <t>120.1</t>
  </si>
  <si>
    <t>120.2</t>
  </si>
  <si>
    <t>126.1</t>
  </si>
  <si>
    <t>127</t>
  </si>
  <si>
    <t>128</t>
  </si>
  <si>
    <t>Aizbīdnis, PN16/ Shut-off valve, PN16     DN65</t>
  </si>
  <si>
    <t>Aizbīdnis, PN16/ Shut-off valve, PN16     DN75</t>
  </si>
  <si>
    <t>129</t>
  </si>
  <si>
    <t>130</t>
  </si>
  <si>
    <t>131</t>
  </si>
  <si>
    <t>132</t>
  </si>
  <si>
    <t>133</t>
  </si>
  <si>
    <t>134</t>
  </si>
  <si>
    <t>136</t>
  </si>
  <si>
    <t>137</t>
  </si>
  <si>
    <t>138</t>
  </si>
  <si>
    <t>139</t>
  </si>
  <si>
    <t>140</t>
  </si>
  <si>
    <t>141</t>
  </si>
  <si>
    <t>Aizbīdnis, PN16/ Shut-off valve, PN16      DN75</t>
  </si>
  <si>
    <t>Līkums 45grādu Dn150 PP caurulei / 45 degree bend for Dn150 PP pipe DN150</t>
  </si>
  <si>
    <t>Trejgabals 45grādu Dn150 PP caurulei / 45 degree 
three-piece for Dn150 PP pipe DN150</t>
  </si>
  <si>
    <t>Gaisa vads cinkots tērauds / Air duct galvanized steel Lindab Rect-100x900</t>
  </si>
  <si>
    <t>Gaismeklis IP66 ar LED gaismas diodēm (16W, 2000lm, 4000K), ar LED barošanas bloku un montāžas elementiem stiprinājumam pie griestiem / Luminaire IP66 with LED light-emitting diodes (16W, 2000lm, 4000K), with LED power supply and mounting elements for installation on the ceiling "Trilux"  OleveonF 6 B 2000-840 ET PC, 7846540</t>
  </si>
  <si>
    <t>pagrabstāvā</t>
  </si>
  <si>
    <t>Pagrabstava WC telpas roku mazgātnes pieslēgumu montāža, komplektā ar sifonu, stiprinājumiem,  jaucējkrānu /  WC room hand basin connection assembly complete with siphon, fittings, faucet - logo basin mixer taps</t>
  </si>
  <si>
    <t>Virtuves roku mazgātnes pieslēgumu montāža - sifons, jaucējkrāns , stiprinājumi / Kitchen hand basin connection assembly - siphon, faucet , fittings</t>
  </si>
  <si>
    <t>Floor</t>
  </si>
  <si>
    <t xml:space="preserve">Area </t>
  </si>
  <si>
    <t xml:space="preserve">Basement </t>
  </si>
  <si>
    <t>1st floor</t>
  </si>
  <si>
    <t>2nd floor</t>
  </si>
  <si>
    <t>3rd floor</t>
  </si>
  <si>
    <t>4th floor</t>
  </si>
  <si>
    <t>5th floor</t>
  </si>
  <si>
    <t>6th floor</t>
  </si>
  <si>
    <t>eur/m2</t>
  </si>
  <si>
    <t>Local estimate Nr. A</t>
  </si>
  <si>
    <t xml:space="preserve">General requirements 
</t>
  </si>
  <si>
    <t>No.</t>
  </si>
  <si>
    <t>Name of construction work</t>
  </si>
  <si>
    <t>Unit</t>
  </si>
  <si>
    <t>Quantity</t>
  </si>
  <si>
    <t>Unit costs (EUR)</t>
  </si>
  <si>
    <t>Total costs (EUR)</t>
  </si>
  <si>
    <t>time rate (c/h)</t>
  </si>
  <si>
    <t>work rate (euro/h)</t>
  </si>
  <si>
    <t>Salary</t>
  </si>
  <si>
    <t>Materials</t>
  </si>
  <si>
    <t>Mechanisms</t>
  </si>
  <si>
    <t>Sum</t>
  </si>
  <si>
    <t>labor (c/h)</t>
  </si>
  <si>
    <t xml:space="preserve">Page No. 1 </t>
  </si>
  <si>
    <t>GENERAL REQUIREMENTS</t>
  </si>
  <si>
    <t>GENERAL</t>
  </si>
  <si>
    <t>A</t>
  </si>
  <si>
    <t>Note 1: These General Requirements are applicable to the whole of the Works. Each Clause, Sub-Clause or Item is to be priced individually and the Tenderer shall not enter any lump sum(s) covering more than one, or all Clauses, Sub-Clauses or Items.</t>
  </si>
  <si>
    <t>item</t>
  </si>
  <si>
    <t>B</t>
  </si>
  <si>
    <t>Note 2: Where any Clause, Sub-Clause or Item has not been priced, has been ticked or has been dashed, it shall be deemed that the value of any such Clause, Sub-Clause or Item has been included elsewhere within the Contract Price.</t>
  </si>
  <si>
    <t>C</t>
  </si>
  <si>
    <t xml:space="preserve">Note 3: The quantities inserted against items are estimated quantities for the Works for the purpose of Tender evaluation and not to be taken as actual or correct. Any errors in quantities is the Contractor’s risk.  </t>
  </si>
  <si>
    <t>D</t>
  </si>
  <si>
    <t xml:space="preserve">Note 4: The Lump sum Contract Price is deemed to cover the whole of the works as per Employer's Requirements, Drawings, Specifications, Basis of Design documents, including Schedule of Project Requirements, and whether or not included in the Pricing Schedule . </t>
  </si>
  <si>
    <t>E</t>
  </si>
  <si>
    <t xml:space="preserve">Note 5: The unit rates inserted in the  Pricing Schedule will be used to value any variations to the Works, whether omissions or additions.  </t>
  </si>
  <si>
    <t>F</t>
  </si>
  <si>
    <t>Note 6: The Tenderer should note that the General Requirements section of the Pricing Schedule shall be administered strictly in accordance with the Conditions of the Contract. Any obligations stated herein, which, in the opinion of the Engineer, are not performed, either in full or in part, shall be the subject of an instruction given by the Engineer in accordance with the Conditions of Contract. The valuation of such variation(s) shall be determined in accordance with the Conditions of Contract.</t>
  </si>
  <si>
    <t>G</t>
  </si>
  <si>
    <t>Note 7: Fire protection of temporary site office, storage, etc.</t>
  </si>
  <si>
    <t>Page 2</t>
  </si>
  <si>
    <t>Facilities for the Employer/Engineer Staff</t>
  </si>
  <si>
    <t>The Contractor shall provide vehicles for Employer/Engineer's use in accordance with Engineer's requirement including required insurance coverage and comply with all Authorities requirements. Any maintenance, parts and consumables including fuel shall be at the cost of the Contractor during construction and defects liability period.</t>
  </si>
  <si>
    <t>N/A</t>
  </si>
  <si>
    <t>The Contractor shall provide at all times for the duration of the Time for Completion and/or any agreed time extension all chainmen, staff and survey instruments as may be required by the Engineer for monitoring the proper construction and completion of the Works.</t>
  </si>
  <si>
    <t>The Contractor shall provide such labour, materials and transport as the Engineer's representative may require to assist him in carrying out tests and checks on materials and workmanship and setting out and measurement of works.</t>
  </si>
  <si>
    <t>The Contractor shall include all the overtime charges for the Engineer's staff that are required to comply with Program of Works all in accordance with the Specification.</t>
  </si>
  <si>
    <t>COMPLETION AND POST COMPLETION REQUIREMENTS</t>
  </si>
  <si>
    <t>Operation and Maintenance Manuals</t>
  </si>
  <si>
    <t>The Contractor shall allow for the preparation and submission of Operation and Maintenance Manuals for each machine, equipment or any other item that requires future maintenance in the quantity and manner specified.</t>
  </si>
  <si>
    <t>Hand Over Manuals</t>
  </si>
  <si>
    <t>The Contractor shall allow for the preparation and submission of Hand Over Manuals, in accordance with the Specification.</t>
  </si>
  <si>
    <t>Page 3</t>
  </si>
  <si>
    <t>Warranties</t>
  </si>
  <si>
    <t>The Contractor shall allow for the preparation and submission of Warranties for each machine, equipment or any other item as specified within Contract Documents.</t>
  </si>
  <si>
    <t>Assets register</t>
  </si>
  <si>
    <t>The Contractor shall allow for the preparation and submission of Assets register for the Completed Works as required under the Contract Documents.</t>
  </si>
  <si>
    <t>As Built Drawings</t>
  </si>
  <si>
    <t>The Contractor shall allow for the preparation and submission of As Built Drawings at the times and in the quantity and manner specified or required by the Engineer.</t>
  </si>
  <si>
    <t>Handover</t>
  </si>
  <si>
    <t>The Contractor shall allow for the perpetration and submission of any documents required for handover to the Authorities.</t>
  </si>
  <si>
    <t>Page 4</t>
  </si>
  <si>
    <t>MANAGEMENT AND STAFF</t>
  </si>
  <si>
    <t>The Contractor is to allow in his tender for all site administration and supervision costs including all necessary security arrangements (photographic security pass system, etc.), and the safety of the public and adjoining property and shall be liable for any claims arising from loss or damage suffered.</t>
  </si>
  <si>
    <t>Mobilisation of Management and Staff</t>
  </si>
  <si>
    <t>During construction period</t>
  </si>
  <si>
    <t>During defects liability period</t>
  </si>
  <si>
    <t>Inclusion is to be made for all necessary security and watchmen, all lighting required for safeguarding the works and plant and for making good and reinstating after any damage or theft.</t>
  </si>
  <si>
    <t>Contractor to allow for containment of the existing animals and the necessary coordination with the local authorities to execute the scope of works without compromising the existing number of animals on site, as required.</t>
  </si>
  <si>
    <t>Transport of Work Force</t>
  </si>
  <si>
    <t>The Contractor shall make all necessary arrangements for the transport of his own, and his subcontractor's employees for the duration of the Works</t>
  </si>
  <si>
    <t>Page 5</t>
  </si>
  <si>
    <t>SITE ESTABLISHMENT</t>
  </si>
  <si>
    <t>Offices and Facilities for the Contractor</t>
  </si>
  <si>
    <t xml:space="preserve">Site offices for the use of the staff of the Contractor, and all his Sub-Contractors are to be provided by the Contractor, along with adequate office furniture, computers, photocopier, etc. all in accordance with the Authorities requirements and  approved by Employer and Engineer. </t>
  </si>
  <si>
    <t>The Contractor shall be responsible to pay all electricity, water, drinking water and Etisalat charges for Fixed telephone and internet charges for the duration of the construction period and the defects notification period.</t>
  </si>
  <si>
    <t>Provision of site offices all in accordance with the Specification and Engineers Instructions.</t>
  </si>
  <si>
    <t>see 0-1</t>
  </si>
  <si>
    <t>Maintenance of the offices / office equipment for the Staff of the Contractor, and all his Sub-Contractors and pay electricity, water, drinking water, removal of the sewage/waste, and Etisalat charges (Fixed telephone and internet charges) including necessary manpower:</t>
  </si>
  <si>
    <t>Provide all office consumables for use within the site offices, as required:</t>
  </si>
  <si>
    <t>Weatherproof lock-up sheds, workshops and stores for the storage and protection of materials, tools and plant, all in accordance with the Specification and Authorities requirements.</t>
  </si>
  <si>
    <t>The Contractor is to remove the site office and the related facilities from the site upon completion of the Works (Demobilization).</t>
  </si>
  <si>
    <t>H</t>
  </si>
  <si>
    <t>Allow for, within the Contractor offices, a working desks for the Engineer and Supervision teams (4 people)</t>
  </si>
  <si>
    <t>Waste Management</t>
  </si>
  <si>
    <t>The Contractor shall allow for the waste management and removal from site, in accordance with the Specification/requirements.</t>
  </si>
  <si>
    <t>J</t>
  </si>
  <si>
    <t>K</t>
  </si>
  <si>
    <t>Page 6</t>
  </si>
  <si>
    <t>All accommodation required for welfare facilities including adequate shelter from inclement weather, accommodation for the storage and drying of clothes, taking of meals and sanitary and washing facilities for all people employed on the site, first aid facilities, fire fighting equipment and drinking water facilities, including all necessary service connections, all in accordance with the Specification and Schedule of Project Requirements, and the laws and regulations of relevant UAE authorities and compliance with ESTIDAMA requirements for liveable conditions.</t>
  </si>
  <si>
    <t>Testing of Materials</t>
  </si>
  <si>
    <t>The Contractor is to provide, on site laboratories for all testing requirements fully equipped in accordance with the Authorities requirements and Specification and Engineers Instructions (Establishment Charges), as required.</t>
  </si>
  <si>
    <t>Maintenance of the Site Laboratories, including all consumables as required.</t>
  </si>
  <si>
    <t>The Contractor is to remove the site laboratories and the related facilities from the site upon completion of the Works (Demobilization).</t>
  </si>
  <si>
    <t xml:space="preserve">The Contractor shall also allow for all requirements, obligations, etc., with regard to all tests that are to be carried out by an approved independent Latvian Municipality accredited laboratory. </t>
  </si>
  <si>
    <t>Testing of the Works</t>
  </si>
  <si>
    <t xml:space="preserve">Allow for testing and commissioning of the Works in accordance with the requirements of relevant Authorities, Specifications and Schedule of Project Requirements. </t>
  </si>
  <si>
    <t>DESIGN &amp; ENGINEERING of the Works</t>
  </si>
  <si>
    <t xml:space="preserve">Allow for DESIGN &amp; ENGINEERING of the Works in accordance with the Employer's requirements, requirements of relevant Authorities, Specifications and Schedule of Project Requirements. </t>
  </si>
  <si>
    <t>Page 7</t>
  </si>
  <si>
    <t>TEMPORARY SERVICES</t>
  </si>
  <si>
    <t>Water and Electricity</t>
  </si>
  <si>
    <t>The Contractor shall provide and maintain water, electricity and power required for the works including that required by the sub contractors. Pay all charges and bear all costs for the necessary temporary installation including pipe work, pumps, water tankers, storage tanks, generating equipment, etc., and remove on completion and make good all work disturbed (during the construction period).</t>
  </si>
  <si>
    <t>All utility usage or consumption charges will be for the Contractor's account and allowance for all utility connection and usage charges shall therefore be deemed to be included in the Contract Price.</t>
  </si>
  <si>
    <t>During construction period.</t>
  </si>
  <si>
    <t>All temporary utilities, including water, electricity, etc., required for executing, testing and commissioning the Works shall be for the Contractor's account.</t>
  </si>
  <si>
    <t>The Contractor shall allow for all irrigation services and equipment which are to be demolished or which encroach upon the site of the new Works to be properly terminated, diverted or relocated as necessary. The Contractor shall include for liaison with the appropriate statutory authorities and compliance with their requirements and payments of any duties, charges etc., arising therefrom.</t>
  </si>
  <si>
    <t>SITE SERVICES</t>
  </si>
  <si>
    <t>Existing Site Services</t>
  </si>
  <si>
    <t>The Contractor shall allow for all electricity, water, drainage and telephone services, buildings, structures and equipment which are to be protected for the entire duration of the works. The Contractor shall include for liaison with the appropriate statutory authorities and compliance with their requirements and payments of any duties, charges etc., arising therefrom.</t>
  </si>
  <si>
    <t>The Contractor shall allow for all electricity, water, drainage and telephone services, buildings, structures and equipment which are to be demolished or which encroach upon the site of the new Works to be properly terminated, diverted or relocated as necessary, as required. The Contractor shall include for liaison with the appropriate statutory authorities and compliance with their requirements and payments of any duties, charges etc., arising therefrom.</t>
  </si>
  <si>
    <t>Page 8</t>
  </si>
  <si>
    <t>SAFETY AND ENVIRONMENTAL PROTECTION</t>
  </si>
  <si>
    <t>Construction Environment Management Plan</t>
  </si>
  <si>
    <t>The Contractor shall allow for full compliance with the Construction Environment Management Plan as described in Sustainability Certification Project Requirements and Procedures.</t>
  </si>
  <si>
    <t>CONTROL AND PROTECTION</t>
  </si>
  <si>
    <t>Fire Protection</t>
  </si>
  <si>
    <t xml:space="preserve">Adequate precaution shall be taken against fire throughout all the Contractor’s and Sub-contractor’s operations, as specified and until completion of the works. </t>
  </si>
  <si>
    <t>Contractor’s Working Area</t>
  </si>
  <si>
    <t>Throughout the period of construction of the works, the Contractor shall maintain the whole area of his operations in a clean tidy and safe conditions, which includes but is not limited to cleaning of roads, entrance gates, temporary bridge, hoarding, banners and signs. Debris etc., shall be systematically cleared off the working areas as it accumulates and if not removed directly from the site shall be deposited at the collection points allocated by the Engineer pending removal from the site. This clause in no way invalidates the contractor's obligation under relevant clauses in the General and Particular Conditions of the Contract. The Contractor shall restrict his activities to the defined site area or any other area for which they have permission to use.</t>
  </si>
  <si>
    <t>The Contractor shall be held responsible for any nuisance caused by his workmen on ground surrounding the site and adjoining buildings etc., and must make good all such damage and settle any claims for compensation at his own expense.</t>
  </si>
  <si>
    <t xml:space="preserve">Interface management </t>
  </si>
  <si>
    <t>The contractor to allow for interface management in accordance with the specifications. The contractor to provide all man power including all temporary end stops, valves, etc for connections required to adjoining phases/plots.</t>
  </si>
  <si>
    <t>MECHANICAL PLANT</t>
  </si>
  <si>
    <t>Plant and Equipment</t>
  </si>
  <si>
    <t>The Contractor shall allow for provision, maintenance and all associated running cost for all required site plant and equipment, such as cranes, lifting equipment, small plant, power tools, other tools etc.</t>
  </si>
  <si>
    <t>Mobilization</t>
  </si>
  <si>
    <t>Maintenance</t>
  </si>
  <si>
    <t>De-mobilization</t>
  </si>
  <si>
    <t>SCAFFOLDING</t>
  </si>
  <si>
    <t>The Contractor shall allow for provision, maintenance and all associated running cost for scaffolding</t>
  </si>
  <si>
    <t>L</t>
  </si>
  <si>
    <t>Page 9</t>
  </si>
  <si>
    <t>TEMPORARY WORKS</t>
  </si>
  <si>
    <t>Temporary Works and Roads</t>
  </si>
  <si>
    <t>The Contractor shall prepare and maintain such temporary roads as may be necessary within the site. The roads shall be positioned in accordance with the Engineer’s instructions and shall be kept free for access at all times.</t>
  </si>
  <si>
    <t>The Contractor is responsible for the design, construction, maintenance , removal and relocation of all temporary works. The Contractor is to submit to the Engineer his proposals for all temporary works for approval. The Engineer’s approval will no way relieve the Contractor of his responsibility for the safety of the works, operatives, adjoining property, structure or services and compliance with appropriate regulations and Codes of Practice.</t>
  </si>
  <si>
    <t>The Contractor is responsible for the design, construction, maintenance, removal and relocation of all work specific temporary works. The Contractor is to submit to the Engineer his proposals for all temporary works for approval. The Engineer’s approval will no way relieve the Contractor of his responsibility for the safety of the works, operatives, adjoining property, structure or services and compliance with appropriate regulations and Codes of Practice.</t>
  </si>
  <si>
    <t>The Contractor is responsible for all Temporary Traffic management in compliance with Engineer's and local Authority requirement</t>
  </si>
  <si>
    <t>Dewatering as required for the proper execution of works</t>
  </si>
  <si>
    <t>Protection, upkeep of site and security of the work, material equipment and site staff as required by the Specifications</t>
  </si>
  <si>
    <t>Cover and barricade open excavations and other hazards including provision and maintenance of warning lamps and signs</t>
  </si>
  <si>
    <t>Allow for the protection of all existing services and all coordination with the relevant authorities as required.</t>
  </si>
  <si>
    <t>Allow for co-operation and coordination with other Contractors on Site.</t>
  </si>
  <si>
    <t>Temporary Site Fence/Hoarding</t>
  </si>
  <si>
    <t>The Contractor shall be responsible for the complete installation and maintenance of the site fence for the duration of the construction period as per Specification/Authorities requirements.</t>
  </si>
  <si>
    <t>The Contractor shall retain the site fence, on completion of the Contract.</t>
  </si>
  <si>
    <t>Project Sign Boards</t>
  </si>
  <si>
    <t>M</t>
  </si>
  <si>
    <t>The Contractor shall maintain for the duration of his works Project Signboards all in accordance with Municipality regulations / requirements, Specification and Schedule of Project Requirements. The Contractor will be required to carry out all re-painting and re-writing that may be necessary during the progress of the works. No notice other than that approved by the Engineer will be permitted on the Site. Relocations will be at the cost of the Contractor. Upon the completion of his contract, the project signboards shall be retained on-site and shall not be removed.</t>
  </si>
  <si>
    <t>Page 10</t>
  </si>
  <si>
    <t>SITE RECORDS</t>
  </si>
  <si>
    <t>As per Specification, during the progress of the Works, the Contractor shall keep at his own cost, records of all details and dimensions of the Works as constructed and shall at any time submit such records to the Engineer as he may require.</t>
  </si>
  <si>
    <t>In addition to those records which are specifically required by the Specification (e.g. test cubes of concrete, air temperature, etc.,) a site record shall be kept of the completion dates of the various works in each trade, with particular reference to work which requires time for drying out, such as solid backgrounds which receive insitu screeds and finishing's, including the completion time of the individual layers of each application. The Contractor shall arrange for the original to be signed by the Engineer each calendar months, and for a copy to be issued to the Engineer at site meetings, as required.</t>
  </si>
  <si>
    <t>Shop Drawings, Product Data and Samples</t>
  </si>
  <si>
    <t>The Contractor shall allow for the preparation and submission of Shop Drawings, Product Data and Samples, throughout the continuance of the works in the quantity and manner specified</t>
  </si>
  <si>
    <t>The Contractor shall allow for the production of the Building Information Model (BIM) requirements as per the Project BIM protocol documents stipulated within the Tender Documents</t>
  </si>
  <si>
    <t>Progress Photographs and video's</t>
  </si>
  <si>
    <t>The Contractor shall provide the Engineer with photographic records.</t>
  </si>
  <si>
    <t>CLEANING</t>
  </si>
  <si>
    <t>Cleaning of the Works</t>
  </si>
  <si>
    <t>Immediately prior to the handing over of the works, the Contractor shall allow for deep cleaning of the works, all to the approval of the Engineer.</t>
  </si>
  <si>
    <t>SURVEYS</t>
  </si>
  <si>
    <t>Drone Surveys at intervals as per Schedule of Project Requirements</t>
  </si>
  <si>
    <t>RESTRICTIONS ON WORKING HOURS</t>
  </si>
  <si>
    <t xml:space="preserve">The Contractor shall fully comply with all regulations imposed by the Local Authorities regarding working hours and shall, at all times, ensure that relevant Labor Laws and Regulations are strictly observed. The Contractor shall further comply with the provisions of the Conditions of Contract. </t>
  </si>
  <si>
    <t>Planning and Programme</t>
  </si>
  <si>
    <t xml:space="preserve">The Contractor to allow for planning and programme as required for the Works. </t>
  </si>
  <si>
    <t>Page 11</t>
  </si>
  <si>
    <t>FEES AND CHARGES</t>
  </si>
  <si>
    <t>The Contractor shall be responsible for obtaining all approvals necessary for the Government Departments, the Police, local Service Authorities (i.e. Electricity &amp; Water Authority, Civil Defence, etc.,) as required in the performance of this Contract.</t>
  </si>
  <si>
    <t>The charges for obtaining all the necessary permits shall be borne by the Contractor.</t>
  </si>
  <si>
    <t>The Contractor shall be responsible for coordinating the works with all authorities, i.e. Municipality, local Service Authorities (water), (electricity), and any other necessary authorities or bodies.</t>
  </si>
  <si>
    <t>All charges and deposits towards the temporary service connections required for Works shall be paid by the Contractor.</t>
  </si>
  <si>
    <t xml:space="preserve">All charges and deposits towards the permanent connections required for Works shall be paid by the Contractor. </t>
  </si>
  <si>
    <t>Page 12</t>
  </si>
  <si>
    <t xml:space="preserve">INSURANCES, BONDS, GUARANTEES AND WARRANTIES </t>
  </si>
  <si>
    <t>Bonds</t>
  </si>
  <si>
    <t>The Contractor should allow for provision of all the bonds in accordance with the Conditions of Contract. The bonds shall be from an approved bank/finance institute in Europe or Latvia and to the approval of the Engineer and the Employer.</t>
  </si>
  <si>
    <t>Advance Payment Guarantee</t>
  </si>
  <si>
    <t>Performance Guarantee</t>
  </si>
  <si>
    <t>Contract Insurances</t>
  </si>
  <si>
    <t>The Contractor should allow for provision of all the contract insurances in accordance with the Conditions of Contract. The contract insurances shall be from an approved insurance company in Europe or Latvia and to the approval of the Engineer and the Employer.</t>
  </si>
  <si>
    <t>Construction All Risks Insurance Policy – CAR</t>
  </si>
  <si>
    <t xml:space="preserve">Transit Insurance </t>
  </si>
  <si>
    <t xml:space="preserve">3rd Party Liability Insurance </t>
  </si>
  <si>
    <t>Workmen’s Compensation Insurance</t>
  </si>
  <si>
    <t>Motor Vehicle Third Party and Passenger Liability Insurance</t>
  </si>
  <si>
    <t>Professional Indemnity Insurance</t>
  </si>
  <si>
    <t>Other Insurances required by Law and Local practice (The Contractor shall separately list and price below.)</t>
  </si>
  <si>
    <t>Page 13</t>
  </si>
  <si>
    <t>Mock Ups</t>
  </si>
  <si>
    <t>The Contractor shall allow for all costs in relation to preparing mock-ups, factory visits, factory acceptance test etc.</t>
  </si>
  <si>
    <t>Coordination</t>
  </si>
  <si>
    <t>The Contractor to allow for attendance, coordination and management, staff and labour to fully coordinate with all sub contractors and specialist suppliers procured directly by the Employer.</t>
  </si>
  <si>
    <t>Approvals</t>
  </si>
  <si>
    <t>The Contractor is to allow for management and staff to comply with the Employer approval process.</t>
  </si>
  <si>
    <t>Compliance with Conditions of Contract</t>
  </si>
  <si>
    <t>The Contractor to allow for any other costs with respect to compliance with the Contract terms and conditions.</t>
  </si>
  <si>
    <t>Compliance with HSE requirements</t>
  </si>
  <si>
    <t>The Contractor to allow for any other costs with respect to compliance with the HSE requirements.</t>
  </si>
  <si>
    <t>Onsite Ambulance and Nurse</t>
  </si>
  <si>
    <t>METHOD RELATED CHARGES</t>
  </si>
  <si>
    <t>Contractor to list and price as LS</t>
  </si>
  <si>
    <t>Page 14</t>
  </si>
  <si>
    <t>TENDERER'S ADJUSTMENT</t>
  </si>
  <si>
    <t>Any items that may not be covered elsewhere in the Contract Sum Analysis which the tenderer deemed to be necessary in order to carry out the works in full compliance with the Drawings, Specification and any other items necessary to form complete Installations, must be itemized and priced below. The tenderer may provide additional sheets for this purpose if necessary. All items under this section must be summarized under a separate cover</t>
  </si>
  <si>
    <t>____________________________________________________</t>
  </si>
  <si>
    <t>Page 15</t>
  </si>
  <si>
    <t>COLLECTION</t>
  </si>
  <si>
    <t>Page No</t>
  </si>
  <si>
    <t>Total Brought Forward from Page No.</t>
  </si>
  <si>
    <t>Local estimate Nr. B</t>
  </si>
  <si>
    <t>Rate (euro/h)</t>
  </si>
  <si>
    <t>TOTAL</t>
  </si>
  <si>
    <t>Page 1</t>
  </si>
  <si>
    <t>GENERALLY</t>
  </si>
  <si>
    <t>The daywork schedule will be administered strictly in accordance with the General Conditions of Contract and the Particular Conditions of Contract.</t>
  </si>
  <si>
    <t>The daywork schedule shall only be for labour, materials and plant outside of or in addition to the Scope of Works as required or reasonably implied by all Contract Documents and will be as approved by the Engineer.</t>
  </si>
  <si>
    <t>The Contractor will be paid for daywork schedule items carried out during the course of the Contract at the rates tendered in this schedule of rates. Profit and overheads are not to be included in the actual rates but stated as a percentage to be added at the end of Labour, Materials &amp; Plant Sections of this schedule of rates.</t>
  </si>
  <si>
    <t>The time engaged in the authorized works will be certified and paid. In the event of labour or plant having to be brought to the site specially for an item of the dayworks schedule, then a reasonable allowance will be made for travelling time. The allowance for travelling time is to be agreed before the dayworks schedule item is executed.</t>
  </si>
  <si>
    <t>Daywork schedule rates tendered by the Contractor will be carefully taken into account at the time Tenders are being considered.</t>
  </si>
  <si>
    <t>This dayworks schedule may be used in relation to all or part of the works. Where an Authority standard BOQ format has been used for a specific part of the work (which may include a specific dayworks schedule), either dayworks schedule may be used, at the discretion of the Engineer.</t>
  </si>
  <si>
    <t>RATES OF LABOUR</t>
  </si>
  <si>
    <t>The Daywork rates quoted for Labour are to be the NET amounts payable including for use and waste of hand tools, use of all ordinary non-mechanical plant, stagings, scaffolding, tarpaulins, use of electric, light and water for the Works etc., and all special inducements for working. Unless specifically authorised in writing by the Consultant, non-productive overtime or special rates for overtime will not be admissible. The cost of all insurance, supervisory staff, including engineers, foremen, instruments, etc. clerks, storemen etc. to be included in the percentage addition for profit and overheads.</t>
  </si>
  <si>
    <t xml:space="preserve">The NET rates for labour shall be the rates for persons directly engaged in the Works on Site or in the Contractor's workshops located in Abu Dhabi. </t>
  </si>
  <si>
    <t>RATES FOR MATERIAL</t>
  </si>
  <si>
    <t>Materials used as items of the daywork schedule shall be as specified for the Works. The rates shall include delivery to the Site. In the event any materials are required for use as items of the daywork schedule which are not included in the schedule, the current NET market price shall apply, plus a percentage for profit and overhead, as identified within this schedule, which shall include all costs for collecting from the site store yard, loading, transporting, unloading at the Site.</t>
  </si>
  <si>
    <t>The NET unit cost of materials shall be the actual cost of materials purchased specifically for the Works, or materials used from the Contractor's stock charged at current market prices plus a reasonable allowance for delivery to the Site.</t>
  </si>
  <si>
    <t>RATES FOR PLANT</t>
  </si>
  <si>
    <t>The definition of hire terms are as follows:</t>
  </si>
  <si>
    <t>Hourly hire - any hour of any day less than eight hours.</t>
  </si>
  <si>
    <t>Daily hire - an eight-hour day. In the event that more than eight hours in less than twenty-four hours are worked consecutively (excluding normal breaks, etc.), the excess hours will be paid for as a direct proportion of daily hire rates.</t>
  </si>
  <si>
    <t>RATES FOR PLANT (CONT'D)</t>
  </si>
  <si>
    <t>Plant (other than small tools and workshop equipment and operatives) used in the daywork schedule shall be paid for at the rates included in the daywork schedule or at the rates approved in writing by the Engineer prior to the execution of the Works. The Contractor shall present to the Engineer his proposed rates for plant or equipment not included in the daywork schedule as soon as possible after he becomes aware of the requirement to utilize such plant.</t>
  </si>
  <si>
    <t>Plant hire rates shall include for drivers, attendants and operators, cost of maintaining in proper working order, attendance in starting up and shutting down, refuelling and all fuel and power, oils, greases and cleaning materials, replacement and/or sharpening of tools and all other ancillary items including consumable spares.</t>
  </si>
  <si>
    <t>Time engaged actually working only will be allowed. idle time in maintenance, standing time or travelling to the site will not be allowed.</t>
  </si>
  <si>
    <t>LABOUR ON SITE</t>
  </si>
  <si>
    <t>Semi-skilled labourers</t>
  </si>
  <si>
    <t>hr</t>
  </si>
  <si>
    <t>Rate Only</t>
  </si>
  <si>
    <t>Unskilled labourers</t>
  </si>
  <si>
    <t>Steel fixer / Bender</t>
  </si>
  <si>
    <t>Welder</t>
  </si>
  <si>
    <t>Banksman</t>
  </si>
  <si>
    <t>Carpenter</t>
  </si>
  <si>
    <t>Bricklayer / Stone Mason / Concrete finisher</t>
  </si>
  <si>
    <t>Scaffolder</t>
  </si>
  <si>
    <t>Plant operator: Heavy Duty</t>
  </si>
  <si>
    <t>Plant operator: Light Duty</t>
  </si>
  <si>
    <t>Driver: Heavy Duty</t>
  </si>
  <si>
    <t>Driver: Light Duty</t>
  </si>
  <si>
    <t>N</t>
  </si>
  <si>
    <t>Rig operator</t>
  </si>
  <si>
    <t>P</t>
  </si>
  <si>
    <t>Allow for Profit and Overhead on labour</t>
  </si>
  <si>
    <t>%</t>
  </si>
  <si>
    <t>MATERIAL DELIVERED TO SITE</t>
  </si>
  <si>
    <t>The Contractor shall be paid the additional percentage required to be added to the invoice cost of materials</t>
  </si>
  <si>
    <t>Cement (Sulphate resistant)</t>
  </si>
  <si>
    <t>bag</t>
  </si>
  <si>
    <t>Cement (Ordinary Portland)</t>
  </si>
  <si>
    <t>Sand for concrete</t>
  </si>
  <si>
    <t>20 mm Course aggregate</t>
  </si>
  <si>
    <t>Reinforcement Steel</t>
  </si>
  <si>
    <t>A142 fabric reinforcement to BS4483</t>
  </si>
  <si>
    <t>A393 fabric reinforcement to BS4484</t>
  </si>
  <si>
    <t>Formwork</t>
  </si>
  <si>
    <t>6mm Protection Plywood</t>
  </si>
  <si>
    <t>1000 gauge polyethylene sheet</t>
  </si>
  <si>
    <t>Allow for Profit and Overhead on material</t>
  </si>
  <si>
    <t>PLANT HIRE</t>
  </si>
  <si>
    <t>The Contractor shall inserted the rates required for the following plant and machinery</t>
  </si>
  <si>
    <t>Piling rig</t>
  </si>
  <si>
    <t>Truck (chassis), 11-15 T</t>
  </si>
  <si>
    <t>Trailers (flat-bed), up to 10T</t>
  </si>
  <si>
    <t>Pick-ups light duty, 1501-2000cc</t>
  </si>
  <si>
    <t>Mobile crane 30 Ton</t>
  </si>
  <si>
    <t>Mobile crane 50 Ton</t>
  </si>
  <si>
    <t>Concrete mixers, 200/150 (07/05)</t>
  </si>
  <si>
    <t>Bar bending (power) machine (up to 50mm)</t>
  </si>
  <si>
    <t>I</t>
  </si>
  <si>
    <t>Welding and cutting set</t>
  </si>
  <si>
    <t>Water pumps self priming, 50mm</t>
  </si>
  <si>
    <t>Generators (small), 25 KVA complete with all accessories</t>
  </si>
  <si>
    <t>Hammer drill, heavy</t>
  </si>
  <si>
    <t>Hammer drill, light</t>
  </si>
  <si>
    <t>Light (mobile), 4 light MV 6.5 KVA</t>
  </si>
  <si>
    <t>Bulldozers 51-82 FHP</t>
  </si>
  <si>
    <t>Q</t>
  </si>
  <si>
    <t>Excavators (crawlers) 86-115 HP</t>
  </si>
  <si>
    <t>R</t>
  </si>
  <si>
    <t>Allow for Profit and Overhead on plant</t>
  </si>
  <si>
    <t>Total page 6</t>
  </si>
  <si>
    <r>
      <t xml:space="preserve">Būvlaukuma sagatavošanas darbi un uzturēšana kopā ēkām C2-09 un C2-10/ </t>
    </r>
    <r>
      <rPr>
        <i/>
        <sz val="8"/>
        <rFont val="Arial"/>
        <family val="2"/>
      </rPr>
      <t>Site preparation and maintenance for buildings C2-09 un C2-10</t>
    </r>
  </si>
  <si>
    <r>
      <t>m</t>
    </r>
    <r>
      <rPr>
        <vertAlign val="superscript"/>
        <sz val="8"/>
        <rFont val="Arial"/>
        <family val="2"/>
      </rPr>
      <t>2</t>
    </r>
  </si>
  <si>
    <r>
      <t xml:space="preserve">Būvlaukuma uzturēšana (izmaksas iekļautas virsizdevumos)/ </t>
    </r>
    <r>
      <rPr>
        <i/>
        <sz val="8"/>
        <rFont val="Arial"/>
        <family val="2"/>
      </rPr>
      <t>Site maintenance (costs included in overheads)</t>
    </r>
    <r>
      <rPr>
        <b/>
        <i/>
        <sz val="8"/>
        <rFont val="Arial"/>
        <family val="2"/>
      </rPr>
      <t>*</t>
    </r>
  </si>
  <si>
    <r>
      <t>m</t>
    </r>
    <r>
      <rPr>
        <vertAlign val="superscript"/>
        <sz val="8"/>
        <rFont val="Arial"/>
        <family val="2"/>
        <charset val="186"/>
      </rPr>
      <t>3</t>
    </r>
  </si>
  <si>
    <r>
      <t>m</t>
    </r>
    <r>
      <rPr>
        <vertAlign val="superscript"/>
        <sz val="8"/>
        <rFont val="Arial"/>
        <family val="2"/>
        <charset val="186"/>
      </rPr>
      <t>2</t>
    </r>
  </si>
  <si>
    <r>
      <t>m</t>
    </r>
    <r>
      <rPr>
        <vertAlign val="superscript"/>
        <sz val="8"/>
        <rFont val="Arial"/>
        <family val="2"/>
      </rPr>
      <t>3</t>
    </r>
  </si>
  <si>
    <r>
      <t>m</t>
    </r>
    <r>
      <rPr>
        <b/>
        <vertAlign val="superscript"/>
        <sz val="8"/>
        <rFont val="Arial"/>
        <family val="2"/>
      </rPr>
      <t>2</t>
    </r>
  </si>
  <si>
    <t>Saliekama dzelzsbetona vienslāņa sienas paneļa b=180mm montāža un šuvju hermetizācija ;  montāžas un hermetizācijas materiāli (hermētiķis, šuvju aukla, smalkgraudains šuvju betons , stiegrojums), t.sk. stiprinājumi, ieliekamās detaļas) Betons ; Stiegrojums  B500B; bruto apjoms / Prefabricated reinforced concrete single-layer wall panel b=180mm assembly and joint sealing; assembly and sealing materials (sealant, joint cord, fine-grained joint concrete, reinforcement), incl. fasteners, insert parts) Concrete; Reinforcement B500B; gross volume</t>
  </si>
  <si>
    <r>
      <t>m</t>
    </r>
    <r>
      <rPr>
        <i/>
        <vertAlign val="superscript"/>
        <sz val="8"/>
        <rFont val="Arial"/>
        <family val="2"/>
      </rPr>
      <t>3</t>
    </r>
  </si>
  <si>
    <t>Tērauda kolonnu profils / Steel column profile SHS150x150x5 L=45,73 m</t>
  </si>
  <si>
    <t>Terases segums (pēc IN projekta) 30 mm Terases flīzes, Neslīdošas R10, Atlas Concorde Clay matte sensitech/ Terrace cover (according to IN project) 30 mm Terrace tile, non-slip R10, Atlas Concorde matte sensitech</t>
  </si>
  <si>
    <t>Nožogojuma no cinkota tērauda platformu režģa montāža, t.sk. stiprinājumi, izolācija, palīgmateriāli, nodrošināt AVK iekārtu neradzamību no ielas līmeņa 92,4 m / Galvanized steel platform grid fencing installation, incl. fasteners, insulation, auxiliary materials, ensure AVK equipment is not visible from street level 92,4 m</t>
  </si>
  <si>
    <r>
      <t>Aluminīja dūmu izvades reste ar minimālo gaisa caurpūdību 0.5m</t>
    </r>
    <r>
      <rPr>
        <vertAlign val="superscript"/>
        <sz val="8"/>
        <rFont val="Arial"/>
        <family val="2"/>
      </rPr>
      <t>2</t>
    </r>
    <r>
      <rPr>
        <sz val="8"/>
        <rFont val="Arial"/>
        <family val="2"/>
      </rPr>
      <t xml:space="preserve"> montāža, t.sk. stiprinājumi, izolācija, palīgmateriāli / Aluminum smoke exhaust rille with minimum air permeability of 0.5m</t>
    </r>
    <r>
      <rPr>
        <vertAlign val="superscript"/>
        <sz val="8"/>
        <rFont val="Arial"/>
        <family val="2"/>
      </rPr>
      <t>2</t>
    </r>
    <r>
      <rPr>
        <sz val="8"/>
        <rFont val="Arial"/>
        <family val="2"/>
      </rPr>
      <t xml:space="preserve">  assembly, incl. fasteners, insulation, auxiliary materials  (2000x500 mm)</t>
    </r>
  </si>
  <si>
    <r>
      <t>m</t>
    </r>
    <r>
      <rPr>
        <i/>
        <vertAlign val="superscript"/>
        <sz val="8"/>
        <rFont val="Arial"/>
        <family val="2"/>
      </rPr>
      <t>2</t>
    </r>
  </si>
  <si>
    <t>Sienu gruntēšana un krāsošana mitrās telpās NCS S 0500-N ūdensizturīga/ Wall priming and painting in wet rooms NCS S 0500-N waterproof</t>
  </si>
  <si>
    <r>
      <t>Finierētas koka durvis / Wooden doors with veneer 800x</t>
    </r>
    <r>
      <rPr>
        <sz val="8"/>
        <rFont val="Arial"/>
        <family val="2"/>
      </rPr>
      <t>2200 (h) mm  Furnitūra / Furniture WC-01  Koka iekšdurvis sanmezglam dzīvoklī / Wooden interior doors for bathrooms in apartments</t>
    </r>
  </si>
  <si>
    <r>
      <t>Finierētas koka durvis / Wooden doors with veneer 900x</t>
    </r>
    <r>
      <rPr>
        <sz val="8"/>
        <rFont val="Arial"/>
        <family val="2"/>
      </rPr>
      <t>2200 (h) mm  Furnitūra / Furniture MS-11  Koka iekšdurvis dzīvoklī / Wooden interior doors for apartments</t>
    </r>
  </si>
  <si>
    <t>Kaučuka izolācija T32 Siltumizolācija, 32mm / Flexible elastomeric foam insulation T32 Heatproof insulation, 32mm Armaflex AF, 32mm</t>
  </si>
  <si>
    <t>Gaisa vadu veidgabalu siltumizolācija. Kaučuka izolācija T32 Siltumizolācija, 32mm / Duct fittings insulation. Flexible elastomeric foam insulation T32 Heatproof insulation, 32mm Armaflex AF, 32mm</t>
  </si>
  <si>
    <t>Akmensvate ar folija pārklājumu, b=50mm, saskaņā ar EN 13467/  Rock wool with foil coating, thickness = 50 mm, in accordance with EN 13468 DN75</t>
  </si>
  <si>
    <r>
      <t>Pieslēgums pie AVK ierīces/ Connection to AVK device DN</t>
    </r>
    <r>
      <rPr>
        <sz val="8"/>
        <rFont val="Arial"/>
        <family val="2"/>
      </rPr>
      <t>40</t>
    </r>
  </si>
  <si>
    <t>Klozetpoda ar skalojamo kasti, sifonu, stiprinājumiem, montāža /  toilet with cistern, siphon, fasteners, assembly;  Tehniskais pods / Technical wc O.Novo ceramics Villeroy &amp; Boch 360x646x430 4625H201.</t>
  </si>
  <si>
    <r>
      <t xml:space="preserve">G3
</t>
    </r>
    <r>
      <rPr>
        <strike/>
        <sz val="8"/>
        <rFont val="Arial"/>
        <family val="2"/>
      </rPr>
      <t>G1</t>
    </r>
  </si>
  <si>
    <r>
      <t xml:space="preserve">G10.1
</t>
    </r>
    <r>
      <rPr>
        <strike/>
        <sz val="8"/>
        <rFont val="Arial"/>
        <family val="2"/>
      </rPr>
      <t>G10</t>
    </r>
  </si>
  <si>
    <t xml:space="preserve"> Kompensācijas spilvens D250 (L=1,0m, B=0,25m, s=0,04m) /  Compensation pillow D200 (L=1.0m, W=0.25m, s=0.04m)</t>
  </si>
  <si>
    <t>Tehniskās lūkas vāks bruģa segumam, piem., ACO Access Cover PAVING GS 80, izmērs 936x936, slodzes klase D400, saskaņā ar EN124 / 
Technical manhole cover for paving for example ACO Access Cover PAVING GS 80, size 936x936, load class D400, according to EN124</t>
  </si>
  <si>
    <t>Caurule/Pipe D110 N750
 Evopipes
Vai analogs/Or analogue</t>
  </si>
  <si>
    <t>SAGATAVOŠANAS DARBI / PREPERATORY WORKS</t>
  </si>
  <si>
    <t>Konstrukciju demontāža / Structure dismantling</t>
  </si>
  <si>
    <t>Asfalta seguma demontāža / Asphalt pavement removal</t>
  </si>
  <si>
    <t>Betona seguma demontāža / Concrete pavement removal</t>
  </si>
  <si>
    <t>Šķembu vai grants maisījuma seguma vai pamata demontāža / 
Removal of crushed stone or gravel mixture pavement or base</t>
  </si>
  <si>
    <t>Apmaļu demontāža / Kerb removal</t>
  </si>
  <si>
    <t>Būvgružu utilizācija / Utilization of construction debris</t>
  </si>
  <si>
    <t>Projektējamās teritorijas apsekošana un atbrīvošana no esošajiem betona elementiem, žoga un citiem objektiem. Būvuzņēmējam pirms demontāžas darbu veikšanas nodrošināt teritorijā redzamo elementu apsekošanu, fiksēšanu un saskaņot darbu uzsākšanu ar arhitektu. / 
Surveying of the designed territory and clearing it from existing concrete elements, fencing, and other objects. Before carrying out demolition works, the contractor shall ensure inspection and documentation of the visible elements within the territory and coordinate the commencement of works with the architect.</t>
  </si>
  <si>
    <t>ZEMES KLĀTNE / EARTHWORKS</t>
  </si>
  <si>
    <t>Zemes klātnes būvniecība / Construction of ground surface</t>
  </si>
  <si>
    <t>Zemes klātnes uzbēruma būvniecība / Construction of a groundcover embankment</t>
  </si>
  <si>
    <t>Zemes klātnes ierakuma būvniecība / Construction of earth surface entrenchment</t>
  </si>
  <si>
    <t>Ar saistvielām nesaistītu kārtu armēšana vai atdalīšana / 
Non-binded constructive layer reinforcement or separation</t>
  </si>
  <si>
    <t>AR SAISTVIELĀM NESAISTĪTAS KONSTRUKTĪVĀS KĀRTAS
NON-BINDED CONSTRUCTIVE LAYERS</t>
  </si>
  <si>
    <t>Ar saistvielām nesaistītas papildkārtas būvniecība / 
Construction of an additional layer without binders</t>
  </si>
  <si>
    <t>Nepastiprinātas salizturīgās kārtas būvniecība (H = 50 cm; nestspēja 60 MPa)
Construction of an unreinforced frost-resistant layer (H = 50 cm; bearing capacity 60 MPa)</t>
  </si>
  <si>
    <t>Izlīdzinošās starpkārtas būvniecība (H = 4 cm) atbilstoši spec. Nr.5.1.4 punkta prasībām /
Construction of a leveling interlayer (H = 4 cm) according to the requirements of specification No. 5.1.4</t>
  </si>
  <si>
    <t>Granīta Izlīdzinošās starpkārtas būvniecība (H = 4 cm) atbilstoši spec. Nr.5.1.4 punkta prasībām /
Construction of a leveling interlayer (H = 4 cm) according to the requirements of specification No. 5.1.4</t>
  </si>
  <si>
    <t>Oļu slāņa izbūve un ietīšana ģeotekstilā pagraba pārseguma malās 16/32 / 
Construction of 16/32 pebble layer and wrapping in geotextile along the edges of the basement slab.</t>
  </si>
  <si>
    <t>Nesaistītu minerālmateriālu pamata nesošās kārtas vai seguma būvniecība / 
Construction of an unbound mineral base bearing layer or surface</t>
  </si>
  <si>
    <t xml:space="preserve">Nesaistītu minerālmateriālu pamata nesošās kārtas būvniecība 0/45 (H = 10 cm; N-III klase) /
Construction of unbound mineral base bearing layer 0/45 (H = 10 cm; N-III class) </t>
  </si>
  <si>
    <t xml:space="preserve">Nesaistītu minerālmateriālu pamata nesošās kārtas būvniecība 0/63ps (H = 15 cm; N-IV klase) /
Construction of unbound mineral base bearing layer 0/63ps (H = 15 cm; N-IV class) </t>
  </si>
  <si>
    <t xml:space="preserve">Granīta šķembu maisījuma nesošās kārtas būvniecība 16/32 (H = 17 cm) /
Granite gravel mixture base bearing layer construction 16/32 (H = 17 cm) </t>
  </si>
  <si>
    <t>SATIKSMES APRĪKOJUMS / TRAFFIC EQUIPMENT</t>
  </si>
  <si>
    <t>Apmales uzstādīšana / Kerb installation</t>
  </si>
  <si>
    <t>Iebetonētas metāla apmales uzstādīšana 20x0.5 cm uzstādīšana / 
Installation of metal kerbs 20x0.5 cm in concrete</t>
  </si>
  <si>
    <t>Metāla apmales uzstādīšana 20x0.5 cm uzstādīšana / Installation of metal kerbs 20x0.5 cm</t>
  </si>
  <si>
    <t>Metāla apmales uzstādīšana 14x0.3 cm uzstādīšana / Installation of metal kerbs 14x0.3 cm</t>
  </si>
  <si>
    <t>Ceļa zīmju un ceļa zīmju stabu uzstādīšana vai nomaiņa / 
Installation or replacement of road signs and road sign posts.</t>
  </si>
  <si>
    <t xml:space="preserve">Aizlieguma zīmes Nr. 301, atstarošanas klase 1, izmēru grupa 1, uzstādīšana / 
Installation of prohibition sign No. 301, reflectivity class 1, size group 1 </t>
  </si>
  <si>
    <t xml:space="preserve">Aizlieguma zīmes Nr. 311, atstarošanas klase 1, izmēru grupa 1, uzstādīšana / 
Installation of prohibition sign No. 311, reflectivity class 1, size group 1 </t>
  </si>
  <si>
    <t>Papildzīmes Nr. 849, atstarošanas klase 1, izmēru grupa 1, uzstādīšana /
Installation of supplementary sign No. 849, reflectivity class 1, size group 1</t>
  </si>
  <si>
    <t>Vertikālā apzīmējuma Nr. 916, uzstādīšana / Vertical road marking No. 916, installation</t>
  </si>
  <si>
    <t>Ceļa zīmes metāla staba uzstādīšana / Road sign metal post installation</t>
  </si>
  <si>
    <t>Ceļa horizontālie apzīmējumi / Road horizontal markings</t>
  </si>
  <si>
    <t>I tipa CHA uzklāšana ar roku darbu / Application of Type I horizontal markings by hand</t>
  </si>
  <si>
    <t>Gājēju zonu marķēšana pazemes stāvvietā ar dzeltenu krāsu / 
Marking pedestrian areas in underground parking with yellow paint</t>
  </si>
  <si>
    <t>CITI DARBI / OTHER WORKS</t>
  </si>
  <si>
    <t>Gumijas atdures uzstādīšana / Installation of rubber stops</t>
  </si>
  <si>
    <t>Stūru aizsargu uzstādīšana / Installation of corner guards</t>
  </si>
  <si>
    <t xml:space="preserve">Velosipēda statīva, EDGETYRE STE 310 Mmcite, uzstādīšana / 
Bicycle stand, EDGETYRE STE 310 Mmcite, installation </t>
  </si>
  <si>
    <t>Velosipēda statīva, "VelopA Easylift Premium two-tier bicycle rack" ar ietilpību 12 velosipēdiem, uzstādīšana
Bicycle stand, "VelopA Easylift Premium two-tier bicycle rack" with capacity for 12 bicycles, installation</t>
  </si>
  <si>
    <t>Velosipēda statīva, "VelopA Easylift Premium two-tier bicycle rack" ar ietilpību 16 velosipēdiem, uzstādīšana
Bicycle stand, "VelopA Easylift Premium two-tier bicycle rack" with capacity for 16 bicycles, installation</t>
  </si>
  <si>
    <r>
      <t>Atdalīšana ar ģeosintētiskiem materiāliem (CBR ≤ 4,5 % vai Ev2 ≤ 20 MPa)</t>
    </r>
    <r>
      <rPr>
        <vertAlign val="superscript"/>
        <sz val="8"/>
        <rFont val="Arial"/>
        <family val="2"/>
        <charset val="186"/>
      </rPr>
      <t>2</t>
    </r>
    <r>
      <rPr>
        <sz val="8"/>
        <rFont val="Arial"/>
        <family val="2"/>
        <charset val="186"/>
      </rPr>
      <t xml:space="preserve"> / 
Separation with geosynthetic materials (CBR ≤ 4.5 % or Ev2 ≤ 20 MPa)</t>
    </r>
    <r>
      <rPr>
        <vertAlign val="superscript"/>
        <sz val="8"/>
        <rFont val="Arial"/>
        <family val="2"/>
        <charset val="186"/>
      </rPr>
      <t>2</t>
    </r>
  </si>
  <si>
    <r>
      <t>Filtrācijas paklāja izbūve (ZinCo Filter Sheet TG vai ekvivalents)</t>
    </r>
    <r>
      <rPr>
        <vertAlign val="superscript"/>
        <sz val="8"/>
        <rFont val="Arial"/>
        <family val="2"/>
        <charset val="186"/>
      </rPr>
      <t>2</t>
    </r>
    <r>
      <rPr>
        <sz val="8"/>
        <rFont val="Arial"/>
        <family val="2"/>
        <charset val="186"/>
      </rPr>
      <t xml:space="preserve"> / 
Filter sheet construction (ZinCo Filter Sheet TG or equivalent)</t>
    </r>
    <r>
      <rPr>
        <vertAlign val="superscript"/>
        <sz val="8"/>
        <rFont val="Arial"/>
        <family val="2"/>
        <charset val="186"/>
      </rPr>
      <t>2</t>
    </r>
  </si>
  <si>
    <r>
      <t>Drenāžas paklāja izbūve (ZinCo Protectodrain PD 250 vai ekvivalents)</t>
    </r>
    <r>
      <rPr>
        <vertAlign val="superscript"/>
        <sz val="8"/>
        <rFont val="Arial"/>
        <family val="2"/>
        <charset val="186"/>
      </rPr>
      <t>2</t>
    </r>
    <r>
      <rPr>
        <sz val="8"/>
        <rFont val="Arial"/>
        <family val="2"/>
        <charset val="186"/>
      </rPr>
      <t xml:space="preserve"> / 
Drainage sheet construction (ZinCo Protectodrain PD 250 or equivalent)</t>
    </r>
    <r>
      <rPr>
        <vertAlign val="superscript"/>
        <sz val="8"/>
        <rFont val="Arial"/>
        <family val="2"/>
        <charset val="186"/>
      </rPr>
      <t>2</t>
    </r>
  </si>
  <si>
    <r>
      <t>Drenāžas paklāja izbūve (ZinCo Elastodrain EL 202 vai ekvivalents)</t>
    </r>
    <r>
      <rPr>
        <vertAlign val="superscript"/>
        <sz val="8"/>
        <rFont val="Arial"/>
        <family val="2"/>
        <charset val="186"/>
      </rPr>
      <t>2</t>
    </r>
    <r>
      <rPr>
        <sz val="8"/>
        <rFont val="Arial"/>
        <family val="2"/>
        <charset val="186"/>
      </rPr>
      <t xml:space="preserve"> / 
Drainage sheet construction (ZinCo Elastodrain EL 202 or equivalent)</t>
    </r>
    <r>
      <rPr>
        <vertAlign val="superscript"/>
        <sz val="8"/>
        <rFont val="Arial"/>
        <family val="2"/>
        <charset val="186"/>
      </rPr>
      <t>2</t>
    </r>
  </si>
  <si>
    <r>
      <t>Slīdošā paklāja izbūve 1 slānī (ZinCo Slip Sheet TGF 20 vai ekvivalents)</t>
    </r>
    <r>
      <rPr>
        <vertAlign val="superscript"/>
        <sz val="8"/>
        <rFont val="Arial"/>
        <family val="2"/>
        <charset val="186"/>
      </rPr>
      <t>2</t>
    </r>
    <r>
      <rPr>
        <sz val="8"/>
        <rFont val="Arial"/>
        <family val="2"/>
        <charset val="186"/>
      </rPr>
      <t xml:space="preserve"> / 
Slip sheet construction in 1 layer (ZinCo Slip Sheet TGF or equivalent)</t>
    </r>
    <r>
      <rPr>
        <vertAlign val="superscript"/>
        <sz val="8"/>
        <rFont val="Arial"/>
        <family val="2"/>
        <charset val="186"/>
      </rPr>
      <t>2</t>
    </r>
  </si>
  <si>
    <r>
      <t>Slīdošā paklāja izbūve 2 slāņos (ZinCo Slip Sheet TGF 20 vai ekvivalents)</t>
    </r>
    <r>
      <rPr>
        <vertAlign val="superscript"/>
        <sz val="8"/>
        <rFont val="Arial"/>
        <family val="2"/>
        <charset val="186"/>
      </rPr>
      <t>2</t>
    </r>
    <r>
      <rPr>
        <sz val="8"/>
        <rFont val="Arial"/>
        <family val="2"/>
        <charset val="186"/>
      </rPr>
      <t xml:space="preserve"> / 
Slip sheet construction in 2 layers (ZinCo Slip Sheet TGF or equivalent)</t>
    </r>
    <r>
      <rPr>
        <vertAlign val="superscript"/>
        <sz val="8"/>
        <rFont val="Arial"/>
        <family val="2"/>
        <charset val="186"/>
      </rPr>
      <t>2</t>
    </r>
  </si>
  <si>
    <r>
      <t>Hidroizolācijas izbūve</t>
    </r>
    <r>
      <rPr>
        <vertAlign val="superscript"/>
        <sz val="8"/>
        <rFont val="Arial"/>
        <family val="2"/>
        <charset val="186"/>
      </rPr>
      <t>2</t>
    </r>
    <r>
      <rPr>
        <sz val="8"/>
        <rFont val="Arial"/>
        <family val="2"/>
        <charset val="186"/>
      </rPr>
      <t xml:space="preserve"> / Waterproofing construction</t>
    </r>
    <r>
      <rPr>
        <vertAlign val="superscript"/>
        <sz val="8"/>
        <rFont val="Arial"/>
        <family val="2"/>
        <charset val="186"/>
      </rPr>
      <t>2</t>
    </r>
  </si>
  <si>
    <r>
      <t>Slīpumu veidojošā slāņa izbūve</t>
    </r>
    <r>
      <rPr>
        <vertAlign val="superscript"/>
        <sz val="8"/>
        <rFont val="Arial"/>
        <family val="2"/>
        <charset val="186"/>
      </rPr>
      <t>3</t>
    </r>
    <r>
      <rPr>
        <sz val="8"/>
        <rFont val="Arial"/>
        <family val="2"/>
        <charset val="186"/>
      </rPr>
      <t xml:space="preserve"> / Slope-forming layer construction</t>
    </r>
    <r>
      <rPr>
        <vertAlign val="superscript"/>
        <sz val="8"/>
        <rFont val="Arial"/>
        <family val="2"/>
        <charset val="186"/>
      </rPr>
      <t>3</t>
    </r>
  </si>
  <si>
    <r>
      <t>Slodzi izlīdzinoša materiāla izbūve 2,0m platā joslā (Combigrid 40 vai ekvivalents)</t>
    </r>
    <r>
      <rPr>
        <vertAlign val="superscript"/>
        <sz val="8"/>
        <rFont val="Arial"/>
        <family val="2"/>
        <charset val="186"/>
      </rPr>
      <t>2</t>
    </r>
    <r>
      <rPr>
        <sz val="8"/>
        <rFont val="Arial"/>
        <family val="2"/>
        <charset val="186"/>
      </rPr>
      <t xml:space="preserve"> / 
Load-distributing material construction in 2,0m wide strip (Combigrid 40 or equivalent)</t>
    </r>
    <r>
      <rPr>
        <vertAlign val="superscript"/>
        <sz val="8"/>
        <rFont val="Arial"/>
        <family val="2"/>
        <charset val="186"/>
      </rPr>
      <t>2</t>
    </r>
  </si>
  <si>
    <r>
      <t>m</t>
    </r>
    <r>
      <rPr>
        <i/>
        <sz val="10"/>
        <rFont val="Arial"/>
        <family val="2"/>
        <charset val="186"/>
      </rPr>
      <t>²</t>
    </r>
  </si>
  <si>
    <r>
      <t>m</t>
    </r>
    <r>
      <rPr>
        <i/>
        <sz val="8"/>
        <rFont val="Arial"/>
        <family val="2"/>
        <charset val="186"/>
      </rPr>
      <t>²</t>
    </r>
  </si>
  <si>
    <t xml:space="preserve"> Cap_650mm</t>
  </si>
  <si>
    <t xml:space="preserve">CLT sienas / CLT wall </t>
  </si>
  <si>
    <t xml:space="preserve">CLT konstrukciju (CLT_sienas_120mm) montāža (kokmateriāls, montāžas elementi (dībeļskrūves, enkuri, leņķdzelži, naglas, skavas, būvkalumi, enkurbultas, skrūves, stiprinājumi, lentas u.c), t.sk. palīgmateriāli (akmens vate, ruberoīds, pergamīns, izolācijas lentas  konstrukciju izolācijai no mūra vai metāla, u.c.) / Assembly of CLT structures (beams CLT_Wall_120mm) (timber, assembly elements (dowels, anchors, angle irons, nails, clamps, forgings, anchor bolts, screws, fasteners, tapes, etc.), including auxiliary materials (rock wool, roofing felt, glassine, insulation tapes for insulating structures made of masonry or metal, etc.) </t>
  </si>
  <si>
    <t>Tērauda siju profils / Steel beam profile  HEA 320 L=77,03 m</t>
  </si>
  <si>
    <t>Tērauda siju profils / Steel beam profile  HEA 220 L=63,88 m</t>
  </si>
  <si>
    <t>Monolīta dzelzsbetona plātne  / Reinforced concrete slab, h=500mm</t>
  </si>
  <si>
    <r>
      <t>m</t>
    </r>
    <r>
      <rPr>
        <strike/>
        <vertAlign val="superscript"/>
        <sz val="8"/>
        <color rgb="FFFF0000"/>
        <rFont val="Arial"/>
        <family val="2"/>
      </rPr>
      <t>2</t>
    </r>
  </si>
  <si>
    <t>Monolīta dzelzsbetona plātne  / Reinforced concrete slab, h=265mm</t>
  </si>
  <si>
    <t>Monolīta dzelzsbetona plātne  / Reinforced concrete slab, h=320mm</t>
  </si>
  <si>
    <t>Monolīta dzelzsbetona plātne  / Reinforced concrete slab, h=550mm</t>
  </si>
  <si>
    <t>Pārsegums 6. stāva līmenī / 6th floor slab</t>
  </si>
  <si>
    <t>Pārsegums 7. stāva līmenī / 7th floor slab</t>
  </si>
  <si>
    <t>Monolīta dzelzsbetona plātne  / Reinforced concrete slab, h=220mm</t>
  </si>
  <si>
    <t>Saliekamā dzelzsbetona balkona plātne /PC_Concrete_Slab_BP-01.1</t>
  </si>
  <si>
    <t>Saliekamā dzelzsbetona balkona plātne /PC_Concrete_Slab_BP-01.2</t>
  </si>
  <si>
    <t>Saliekamā dzelzsbetona balkona plātne /PC_Concrete_Slab_BP-01.3</t>
  </si>
  <si>
    <t>Saliekamā dzelzsbetona balkona plātne /PC_Concrete_Slab_BP-01.4</t>
  </si>
  <si>
    <t>Saliekamā dzelzsbetona balkona plātne /PC_Concrete_Slab_BP-01.5</t>
  </si>
  <si>
    <t>Saliekamā dzelzsbetona balkona plātne /PC_Concrete_Slab_BP-01.6</t>
  </si>
  <si>
    <t>Saliekamā dzelzsbetona balkona plātne /PC_Concrete_Slab_BP-02.1</t>
  </si>
  <si>
    <t>Saliekamā dzelzsbetona balkona plātne /PC_Concrete_Slab_BP-02.2</t>
  </si>
  <si>
    <t>Saliekamā dzelzsbetona balkona plātne /PC_Concrete_Slab_BP-02.3</t>
  </si>
  <si>
    <t>Saliekamā dzelzsbetona balkona plātne /PC_Concrete_Slab_BP-02.4</t>
  </si>
  <si>
    <t>Saliekamā dzelzsbetona balkona plātne /PC_Concrete_Slab_BP-16</t>
  </si>
  <si>
    <t>Saliekamā dzelzsbetona balkona plātne /PC_Concrete_Slab_BP-17</t>
  </si>
  <si>
    <t>Saliekamā dzelzsbetona balkona plātne /PC_Concrete_Slab_BP-18</t>
  </si>
  <si>
    <t>Saliekamā dzelzsbetona balkona plātne /PC_Concrete_Slab_BP-19</t>
  </si>
  <si>
    <t>Saliekamā dzelzsbetona balkona plātne /PC_Concrete_Slab_BP-20</t>
  </si>
  <si>
    <t>Saliekamā dzelzsbetona balkona plātne /PC_Concrete_Slab_BP-21</t>
  </si>
  <si>
    <t>Saliekamā dzelzsbetona balkona plātne /PC_Concrete_Slab_BP-22</t>
  </si>
  <si>
    <t>Saliekamā dzelzsbetona balkona plātne /PC_Concrete_Slab_BP-23</t>
  </si>
  <si>
    <t>Saliekamā dzelzsbetona balkona plātne /PC_Concrete_Slab_BP-24</t>
  </si>
  <si>
    <t>Saliekamā dzelzsbetona balkona plātne /PC_Concrete_Slab_BP-25</t>
  </si>
  <si>
    <t>Saliekamā dzelzsbetona balkona plātne /PC_Concrete_Slab_BP-26</t>
  </si>
  <si>
    <t>Saliekamā dzelzsbetona balkona plātne /PC_Concrete_Slab_BP-27</t>
  </si>
  <si>
    <t>Saliekamā dzelzsbetona balkona plātne /PC_Concrete_Slab_BP-28</t>
  </si>
  <si>
    <t>Saliekamā dzelzsbetona balkona plātne /PC_Concrete_Slab_BP-29</t>
  </si>
  <si>
    <t>Termodetaļu montāža / Insulated connection assembly EBEA-1100 Rs 4x14 Ds 220 L1000 ISO 80</t>
  </si>
  <si>
    <t>Termodetaļu montāža / Insulated connection assembly EBEA-1100 Rs 4x14 Ds 220 L1000 ISO 80* Detaļas, kurām stiegru izvietojums jāsalāgo ar HCS dobumiem / * Parts that require reinforcement placement to match HCS cavities</t>
  </si>
  <si>
    <t>Termodetaļu montāža / Insulated connection assembly EBEA-1100 Rs 2x14 Ds 220 L250 ISO 80</t>
  </si>
  <si>
    <t>Termodetaļu montāža / Insulated connection assembly EBEA-1100 Rs 2x14 Ds 220 L400 ISO 80</t>
  </si>
  <si>
    <t>Termodetaļu montāža / Insulated connection assembly EBEA-1100 Rs 2x14 Ds 220 L500 ISO 80</t>
  </si>
  <si>
    <t>Termodetaļu montāža / Insulated connection assembly EBEA-1100 Rs 3x14 Ds 220 L550 ISO 80* Detaļas, kurām stiegru izvietojums jāsalāgo ar HCS dobumiem / * Parts that require reinforcement placement to match HCS cavities</t>
  </si>
  <si>
    <t>Termodetaļu montāža / Insulated connection assembly EBEA-1100 Rs 3x14 Ds 220 L700 ISO 80</t>
  </si>
  <si>
    <t>Termodetaļu montāža / Insulated connection assembly EBEA-1100 Rs 3x14 Ds 220 L700 ISO 80* Detaļas, kurām stiegru izvietojums jāsalāgo ar HCS dobumiem / * Parts that require reinforcement placement to match HCS cavities</t>
  </si>
  <si>
    <t>Termodetaļu montāža / Insulated connection assembly EBEA-1100 Rs 3x14 Ds 220 L750 ISO 80</t>
  </si>
  <si>
    <t>Termodetaļu montāža / Insulated connection assembly EBEA-1100 Rs 4x14 Ds 220 L900 ISO 80</t>
  </si>
  <si>
    <t>Termodetaļu montāža / Insulated connection assembly EBEA-1100 Rs 4x14 Ds 220 L950 ISO 80* Detaļas, kurām stiegru izvietojums jāsalāgo ar HCS dobumiem / * Parts that require reinforcement placement to match HCS cavities</t>
  </si>
  <si>
    <t>Koka sijas / Timber beam</t>
  </si>
  <si>
    <t xml:space="preserve">Koka konstrukciju (sijas T-70x195 mm) montāža (kokmateriāls, montāžas elementi (dībeļskrūves, enkuri, leņķdzelži, naglas, skavas, būvkalumi, enkurbultas, skrūves, stiprinājumi, lentas u.c), t.sk. palīgmateriāli (akmens vate, ruberoīds, pergamīns, izolācijas lentas  konstrukciju izolācijai no mūra vai metāla, u.c.) / Assembly of wooden structures (beams T-70x195 mm) (timber, assembly elements (dowels, anchors, angle irons, nails, clamps, forgings, anchor bolts, screws, fasteners, tapes, etc.), including auxiliary materials (rock wool, roofing felt, glassine, insulation tapes for insulating structures made of masonry or metal, etc.) </t>
  </si>
  <si>
    <t xml:space="preserve">Koka konstrukciju (sijas T-120x195 mm) montāža (kokmateriāls, montāžas elementi (dībeļskrūves, enkuri, leņķdzelži, naglas, skavas, būvkalumi, enkurbultas, skrūves, stiprinājumi, lentas u.c), t.sk. palīgmateriāli (akmens vate, ruberoīds, pergamīns, izolācijas lentas  konstrukciju izolācijai no mūra vai metāla, u.c.) / Assembly of wooden structures (beams T-120x195 mm) (timber, assembly elements (dowels, anchors, angle irons, nails, clamps, forgings, anchor bolts, screws, fasteners, tapes, etc.), including auxiliary materials (rock wool, roofing felt, glassine, insulation tapes for insulating structures made of masonry or metal, etc.) </t>
  </si>
  <si>
    <t>Komercplatības kāpņu izgatavošana un montāža, apstrāde (attīrīšana, gruntēšana, krāsošana, pretkorozijas un ugunsizturības R60 aizsardzība) saskaņā ar projektu, t.sk. palīgmateriāli, stiprinājumi, loksnes, plātnes, skrūves, uzgriežni, ieliekamās detaļas, detalizācijas rasējumu izstrāde  / Retail stair production and assembly of steel structures, processing (cleaning, priming, painting, corrosion and fireproof R60  protection) according to the project, including auxiliary materials, fasteners, sheets, plates, screws, nuts, insert parts, development of detail drawings</t>
  </si>
  <si>
    <t>Koka karkass un skārda apšuvums / Wood frame and metal cladding</t>
  </si>
  <si>
    <t>Koka sijas (skat. BK daļa), apstrādāts ar antipirēnu, B-s1, d0 / Siltumizolācijā (piem. PAROC Ultra, λ=0,035 W/mK), ugunsreakcijas klase ne zemāk kā A2-s1, d0 150mm / Wooden beams (see part BK), treated with flame retardant, B-s1, d0 / In thermal insulation (e.g. PAROC Ultra, λ=0.035 W/mK), fire reaction class not lower than A2-s1, d0 150mm</t>
  </si>
  <si>
    <t>Akmensvates pretvēja izolācija (piem. PAROC WAS 50tb, λ=0,034 W/mK) 50 mm / Stone wool wind insulation board (e.g. PAROC WAS 50tb, λ=0,034 W/mK) 50 mm</t>
  </si>
  <si>
    <t>Koka latojums, apstrādāts ar antipirēnu, B-s1, d0 20mm / Wooden slats, treated with flame retardant, B-s1, d0 20mm</t>
  </si>
  <si>
    <t>Šuves un stiprinājuma vietās paredzēt tvaika izolējošas lentes, SD vērtībā atbilstoši LBN / Provide vapor barrier tapes at joints and fastening points, with SD value according to LBN</t>
  </si>
  <si>
    <t>Siltumizolācijā (piem. PAROC Ultra, λ=0,035 W/mK), ugunsreakcijas klase ne zemāk kā A2-s1, d0 80mm /  Thermal insulation (e.g. PAROC Ultra, λ=0.035 W/mK), fire reaction class not lower than A2-s1, d0 80mm</t>
  </si>
  <si>
    <t>Akmensvates pretvēja izolācija (piem. PAROC WAS 50tb, λ=0,034 W/mK), 30 mm / stone wool wind insulation board (e.g. PAROC WAS 50tb, λ=0,034 W/mK), 30mm</t>
  </si>
  <si>
    <t>Metāla karkass, CLT paneļi un skārda apšuvums / Metal frame, CLT panels and metal cladding</t>
  </si>
  <si>
    <t>AS-1-8</t>
  </si>
  <si>
    <t>Tērauda konstrukcijas (skatīt BK) karkass ar skaņas izolāciju (≥25 kg/m³) 50 mm / Steel structure (according to BK project) with insulation (≥25 kg/m³) 50 mm</t>
  </si>
  <si>
    <t>Pulēta betona grīda / Polished concrete flooring</t>
  </si>
  <si>
    <t>S-01</t>
  </si>
  <si>
    <t>Porcelāna flīzes grīdlīste, neslīdošas R10 AtlasConcrete boost Mix, ATTD 60B RM / Floor skirting, Slip resistant porcelain tiles R10, AtlasConcrete boost Mix, ATTD 60B RM</t>
  </si>
  <si>
    <t>Grīdas flīžu montāža uz elastīgas flīžu līmes ar šuvotāju un profiliem, palīgmateriāliem (t. sk. krustiņi, līstes, profili, hermētiķi, silikoni) Porcelāna flīzes, neslīdošas R10 Atlas Concorde Boost Mix, BMIX IVO, 60x60cm / Installation of floor tiles on flexible tile adhesive with a jointer and profiles, auxiliary materials (including crosses, strips, profiles, sealants, silicones) Slip resistant R10 porcelain tiles Atlas Concorde Boost Mix, BMIX IVO, 60x60cm</t>
  </si>
  <si>
    <t>S-5</t>
  </si>
  <si>
    <t>S-4</t>
  </si>
  <si>
    <t>GK-4v</t>
  </si>
  <si>
    <t>Ģipškartona griesti ar dubulto metala konstrukciju / Plasterboard ceiling with double metal structure</t>
  </si>
  <si>
    <t>GK-8v</t>
  </si>
  <si>
    <t>Ugunsdroša ģipškartona piekārtie griesti ar metala konstrukciju /  Fireproof plasterboard suspended ceiling with metal structure</t>
  </si>
  <si>
    <t>Mitrumizturīgs ģipškartons (blīvums ≥800 kg/m³), 2 kārtās piem. Knauf RED) 2x12.5 mm / Waterproof gypsumboard (density ≥800 kg/m³), 2 layers (i.e. Knauf RED) 2x12.5 mm</t>
  </si>
  <si>
    <t>GA-05</t>
  </si>
  <si>
    <t>Pagraba griestu gruntēšana un krāsošana RAL 8022 / Ceiling priming and painting in garage RAL 8022</t>
  </si>
  <si>
    <t>GA-06</t>
  </si>
  <si>
    <t>Krāsoti betona griesti NCS 0500-N / painted concrete ceiling NCS-0500-N</t>
  </si>
  <si>
    <t>Flīžu montāža uz elastīgas flīžu līmes ar šuvotāju un profiliem, palīgmateriāliem (t. sk. krustiņi, līstes, profili, hermētiķi, silikoni) Akmens masas flīzes Marvel Travertine Pearl Cross Concorde, 2800x1200 mm / Installation of tiles on tile adhesive with a jointer and profiles, auxiliary materials (including crosses, strips, profiles, sealants, silicones) Stone mass tiles Marvel Matte Sensitech, Atlas Concorde, 2800x1200 mm</t>
  </si>
  <si>
    <t>Sienas flīžu montāža uz elastīgas flīžu līmes ar šuvotāju un profiliem, palīgmateriāliem (t. sk. krustiņi, līstes, profili, hermētiķi, silikoni) / Installation of wall tiles on flexible tile adhesive with a jointer and profiles, auxiliary materials (including crosses, strips, profiles, sealants, silicones) Flīzes Atlas Concorde Boost Stone Ivory, 300x600 mm / Tiles Atlas Concorde Boost Stone Ivory, 300x600 mm</t>
  </si>
  <si>
    <t>16.3</t>
  </si>
  <si>
    <t>16.4</t>
  </si>
  <si>
    <t>26.1</t>
  </si>
  <si>
    <t>22.1</t>
  </si>
  <si>
    <t>22.2</t>
  </si>
  <si>
    <t>22.3</t>
  </si>
  <si>
    <t>22.4</t>
  </si>
  <si>
    <t>25.1</t>
  </si>
  <si>
    <t>25.2</t>
  </si>
  <si>
    <t>25.3</t>
  </si>
  <si>
    <t>25.4</t>
  </si>
  <si>
    <t>25.5</t>
  </si>
  <si>
    <t>25.6</t>
  </si>
  <si>
    <t>25.7</t>
  </si>
  <si>
    <t>25.8</t>
  </si>
  <si>
    <t>25.9</t>
  </si>
  <si>
    <t>25.10</t>
  </si>
  <si>
    <t>25.11</t>
  </si>
  <si>
    <t>25.12</t>
  </si>
  <si>
    <t>28.1</t>
  </si>
  <si>
    <t>28.2</t>
  </si>
  <si>
    <t>28.3</t>
  </si>
  <si>
    <t>28.4</t>
  </si>
  <si>
    <t>31.1</t>
  </si>
  <si>
    <t>31.2</t>
  </si>
  <si>
    <t>31.3</t>
  </si>
  <si>
    <t>31.4</t>
  </si>
  <si>
    <t>31.5</t>
  </si>
  <si>
    <t>31.6</t>
  </si>
  <si>
    <t>31.7</t>
  </si>
  <si>
    <t>31.8</t>
  </si>
  <si>
    <t>31.9</t>
  </si>
  <si>
    <t>31.10</t>
  </si>
  <si>
    <t>31.11</t>
  </si>
  <si>
    <t>31.12</t>
  </si>
  <si>
    <t>31.13</t>
  </si>
  <si>
    <t>31.14</t>
  </si>
  <si>
    <t>40.1.1</t>
  </si>
  <si>
    <t>40.1.3</t>
  </si>
  <si>
    <t>40.1.4</t>
  </si>
  <si>
    <t>40.1.5</t>
  </si>
  <si>
    <t>40.1.6</t>
  </si>
  <si>
    <t>40.1.2</t>
  </si>
  <si>
    <t>40.2.1</t>
  </si>
  <si>
    <t>40.2.3</t>
  </si>
  <si>
    <t>40.2.4</t>
  </si>
  <si>
    <t>40.2.2</t>
  </si>
  <si>
    <t>40.14.1</t>
  </si>
  <si>
    <t>40.14.2</t>
  </si>
  <si>
    <t>40.14.3</t>
  </si>
  <si>
    <t>40.14.4</t>
  </si>
  <si>
    <t>40.14.5</t>
  </si>
  <si>
    <t>40.14.6</t>
  </si>
  <si>
    <t>40.14.7</t>
  </si>
  <si>
    <t>40.14.8</t>
  </si>
  <si>
    <t>40.14.9</t>
  </si>
  <si>
    <t>40.14.10</t>
  </si>
  <si>
    <t>40.14.11</t>
  </si>
  <si>
    <t>40.14.12</t>
  </si>
  <si>
    <t>40.14.13</t>
  </si>
  <si>
    <t>40.14.14</t>
  </si>
  <si>
    <t>71.1</t>
  </si>
  <si>
    <t>71.2</t>
  </si>
  <si>
    <t>71.3</t>
  </si>
  <si>
    <t>71.4</t>
  </si>
  <si>
    <t>71.5</t>
  </si>
  <si>
    <t>71.6</t>
  </si>
  <si>
    <t>71.7</t>
  </si>
  <si>
    <t>71.8</t>
  </si>
  <si>
    <t>71.9</t>
  </si>
  <si>
    <t>71.10</t>
  </si>
  <si>
    <t>71.11</t>
  </si>
  <si>
    <t>71.12</t>
  </si>
  <si>
    <t>71.13</t>
  </si>
  <si>
    <t>61.1</t>
  </si>
  <si>
    <t>41.1</t>
  </si>
  <si>
    <t>61.2</t>
  </si>
  <si>
    <t>61.3</t>
  </si>
  <si>
    <t>61.4</t>
  </si>
  <si>
    <t>61.5</t>
  </si>
  <si>
    <t>61.6</t>
  </si>
  <si>
    <t>61.7</t>
  </si>
  <si>
    <t>61.8</t>
  </si>
  <si>
    <t>61.9</t>
  </si>
  <si>
    <t>61.10</t>
  </si>
  <si>
    <t>61.11</t>
  </si>
  <si>
    <t>61.12</t>
  </si>
  <si>
    <t>61.13</t>
  </si>
  <si>
    <t>61.14</t>
  </si>
  <si>
    <t>61.15</t>
  </si>
  <si>
    <t>61.16</t>
  </si>
  <si>
    <t>23.1</t>
  </si>
  <si>
    <t>23.5</t>
  </si>
  <si>
    <t>23.7</t>
  </si>
  <si>
    <t>23.2</t>
  </si>
  <si>
    <t>23.3</t>
  </si>
  <si>
    <t>23.4</t>
  </si>
  <si>
    <t>23.6</t>
  </si>
  <si>
    <t>23.8</t>
  </si>
  <si>
    <t>27.1</t>
  </si>
  <si>
    <t>30.1</t>
  </si>
  <si>
    <t>30.2</t>
  </si>
  <si>
    <t>30.3</t>
  </si>
  <si>
    <t>30.4</t>
  </si>
  <si>
    <t>30.5</t>
  </si>
  <si>
    <t>30.6</t>
  </si>
  <si>
    <t>30.7</t>
  </si>
  <si>
    <t>33.1</t>
  </si>
  <si>
    <t>33.2</t>
  </si>
  <si>
    <t>50.1</t>
  </si>
  <si>
    <t>62.1</t>
  </si>
  <si>
    <t xml:space="preserve">    Virsizdevumi/Overhead ( %)</t>
  </si>
  <si>
    <t xml:space="preserve"> t. sk. darba aizsardzība ( %)</t>
  </si>
  <si>
    <t xml:space="preserve">     Peļņa/Profit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</si>
</sst>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1" formatCode="_-* #,##0_-;\-* #,##0_-;_-* &quot;-&quot;_-;_-@_-"/>
    <numFmt numFmtId="43" formatCode="_-* #,##0.00_-;\-* #,##0.00_-;_-* &quot;-&quot;??_-;_-@_-"/>
    <numFmt numFmtId="164" formatCode="_-&quot;Ls&quot;\ * #,##0.00_-;\-&quot;Ls&quot;\ * #,##0.00_-;_-&quot;Ls&quot;\ * &quot;-&quot;??_-;_-@_-"/>
    <numFmt numFmtId="165" formatCode="_(* #,##0.00_);_(* \(#,##0.00\);_(* &quot;-&quot;??_);_(@_)"/>
    <numFmt numFmtId="166" formatCode="_-* #,##0.00\ _L_s_-;\-* #,##0.00\ _L_s_-;_-* &quot;-&quot;??\ _L_s_-;_-@_-"/>
    <numFmt numFmtId="167" formatCode="#,##0.00_ ;\-#,##0.00\ "/>
    <numFmt numFmtId="168" formatCode="0.0%"/>
    <numFmt numFmtId="169" formatCode="_-* #,##0&quot;$&quot;_-;\-* #,##0&quot;$&quot;_-;_-* &quot;-&quot;&quot;$&quot;_-;_-@_-"/>
    <numFmt numFmtId="170" formatCode="_-* #,##0.00&quot;$&quot;_-;\-* #,##0.00&quot;$&quot;_-;_-* &quot;-&quot;??&quot;$&quot;_-;_-@_-"/>
    <numFmt numFmtId="171" formatCode="m\o\n\th\ d\,\ yyyy"/>
    <numFmt numFmtId="172" formatCode="#.00"/>
    <numFmt numFmtId="173" formatCode="#."/>
    <numFmt numFmtId="174" formatCode="&quot;See Note &quot;\ #"/>
    <numFmt numFmtId="175" formatCode="0.00_)"/>
    <numFmt numFmtId="176" formatCode="_(* ###0.00_);_(* \(###0.00\);_(* &quot;-&quot;??_);_(@_)"/>
    <numFmt numFmtId="177" formatCode="_-&quot;£&quot;* #,##0_-;\-&quot;£&quot;* #,##0_-;_-&quot;£&quot;* &quot;-&quot;_-;_-@_-"/>
    <numFmt numFmtId="178" formatCode="_-&quot;£&quot;* #,##0.00_-;\-&quot;£&quot;* #,##0.00_-;_-&quot;£&quot;* &quot;-&quot;??_-;_-@_-"/>
    <numFmt numFmtId="179" formatCode="_(* #,##0.00_);_(* \(#,##0.00\);_(* \-??_);_(@_)"/>
    <numFmt numFmtId="180" formatCode="&quot;On&quot;;&quot;On&quot;;&quot;Off&quot;"/>
    <numFmt numFmtId="181" formatCode="&quot;See Note  &quot;#"/>
    <numFmt numFmtId="182" formatCode="0.000"/>
    <numFmt numFmtId="183" formatCode="#,##0.0"/>
    <numFmt numFmtId="184" formatCode="&quot;Ls&quot;\ #,##0.00"/>
    <numFmt numFmtId="185" formatCode="\+General;\-General;"/>
    <numFmt numFmtId="186" formatCode="0.0"/>
    <numFmt numFmtId="187" formatCode="mmm\ dd"/>
    <numFmt numFmtId="188" formatCode="##0.############"/>
    <numFmt numFmtId="189" formatCode="General;\-General;;[Red]General"/>
    <numFmt numFmtId="190" formatCode="_([$€-2]\ * #,##0.00_);_([$€-2]\ * \(#,##0.00\);_([$€-2]\ * &quot;-&quot;??_);_(@_)"/>
    <numFmt numFmtId="191" formatCode="_-* #,##0.00\ _€_-;\-* #,##0.00\ _€_-;_-* &quot;-&quot;??\ _€_-;_-@_-"/>
    <numFmt numFmtId="192" formatCode="_-* #,##0.00_-;\-* #,##0.00_-;_-* &quot;-&quot;??_-;_-@"/>
  </numFmts>
  <fonts count="135">
    <font>
      <sz val="11"/>
      <color indexed="8"/>
      <name val="Calibri"/>
      <family val="2"/>
      <charset val="186"/>
    </font>
    <font>
      <sz val="11"/>
      <color theme="1"/>
      <name val="Calibri"/>
      <family val="2"/>
      <charset val="186"/>
      <scheme val="minor"/>
    </font>
    <font>
      <sz val="11"/>
      <color theme="1"/>
      <name val="Calibri"/>
      <family val="2"/>
      <charset val="186"/>
      <scheme val="minor"/>
    </font>
    <font>
      <sz val="11"/>
      <color theme="1"/>
      <name val="Calibri"/>
      <family val="2"/>
      <charset val="186"/>
      <scheme val="minor"/>
    </font>
    <font>
      <sz val="11"/>
      <color theme="1"/>
      <name val="Calibri"/>
      <family val="2"/>
      <charset val="186"/>
      <scheme val="minor"/>
    </font>
    <font>
      <sz val="11"/>
      <color theme="1"/>
      <name val="Calibri"/>
      <family val="2"/>
      <charset val="186"/>
      <scheme val="minor"/>
    </font>
    <font>
      <sz val="11"/>
      <color theme="1"/>
      <name val="Calibri"/>
      <family val="2"/>
      <charset val="186"/>
      <scheme val="minor"/>
    </font>
    <font>
      <sz val="11"/>
      <color theme="1"/>
      <name val="Calibri"/>
      <family val="2"/>
      <charset val="186"/>
      <scheme val="minor"/>
    </font>
    <font>
      <sz val="11"/>
      <color indexed="8"/>
      <name val="Calibri"/>
      <family val="2"/>
      <charset val="186"/>
    </font>
    <font>
      <sz val="11"/>
      <color indexed="9"/>
      <name val="Calibri"/>
      <family val="2"/>
      <charset val="186"/>
    </font>
    <font>
      <sz val="10"/>
      <name val="Arial Cyr"/>
      <charset val="204"/>
    </font>
    <font>
      <b/>
      <sz val="11"/>
      <color indexed="52"/>
      <name val="Calibri"/>
      <family val="2"/>
      <charset val="186"/>
    </font>
    <font>
      <sz val="11"/>
      <color indexed="20"/>
      <name val="Calibri"/>
      <family val="2"/>
      <charset val="186"/>
    </font>
    <font>
      <sz val="11"/>
      <color indexed="10"/>
      <name val="Calibri"/>
      <family val="2"/>
      <charset val="186"/>
    </font>
    <font>
      <b/>
      <sz val="11"/>
      <color indexed="9"/>
      <name val="Calibri"/>
      <family val="2"/>
      <charset val="186"/>
    </font>
    <font>
      <sz val="10"/>
      <name val="Arial"/>
      <family val="2"/>
      <charset val="186"/>
    </font>
    <font>
      <sz val="1"/>
      <color indexed="8"/>
      <name val="Courier"/>
      <family val="1"/>
      <charset val="186"/>
    </font>
    <font>
      <sz val="10"/>
      <name val="Helv"/>
    </font>
    <font>
      <sz val="10"/>
      <name val="Baltica"/>
    </font>
    <font>
      <i/>
      <sz val="11"/>
      <color indexed="23"/>
      <name val="Calibri"/>
      <family val="2"/>
      <charset val="186"/>
    </font>
    <font>
      <sz val="11"/>
      <color indexed="17"/>
      <name val="Calibri"/>
      <family val="2"/>
      <charset val="186"/>
    </font>
    <font>
      <b/>
      <sz val="15"/>
      <color indexed="56"/>
      <name val="Calibri"/>
      <family val="2"/>
      <charset val="186"/>
    </font>
    <font>
      <b/>
      <sz val="13"/>
      <color indexed="56"/>
      <name val="Calibri"/>
      <family val="2"/>
      <charset val="186"/>
    </font>
    <font>
      <b/>
      <sz val="11"/>
      <color indexed="56"/>
      <name val="Calibri"/>
      <family val="2"/>
      <charset val="186"/>
    </font>
    <font>
      <b/>
      <sz val="1"/>
      <color indexed="8"/>
      <name val="Courier"/>
      <family val="1"/>
      <charset val="186"/>
    </font>
    <font>
      <b/>
      <sz val="18"/>
      <name val="ITCCenturyBookT"/>
    </font>
    <font>
      <b/>
      <sz val="14"/>
      <name val="ITCCenturyBookT"/>
    </font>
    <font>
      <sz val="14"/>
      <name val="ITCCenturyBookT"/>
    </font>
    <font>
      <sz val="11"/>
      <color indexed="62"/>
      <name val="Calibri"/>
      <family val="2"/>
      <charset val="186"/>
    </font>
    <font>
      <b/>
      <sz val="11"/>
      <color indexed="63"/>
      <name val="Calibri"/>
      <family val="2"/>
      <charset val="186"/>
    </font>
    <font>
      <sz val="11"/>
      <color indexed="52"/>
      <name val="Calibri"/>
      <family val="2"/>
      <charset val="186"/>
    </font>
    <font>
      <sz val="11"/>
      <color indexed="60"/>
      <name val="Calibri"/>
      <family val="2"/>
      <charset val="186"/>
    </font>
    <font>
      <sz val="10"/>
      <name val="Helv"/>
      <family val="2"/>
    </font>
    <font>
      <sz val="9"/>
      <name val="TextBook"/>
    </font>
    <font>
      <b/>
      <sz val="18"/>
      <color indexed="56"/>
      <name val="Cambria"/>
      <family val="2"/>
      <charset val="186"/>
    </font>
    <font>
      <b/>
      <sz val="11"/>
      <color indexed="8"/>
      <name val="Calibri"/>
      <family val="2"/>
      <charset val="186"/>
    </font>
    <font>
      <sz val="8"/>
      <name val="Helv"/>
    </font>
    <font>
      <b/>
      <sz val="15"/>
      <color indexed="62"/>
      <name val="Calibri"/>
      <family val="2"/>
      <charset val="186"/>
    </font>
    <font>
      <b/>
      <sz val="13"/>
      <color indexed="62"/>
      <name val="Calibri"/>
      <family val="2"/>
      <charset val="186"/>
    </font>
    <font>
      <b/>
      <sz val="11"/>
      <color indexed="62"/>
      <name val="Calibri"/>
      <family val="2"/>
      <charset val="186"/>
    </font>
    <font>
      <sz val="8"/>
      <name val="Calibri"/>
      <family val="2"/>
      <charset val="186"/>
    </font>
    <font>
      <sz val="8"/>
      <name val="Arial"/>
      <family val="2"/>
      <charset val="186"/>
    </font>
    <font>
      <sz val="10"/>
      <name val="Arial"/>
      <family val="2"/>
    </font>
    <font>
      <sz val="10"/>
      <name val="Times New Roman"/>
      <family val="1"/>
      <charset val="186"/>
    </font>
    <font>
      <b/>
      <sz val="10"/>
      <name val="Arial"/>
      <family val="2"/>
      <charset val="186"/>
    </font>
    <font>
      <sz val="11"/>
      <color indexed="8"/>
      <name val="Calibri"/>
      <family val="2"/>
      <charset val="186"/>
    </font>
    <font>
      <u/>
      <sz val="10"/>
      <color indexed="12"/>
      <name val="Arial"/>
      <family val="2"/>
    </font>
    <font>
      <sz val="12"/>
      <name val="Courier"/>
      <family val="1"/>
      <charset val="186"/>
    </font>
    <font>
      <sz val="10"/>
      <color indexed="8"/>
      <name val="Arial"/>
      <family val="2"/>
      <charset val="186"/>
    </font>
    <font>
      <i/>
      <sz val="10"/>
      <name val="Arial"/>
      <family val="2"/>
      <charset val="186"/>
    </font>
    <font>
      <sz val="10"/>
      <name val="Courier"/>
      <family val="1"/>
      <charset val="186"/>
    </font>
    <font>
      <i/>
      <sz val="8"/>
      <name val="Arial"/>
      <family val="2"/>
      <charset val="186"/>
    </font>
    <font>
      <sz val="10"/>
      <name val="Arial"/>
      <family val="2"/>
      <charset val="204"/>
    </font>
    <font>
      <b/>
      <i/>
      <sz val="10"/>
      <name val="Arial"/>
      <family val="2"/>
      <charset val="186"/>
    </font>
    <font>
      <b/>
      <sz val="10"/>
      <color indexed="18"/>
      <name val="Arial"/>
      <family val="2"/>
      <charset val="186"/>
    </font>
    <font>
      <sz val="12"/>
      <name val="Arial Narrow"/>
      <family val="2"/>
      <charset val="186"/>
    </font>
    <font>
      <sz val="10"/>
      <name val="Arial"/>
      <family val="2"/>
      <charset val="186"/>
    </font>
    <font>
      <sz val="12"/>
      <color indexed="17"/>
      <name val="Times New Roman"/>
      <family val="2"/>
      <charset val="186"/>
    </font>
    <font>
      <sz val="10"/>
      <name val="Arial Cyr"/>
      <charset val="186"/>
    </font>
    <font>
      <sz val="8"/>
      <name val="Tahoma"/>
      <family val="2"/>
      <charset val="186"/>
    </font>
    <font>
      <sz val="9"/>
      <name val="Tahoma"/>
      <family val="2"/>
      <charset val="186"/>
    </font>
    <font>
      <sz val="10"/>
      <color indexed="64"/>
      <name val="Arial"/>
      <family val="2"/>
      <charset val="186"/>
    </font>
    <font>
      <sz val="11"/>
      <color indexed="8"/>
      <name val="Calibri"/>
      <family val="2"/>
    </font>
    <font>
      <sz val="10"/>
      <color indexed="64"/>
      <name val="Arial"/>
      <family val="2"/>
      <charset val="186"/>
    </font>
    <font>
      <sz val="8"/>
      <name val="Helv"/>
      <family val="2"/>
    </font>
    <font>
      <b/>
      <sz val="12"/>
      <color indexed="8"/>
      <name val="Arial"/>
      <family val="2"/>
      <charset val="186"/>
    </font>
    <font>
      <sz val="9.75"/>
      <name val="Arial"/>
      <family val="2"/>
    </font>
    <font>
      <sz val="10"/>
      <name val="Helv"/>
      <charset val="186"/>
    </font>
    <font>
      <sz val="12"/>
      <color indexed="8"/>
      <name val="Arial"/>
      <family val="2"/>
      <charset val="186"/>
    </font>
    <font>
      <sz val="12"/>
      <color indexed="9"/>
      <name val="Arial"/>
      <family val="2"/>
      <charset val="186"/>
    </font>
    <font>
      <sz val="12"/>
      <color indexed="20"/>
      <name val="Arial"/>
      <family val="2"/>
      <charset val="186"/>
    </font>
    <font>
      <b/>
      <sz val="12"/>
      <color indexed="52"/>
      <name val="Arial"/>
      <family val="2"/>
      <charset val="186"/>
    </font>
    <font>
      <b/>
      <sz val="12"/>
      <color indexed="9"/>
      <name val="Arial"/>
      <family val="2"/>
      <charset val="186"/>
    </font>
    <font>
      <i/>
      <sz val="12"/>
      <color indexed="23"/>
      <name val="Arial"/>
      <family val="2"/>
      <charset val="186"/>
    </font>
    <font>
      <sz val="12"/>
      <color indexed="17"/>
      <name val="Arial"/>
      <family val="2"/>
      <charset val="186"/>
    </font>
    <font>
      <b/>
      <sz val="15"/>
      <color indexed="56"/>
      <name val="Arial"/>
      <family val="2"/>
      <charset val="186"/>
    </font>
    <font>
      <b/>
      <sz val="13"/>
      <color indexed="56"/>
      <name val="Arial"/>
      <family val="2"/>
      <charset val="186"/>
    </font>
    <font>
      <b/>
      <sz val="11"/>
      <color indexed="56"/>
      <name val="Arial"/>
      <family val="2"/>
      <charset val="186"/>
    </font>
    <font>
      <sz val="12"/>
      <color indexed="62"/>
      <name val="Arial"/>
      <family val="2"/>
      <charset val="186"/>
    </font>
    <font>
      <sz val="12"/>
      <color indexed="52"/>
      <name val="Arial"/>
      <family val="2"/>
      <charset val="186"/>
    </font>
    <font>
      <sz val="12"/>
      <color indexed="60"/>
      <name val="Arial"/>
      <family val="2"/>
      <charset val="186"/>
    </font>
    <font>
      <sz val="11"/>
      <name val="Times New Roman"/>
      <family val="1"/>
      <charset val="186"/>
    </font>
    <font>
      <b/>
      <sz val="12"/>
      <color indexed="63"/>
      <name val="Arial"/>
      <family val="2"/>
      <charset val="186"/>
    </font>
    <font>
      <sz val="10"/>
      <name val="Teutonica"/>
      <charset val="186"/>
    </font>
    <font>
      <sz val="12"/>
      <color indexed="10"/>
      <name val="Arial"/>
      <family val="2"/>
      <charset val="186"/>
    </font>
    <font>
      <sz val="11"/>
      <color theme="1"/>
      <name val="Calibri"/>
      <family val="2"/>
      <charset val="186"/>
      <scheme val="minor"/>
    </font>
    <font>
      <sz val="11"/>
      <color theme="1"/>
      <name val="Calibri"/>
      <family val="2"/>
      <scheme val="minor"/>
    </font>
    <font>
      <sz val="11"/>
      <color theme="1"/>
      <name val="Calibri"/>
      <family val="2"/>
      <charset val="204"/>
      <scheme val="minor"/>
    </font>
    <font>
      <sz val="11"/>
      <color rgb="FF9C6500"/>
      <name val="Calibri"/>
      <family val="2"/>
      <charset val="186"/>
      <scheme val="minor"/>
    </font>
    <font>
      <sz val="10"/>
      <color rgb="FF000000"/>
      <name val="Times New Roman"/>
      <family val="1"/>
      <charset val="186"/>
    </font>
    <font>
      <sz val="10"/>
      <color rgb="FF000000"/>
      <name val="Times New Roman"/>
      <family val="1"/>
    </font>
    <font>
      <sz val="10"/>
      <color indexed="8"/>
      <name val="Arial"/>
      <family val="2"/>
    </font>
    <font>
      <b/>
      <sz val="8"/>
      <name val="Arial"/>
      <family val="2"/>
      <charset val="186"/>
    </font>
    <font>
      <sz val="10"/>
      <name val="Arial"/>
      <family val="2"/>
    </font>
    <font>
      <b/>
      <sz val="10"/>
      <name val="Arial"/>
      <family val="2"/>
    </font>
    <font>
      <sz val="8"/>
      <name val="Arial"/>
      <family val="2"/>
    </font>
    <font>
      <i/>
      <sz val="10"/>
      <name val="Arial"/>
      <family val="2"/>
    </font>
    <font>
      <sz val="10"/>
      <color indexed="8"/>
      <name val="MS Sans Serif"/>
      <family val="2"/>
      <charset val="186"/>
    </font>
    <font>
      <b/>
      <sz val="10"/>
      <color theme="1"/>
      <name val="Arial"/>
      <family val="2"/>
      <charset val="186"/>
    </font>
    <font>
      <sz val="9"/>
      <name val="Arial"/>
      <family val="2"/>
      <charset val="186"/>
    </font>
    <font>
      <sz val="10"/>
      <color theme="1"/>
      <name val="Arial"/>
      <family val="2"/>
    </font>
    <font>
      <b/>
      <u/>
      <sz val="10"/>
      <name val="Arial"/>
      <family val="2"/>
      <charset val="186"/>
    </font>
    <font>
      <b/>
      <sz val="8"/>
      <name val="Arial"/>
      <family val="2"/>
    </font>
    <font>
      <sz val="11"/>
      <name val="Arial"/>
      <family val="2"/>
      <charset val="186"/>
    </font>
    <font>
      <i/>
      <sz val="9"/>
      <name val="Arial"/>
      <family val="2"/>
      <charset val="186"/>
    </font>
    <font>
      <sz val="10"/>
      <color indexed="8"/>
      <name val="MS Sans Serif"/>
      <family val="2"/>
    </font>
    <font>
      <sz val="9"/>
      <color theme="1"/>
      <name val="Arial"/>
      <family val="2"/>
      <charset val="186"/>
    </font>
    <font>
      <b/>
      <sz val="9"/>
      <name val="Arial"/>
      <family val="2"/>
      <charset val="186"/>
    </font>
    <font>
      <sz val="9"/>
      <name val="Arial"/>
      <family val="2"/>
    </font>
    <font>
      <sz val="10"/>
      <name val="Arial"/>
      <family val="2"/>
    </font>
    <font>
      <sz val="9"/>
      <name val="Arial"/>
      <family val="2"/>
      <charset val="204"/>
    </font>
    <font>
      <b/>
      <sz val="9"/>
      <color rgb="FFFF0000"/>
      <name val="Arial"/>
      <family val="2"/>
    </font>
    <font>
      <sz val="9"/>
      <color theme="1"/>
      <name val="Arial"/>
      <family val="2"/>
    </font>
    <font>
      <b/>
      <i/>
      <sz val="9"/>
      <name val="Arial"/>
      <family val="2"/>
    </font>
    <font>
      <b/>
      <sz val="9"/>
      <name val="Arial"/>
      <family val="2"/>
    </font>
    <font>
      <i/>
      <sz val="9"/>
      <name val="Arial"/>
      <family val="2"/>
    </font>
    <font>
      <i/>
      <sz val="8"/>
      <name val="Arial"/>
      <family val="2"/>
    </font>
    <font>
      <sz val="11"/>
      <name val="Calibri"/>
      <family val="2"/>
      <charset val="186"/>
    </font>
    <font>
      <b/>
      <i/>
      <sz val="8"/>
      <name val="Arial"/>
      <family val="2"/>
      <charset val="186"/>
    </font>
    <font>
      <b/>
      <i/>
      <sz val="8"/>
      <name val="Arial"/>
      <family val="2"/>
    </font>
    <font>
      <vertAlign val="superscript"/>
      <sz val="8"/>
      <name val="Arial"/>
      <family val="2"/>
    </font>
    <font>
      <vertAlign val="superscript"/>
      <sz val="8"/>
      <name val="Arial"/>
      <family val="2"/>
      <charset val="186"/>
    </font>
    <font>
      <b/>
      <vertAlign val="superscript"/>
      <sz val="8"/>
      <name val="Arial"/>
      <family val="2"/>
    </font>
    <font>
      <strike/>
      <sz val="8"/>
      <name val="Arial"/>
      <family val="2"/>
    </font>
    <font>
      <i/>
      <vertAlign val="superscript"/>
      <sz val="8"/>
      <name val="Arial"/>
      <family val="2"/>
    </font>
    <font>
      <b/>
      <u/>
      <sz val="8"/>
      <name val="Arial"/>
      <family val="2"/>
      <charset val="186"/>
    </font>
    <font>
      <sz val="10"/>
      <name val="MS Sans Serif"/>
      <family val="2"/>
      <charset val="186"/>
    </font>
    <font>
      <sz val="8"/>
      <color indexed="8"/>
      <name val="Arial"/>
      <family val="2"/>
      <charset val="186"/>
    </font>
    <font>
      <sz val="8"/>
      <color theme="1"/>
      <name val="Arial"/>
      <family val="2"/>
      <charset val="186"/>
    </font>
    <font>
      <strike/>
      <sz val="8"/>
      <color rgb="FFFF0000"/>
      <name val="Arial"/>
      <family val="2"/>
    </font>
    <font>
      <sz val="8"/>
      <color theme="1"/>
      <name val="Arial"/>
      <family val="2"/>
    </font>
    <font>
      <strike/>
      <sz val="8"/>
      <color rgb="FFFF0000"/>
      <name val="Arial"/>
      <family val="2"/>
      <charset val="186"/>
    </font>
    <font>
      <strike/>
      <vertAlign val="superscript"/>
      <sz val="8"/>
      <color rgb="FFFF0000"/>
      <name val="Arial"/>
      <family val="2"/>
    </font>
    <font>
      <b/>
      <sz val="8"/>
      <color theme="1"/>
      <name val="Arial"/>
      <family val="2"/>
      <charset val="186"/>
    </font>
    <font>
      <sz val="8"/>
      <color indexed="8"/>
      <name val="Arial"/>
      <family val="2"/>
    </font>
  </fonts>
  <fills count="34">
    <fill>
      <patternFill patternType="none"/>
    </fill>
    <fill>
      <patternFill patternType="gray125"/>
    </fill>
    <fill>
      <patternFill patternType="solid">
        <fgColor indexed="49"/>
      </patternFill>
    </fill>
    <fill>
      <patternFill patternType="solid">
        <fgColor indexed="62"/>
      </patternFill>
    </fill>
    <fill>
      <patternFill patternType="solid">
        <fgColor indexed="1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26"/>
      </patternFill>
    </fill>
    <fill>
      <patternFill patternType="solid">
        <fgColor indexed="57"/>
      </patternFill>
    </fill>
    <fill>
      <patternFill patternType="solid">
        <fgColor indexed="54"/>
      </patternFill>
    </fill>
    <fill>
      <patternFill patternType="solid">
        <fgColor indexed="3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53"/>
      </patternFill>
    </fill>
    <fill>
      <patternFill patternType="solid">
        <fgColor indexed="30"/>
      </patternFill>
    </fill>
    <fill>
      <patternFill patternType="solid">
        <fgColor indexed="52"/>
      </patternFill>
    </fill>
    <fill>
      <patternFill patternType="solid">
        <fgColor indexed="55"/>
      </patternFill>
    </fill>
    <fill>
      <patternFill patternType="lightGray"/>
    </fill>
    <fill>
      <patternFill patternType="solid">
        <fgColor indexed="22"/>
        <bgColor indexed="44"/>
      </patternFill>
    </fill>
    <fill>
      <patternFill patternType="solid">
        <fgColor indexed="31"/>
        <bgColor indexed="42"/>
      </patternFill>
    </fill>
    <fill>
      <patternFill patternType="solid">
        <fgColor indexed="58"/>
        <bgColor indexed="64"/>
      </patternFill>
    </fill>
    <fill>
      <patternFill patternType="solid">
        <fgColor rgb="FFFFEB9C"/>
      </patternFill>
    </fill>
    <fill>
      <patternFill patternType="solid">
        <fgColor rgb="FFFFEB9C"/>
        <bgColor indexed="64"/>
      </patternFill>
    </fill>
    <fill>
      <patternFill patternType="solid">
        <fgColor theme="0"/>
        <bgColor indexed="64"/>
      </patternFill>
    </fill>
    <fill>
      <patternFill patternType="solid">
        <fgColor rgb="FFFFFF00"/>
        <bgColor indexed="64"/>
      </patternFill>
    </fill>
  </fills>
  <borders count="8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double">
        <color indexed="64"/>
      </left>
      <right style="double">
        <color indexed="64"/>
      </right>
      <top style="double">
        <color indexed="64"/>
      </top>
      <bottom style="double">
        <color indexed="64"/>
      </bottom>
      <diagonal/>
    </border>
    <border>
      <left style="double">
        <color indexed="8"/>
      </left>
      <right style="double">
        <color indexed="8"/>
      </right>
      <top style="double">
        <color indexed="8"/>
      </top>
      <bottom style="double">
        <color indexed="8"/>
      </bottom>
      <diagonal/>
    </border>
    <border>
      <left/>
      <right/>
      <top/>
      <bottom style="thick">
        <color indexed="22"/>
      </bottom>
      <diagonal/>
    </border>
    <border>
      <left/>
      <right/>
      <top/>
      <bottom style="thick">
        <color indexed="6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medium">
        <color indexed="49"/>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top style="thin">
        <color indexed="64"/>
      </top>
      <bottom style="hair">
        <color indexed="64"/>
      </bottom>
      <diagonal/>
    </border>
    <border>
      <left/>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hair">
        <color auto="1"/>
      </left>
      <right/>
      <top style="hair">
        <color auto="1"/>
      </top>
      <bottom style="hair">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top style="hair">
        <color auto="1"/>
      </top>
      <bottom style="hair">
        <color auto="1"/>
      </bottom>
      <diagonal/>
    </border>
    <border>
      <left style="thin">
        <color auto="1"/>
      </left>
      <right/>
      <top style="hair">
        <color auto="1"/>
      </top>
      <bottom/>
      <diagonal/>
    </border>
    <border>
      <left style="thin">
        <color indexed="64"/>
      </left>
      <right style="thin">
        <color indexed="64"/>
      </right>
      <top style="hair">
        <color indexed="64"/>
      </top>
      <bottom/>
      <diagonal/>
    </border>
    <border>
      <left style="hair">
        <color auto="1"/>
      </left>
      <right/>
      <top style="hair">
        <color auto="1"/>
      </top>
      <bottom/>
      <diagonal/>
    </border>
    <border>
      <left style="thin">
        <color auto="1"/>
      </left>
      <right style="hair">
        <color auto="1"/>
      </right>
      <top style="hair">
        <color auto="1"/>
      </top>
      <bottom/>
      <diagonal/>
    </border>
    <border>
      <left/>
      <right style="hair">
        <color auto="1"/>
      </right>
      <top style="thin">
        <color indexed="64"/>
      </top>
      <bottom style="thin">
        <color indexed="64"/>
      </bottom>
      <diagonal/>
    </border>
    <border>
      <left/>
      <right/>
      <top style="hair">
        <color indexed="64"/>
      </top>
      <bottom/>
      <diagonal/>
    </border>
    <border>
      <left/>
      <right/>
      <top style="hair">
        <color auto="1"/>
      </top>
      <bottom style="hair">
        <color auto="1"/>
      </bottom>
      <diagonal/>
    </border>
    <border>
      <left/>
      <right/>
      <top style="hair">
        <color indexed="64"/>
      </top>
      <bottom style="thin">
        <color indexed="64"/>
      </bottom>
      <diagonal/>
    </border>
    <border>
      <left style="thin">
        <color indexed="64"/>
      </left>
      <right/>
      <top style="hair">
        <color indexed="64"/>
      </top>
      <bottom style="thin">
        <color indexed="64"/>
      </bottom>
      <diagonal/>
    </border>
  </borders>
  <cellStyleXfs count="5740">
    <xf numFmtId="0" fontId="0" fillId="0" borderId="0"/>
    <xf numFmtId="0" fontId="32" fillId="0" borderId="0"/>
    <xf numFmtId="173" fontId="24" fillId="0" borderId="0">
      <protection locked="0"/>
    </xf>
    <xf numFmtId="0" fontId="17" fillId="0" borderId="0"/>
    <xf numFmtId="0" fontId="17" fillId="0" borderId="0"/>
    <xf numFmtId="0" fontId="17" fillId="0" borderId="0"/>
    <xf numFmtId="0" fontId="67" fillId="0" borderId="0"/>
    <xf numFmtId="0" fontId="67" fillId="0" borderId="0"/>
    <xf numFmtId="0" fontId="17"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45"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45"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68" fillId="5" borderId="0" applyNumberFormat="0" applyBorder="0" applyAlignment="0" applyProtection="0"/>
    <xf numFmtId="0" fontId="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45"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45"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68" fillId="6" borderId="0" applyNumberFormat="0" applyBorder="0" applyAlignment="0" applyProtection="0"/>
    <xf numFmtId="0" fontId="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45"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45"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68" fillId="7" borderId="0" applyNumberFormat="0" applyBorder="0" applyAlignment="0" applyProtection="0"/>
    <xf numFmtId="0" fontId="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45"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45"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45"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45"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68" fillId="9" borderId="0" applyNumberFormat="0" applyBorder="0" applyAlignment="0" applyProtection="0"/>
    <xf numFmtId="0" fontId="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45"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45"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68" fillId="10" borderId="0" applyNumberFormat="0" applyBorder="0" applyAlignment="0" applyProtection="0"/>
    <xf numFmtId="0" fontId="45" fillId="5" borderId="0" applyNumberFormat="0" applyBorder="0" applyAlignment="0" applyProtection="0"/>
    <xf numFmtId="0" fontId="45" fillId="6" borderId="0" applyNumberFormat="0" applyBorder="0" applyAlignment="0" applyProtection="0"/>
    <xf numFmtId="0" fontId="45" fillId="7" borderId="0" applyNumberFormat="0" applyBorder="0" applyAlignment="0" applyProtection="0"/>
    <xf numFmtId="0" fontId="45" fillId="8"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5" borderId="0" applyNumberFormat="0" applyBorder="0" applyAlignment="0" applyProtection="0"/>
    <xf numFmtId="0" fontId="45" fillId="6" borderId="0" applyNumberFormat="0" applyBorder="0" applyAlignment="0" applyProtection="0"/>
    <xf numFmtId="0" fontId="45" fillId="7" borderId="0" applyNumberFormat="0" applyBorder="0" applyAlignment="0" applyProtection="0"/>
    <xf numFmtId="0" fontId="45" fillId="8"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8" fillId="11" borderId="0" applyNumberFormat="0" applyBorder="0" applyAlignment="0" applyProtection="0"/>
    <xf numFmtId="0" fontId="45" fillId="11" borderId="0" applyNumberFormat="0" applyBorder="0" applyAlignment="0" applyProtection="0"/>
    <xf numFmtId="0" fontId="45" fillId="5" borderId="0" applyNumberFormat="0" applyBorder="0" applyAlignment="0" applyProtection="0"/>
    <xf numFmtId="0" fontId="8" fillId="10" borderId="0" applyNumberFormat="0" applyBorder="0" applyAlignment="0" applyProtection="0"/>
    <xf numFmtId="0" fontId="45" fillId="10" borderId="0" applyNumberFormat="0" applyBorder="0" applyAlignment="0" applyProtection="0"/>
    <xf numFmtId="0" fontId="45" fillId="6" borderId="0" applyNumberFormat="0" applyBorder="0" applyAlignment="0" applyProtection="0"/>
    <xf numFmtId="0" fontId="8" fillId="12" borderId="0" applyNumberFormat="0" applyBorder="0" applyAlignment="0" applyProtection="0"/>
    <xf numFmtId="0" fontId="45" fillId="12" borderId="0" applyNumberFormat="0" applyBorder="0" applyAlignment="0" applyProtection="0"/>
    <xf numFmtId="0" fontId="45" fillId="7" borderId="0" applyNumberFormat="0" applyBorder="0" applyAlignment="0" applyProtection="0"/>
    <xf numFmtId="0" fontId="8" fillId="11" borderId="0" applyNumberFormat="0" applyBorder="0" applyAlignment="0" applyProtection="0"/>
    <xf numFmtId="0" fontId="45" fillId="11" borderId="0" applyNumberFormat="0" applyBorder="0" applyAlignment="0" applyProtection="0"/>
    <xf numFmtId="0" fontId="45" fillId="8" borderId="0" applyNumberFormat="0" applyBorder="0" applyAlignment="0" applyProtection="0"/>
    <xf numFmtId="0" fontId="8" fillId="9" borderId="0" applyNumberFormat="0" applyBorder="0" applyAlignment="0" applyProtection="0"/>
    <xf numFmtId="0" fontId="45" fillId="9" borderId="0" applyNumberFormat="0" applyBorder="0" applyAlignment="0" applyProtection="0"/>
    <xf numFmtId="0" fontId="8" fillId="10" borderId="0" applyNumberFormat="0" applyBorder="0" applyAlignment="0" applyProtection="0"/>
    <xf numFmtId="0" fontId="45"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45"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45"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45"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45"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45"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45"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45"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45"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68" fillId="8" borderId="0" applyNumberFormat="0" applyBorder="0" applyAlignment="0" applyProtection="0"/>
    <xf numFmtId="0" fontId="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45"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45"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45"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45"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68" fillId="19"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8" borderId="0" applyNumberFormat="0" applyBorder="0" applyAlignment="0" applyProtection="0"/>
    <xf numFmtId="0" fontId="45" fillId="16" borderId="0" applyNumberFormat="0" applyBorder="0" applyAlignment="0" applyProtection="0"/>
    <xf numFmtId="0" fontId="45" fillId="19"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8" borderId="0" applyNumberFormat="0" applyBorder="0" applyAlignment="0" applyProtection="0"/>
    <xf numFmtId="0" fontId="45" fillId="16" borderId="0" applyNumberFormat="0" applyBorder="0" applyAlignment="0" applyProtection="0"/>
    <xf numFmtId="0" fontId="45" fillId="19" borderId="0" applyNumberFormat="0" applyBorder="0" applyAlignment="0" applyProtection="0"/>
    <xf numFmtId="0" fontId="8" fillId="20" borderId="0" applyNumberFormat="0" applyBorder="0" applyAlignment="0" applyProtection="0"/>
    <xf numFmtId="0" fontId="45" fillId="20" borderId="0" applyNumberFormat="0" applyBorder="0" applyAlignment="0" applyProtection="0"/>
    <xf numFmtId="0" fontId="45" fillId="16" borderId="0" applyNumberFormat="0" applyBorder="0" applyAlignment="0" applyProtection="0"/>
    <xf numFmtId="0" fontId="8" fillId="17" borderId="0" applyNumberFormat="0" applyBorder="0" applyAlignment="0" applyProtection="0"/>
    <xf numFmtId="0" fontId="45" fillId="17" borderId="0" applyNumberFormat="0" applyBorder="0" applyAlignment="0" applyProtection="0"/>
    <xf numFmtId="0" fontId="8" fillId="21" borderId="0" applyNumberFormat="0" applyBorder="0" applyAlignment="0" applyProtection="0"/>
    <xf numFmtId="0" fontId="45" fillId="21" borderId="0" applyNumberFormat="0" applyBorder="0" applyAlignment="0" applyProtection="0"/>
    <xf numFmtId="0" fontId="45" fillId="18" borderId="0" applyNumberFormat="0" applyBorder="0" applyAlignment="0" applyProtection="0"/>
    <xf numFmtId="0" fontId="8" fillId="20" borderId="0" applyNumberFormat="0" applyBorder="0" applyAlignment="0" applyProtection="0"/>
    <xf numFmtId="0" fontId="45" fillId="20" borderId="0" applyNumberFormat="0" applyBorder="0" applyAlignment="0" applyProtection="0"/>
    <xf numFmtId="0" fontId="45" fillId="8" borderId="0" applyNumberFormat="0" applyBorder="0" applyAlignment="0" applyProtection="0"/>
    <xf numFmtId="0" fontId="8" fillId="16" borderId="0" applyNumberFormat="0" applyBorder="0" applyAlignment="0" applyProtection="0"/>
    <xf numFmtId="0" fontId="45" fillId="16" borderId="0" applyNumberFormat="0" applyBorder="0" applyAlignment="0" applyProtection="0"/>
    <xf numFmtId="0" fontId="8" fillId="10" borderId="0" applyNumberFormat="0" applyBorder="0" applyAlignment="0" applyProtection="0"/>
    <xf numFmtId="0" fontId="45" fillId="10" borderId="0" applyNumberFormat="0" applyBorder="0" applyAlignment="0" applyProtection="0"/>
    <xf numFmtId="0" fontId="45" fillId="19" borderId="0" applyNumberFormat="0" applyBorder="0" applyAlignment="0" applyProtection="0"/>
    <xf numFmtId="0" fontId="9" fillId="2"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69" fillId="23" borderId="0" applyNumberFormat="0" applyBorder="0" applyAlignment="0" applyProtection="0"/>
    <xf numFmtId="0" fontId="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69" fillId="24" borderId="0" applyNumberFormat="0" applyBorder="0" applyAlignment="0" applyProtection="0"/>
    <xf numFmtId="0" fontId="9" fillId="23"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5" borderId="0" applyNumberFormat="0" applyBorder="0" applyAlignment="0" applyProtection="0"/>
    <xf numFmtId="0" fontId="9" fillId="2" borderId="0" applyNumberFormat="0" applyBorder="0" applyAlignment="0" applyProtection="0"/>
    <xf numFmtId="0" fontId="9" fillId="24" borderId="0" applyNumberFormat="0" applyBorder="0" applyAlignment="0" applyProtection="0"/>
    <xf numFmtId="0" fontId="9" fillId="23"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5" borderId="0" applyNumberFormat="0" applyBorder="0" applyAlignment="0" applyProtection="0"/>
    <xf numFmtId="0" fontId="9" fillId="2" borderId="0" applyNumberFormat="0" applyBorder="0" applyAlignment="0" applyProtection="0"/>
    <xf numFmtId="0" fontId="9" fillId="24" borderId="0" applyNumberFormat="0" applyBorder="0" applyAlignment="0" applyProtection="0"/>
    <xf numFmtId="0" fontId="9" fillId="2" borderId="0" applyNumberFormat="0" applyBorder="0" applyAlignment="0" applyProtection="0"/>
    <xf numFmtId="0" fontId="9" fillId="2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18"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2" borderId="0" applyNumberFormat="0" applyBorder="0" applyAlignment="0" applyProtection="0"/>
    <xf numFmtId="0" fontId="9" fillId="10" borderId="0" applyNumberFormat="0" applyBorder="0" applyAlignment="0" applyProtection="0"/>
    <xf numFmtId="0" fontId="9" fillId="24" borderId="0" applyNumberFormat="0" applyBorder="0" applyAlignment="0" applyProtection="0"/>
    <xf numFmtId="169" fontId="10" fillId="0" borderId="0" applyFont="0" applyFill="0" applyBorder="0" applyAlignment="0" applyProtection="0"/>
    <xf numFmtId="170" fontId="10" fillId="0" borderId="0" applyFont="0" applyFill="0" applyBorder="0" applyAlignment="0" applyProtection="0"/>
    <xf numFmtId="0" fontId="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69" fillId="3" borderId="0" applyNumberFormat="0" applyBorder="0" applyAlignment="0" applyProtection="0"/>
    <xf numFmtId="0" fontId="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69" fillId="15"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69" fillId="2" borderId="0" applyNumberFormat="0" applyBorder="0" applyAlignment="0" applyProtection="0"/>
    <xf numFmtId="0" fontId="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69" fillId="22" borderId="0" applyNumberFormat="0" applyBorder="0" applyAlignment="0" applyProtection="0"/>
    <xf numFmtId="0" fontId="11" fillId="20" borderId="1" applyNumberFormat="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12"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12"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1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1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1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14"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14"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0" fontId="72" fillId="25" borderId="2" applyNumberFormat="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1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1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1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15" fillId="0" borderId="0" applyFont="0" applyFill="0" applyBorder="0" applyAlignment="0" applyProtection="0"/>
    <xf numFmtId="43" fontId="4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80"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166" fontId="15" fillId="0" borderId="0" applyFont="0" applyFill="0" applyBorder="0" applyAlignment="0" applyProtection="0"/>
    <xf numFmtId="43" fontId="15" fillId="0" borderId="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15" fillId="0" borderId="0" applyFont="0" applyFill="0" applyBorder="0" applyAlignment="0" applyProtection="0"/>
    <xf numFmtId="43" fontId="45" fillId="0" borderId="0" applyFont="0" applyFill="0" applyBorder="0" applyAlignment="0" applyProtection="0"/>
    <xf numFmtId="166" fontId="15" fillId="0" borderId="0" applyFont="0" applyFill="0" applyBorder="0" applyAlignment="0" applyProtection="0"/>
    <xf numFmtId="43" fontId="56"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6" fontId="15" fillId="0" borderId="0" applyFont="0" applyFill="0" applyBorder="0" applyAlignment="0" applyProtection="0"/>
    <xf numFmtId="43" fontId="1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6" fontId="1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15" fillId="0" borderId="0" applyFont="0" applyFill="0" applyBorder="0" applyAlignment="0" applyProtection="0"/>
    <xf numFmtId="164" fontId="45" fillId="0" borderId="0" applyFont="0" applyFill="0" applyBorder="0" applyAlignment="0" applyProtection="0"/>
    <xf numFmtId="0" fontId="17" fillId="0" borderId="3">
      <alignment textRotation="90"/>
    </xf>
    <xf numFmtId="0" fontId="32" fillId="0" borderId="4">
      <alignment textRotation="90"/>
    </xf>
    <xf numFmtId="171" fontId="16" fillId="0" borderId="0">
      <protection locked="0"/>
    </xf>
    <xf numFmtId="41" fontId="15" fillId="0" borderId="0" applyFont="0" applyFill="0" applyBorder="0" applyAlignment="0" applyProtection="0"/>
    <xf numFmtId="43" fontId="15" fillId="0" borderId="0" applyFont="0" applyFill="0" applyBorder="0" applyAlignment="0" applyProtection="0"/>
    <xf numFmtId="0" fontId="18" fillId="0" borderId="0" applyNumberFormat="0"/>
    <xf numFmtId="0" fontId="15" fillId="0" borderId="0"/>
    <xf numFmtId="0" fontId="45" fillId="0" borderId="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19"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19"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172" fontId="16" fillId="0" borderId="0">
      <protection locked="0"/>
    </xf>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20"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20" fillId="7" borderId="0" applyNumberFormat="0" applyBorder="0" applyAlignment="0" applyProtection="0"/>
    <xf numFmtId="0" fontId="57"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74" fillId="7" borderId="0" applyNumberFormat="0" applyBorder="0" applyAlignment="0" applyProtection="0"/>
    <xf numFmtId="0" fontId="22" fillId="0" borderId="5"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21"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21"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22"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23"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23"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7" applyNumberFormat="0" applyFill="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23"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23"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173" fontId="24" fillId="0" borderId="0">
      <protection locked="0"/>
    </xf>
    <xf numFmtId="173" fontId="24" fillId="0" borderId="0">
      <protection locked="0"/>
    </xf>
    <xf numFmtId="0" fontId="25" fillId="26" borderId="0"/>
    <xf numFmtId="0" fontId="25" fillId="27" borderId="0"/>
    <xf numFmtId="0" fontId="26" fillId="1" borderId="0"/>
    <xf numFmtId="0" fontId="26" fillId="1" borderId="0"/>
    <xf numFmtId="0" fontId="26" fillId="28" borderId="0"/>
    <xf numFmtId="0" fontId="27" fillId="0" borderId="0"/>
    <xf numFmtId="0" fontId="2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2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2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78" fillId="10" borderId="1" applyNumberFormat="0" applyAlignment="0" applyProtection="0"/>
    <xf numFmtId="0" fontId="9" fillId="3" borderId="0" applyNumberFormat="0" applyBorder="0" applyAlignment="0" applyProtection="0"/>
    <xf numFmtId="0" fontId="9" fillId="4"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2" borderId="0" applyNumberFormat="0" applyBorder="0" applyAlignment="0" applyProtection="0"/>
    <xf numFmtId="0" fontId="9" fillId="22" borderId="0" applyNumberFormat="0" applyBorder="0" applyAlignment="0" applyProtection="0"/>
    <xf numFmtId="0" fontId="29" fillId="20" borderId="8" applyNumberFormat="0" applyAlignment="0" applyProtection="0"/>
    <xf numFmtId="0" fontId="10" fillId="0" borderId="0"/>
    <xf numFmtId="0" fontId="35" fillId="0" borderId="9" applyNumberFormat="0" applyFill="0" applyAlignment="0" applyProtection="0"/>
    <xf numFmtId="0" fontId="59" fillId="0" borderId="10">
      <alignment vertical="center"/>
    </xf>
    <xf numFmtId="0" fontId="20" fillId="7" borderId="0" applyNumberFormat="0" applyBorder="0" applyAlignment="0" applyProtection="0"/>
    <xf numFmtId="0" fontId="60" fillId="0" borderId="10">
      <alignment vertical="center"/>
    </xf>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30"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30"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79" fillId="0" borderId="11" applyNumberFormat="0" applyFill="0" applyAlignment="0" applyProtection="0"/>
    <xf numFmtId="0" fontId="55" fillId="0" borderId="12">
      <alignment vertical="top" wrapText="1"/>
    </xf>
    <xf numFmtId="0" fontId="31"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31"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31"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15" fillId="0" borderId="0">
      <alignment vertical="justify"/>
    </xf>
    <xf numFmtId="0" fontId="15" fillId="0" borderId="0"/>
    <xf numFmtId="0" fontId="15" fillId="0" borderId="0"/>
    <xf numFmtId="0" fontId="15" fillId="0" borderId="0">
      <alignment vertical="center" wrapText="1"/>
    </xf>
    <xf numFmtId="0" fontId="85" fillId="0" borderId="0"/>
    <xf numFmtId="0" fontId="15" fillId="0" borderId="0"/>
    <xf numFmtId="0" fontId="61" fillId="0" borderId="0"/>
    <xf numFmtId="0" fontId="15" fillId="0" borderId="0"/>
    <xf numFmtId="0" fontId="15" fillId="0" borderId="0"/>
    <xf numFmtId="0" fontId="86" fillId="0" borderId="0"/>
    <xf numFmtId="0" fontId="63" fillId="0" borderId="0"/>
    <xf numFmtId="0" fontId="86" fillId="0" borderId="0"/>
    <xf numFmtId="0" fontId="85" fillId="0" borderId="0"/>
    <xf numFmtId="0" fontId="58" fillId="0" borderId="0"/>
    <xf numFmtId="0" fontId="15" fillId="0" borderId="0"/>
    <xf numFmtId="0" fontId="85" fillId="0" borderId="0"/>
    <xf numFmtId="0" fontId="61" fillId="0" borderId="0"/>
    <xf numFmtId="0" fontId="61" fillId="0" borderId="0"/>
    <xf numFmtId="0" fontId="86" fillId="0" borderId="0"/>
    <xf numFmtId="0" fontId="85" fillId="0" borderId="0"/>
    <xf numFmtId="0" fontId="45" fillId="0" borderId="0"/>
    <xf numFmtId="0" fontId="15" fillId="0" borderId="0"/>
    <xf numFmtId="0" fontId="45" fillId="0" borderId="0"/>
    <xf numFmtId="0" fontId="56" fillId="0" borderId="0"/>
    <xf numFmtId="0" fontId="15" fillId="0" borderId="0"/>
    <xf numFmtId="0" fontId="15" fillId="0" borderId="0"/>
    <xf numFmtId="0" fontId="61" fillId="0" borderId="0"/>
    <xf numFmtId="0" fontId="6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68" fillId="0" borderId="0"/>
    <xf numFmtId="0" fontId="45" fillId="0" borderId="0"/>
    <xf numFmtId="0" fontId="45" fillId="0" borderId="0"/>
    <xf numFmtId="0" fontId="45" fillId="0" borderId="0"/>
    <xf numFmtId="0" fontId="45" fillId="0" borderId="0"/>
    <xf numFmtId="0" fontId="45" fillId="0" borderId="0"/>
    <xf numFmtId="0" fontId="45" fillId="0" borderId="0"/>
    <xf numFmtId="0" fontId="15" fillId="0" borderId="0">
      <alignment vertical="center" wrapText="1"/>
    </xf>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48"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8"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6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6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5" fillId="0" borderId="0"/>
    <xf numFmtId="0" fontId="45" fillId="0" borderId="0"/>
    <xf numFmtId="0" fontId="15" fillId="0" borderId="0"/>
    <xf numFmtId="0" fontId="15" fillId="0" borderId="0"/>
    <xf numFmtId="0" fontId="42" fillId="0" borderId="0"/>
    <xf numFmtId="0" fontId="15" fillId="0" borderId="0"/>
    <xf numFmtId="0" fontId="15" fillId="0" borderId="0"/>
    <xf numFmtId="0" fontId="15" fillId="0" borderId="0"/>
    <xf numFmtId="0" fontId="15" fillId="0" borderId="0"/>
    <xf numFmtId="0" fontId="15" fillId="0" borderId="0"/>
    <xf numFmtId="0" fontId="52" fillId="0" borderId="0"/>
    <xf numFmtId="0" fontId="32" fillId="0" borderId="0"/>
    <xf numFmtId="0" fontId="15" fillId="0" borderId="0"/>
    <xf numFmtId="0" fontId="42" fillId="0" borderId="0"/>
    <xf numFmtId="0" fontId="86" fillId="0" borderId="0"/>
    <xf numFmtId="0" fontId="45" fillId="0" borderId="0"/>
    <xf numFmtId="0" fontId="45" fillId="0" borderId="0"/>
    <xf numFmtId="0" fontId="1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5" fillId="0" borderId="0"/>
    <xf numFmtId="0" fontId="15" fillId="0" borderId="0"/>
    <xf numFmtId="0" fontId="15" fillId="0" borderId="0"/>
    <xf numFmtId="0" fontId="15" fillId="0" borderId="0"/>
    <xf numFmtId="0" fontId="85" fillId="0" borderId="0"/>
    <xf numFmtId="0" fontId="85" fillId="0" borderId="0"/>
    <xf numFmtId="0" fontId="15" fillId="0" borderId="0"/>
    <xf numFmtId="0" fontId="42"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5" fillId="0" borderId="0"/>
    <xf numFmtId="0" fontId="45" fillId="0" borderId="0"/>
    <xf numFmtId="0" fontId="81" fillId="0" borderId="0"/>
    <xf numFmtId="0" fontId="15" fillId="0" borderId="0"/>
    <xf numFmtId="0" fontId="85" fillId="0" borderId="0"/>
    <xf numFmtId="0" fontId="15" fillId="0" borderId="0"/>
    <xf numFmtId="0" fontId="15" fillId="0" borderId="0"/>
    <xf numFmtId="0" fontId="15" fillId="0" borderId="0"/>
    <xf numFmtId="0" fontId="45" fillId="0" borderId="0"/>
    <xf numFmtId="0" fontId="15" fillId="0" borderId="0"/>
    <xf numFmtId="0" fontId="45" fillId="0" borderId="0"/>
    <xf numFmtId="0" fontId="15" fillId="0" borderId="0"/>
    <xf numFmtId="0" fontId="85" fillId="0" borderId="0"/>
    <xf numFmtId="0" fontId="15" fillId="0" borderId="0"/>
    <xf numFmtId="0" fontId="85" fillId="0" borderId="0"/>
    <xf numFmtId="0" fontId="15" fillId="0" borderId="0"/>
    <xf numFmtId="0" fontId="45" fillId="0" borderId="0"/>
    <xf numFmtId="0" fontId="15" fillId="0" borderId="0"/>
    <xf numFmtId="0" fontId="15" fillId="0" borderId="0"/>
    <xf numFmtId="0" fontId="8" fillId="0" borderId="0"/>
    <xf numFmtId="0" fontId="4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7" fillId="0" borderId="0"/>
    <xf numFmtId="0" fontId="85" fillId="0" borderId="0"/>
    <xf numFmtId="0" fontId="15" fillId="0" borderId="0"/>
    <xf numFmtId="0" fontId="62" fillId="0" borderId="0"/>
    <xf numFmtId="0" fontId="61" fillId="0" borderId="0"/>
    <xf numFmtId="0" fontId="62"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7" fillId="0" borderId="0"/>
    <xf numFmtId="0" fontId="47" fillId="0" borderId="0"/>
    <xf numFmtId="0" fontId="15" fillId="0" borderId="0"/>
    <xf numFmtId="0" fontId="15" fillId="0" borderId="0"/>
    <xf numFmtId="0" fontId="61" fillId="0" borderId="0"/>
    <xf numFmtId="0" fontId="1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7" fillId="0" borderId="0"/>
    <xf numFmtId="0" fontId="58" fillId="0" borderId="0"/>
    <xf numFmtId="0" fontId="15" fillId="0" borderId="0"/>
    <xf numFmtId="0" fontId="6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86" fillId="0" borderId="0"/>
    <xf numFmtId="0" fontId="15" fillId="0" borderId="0"/>
    <xf numFmtId="0" fontId="87" fillId="0" borderId="0"/>
    <xf numFmtId="0" fontId="6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8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NumberFormat="0" applyFont="0" applyFill="0" applyBorder="0" applyAlignment="0" applyProtection="0">
      <alignment vertical="top"/>
    </xf>
    <xf numFmtId="0" fontId="15" fillId="0" borderId="0"/>
    <xf numFmtId="0" fontId="47" fillId="0" borderId="0"/>
    <xf numFmtId="0" fontId="47" fillId="0" borderId="0"/>
    <xf numFmtId="0" fontId="34" fillId="0" borderId="0" applyNumberFormat="0" applyFill="0" applyBorder="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4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66" fillId="0" borderId="0" applyNumberFormat="0">
      <alignment horizontal="center"/>
    </xf>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15"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15"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15"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15"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15"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61"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29"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29"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29"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82" fillId="20" borderId="8" applyNumberFormat="0" applyAlignment="0" applyProtection="0"/>
    <xf numFmtId="0" fontId="15" fillId="0" borderId="0">
      <alignment vertical="center"/>
    </xf>
    <xf numFmtId="0" fontId="42" fillId="0" borderId="0"/>
    <xf numFmtId="0" fontId="15" fillId="0" borderId="0"/>
    <xf numFmtId="0" fontId="85" fillId="0" borderId="0"/>
    <xf numFmtId="0" fontId="42" fillId="0" borderId="0"/>
    <xf numFmtId="0" fontId="19" fillId="0" borderId="0" applyNumberFormat="0" applyFill="0" applyBorder="0" applyAlignment="0" applyProtection="0"/>
    <xf numFmtId="0" fontId="14" fillId="25" borderId="2" applyNumberFormat="0" applyAlignment="0" applyProtection="0"/>
    <xf numFmtId="9" fontId="83"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45" fillId="0" borderId="0" applyFont="0" applyFill="0" applyBorder="0" applyAlignment="0" applyProtection="0"/>
    <xf numFmtId="9" fontId="58" fillId="0" borderId="0" applyFont="0" applyFill="0" applyBorder="0" applyAlignment="0" applyProtection="0"/>
    <xf numFmtId="9" fontId="83"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15" fillId="12" borderId="13" applyNumberFormat="0" applyFont="0" applyAlignment="0" applyProtection="0"/>
    <xf numFmtId="0" fontId="33" fillId="0" borderId="0"/>
    <xf numFmtId="0" fontId="30" fillId="0" borderId="11" applyNumberFormat="0" applyFill="0" applyAlignment="0" applyProtection="0"/>
    <xf numFmtId="0" fontId="30" fillId="0" borderId="11" applyNumberFormat="0" applyFill="0" applyAlignment="0" applyProtection="0"/>
    <xf numFmtId="0" fontId="12" fillId="6" borderId="0" applyNumberFormat="0" applyBorder="0" applyAlignment="0" applyProtection="0"/>
    <xf numFmtId="0" fontId="15" fillId="29" borderId="0"/>
    <xf numFmtId="0" fontId="17" fillId="0" borderId="0"/>
    <xf numFmtId="0" fontId="17" fillId="0" borderId="0"/>
    <xf numFmtId="0" fontId="15" fillId="0" borderId="0"/>
    <xf numFmtId="0" fontId="17" fillId="0" borderId="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3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3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0" fontId="65" fillId="0" borderId="9" applyNumberFormat="0" applyFill="0" applyAlignment="0" applyProtection="0"/>
    <xf numFmtId="174" fontId="36" fillId="0" borderId="0">
      <alignment horizontal="left"/>
    </xf>
    <xf numFmtId="181" fontId="64" fillId="0" borderId="0">
      <alignment horizontal="left"/>
    </xf>
    <xf numFmtId="0" fontId="37" fillId="0" borderId="14" applyNumberFormat="0" applyFill="0" applyAlignment="0" applyProtection="0"/>
    <xf numFmtId="0" fontId="21" fillId="0" borderId="6" applyNumberFormat="0" applyFill="0" applyAlignment="0" applyProtection="0"/>
    <xf numFmtId="0" fontId="38" fillId="0" borderId="5" applyNumberFormat="0" applyFill="0" applyAlignment="0" applyProtection="0"/>
    <xf numFmtId="0" fontId="22" fillId="0" borderId="5" applyNumberFormat="0" applyFill="0" applyAlignment="0" applyProtection="0"/>
    <xf numFmtId="0" fontId="39" fillId="0" borderId="15" applyNumberFormat="0" applyFill="0" applyAlignment="0" applyProtection="0"/>
    <xf numFmtId="0" fontId="23" fillId="0" borderId="7" applyNumberFormat="0" applyFill="0" applyAlignment="0" applyProtection="0"/>
    <xf numFmtId="0" fontId="39" fillId="0" borderId="0" applyNumberFormat="0" applyFill="0" applyBorder="0" applyAlignment="0" applyProtection="0"/>
    <xf numFmtId="0" fontId="23" fillId="0" borderId="0" applyNumberFormat="0" applyFill="0" applyBorder="0" applyAlignment="0" applyProtection="0"/>
    <xf numFmtId="177" fontId="15" fillId="0" borderId="0" applyFont="0" applyFill="0" applyBorder="0" applyAlignment="0" applyProtection="0"/>
    <xf numFmtId="178" fontId="15" fillId="0" borderId="0" applyFont="0" applyFill="0" applyBorder="0" applyAlignment="0" applyProtection="0"/>
    <xf numFmtId="0" fontId="13"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13"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13"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2" borderId="0" applyNumberFormat="0" applyBorder="0" applyAlignment="0" applyProtection="0"/>
    <xf numFmtId="0" fontId="9" fillId="22" borderId="0" applyNumberFormat="0" applyBorder="0" applyAlignment="0" applyProtection="0"/>
    <xf numFmtId="0" fontId="28" fillId="10" borderId="1" applyNumberFormat="0" applyAlignment="0" applyProtection="0"/>
    <xf numFmtId="0" fontId="29" fillId="20" borderId="8" applyNumberFormat="0" applyAlignment="0" applyProtection="0"/>
    <xf numFmtId="0" fontId="11" fillId="20" borderId="1" applyNumberFormat="0" applyAlignment="0" applyProtection="0"/>
    <xf numFmtId="0" fontId="46" fillId="0" borderId="0" applyNumberFormat="0" applyFill="0" applyBorder="0" applyAlignment="0" applyProtection="0">
      <alignment vertical="top"/>
      <protection locked="0"/>
    </xf>
    <xf numFmtId="0" fontId="21" fillId="0" borderId="6" applyNumberFormat="0" applyFill="0" applyAlignment="0" applyProtection="0"/>
    <xf numFmtId="0" fontId="22" fillId="0" borderId="5" applyNumberFormat="0" applyFill="0" applyAlignment="0" applyProtection="0"/>
    <xf numFmtId="0" fontId="23" fillId="0" borderId="7" applyNumberFormat="0" applyFill="0" applyAlignment="0" applyProtection="0"/>
    <xf numFmtId="0" fontId="23" fillId="0" borderId="0" applyNumberFormat="0" applyFill="0" applyBorder="0" applyAlignment="0" applyProtection="0"/>
    <xf numFmtId="0" fontId="35" fillId="0" borderId="9" applyNumberFormat="0" applyFill="0" applyAlignment="0" applyProtection="0"/>
    <xf numFmtId="0" fontId="14" fillId="25" borderId="2" applyNumberFormat="0" applyAlignment="0" applyProtection="0"/>
    <xf numFmtId="0" fontId="34" fillId="0" borderId="0" applyNumberFormat="0" applyFill="0" applyBorder="0" applyAlignment="0" applyProtection="0"/>
    <xf numFmtId="0" fontId="31" fillId="21" borderId="0" applyNumberFormat="0" applyBorder="0" applyAlignment="0" applyProtection="0"/>
    <xf numFmtId="0" fontId="88" fillId="30" borderId="0" applyNumberFormat="0" applyBorder="0" applyAlignment="0" applyProtection="0"/>
    <xf numFmtId="0" fontId="42" fillId="31" borderId="16" applyNumberFormat="0" applyAlignment="0" applyProtection="0"/>
    <xf numFmtId="0" fontId="52" fillId="0" borderId="0"/>
    <xf numFmtId="0" fontId="42" fillId="0" borderId="0"/>
    <xf numFmtId="0" fontId="42" fillId="0" borderId="0"/>
    <xf numFmtId="0" fontId="48" fillId="0" borderId="0"/>
    <xf numFmtId="0" fontId="89" fillId="0" borderId="0"/>
    <xf numFmtId="0" fontId="90" fillId="0" borderId="0"/>
    <xf numFmtId="0" fontId="15" fillId="0" borderId="0"/>
    <xf numFmtId="0" fontId="12" fillId="6" borderId="0" applyNumberFormat="0" applyBorder="0" applyAlignment="0" applyProtection="0"/>
    <xf numFmtId="0" fontId="19" fillId="0" borderId="0" applyNumberFormat="0" applyFill="0" applyBorder="0" applyAlignment="0" applyProtection="0"/>
    <xf numFmtId="0" fontId="15" fillId="12" borderId="13" applyNumberFormat="0" applyFont="0" applyAlignment="0" applyProtection="0"/>
    <xf numFmtId="9" fontId="47" fillId="0" borderId="0" applyFill="0" applyAlignment="0" applyProtection="0"/>
    <xf numFmtId="0" fontId="30" fillId="0" borderId="11" applyNumberFormat="0" applyFill="0" applyAlignment="0" applyProtection="0"/>
    <xf numFmtId="0" fontId="17" fillId="0" borderId="0"/>
    <xf numFmtId="0" fontId="13" fillId="0" borderId="0" applyNumberFormat="0" applyFill="0" applyBorder="0" applyAlignment="0" applyProtection="0"/>
    <xf numFmtId="179" fontId="47" fillId="0" borderId="0" applyFill="0" applyAlignment="0" applyProtection="0"/>
    <xf numFmtId="0" fontId="20" fillId="7" borderId="0" applyNumberFormat="0" applyBorder="0" applyAlignment="0" applyProtection="0"/>
    <xf numFmtId="0" fontId="7" fillId="0" borderId="0"/>
    <xf numFmtId="0" fontId="7" fillId="0" borderId="0"/>
    <xf numFmtId="0" fontId="91" fillId="0" borderId="0"/>
    <xf numFmtId="0" fontId="93" fillId="0" borderId="0"/>
    <xf numFmtId="165" fontId="15"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0" fontId="8" fillId="0" borderId="0"/>
    <xf numFmtId="0" fontId="17" fillId="0" borderId="0"/>
    <xf numFmtId="0" fontId="17" fillId="0" borderId="0"/>
    <xf numFmtId="0" fontId="97" fillId="0" borderId="0"/>
    <xf numFmtId="0" fontId="8" fillId="0" borderId="0"/>
    <xf numFmtId="0" fontId="17" fillId="0" borderId="0"/>
    <xf numFmtId="0" fontId="47" fillId="0" borderId="0"/>
    <xf numFmtId="0" fontId="15" fillId="0" borderId="0"/>
    <xf numFmtId="0" fontId="6" fillId="0" borderId="0"/>
    <xf numFmtId="43" fontId="8" fillId="0" borderId="0" applyFont="0" applyFill="0" applyBorder="0" applyAlignment="0" applyProtection="0"/>
    <xf numFmtId="0" fontId="15" fillId="0" borderId="0"/>
    <xf numFmtId="0" fontId="17" fillId="0" borderId="0"/>
    <xf numFmtId="0" fontId="17" fillId="0" borderId="0"/>
    <xf numFmtId="0" fontId="32" fillId="0" borderId="0"/>
    <xf numFmtId="0" fontId="15" fillId="0" borderId="0"/>
    <xf numFmtId="0" fontId="42" fillId="0" borderId="0"/>
    <xf numFmtId="0" fontId="6" fillId="0" borderId="0"/>
    <xf numFmtId="0" fontId="17" fillId="0" borderId="0"/>
    <xf numFmtId="0" fontId="5" fillId="0" borderId="0"/>
    <xf numFmtId="0" fontId="15" fillId="0" borderId="0"/>
    <xf numFmtId="0" fontId="105" fillId="0" borderId="0"/>
    <xf numFmtId="43" fontId="86" fillId="0" borderId="0" applyFont="0" applyFill="0" applyBorder="0" applyAlignment="0" applyProtection="0"/>
    <xf numFmtId="0" fontId="109" fillId="0" borderId="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8"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6" borderId="0" applyNumberFormat="0" applyBorder="0" applyAlignment="0" applyProtection="0"/>
    <xf numFmtId="43" fontId="109" fillId="0" borderId="0" applyFont="0" applyFill="0" applyBorder="0" applyAlignment="0" applyProtection="0"/>
    <xf numFmtId="43" fontId="86" fillId="0" borderId="0" applyFont="0" applyFill="0" applyBorder="0" applyAlignment="0" applyProtection="0"/>
    <xf numFmtId="43" fontId="42" fillId="0" borderId="0" applyFont="0" applyFill="0" applyBorder="0" applyAlignment="0" applyProtection="0"/>
    <xf numFmtId="0" fontId="59" fillId="0" borderId="32">
      <alignment vertical="center"/>
    </xf>
    <xf numFmtId="0" fontId="60" fillId="0" borderId="32">
      <alignment vertical="center"/>
    </xf>
    <xf numFmtId="0" fontId="8" fillId="5"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15" fillId="0" borderId="0"/>
    <xf numFmtId="9" fontId="42" fillId="0" borderId="0" applyFont="0" applyFill="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5" borderId="0" applyNumberFormat="0" applyBorder="0" applyAlignment="0" applyProtection="0"/>
    <xf numFmtId="0" fontId="8" fillId="10"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1"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8"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8"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8"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21" borderId="0" applyNumberFormat="0" applyBorder="0" applyAlignment="0" applyProtection="0"/>
    <xf numFmtId="0" fontId="8" fillId="18" borderId="0" applyNumberFormat="0" applyBorder="0" applyAlignment="0" applyProtection="0"/>
    <xf numFmtId="0" fontId="8" fillId="20" borderId="0" applyNumberFormat="0" applyBorder="0" applyAlignment="0" applyProtection="0"/>
    <xf numFmtId="0" fontId="8" fillId="8" borderId="0" applyNumberFormat="0" applyBorder="0" applyAlignment="0" applyProtection="0"/>
    <xf numFmtId="0" fontId="8" fillId="16" borderId="0" applyNumberFormat="0" applyBorder="0" applyAlignment="0" applyProtection="0"/>
    <xf numFmtId="0" fontId="8" fillId="10" borderId="0" applyNumberFormat="0" applyBorder="0" applyAlignment="0" applyProtection="0"/>
    <xf numFmtId="0" fontId="8" fillId="1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4" fillId="0" borderId="0"/>
    <xf numFmtId="0" fontId="61"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8" fillId="0" borderId="0"/>
    <xf numFmtId="0" fontId="8"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12" borderId="13" applyNumberFormat="0" applyFont="0" applyAlignment="0" applyProtection="0"/>
    <xf numFmtId="0" fontId="4" fillId="0" borderId="0"/>
    <xf numFmtId="9" fontId="8" fillId="0" borderId="0" applyFont="0" applyFill="0" applyBorder="0" applyAlignment="0" applyProtection="0"/>
    <xf numFmtId="0" fontId="4" fillId="0" borderId="0"/>
    <xf numFmtId="0" fontId="4" fillId="0" borderId="0"/>
    <xf numFmtId="0" fontId="42" fillId="0" borderId="0"/>
    <xf numFmtId="43" fontId="15" fillId="0" borderId="0" applyFont="0" applyFill="0" applyBorder="0" applyAlignment="0" applyProtection="0"/>
    <xf numFmtId="43" fontId="8" fillId="0" borderId="0" applyFont="0" applyFill="0" applyBorder="0" applyAlignment="0" applyProtection="0"/>
    <xf numFmtId="0" fontId="4" fillId="0" borderId="0"/>
    <xf numFmtId="43" fontId="8" fillId="0" borderId="0" applyFont="0" applyFill="0" applyBorder="0" applyAlignment="0" applyProtection="0"/>
    <xf numFmtId="0" fontId="4" fillId="0" borderId="0"/>
    <xf numFmtId="0" fontId="8" fillId="5"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5" borderId="0" applyNumberFormat="0" applyBorder="0" applyAlignment="0" applyProtection="0"/>
    <xf numFmtId="0" fontId="8" fillId="10"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1"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8"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8"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21" borderId="0" applyNumberFormat="0" applyBorder="0" applyAlignment="0" applyProtection="0"/>
    <xf numFmtId="0" fontId="8" fillId="18" borderId="0" applyNumberFormat="0" applyBorder="0" applyAlignment="0" applyProtection="0"/>
    <xf numFmtId="0" fontId="8" fillId="20" borderId="0" applyNumberFormat="0" applyBorder="0" applyAlignment="0" applyProtection="0"/>
    <xf numFmtId="0" fontId="8" fillId="8" borderId="0" applyNumberFormat="0" applyBorder="0" applyAlignment="0" applyProtection="0"/>
    <xf numFmtId="0" fontId="8" fillId="16" borderId="0" applyNumberFormat="0" applyBorder="0" applyAlignment="0" applyProtection="0"/>
    <xf numFmtId="0" fontId="8" fillId="10" borderId="0" applyNumberFormat="0" applyBorder="0" applyAlignment="0" applyProtection="0"/>
    <xf numFmtId="0" fontId="8" fillId="1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4" fillId="0" borderId="0"/>
    <xf numFmtId="0" fontId="61"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8" fillId="0" borderId="0"/>
    <xf numFmtId="0" fontId="8"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8" fillId="12" borderId="13" applyNumberFormat="0" applyFont="0" applyAlignment="0" applyProtection="0"/>
    <xf numFmtId="0" fontId="4" fillId="0" borderId="0"/>
    <xf numFmtId="9" fontId="8" fillId="0" borderId="0" applyFont="0" applyFill="0" applyBorder="0" applyAlignment="0" applyProtection="0"/>
    <xf numFmtId="0" fontId="4" fillId="0" borderId="0"/>
    <xf numFmtId="0" fontId="4" fillId="0" borderId="0"/>
    <xf numFmtId="0" fontId="42" fillId="0" borderId="0"/>
    <xf numFmtId="43" fontId="8" fillId="0" borderId="0" applyFont="0" applyFill="0" applyBorder="0" applyAlignment="0" applyProtection="0"/>
    <xf numFmtId="0" fontId="4" fillId="0" borderId="0"/>
    <xf numFmtId="43" fontId="8" fillId="0" borderId="0" applyFont="0" applyFill="0" applyBorder="0" applyAlignment="0" applyProtection="0"/>
    <xf numFmtId="0" fontId="4" fillId="0" borderId="0"/>
    <xf numFmtId="0" fontId="4" fillId="0" borderId="0"/>
    <xf numFmtId="0" fontId="42" fillId="0" borderId="0"/>
    <xf numFmtId="43" fontId="42" fillId="0" borderId="0" applyFont="0" applyFill="0" applyBorder="0" applyAlignment="0" applyProtection="0"/>
    <xf numFmtId="43" fontId="42" fillId="0" borderId="0" applyFont="0" applyFill="0" applyBorder="0" applyAlignment="0" applyProtection="0"/>
    <xf numFmtId="0" fontId="42"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8" fillId="0" borderId="0" applyFont="0" applyFill="0" applyBorder="0" applyAlignment="0" applyProtection="0"/>
    <xf numFmtId="0" fontId="3" fillId="0" borderId="0"/>
    <xf numFmtId="43" fontId="8" fillId="0" borderId="0" applyFont="0" applyFill="0" applyBorder="0" applyAlignment="0" applyProtection="0"/>
    <xf numFmtId="0" fontId="3" fillId="0" borderId="0"/>
    <xf numFmtId="0" fontId="3"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8" fillId="0" borderId="0" applyFont="0" applyFill="0" applyBorder="0" applyAlignment="0" applyProtection="0"/>
    <xf numFmtId="0" fontId="3" fillId="0" borderId="0"/>
    <xf numFmtId="43" fontId="8" fillId="0" borderId="0" applyFont="0" applyFill="0" applyBorder="0" applyAlignment="0" applyProtection="0"/>
    <xf numFmtId="0" fontId="3" fillId="0" borderId="0"/>
    <xf numFmtId="0" fontId="3" fillId="0" borderId="0"/>
    <xf numFmtId="43" fontId="42" fillId="0" borderId="0" applyFont="0" applyFill="0" applyBorder="0" applyAlignment="0" applyProtection="0"/>
    <xf numFmtId="43" fontId="86" fillId="0" borderId="0" applyFont="0" applyFill="0" applyBorder="0" applyAlignment="0" applyProtection="0"/>
    <xf numFmtId="43" fontId="42" fillId="0" borderId="0" applyFont="0" applyFill="0" applyBorder="0" applyAlignment="0" applyProtection="0"/>
    <xf numFmtId="0" fontId="3" fillId="0" borderId="0"/>
    <xf numFmtId="0" fontId="3" fillId="0" borderId="0"/>
    <xf numFmtId="0" fontId="3" fillId="0" borderId="0"/>
    <xf numFmtId="43" fontId="42" fillId="0" borderId="0" applyFont="0" applyFill="0" applyBorder="0" applyAlignment="0" applyProtection="0"/>
    <xf numFmtId="0" fontId="3" fillId="0" borderId="0"/>
    <xf numFmtId="0" fontId="3" fillId="0" borderId="0"/>
    <xf numFmtId="0" fontId="109" fillId="0" borderId="0"/>
    <xf numFmtId="43" fontId="109" fillId="0" borderId="0" applyFont="0" applyFill="0" applyBorder="0" applyAlignment="0" applyProtection="0"/>
    <xf numFmtId="43" fontId="86" fillId="0" borderId="0" applyFont="0" applyFill="0" applyBorder="0" applyAlignment="0" applyProtection="0"/>
    <xf numFmtId="43" fontId="4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0" fontId="1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59" fillId="0" borderId="35">
      <alignment vertical="center"/>
    </xf>
    <xf numFmtId="0" fontId="60" fillId="0" borderId="35">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43" fontId="8" fillId="0" borderId="0" applyFont="0" applyFill="0" applyBorder="0" applyAlignment="0" applyProtection="0"/>
    <xf numFmtId="0" fontId="1" fillId="0" borderId="0"/>
    <xf numFmtId="0" fontId="1" fillId="0" borderId="0"/>
  </cellStyleXfs>
  <cellXfs count="1986">
    <xf numFmtId="0" fontId="0" fillId="0" borderId="0" xfId="0"/>
    <xf numFmtId="0" fontId="15" fillId="0" borderId="0" xfId="2547" quotePrefix="1" applyNumberFormat="1" applyFont="1" applyFill="1" applyBorder="1" applyAlignment="1">
      <alignment vertical="center" wrapText="1"/>
    </xf>
    <xf numFmtId="0" fontId="15" fillId="0" borderId="0" xfId="2269" applyFont="1" applyFill="1" applyBorder="1" applyAlignment="1">
      <alignment vertical="center"/>
    </xf>
    <xf numFmtId="4" fontId="15" fillId="0" borderId="0" xfId="2269" applyNumberFormat="1" applyFont="1" applyFill="1" applyBorder="1" applyAlignment="1">
      <alignment horizontal="center" vertical="center"/>
    </xf>
    <xf numFmtId="4" fontId="15" fillId="0" borderId="0" xfId="1109" applyNumberFormat="1" applyFont="1" applyFill="1" applyBorder="1" applyAlignment="1" applyProtection="1">
      <alignment horizontal="right" vertical="center"/>
    </xf>
    <xf numFmtId="4" fontId="15" fillId="0" borderId="0" xfId="802" applyNumberFormat="1" applyFont="1" applyFill="1" applyBorder="1" applyAlignment="1">
      <alignment horizontal="right" vertical="center"/>
    </xf>
    <xf numFmtId="0" fontId="15" fillId="0" borderId="0" xfId="2417" applyFont="1" applyAlignment="1">
      <alignment horizontal="center" vertical="center"/>
    </xf>
    <xf numFmtId="0" fontId="92" fillId="0" borderId="0" xfId="2417" applyFont="1" applyAlignment="1">
      <alignment horizontal="center" vertical="center"/>
    </xf>
    <xf numFmtId="0" fontId="44" fillId="0" borderId="0" xfId="2417" applyFont="1" applyAlignment="1">
      <alignment horizontal="center" vertical="center"/>
    </xf>
    <xf numFmtId="0" fontId="44" fillId="0" borderId="0" xfId="2417" applyFont="1" applyAlignment="1">
      <alignment horizontal="right" vertical="center"/>
    </xf>
    <xf numFmtId="0" fontId="44" fillId="0" borderId="0" xfId="2417" quotePrefix="1" applyFont="1" applyAlignment="1">
      <alignment horizontal="center" vertical="center"/>
    </xf>
    <xf numFmtId="0" fontId="15" fillId="0" borderId="0" xfId="2417" applyFont="1" applyAlignment="1">
      <alignment vertical="center"/>
    </xf>
    <xf numFmtId="0" fontId="41" fillId="0" borderId="0" xfId="2417" applyFont="1" applyAlignment="1">
      <alignment vertical="center"/>
    </xf>
    <xf numFmtId="0" fontId="15" fillId="0" borderId="0" xfId="2417" applyFont="1" applyAlignment="1">
      <alignment vertical="center" wrapText="1"/>
    </xf>
    <xf numFmtId="2" fontId="15" fillId="0" borderId="0" xfId="2417" applyNumberFormat="1" applyFont="1" applyAlignment="1">
      <alignment vertical="center"/>
    </xf>
    <xf numFmtId="0" fontId="44" fillId="0" borderId="0" xfId="2417" applyFont="1" applyAlignment="1">
      <alignment vertical="center"/>
    </xf>
    <xf numFmtId="167" fontId="44" fillId="0" borderId="0" xfId="2417" applyNumberFormat="1" applyFont="1" applyAlignment="1">
      <alignment horizontal="center" vertical="center"/>
    </xf>
    <xf numFmtId="0" fontId="49" fillId="0" borderId="0" xfId="2417" applyFont="1" applyAlignment="1">
      <alignment vertical="center"/>
    </xf>
    <xf numFmtId="0" fontId="15" fillId="0" borderId="0" xfId="2417" applyFont="1" applyAlignment="1">
      <alignment horizontal="right" vertical="center"/>
    </xf>
    <xf numFmtId="0" fontId="41" fillId="0" borderId="12" xfId="2417" applyFont="1" applyBorder="1" applyAlignment="1">
      <alignment horizontal="center" vertical="center" textRotation="90" wrapText="1"/>
    </xf>
    <xf numFmtId="0" fontId="41" fillId="0" borderId="12" xfId="2417" applyFont="1" applyBorder="1" applyAlignment="1">
      <alignment horizontal="center" vertical="center" wrapText="1"/>
    </xf>
    <xf numFmtId="2" fontId="41" fillId="0" borderId="19" xfId="2417" applyNumberFormat="1" applyFont="1" applyBorder="1" applyAlignment="1">
      <alignment horizontal="center" vertical="center" textRotation="90" wrapText="1"/>
    </xf>
    <xf numFmtId="0" fontId="41" fillId="0" borderId="20" xfId="2417" applyFont="1" applyBorder="1" applyAlignment="1">
      <alignment horizontal="left" vertical="center"/>
    </xf>
    <xf numFmtId="0" fontId="41" fillId="0" borderId="20" xfId="2417" applyFont="1" applyBorder="1" applyAlignment="1">
      <alignment horizontal="center" vertical="center"/>
    </xf>
    <xf numFmtId="0" fontId="41" fillId="0" borderId="21" xfId="2417" applyFont="1" applyBorder="1" applyAlignment="1">
      <alignment horizontal="center" vertical="center"/>
    </xf>
    <xf numFmtId="0" fontId="41" fillId="0" borderId="18" xfId="2417" applyFont="1" applyBorder="1" applyAlignment="1">
      <alignment horizontal="center" vertical="center" wrapText="1"/>
    </xf>
    <xf numFmtId="0" fontId="41" fillId="0" borderId="0" xfId="2417" applyFont="1" applyAlignment="1">
      <alignment horizontal="center" vertical="center"/>
    </xf>
    <xf numFmtId="49" fontId="41" fillId="0" borderId="0" xfId="0" applyNumberFormat="1" applyFont="1" applyAlignment="1">
      <alignment horizontal="center" vertical="center" wrapText="1"/>
    </xf>
    <xf numFmtId="0" fontId="15" fillId="0" borderId="0" xfId="0" applyFont="1" applyAlignment="1">
      <alignment horizontal="left" vertical="center" wrapText="1"/>
    </xf>
    <xf numFmtId="4" fontId="44" fillId="0" borderId="0" xfId="2267" applyNumberFormat="1" applyFont="1" applyAlignment="1">
      <alignment horizontal="right" vertical="center"/>
    </xf>
    <xf numFmtId="0" fontId="15" fillId="0" borderId="0" xfId="0" applyFont="1" applyAlignment="1">
      <alignment vertical="center"/>
    </xf>
    <xf numFmtId="0" fontId="15" fillId="0" borderId="0" xfId="0" applyFont="1" applyAlignment="1">
      <alignment horizontal="center" vertical="center" wrapText="1"/>
    </xf>
    <xf numFmtId="0" fontId="15" fillId="0" borderId="0" xfId="2417" applyFont="1" applyAlignment="1">
      <alignment horizontal="left" vertical="center" wrapText="1"/>
    </xf>
    <xf numFmtId="0" fontId="41" fillId="0" borderId="0" xfId="0" applyFont="1" applyAlignment="1">
      <alignment horizontal="center" vertical="center"/>
    </xf>
    <xf numFmtId="0" fontId="44" fillId="0" borderId="0" xfId="0" applyFont="1" applyAlignment="1">
      <alignment horizontal="center" vertical="center" wrapText="1"/>
    </xf>
    <xf numFmtId="0" fontId="41" fillId="0" borderId="0" xfId="0" applyFont="1" applyAlignment="1">
      <alignment horizontal="center" vertical="center" wrapText="1"/>
    </xf>
    <xf numFmtId="0" fontId="44" fillId="0" borderId="0" xfId="2267" applyFont="1" applyAlignment="1">
      <alignment horizontal="right" vertical="center"/>
    </xf>
    <xf numFmtId="4" fontId="44" fillId="0" borderId="0" xfId="2267" applyNumberFormat="1" applyFont="1" applyAlignment="1">
      <alignment horizontal="center" vertical="center"/>
    </xf>
    <xf numFmtId="0" fontId="41" fillId="0" borderId="17" xfId="2417" applyFont="1" applyBorder="1" applyAlignment="1">
      <alignment horizontal="center" vertical="center" wrapText="1"/>
    </xf>
    <xf numFmtId="0" fontId="41" fillId="0" borderId="0" xfId="1871" applyFont="1" applyAlignment="1">
      <alignment horizontal="center" vertical="center"/>
    </xf>
    <xf numFmtId="176" fontId="15" fillId="0" borderId="0" xfId="802" applyNumberFormat="1" applyFont="1" applyFill="1" applyBorder="1" applyAlignment="1" applyProtection="1">
      <alignment horizontal="center" vertical="center"/>
    </xf>
    <xf numFmtId="0" fontId="44"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vertical="top" wrapText="1"/>
    </xf>
    <xf numFmtId="0" fontId="15" fillId="0" borderId="0" xfId="0" applyFont="1" applyAlignment="1">
      <alignment wrapText="1"/>
    </xf>
    <xf numFmtId="0" fontId="15" fillId="0" borderId="0" xfId="0" applyFont="1"/>
    <xf numFmtId="4" fontId="15" fillId="0" borderId="0" xfId="2417" applyNumberFormat="1" applyFont="1" applyAlignment="1">
      <alignment horizontal="right" vertical="center"/>
    </xf>
    <xf numFmtId="0" fontId="44" fillId="0" borderId="0" xfId="1871" applyFont="1" applyAlignment="1">
      <alignment horizontal="center" vertical="center"/>
    </xf>
    <xf numFmtId="0" fontId="15" fillId="0" borderId="0" xfId="2271" applyFont="1" applyAlignment="1">
      <alignment horizontal="center" vertical="center"/>
    </xf>
    <xf numFmtId="0" fontId="15" fillId="0" borderId="0" xfId="2271" applyFont="1" applyAlignment="1">
      <alignment horizontal="left" vertical="center" wrapText="1"/>
    </xf>
    <xf numFmtId="168" fontId="15" fillId="0" borderId="0" xfId="2271" applyNumberFormat="1" applyFont="1" applyAlignment="1">
      <alignment vertical="center"/>
    </xf>
    <xf numFmtId="0" fontId="50" fillId="0" borderId="0" xfId="2271" applyFont="1" applyAlignment="1">
      <alignment vertical="center"/>
    </xf>
    <xf numFmtId="0" fontId="15" fillId="0" borderId="0" xfId="2271" applyFont="1" applyAlignment="1">
      <alignment vertical="center"/>
    </xf>
    <xf numFmtId="0" fontId="44" fillId="0" borderId="0" xfId="2271" applyFont="1" applyAlignment="1">
      <alignment horizontal="left" vertical="center" wrapText="1"/>
    </xf>
    <xf numFmtId="0" fontId="43" fillId="0" borderId="0" xfId="2271" applyFont="1" applyAlignment="1">
      <alignment horizontal="right" vertical="center" wrapText="1"/>
    </xf>
    <xf numFmtId="0" fontId="15" fillId="0" borderId="0" xfId="2271" applyFont="1" applyAlignment="1">
      <alignment horizontal="left" vertical="center"/>
    </xf>
    <xf numFmtId="2" fontId="15" fillId="0" borderId="0" xfId="2271" applyNumberFormat="1" applyFont="1" applyAlignment="1">
      <alignment vertical="center"/>
    </xf>
    <xf numFmtId="2" fontId="15" fillId="0" borderId="0" xfId="2271" applyNumberFormat="1" applyFont="1" applyAlignment="1">
      <alignment horizontal="center" vertical="center"/>
    </xf>
    <xf numFmtId="2" fontId="15" fillId="0" borderId="0" xfId="2271" applyNumberFormat="1" applyFont="1" applyAlignment="1">
      <alignment horizontal="left" vertical="center"/>
    </xf>
    <xf numFmtId="175" fontId="15" fillId="0" borderId="0" xfId="2271" applyNumberFormat="1" applyFont="1" applyAlignment="1">
      <alignment vertical="center"/>
    </xf>
    <xf numFmtId="0" fontId="44" fillId="0" borderId="0" xfId="2271" applyFont="1" applyAlignment="1">
      <alignment horizontal="left" vertical="center"/>
    </xf>
    <xf numFmtId="37" fontId="15" fillId="0" borderId="0" xfId="2271" applyNumberFormat="1" applyFont="1" applyAlignment="1">
      <alignment vertical="center"/>
    </xf>
    <xf numFmtId="0" fontId="15" fillId="0" borderId="0" xfId="2271" applyFont="1" applyAlignment="1">
      <alignment horizontal="right" vertical="center"/>
    </xf>
    <xf numFmtId="0" fontId="48" fillId="0" borderId="0" xfId="2271" applyFont="1" applyAlignment="1">
      <alignment horizontal="center" vertical="center"/>
    </xf>
    <xf numFmtId="10" fontId="54" fillId="0" borderId="0" xfId="2388" applyNumberFormat="1" applyFont="1" applyFill="1" applyBorder="1" applyAlignment="1">
      <alignment vertical="center"/>
    </xf>
    <xf numFmtId="4" fontId="44" fillId="0" borderId="0" xfId="2417" applyNumberFormat="1" applyFont="1" applyAlignment="1">
      <alignment vertical="center"/>
    </xf>
    <xf numFmtId="4" fontId="54" fillId="0" borderId="0" xfId="2417" applyNumberFormat="1" applyFont="1" applyAlignment="1">
      <alignment vertical="center"/>
    </xf>
    <xf numFmtId="0" fontId="15" fillId="0" borderId="19" xfId="2271" applyFont="1" applyBorder="1" applyAlignment="1">
      <alignment horizontal="center" vertical="center"/>
    </xf>
    <xf numFmtId="0" fontId="15" fillId="0" borderId="20" xfId="2271" applyFont="1" applyBorder="1" applyAlignment="1">
      <alignment horizontal="center" vertical="center"/>
    </xf>
    <xf numFmtId="0" fontId="15" fillId="0" borderId="0" xfId="2271" applyFont="1" applyAlignment="1">
      <alignment vertical="center" wrapText="1"/>
    </xf>
    <xf numFmtId="4" fontId="15" fillId="0" borderId="0" xfId="2271" applyNumberFormat="1" applyFont="1" applyAlignment="1">
      <alignment vertical="center"/>
    </xf>
    <xf numFmtId="4" fontId="44" fillId="0" borderId="0" xfId="2272" applyNumberFormat="1" applyFont="1" applyAlignment="1">
      <alignment vertical="center"/>
    </xf>
    <xf numFmtId="0" fontId="15" fillId="0" borderId="20" xfId="2271" applyFont="1" applyBorder="1" applyAlignment="1">
      <alignment vertical="center" wrapText="1"/>
    </xf>
    <xf numFmtId="4" fontId="15" fillId="0" borderId="21" xfId="2271" applyNumberFormat="1" applyFont="1" applyBorder="1" applyAlignment="1">
      <alignment vertical="center"/>
    </xf>
    <xf numFmtId="0" fontId="15" fillId="0" borderId="0" xfId="0" applyFont="1" applyAlignment="1">
      <alignment horizontal="left" vertical="center"/>
    </xf>
    <xf numFmtId="16" fontId="44" fillId="0" borderId="0" xfId="2417" quotePrefix="1" applyNumberFormat="1" applyFont="1" applyAlignment="1">
      <alignment horizontal="center" vertical="center"/>
    </xf>
    <xf numFmtId="0" fontId="15" fillId="0" borderId="0" xfId="2564" applyFont="1" applyAlignment="1" applyProtection="1">
      <alignment horizontal="left" vertical="center" wrapText="1"/>
      <protection hidden="1"/>
    </xf>
    <xf numFmtId="0" fontId="41" fillId="0" borderId="0" xfId="2417" applyFont="1" applyAlignment="1">
      <alignment vertical="center" wrapText="1"/>
    </xf>
    <xf numFmtId="0" fontId="15" fillId="0" borderId="0" xfId="2269" applyFont="1" applyFill="1" applyBorder="1" applyAlignment="1">
      <alignment horizontal="center" vertical="center"/>
    </xf>
    <xf numFmtId="0" fontId="15" fillId="0" borderId="0" xfId="2417" applyFont="1"/>
    <xf numFmtId="0" fontId="41" fillId="0" borderId="0" xfId="2267" applyFont="1" applyAlignment="1">
      <alignment vertical="center"/>
    </xf>
    <xf numFmtId="2" fontId="15" fillId="0" borderId="0" xfId="2269" applyNumberFormat="1" applyFont="1" applyFill="1" applyBorder="1" applyAlignment="1">
      <alignment vertical="center"/>
    </xf>
    <xf numFmtId="0" fontId="15" fillId="0" borderId="0" xfId="0" applyFont="1" applyAlignment="1">
      <alignment horizontal="left" vertical="top"/>
    </xf>
    <xf numFmtId="0" fontId="49" fillId="0" borderId="0" xfId="2380" applyFont="1" applyAlignment="1" applyProtection="1">
      <alignment vertical="center" wrapText="1"/>
      <protection locked="0"/>
    </xf>
    <xf numFmtId="0" fontId="15" fillId="0" borderId="0" xfId="2380" applyFont="1" applyAlignment="1" applyProtection="1">
      <alignment vertical="center" wrapText="1"/>
      <protection locked="0"/>
    </xf>
    <xf numFmtId="0" fontId="15" fillId="0" borderId="0" xfId="2380" applyFont="1" applyAlignment="1" applyProtection="1">
      <alignment horizontal="left" vertical="center" wrapText="1"/>
      <protection locked="0"/>
    </xf>
    <xf numFmtId="0" fontId="15" fillId="0" borderId="0" xfId="2383" applyFont="1" applyAlignment="1">
      <alignment horizontal="left" vertical="center" wrapText="1"/>
    </xf>
    <xf numFmtId="1" fontId="15" fillId="0" borderId="0" xfId="0" applyNumberFormat="1" applyFont="1" applyAlignment="1">
      <alignment horizontal="center" vertical="center"/>
    </xf>
    <xf numFmtId="0" fontId="49" fillId="0" borderId="0" xfId="2552" applyFont="1" applyAlignment="1">
      <alignment horizontal="left" vertical="center"/>
    </xf>
    <xf numFmtId="0" fontId="49" fillId="0" borderId="0" xfId="0" applyFont="1" applyAlignment="1">
      <alignment horizontal="left" vertical="center" wrapText="1"/>
    </xf>
    <xf numFmtId="0" fontId="49" fillId="0" borderId="0" xfId="2552" applyFont="1" applyAlignment="1">
      <alignment horizontal="left" vertical="center" wrapText="1"/>
    </xf>
    <xf numFmtId="0" fontId="49" fillId="0" borderId="0" xfId="2552" applyFont="1" applyAlignment="1">
      <alignment horizontal="left" vertical="top"/>
    </xf>
    <xf numFmtId="0" fontId="104" fillId="0" borderId="0" xfId="2552" applyFont="1" applyAlignment="1">
      <alignment horizontal="left" vertical="center"/>
    </xf>
    <xf numFmtId="0" fontId="15" fillId="0" borderId="0" xfId="2552" applyFont="1" applyAlignment="1">
      <alignment vertical="center"/>
    </xf>
    <xf numFmtId="0" fontId="15" fillId="0" borderId="0" xfId="2547" quotePrefix="1" applyNumberFormat="1" applyFont="1" applyFill="1" applyBorder="1" applyAlignment="1">
      <alignment horizontal="left" vertical="center" wrapText="1"/>
    </xf>
    <xf numFmtId="0" fontId="15" fillId="0" borderId="0" xfId="2566" applyFont="1" applyAlignment="1">
      <alignment horizontal="left" vertical="center" wrapText="1"/>
    </xf>
    <xf numFmtId="0" fontId="49" fillId="0" borderId="0" xfId="0" applyFont="1" applyAlignment="1">
      <alignment horizontal="left" wrapText="1"/>
    </xf>
    <xf numFmtId="1" fontId="15" fillId="0" borderId="0" xfId="2269" applyNumberFormat="1" applyFont="1" applyFill="1" applyBorder="1" applyAlignment="1">
      <alignment vertical="center"/>
    </xf>
    <xf numFmtId="0" fontId="15" fillId="0" borderId="0" xfId="2269" applyFont="1" applyFill="1" applyBorder="1" applyAlignment="1">
      <alignment horizontal="right" vertical="center"/>
    </xf>
    <xf numFmtId="0" fontId="15" fillId="0" borderId="0" xfId="2082" applyFont="1" applyAlignment="1">
      <alignment vertical="center"/>
    </xf>
    <xf numFmtId="0" fontId="42" fillId="0" borderId="0" xfId="0" applyFont="1" applyAlignment="1">
      <alignment vertical="center" wrapText="1"/>
    </xf>
    <xf numFmtId="168" fontId="41" fillId="0" borderId="0" xfId="2269" applyNumberFormat="1" applyFont="1" applyFill="1" applyBorder="1" applyAlignment="1">
      <alignment vertical="center"/>
    </xf>
    <xf numFmtId="0" fontId="15" fillId="0" borderId="0" xfId="0" applyFont="1" applyAlignment="1">
      <alignment vertical="top"/>
    </xf>
    <xf numFmtId="9" fontId="15" fillId="0" borderId="0" xfId="2548" applyFont="1" applyFill="1" applyBorder="1" applyAlignment="1">
      <alignment horizontal="right" vertical="center"/>
    </xf>
    <xf numFmtId="0" fontId="15" fillId="0" borderId="0" xfId="2417" applyFont="1" applyAlignment="1">
      <alignment horizontal="left" vertical="center"/>
    </xf>
    <xf numFmtId="0" fontId="102" fillId="0" borderId="0" xfId="2417" applyFont="1" applyAlignment="1">
      <alignment horizontal="center" vertical="center"/>
    </xf>
    <xf numFmtId="0" fontId="95" fillId="0" borderId="0" xfId="2417" applyFont="1" applyAlignment="1">
      <alignment vertical="center"/>
    </xf>
    <xf numFmtId="0" fontId="95" fillId="0" borderId="12" xfId="2417" applyFont="1" applyBorder="1" applyAlignment="1">
      <alignment horizontal="center" vertical="center" textRotation="90" wrapText="1"/>
    </xf>
    <xf numFmtId="0" fontId="95" fillId="0" borderId="12" xfId="2417" applyFont="1" applyBorder="1" applyAlignment="1">
      <alignment horizontal="center" vertical="center" wrapText="1"/>
    </xf>
    <xf numFmtId="43" fontId="42" fillId="0" borderId="26" xfId="2547" applyFont="1" applyFill="1" applyBorder="1" applyAlignment="1">
      <alignment horizontal="center" vertical="center" wrapText="1"/>
    </xf>
    <xf numFmtId="43" fontId="99" fillId="0" borderId="32" xfId="2547" applyFont="1" applyFill="1" applyBorder="1" applyAlignment="1">
      <alignment horizontal="center" vertical="center"/>
    </xf>
    <xf numFmtId="43" fontId="99" fillId="0" borderId="33" xfId="2547" applyFont="1" applyFill="1" applyBorder="1" applyAlignment="1">
      <alignment horizontal="center" vertical="center"/>
    </xf>
    <xf numFmtId="4" fontId="15" fillId="0" borderId="36" xfId="2546" applyNumberFormat="1" applyFont="1" applyFill="1" applyBorder="1" applyAlignment="1" applyProtection="1">
      <alignment horizontal="right" vertical="center"/>
    </xf>
    <xf numFmtId="4" fontId="15" fillId="0" borderId="35" xfId="2149" applyNumberFormat="1" applyFont="1" applyBorder="1" applyAlignment="1">
      <alignment horizontal="right" vertical="center"/>
    </xf>
    <xf numFmtId="4" fontId="15" fillId="0" borderId="36" xfId="2149" applyNumberFormat="1" applyFont="1" applyBorder="1" applyAlignment="1">
      <alignment horizontal="right" vertical="center"/>
    </xf>
    <xf numFmtId="2" fontId="94" fillId="0" borderId="0" xfId="2271" applyNumberFormat="1" applyFont="1" applyAlignment="1">
      <alignment vertical="center"/>
    </xf>
    <xf numFmtId="0" fontId="94" fillId="0" borderId="0" xfId="2271" applyFont="1" applyAlignment="1">
      <alignment horizontal="center" vertical="center"/>
    </xf>
    <xf numFmtId="4" fontId="94" fillId="0" borderId="0" xfId="2271" applyNumberFormat="1" applyFont="1" applyAlignment="1">
      <alignment horizontal="center" vertical="center"/>
    </xf>
    <xf numFmtId="0" fontId="49" fillId="0" borderId="17" xfId="2271" applyFont="1" applyBorder="1" applyAlignment="1">
      <alignment horizontal="center" vertical="center" wrapText="1"/>
    </xf>
    <xf numFmtId="0" fontId="52" fillId="0" borderId="0" xfId="0" applyFont="1" applyAlignment="1">
      <alignment vertical="center" wrapText="1"/>
    </xf>
    <xf numFmtId="0" fontId="94" fillId="0" borderId="0" xfId="0" applyFont="1" applyAlignment="1">
      <alignment horizontal="left" vertical="center"/>
    </xf>
    <xf numFmtId="0" fontId="52" fillId="0" borderId="0" xfId="0" applyFont="1" applyAlignment="1">
      <alignment horizontal="left" vertical="center" wrapText="1"/>
    </xf>
    <xf numFmtId="0" fontId="52" fillId="0" borderId="0" xfId="0" applyFont="1" applyAlignment="1">
      <alignment horizontal="center" vertical="center" wrapText="1"/>
    </xf>
    <xf numFmtId="43" fontId="52" fillId="0" borderId="0" xfId="2547" applyFont="1" applyFill="1" applyAlignment="1">
      <alignment horizontal="center" vertical="center" wrapText="1"/>
    </xf>
    <xf numFmtId="0" fontId="98" fillId="0" borderId="0" xfId="0" applyFont="1" applyAlignment="1">
      <alignment vertical="center"/>
    </xf>
    <xf numFmtId="0" fontId="44" fillId="0" borderId="0" xfId="5357" applyFont="1" applyAlignment="1">
      <alignment horizontal="center" vertical="center" wrapText="1"/>
    </xf>
    <xf numFmtId="43" fontId="44" fillId="0" borderId="0" xfId="2547" applyFont="1" applyFill="1" applyBorder="1" applyAlignment="1">
      <alignment horizontal="center" vertical="center" wrapText="1"/>
    </xf>
    <xf numFmtId="0" fontId="44" fillId="0" borderId="0" xfId="5357" applyFont="1" applyAlignment="1">
      <alignment vertical="center" wrapText="1"/>
    </xf>
    <xf numFmtId="0" fontId="52" fillId="0" borderId="0" xfId="5357" applyFont="1" applyAlignment="1">
      <alignment horizontal="center" vertical="center" wrapText="1"/>
    </xf>
    <xf numFmtId="0" fontId="52" fillId="0" borderId="0" xfId="5357" applyFont="1" applyAlignment="1">
      <alignment horizontal="left" vertical="center" wrapText="1"/>
    </xf>
    <xf numFmtId="43" fontId="52" fillId="0" borderId="0" xfId="2547" applyFont="1" applyFill="1" applyBorder="1" applyAlignment="1">
      <alignment horizontal="center" vertical="center" wrapText="1"/>
    </xf>
    <xf numFmtId="0" fontId="52" fillId="0" borderId="0" xfId="5357" applyFont="1" applyAlignment="1">
      <alignment vertical="center" wrapText="1"/>
    </xf>
    <xf numFmtId="0" fontId="95" fillId="0" borderId="12" xfId="0" applyFont="1" applyBorder="1" applyAlignment="1">
      <alignment horizontal="center" vertical="center" wrapText="1"/>
    </xf>
    <xf numFmtId="0" fontId="102" fillId="0" borderId="0" xfId="5357" applyFont="1" applyAlignment="1">
      <alignment horizontal="center" vertical="center" wrapText="1"/>
    </xf>
    <xf numFmtId="0" fontId="95" fillId="0" borderId="0" xfId="5357" applyFont="1" applyAlignment="1">
      <alignment vertical="center" wrapText="1"/>
    </xf>
    <xf numFmtId="0" fontId="110" fillId="0" borderId="27" xfId="5357" applyFont="1" applyBorder="1" applyAlignment="1">
      <alignment horizontal="center" vertical="center" textRotation="90" wrapText="1"/>
    </xf>
    <xf numFmtId="0" fontId="107" fillId="0" borderId="27" xfId="5357" applyFont="1" applyBorder="1" applyAlignment="1">
      <alignment horizontal="center" vertical="center" wrapText="1"/>
    </xf>
    <xf numFmtId="0" fontId="52" fillId="0" borderId="27" xfId="5357" applyFont="1" applyBorder="1" applyAlignment="1">
      <alignment horizontal="center" vertical="center" wrapText="1"/>
    </xf>
    <xf numFmtId="43" fontId="52" fillId="0" borderId="27" xfId="2547" applyFont="1" applyFill="1" applyBorder="1" applyAlignment="1">
      <alignment horizontal="center" vertical="center" wrapText="1"/>
    </xf>
    <xf numFmtId="43" fontId="95" fillId="0" borderId="44" xfId="1049" applyFont="1" applyFill="1" applyBorder="1" applyAlignment="1">
      <alignment horizontal="center" vertical="center" wrapText="1"/>
    </xf>
    <xf numFmtId="43" fontId="95" fillId="0" borderId="45" xfId="1049" applyFont="1" applyFill="1" applyBorder="1" applyAlignment="1">
      <alignment horizontal="center" vertical="center" wrapText="1"/>
    </xf>
    <xf numFmtId="43" fontId="95" fillId="0" borderId="46" xfId="1049" applyFont="1" applyFill="1" applyBorder="1" applyAlignment="1">
      <alignment horizontal="center" vertical="center" wrapText="1"/>
    </xf>
    <xf numFmtId="0" fontId="111" fillId="0" borderId="0" xfId="5357" applyFont="1" applyAlignment="1">
      <alignment vertical="center" wrapText="1"/>
    </xf>
    <xf numFmtId="0" fontId="110" fillId="0" borderId="38" xfId="5357" applyFont="1" applyBorder="1" applyAlignment="1">
      <alignment horizontal="center" vertical="center" wrapText="1"/>
    </xf>
    <xf numFmtId="0" fontId="107" fillId="0" borderId="38" xfId="5357" applyFont="1" applyBorder="1" applyAlignment="1">
      <alignment horizontal="left" vertical="center" wrapText="1"/>
    </xf>
    <xf numFmtId="0" fontId="52" fillId="0" borderId="38" xfId="5357" applyFont="1" applyBorder="1" applyAlignment="1">
      <alignment horizontal="center" vertical="center" wrapText="1"/>
    </xf>
    <xf numFmtId="43" fontId="52" fillId="0" borderId="38" xfId="2547" applyFont="1" applyFill="1" applyBorder="1" applyAlignment="1">
      <alignment horizontal="center" vertical="center" wrapText="1"/>
    </xf>
    <xf numFmtId="0" fontId="112" fillId="0" borderId="39" xfId="0" applyFont="1" applyBorder="1" applyAlignment="1">
      <alignment vertical="center"/>
    </xf>
    <xf numFmtId="192" fontId="112" fillId="0" borderId="32" xfId="0" applyNumberFormat="1" applyFont="1" applyBorder="1" applyAlignment="1">
      <alignment vertical="center"/>
    </xf>
    <xf numFmtId="0" fontId="112" fillId="0" borderId="32" xfId="0" applyFont="1" applyBorder="1" applyAlignment="1">
      <alignment vertical="center"/>
    </xf>
    <xf numFmtId="0" fontId="112" fillId="0" borderId="33" xfId="0" applyFont="1" applyBorder="1" applyAlignment="1">
      <alignment vertical="center"/>
    </xf>
    <xf numFmtId="0" fontId="108" fillId="0" borderId="38" xfId="5357" applyFont="1" applyBorder="1" applyAlignment="1">
      <alignment horizontal="center" vertical="center" wrapText="1"/>
    </xf>
    <xf numFmtId="0" fontId="113" fillId="0" borderId="38" xfId="5357" applyFont="1" applyBorder="1" applyAlignment="1">
      <alignment horizontal="left" vertical="center" wrapText="1"/>
    </xf>
    <xf numFmtId="43" fontId="108" fillId="0" borderId="38" xfId="2547" applyFont="1" applyFill="1" applyBorder="1" applyAlignment="1">
      <alignment horizontal="center" vertical="center" wrapText="1"/>
    </xf>
    <xf numFmtId="43" fontId="99" fillId="0" borderId="39" xfId="2547" applyFont="1" applyFill="1" applyBorder="1" applyAlignment="1">
      <alignment horizontal="center" vertical="center"/>
    </xf>
    <xf numFmtId="0" fontId="108" fillId="0" borderId="0" xfId="5357" applyFont="1" applyAlignment="1">
      <alignment vertical="center" wrapText="1"/>
    </xf>
    <xf numFmtId="0" fontId="108" fillId="0" borderId="38" xfId="5357" applyFont="1" applyBorder="1" applyAlignment="1">
      <alignment horizontal="left" vertical="center" wrapText="1"/>
    </xf>
    <xf numFmtId="0" fontId="114" fillId="0" borderId="38" xfId="5357" applyFont="1" applyBorder="1" applyAlignment="1">
      <alignment horizontal="center" vertical="center" wrapText="1"/>
    </xf>
    <xf numFmtId="0" fontId="114" fillId="0" borderId="38" xfId="5357" applyFont="1" applyBorder="1" applyAlignment="1">
      <alignment horizontal="left" vertical="center" wrapText="1"/>
    </xf>
    <xf numFmtId="0" fontId="108" fillId="0" borderId="38" xfId="5357" applyFont="1" applyBorder="1" applyAlignment="1">
      <alignment vertical="center" wrapText="1"/>
    </xf>
    <xf numFmtId="0" fontId="114" fillId="0" borderId="38" xfId="5357" applyFont="1" applyBorder="1" applyAlignment="1">
      <alignment vertical="center" wrapText="1"/>
    </xf>
    <xf numFmtId="0" fontId="113" fillId="0" borderId="38" xfId="5357" applyFont="1" applyBorder="1" applyAlignment="1">
      <alignment vertical="center" wrapText="1"/>
    </xf>
    <xf numFmtId="0" fontId="115" fillId="0" borderId="38" xfId="5357" applyFont="1" applyBorder="1" applyAlignment="1">
      <alignment horizontal="left" vertical="center" wrapText="1"/>
    </xf>
    <xf numFmtId="0" fontId="108" fillId="0" borderId="38" xfId="0" applyFont="1" applyBorder="1" applyAlignment="1">
      <alignment horizontal="center" vertical="center" wrapText="1"/>
    </xf>
    <xf numFmtId="0" fontId="108" fillId="0" borderId="38" xfId="0" applyFont="1" applyBorder="1" applyAlignment="1">
      <alignment horizontal="left" vertical="center" wrapText="1"/>
    </xf>
    <xf numFmtId="0" fontId="110" fillId="0" borderId="0" xfId="0" applyFont="1" applyAlignment="1">
      <alignment vertical="center" wrapText="1"/>
    </xf>
    <xf numFmtId="0" fontId="99" fillId="0" borderId="38" xfId="0" applyFont="1" applyBorder="1" applyAlignment="1">
      <alignment horizontal="center" vertical="center" wrapText="1"/>
    </xf>
    <xf numFmtId="0" fontId="99" fillId="0" borderId="38" xfId="0" applyFont="1" applyBorder="1" applyAlignment="1">
      <alignment horizontal="left" vertical="center" wrapText="1"/>
    </xf>
    <xf numFmtId="43" fontId="99" fillId="0" borderId="38" xfId="2547" applyFont="1" applyFill="1" applyBorder="1" applyAlignment="1">
      <alignment horizontal="center" vertical="center" wrapText="1"/>
    </xf>
    <xf numFmtId="0" fontId="106" fillId="0" borderId="38" xfId="0" applyFont="1" applyBorder="1" applyAlignment="1">
      <alignment horizontal="center" vertical="center" wrapText="1"/>
    </xf>
    <xf numFmtId="0" fontId="110" fillId="0" borderId="38" xfId="0" applyFont="1" applyBorder="1" applyAlignment="1">
      <alignment horizontal="center" vertical="center" wrapText="1"/>
    </xf>
    <xf numFmtId="0" fontId="110" fillId="0" borderId="38" xfId="0" applyFont="1" applyBorder="1" applyAlignment="1">
      <alignment horizontal="left" vertical="center" wrapText="1"/>
    </xf>
    <xf numFmtId="0" fontId="0" fillId="0" borderId="38" xfId="0" applyBorder="1" applyAlignment="1">
      <alignment horizontal="center" vertical="center" wrapText="1"/>
    </xf>
    <xf numFmtId="43" fontId="110" fillId="0" borderId="38" xfId="2547" applyFont="1" applyFill="1" applyBorder="1" applyAlignment="1">
      <alignment horizontal="center" vertical="center" wrapText="1"/>
    </xf>
    <xf numFmtId="0" fontId="114" fillId="0" borderId="38" xfId="0" applyFont="1" applyBorder="1" applyAlignment="1">
      <alignment horizontal="left" vertical="center" wrapText="1"/>
    </xf>
    <xf numFmtId="0" fontId="114" fillId="0" borderId="38" xfId="0" applyFont="1" applyBorder="1" applyAlignment="1">
      <alignment horizontal="center" vertical="center" wrapText="1"/>
    </xf>
    <xf numFmtId="0" fontId="113" fillId="0" borderId="38" xfId="0" applyFont="1" applyBorder="1" applyAlignment="1">
      <alignment horizontal="left" vertical="center" wrapText="1"/>
    </xf>
    <xf numFmtId="0" fontId="115" fillId="0" borderId="38" xfId="0" applyFont="1" applyBorder="1" applyAlignment="1">
      <alignment horizontal="left" vertical="center" wrapText="1"/>
    </xf>
    <xf numFmtId="0" fontId="110" fillId="0" borderId="38" xfId="0" applyFont="1" applyBorder="1" applyAlignment="1">
      <alignment vertical="center" wrapText="1"/>
    </xf>
    <xf numFmtId="0" fontId="110" fillId="0" borderId="37" xfId="0" applyFont="1" applyBorder="1" applyAlignment="1">
      <alignment vertical="center" wrapText="1"/>
    </xf>
    <xf numFmtId="0" fontId="110" fillId="0" borderId="37" xfId="0" applyFont="1" applyBorder="1" applyAlignment="1">
      <alignment horizontal="center" vertical="center" wrapText="1"/>
    </xf>
    <xf numFmtId="0" fontId="0" fillId="0" borderId="37" xfId="0" applyBorder="1" applyAlignment="1">
      <alignment horizontal="center" vertical="center" wrapText="1"/>
    </xf>
    <xf numFmtId="43" fontId="110" fillId="0" borderId="37" xfId="2547" applyFont="1" applyFill="1" applyBorder="1" applyAlignment="1">
      <alignment horizontal="center" vertical="center" wrapText="1"/>
    </xf>
    <xf numFmtId="43" fontId="99" fillId="0" borderId="42" xfId="2547" applyFont="1" applyFill="1" applyBorder="1" applyAlignment="1">
      <alignment horizontal="center" vertical="center"/>
    </xf>
    <xf numFmtId="43" fontId="99" fillId="0" borderId="41" xfId="2547" applyFont="1" applyFill="1" applyBorder="1" applyAlignment="1">
      <alignment horizontal="center" vertical="center"/>
    </xf>
    <xf numFmtId="43" fontId="99" fillId="0" borderId="43" xfId="2547" applyFont="1" applyFill="1" applyBorder="1" applyAlignment="1">
      <alignment horizontal="center" vertical="center"/>
    </xf>
    <xf numFmtId="0" fontId="110" fillId="0" borderId="27" xfId="0" applyFont="1" applyBorder="1" applyAlignment="1">
      <alignment vertical="center" wrapText="1"/>
    </xf>
    <xf numFmtId="0" fontId="114" fillId="0" borderId="27" xfId="0" applyFont="1" applyBorder="1" applyAlignment="1">
      <alignment horizontal="center" vertical="center" wrapText="1"/>
    </xf>
    <xf numFmtId="0" fontId="0" fillId="0" borderId="27" xfId="0" applyBorder="1" applyAlignment="1">
      <alignment horizontal="center" vertical="center" wrapText="1"/>
    </xf>
    <xf numFmtId="43" fontId="110" fillId="0" borderId="27" xfId="2547" applyFont="1" applyFill="1" applyBorder="1" applyAlignment="1">
      <alignment horizontal="center" vertical="center" wrapText="1"/>
    </xf>
    <xf numFmtId="43" fontId="99" fillId="0" borderId="44" xfId="2547" applyFont="1" applyFill="1" applyBorder="1" applyAlignment="1">
      <alignment horizontal="center" vertical="center"/>
    </xf>
    <xf numFmtId="43" fontId="99" fillId="0" borderId="45" xfId="2547" applyFont="1" applyFill="1" applyBorder="1" applyAlignment="1">
      <alignment horizontal="center" vertical="center"/>
    </xf>
    <xf numFmtId="43" fontId="99" fillId="0" borderId="47" xfId="2547" applyFont="1" applyFill="1" applyBorder="1" applyAlignment="1">
      <alignment horizontal="center" vertical="center"/>
    </xf>
    <xf numFmtId="0" fontId="110" fillId="0" borderId="44" xfId="0" applyFont="1" applyBorder="1" applyAlignment="1">
      <alignment vertical="center" wrapText="1"/>
    </xf>
    <xf numFmtId="43" fontId="108" fillId="0" borderId="45" xfId="2547" applyFont="1" applyBorder="1" applyAlignment="1">
      <alignment vertical="center" wrapText="1"/>
    </xf>
    <xf numFmtId="43" fontId="108" fillId="0" borderId="46" xfId="2547" applyFont="1" applyBorder="1" applyAlignment="1">
      <alignment vertical="center" wrapText="1"/>
    </xf>
    <xf numFmtId="43" fontId="114" fillId="0" borderId="38" xfId="2547" applyFont="1" applyFill="1" applyBorder="1" applyAlignment="1">
      <alignment horizontal="center" vertical="center" wrapText="1"/>
    </xf>
    <xf numFmtId="43" fontId="99" fillId="0" borderId="48" xfId="2547" applyFont="1" applyFill="1" applyBorder="1" applyAlignment="1">
      <alignment horizontal="center" vertical="center"/>
    </xf>
    <xf numFmtId="0" fontId="110" fillId="0" borderId="39" xfId="0" applyFont="1" applyBorder="1" applyAlignment="1">
      <alignment vertical="center" wrapText="1"/>
    </xf>
    <xf numFmtId="43" fontId="108" fillId="0" borderId="32" xfId="2547" applyFont="1" applyBorder="1" applyAlignment="1">
      <alignment vertical="center" wrapText="1"/>
    </xf>
    <xf numFmtId="43" fontId="108" fillId="0" borderId="33" xfId="2547" applyFont="1" applyBorder="1" applyAlignment="1">
      <alignment vertical="center" wrapText="1"/>
    </xf>
    <xf numFmtId="43" fontId="108" fillId="0" borderId="39" xfId="2547" applyFont="1" applyBorder="1" applyAlignment="1">
      <alignment vertical="center" wrapText="1"/>
    </xf>
    <xf numFmtId="0" fontId="110" fillId="0" borderId="49" xfId="0" applyFont="1" applyBorder="1" applyAlignment="1">
      <alignment horizontal="center" vertical="center" wrapText="1"/>
    </xf>
    <xf numFmtId="0" fontId="110" fillId="0" borderId="49" xfId="0" applyFont="1" applyBorder="1" applyAlignment="1">
      <alignment horizontal="left" vertical="center" wrapText="1"/>
    </xf>
    <xf numFmtId="0" fontId="0" fillId="0" borderId="49" xfId="0" applyBorder="1" applyAlignment="1">
      <alignment horizontal="center" vertical="center" wrapText="1"/>
    </xf>
    <xf numFmtId="43" fontId="110" fillId="0" borderId="49" xfId="2547" applyFont="1" applyFill="1" applyBorder="1" applyAlignment="1">
      <alignment horizontal="center" vertical="center" wrapText="1"/>
    </xf>
    <xf numFmtId="43" fontId="99" fillId="0" borderId="50" xfId="2547" applyFont="1" applyFill="1" applyBorder="1" applyAlignment="1">
      <alignment horizontal="center" vertical="center"/>
    </xf>
    <xf numFmtId="43" fontId="99" fillId="0" borderId="51" xfId="2547" applyFont="1" applyFill="1" applyBorder="1" applyAlignment="1">
      <alignment horizontal="center" vertical="center"/>
    </xf>
    <xf numFmtId="43" fontId="99" fillId="0" borderId="52" xfId="2547" applyFont="1" applyFill="1" applyBorder="1" applyAlignment="1">
      <alignment horizontal="center" vertical="center"/>
    </xf>
    <xf numFmtId="43" fontId="108" fillId="0" borderId="50" xfId="2547" applyFont="1" applyBorder="1" applyAlignment="1">
      <alignment vertical="center" wrapText="1"/>
    </xf>
    <xf numFmtId="43" fontId="108" fillId="0" borderId="51" xfId="2547" applyFont="1" applyBorder="1" applyAlignment="1">
      <alignment vertical="center" wrapText="1"/>
    </xf>
    <xf numFmtId="43" fontId="108" fillId="0" borderId="53" xfId="2547" applyFont="1" applyBorder="1" applyAlignment="1">
      <alignment vertical="center" wrapText="1"/>
    </xf>
    <xf numFmtId="0" fontId="110" fillId="0" borderId="0" xfId="0" applyFont="1" applyAlignment="1">
      <alignment horizontal="center" vertical="center" wrapText="1"/>
    </xf>
    <xf numFmtId="0" fontId="110" fillId="0" borderId="0" xfId="0" applyFont="1" applyAlignment="1">
      <alignment horizontal="left" vertical="center" wrapText="1"/>
    </xf>
    <xf numFmtId="0" fontId="0" fillId="0" borderId="0" xfId="0" applyAlignment="1">
      <alignment horizontal="center" vertical="center" wrapText="1"/>
    </xf>
    <xf numFmtId="43" fontId="110" fillId="0" borderId="0" xfId="2547" applyFont="1" applyFill="1" applyBorder="1" applyAlignment="1">
      <alignment horizontal="center" vertical="center" wrapText="1"/>
    </xf>
    <xf numFmtId="43" fontId="107" fillId="0" borderId="18" xfId="2547" applyFont="1" applyBorder="1" applyAlignment="1">
      <alignment vertical="center" wrapText="1"/>
    </xf>
    <xf numFmtId="43" fontId="110" fillId="0" borderId="0" xfId="2547" applyFont="1" applyFill="1" applyAlignment="1">
      <alignment horizontal="center" vertical="center" wrapText="1"/>
    </xf>
    <xf numFmtId="0" fontId="42" fillId="0" borderId="26" xfId="5357" applyFont="1" applyBorder="1" applyAlignment="1">
      <alignment horizontal="center" vertical="center" textRotation="90" wrapText="1"/>
    </xf>
    <xf numFmtId="0" fontId="94" fillId="0" borderId="26" xfId="5357" applyFont="1" applyBorder="1" applyAlignment="1">
      <alignment horizontal="center" vertical="center" wrapText="1"/>
    </xf>
    <xf numFmtId="0" fontId="42" fillId="0" borderId="26" xfId="5357" applyFont="1" applyBorder="1" applyAlignment="1">
      <alignment horizontal="center" vertical="center" wrapText="1"/>
    </xf>
    <xf numFmtId="43" fontId="42" fillId="0" borderId="58" xfId="1049" applyFont="1" applyFill="1" applyBorder="1" applyAlignment="1">
      <alignment horizontal="center" vertical="center" wrapText="1"/>
    </xf>
    <xf numFmtId="43" fontId="42" fillId="0" borderId="59" xfId="1049" applyFont="1" applyFill="1" applyBorder="1" applyAlignment="1">
      <alignment horizontal="center" vertical="center" wrapText="1"/>
    </xf>
    <xf numFmtId="0" fontId="42" fillId="0" borderId="38" xfId="5357" applyFont="1" applyBorder="1" applyAlignment="1">
      <alignment horizontal="center" vertical="center" wrapText="1"/>
    </xf>
    <xf numFmtId="0" fontId="94" fillId="0" borderId="38" xfId="5357" applyFont="1" applyBorder="1" applyAlignment="1">
      <alignment horizontal="left" vertical="center" wrapText="1"/>
    </xf>
    <xf numFmtId="43" fontId="42" fillId="0" borderId="38" xfId="2547" applyFont="1" applyFill="1" applyBorder="1" applyAlignment="1">
      <alignment horizontal="center" vertical="center" wrapText="1"/>
    </xf>
    <xf numFmtId="192" fontId="100" fillId="0" borderId="32" xfId="0" applyNumberFormat="1" applyFont="1" applyBorder="1" applyAlignment="1">
      <alignment vertical="center"/>
    </xf>
    <xf numFmtId="0" fontId="100" fillId="0" borderId="33" xfId="0" applyFont="1" applyBorder="1" applyAlignment="1">
      <alignment vertical="center"/>
    </xf>
    <xf numFmtId="0" fontId="42" fillId="0" borderId="38" xfId="5357" applyFont="1" applyBorder="1" applyAlignment="1">
      <alignment horizontal="left" vertical="center" wrapText="1"/>
    </xf>
    <xf numFmtId="43" fontId="42" fillId="0" borderId="32" xfId="2547" applyFont="1" applyFill="1" applyBorder="1" applyAlignment="1">
      <alignment horizontal="center" vertical="center"/>
    </xf>
    <xf numFmtId="43" fontId="42" fillId="0" borderId="33" xfId="2547" applyFont="1" applyFill="1" applyBorder="1" applyAlignment="1">
      <alignment horizontal="center" vertical="center"/>
    </xf>
    <xf numFmtId="0" fontId="42" fillId="0" borderId="0" xfId="5357" applyFont="1" applyAlignment="1">
      <alignment vertical="center" wrapText="1"/>
    </xf>
    <xf numFmtId="0" fontId="94" fillId="0" borderId="38" xfId="5357" applyFont="1" applyBorder="1" applyAlignment="1">
      <alignment horizontal="center" vertical="center" wrapText="1"/>
    </xf>
    <xf numFmtId="0" fontId="42" fillId="0" borderId="38" xfId="0" applyFont="1" applyBorder="1" applyAlignment="1">
      <alignment horizontal="center" vertical="center" wrapText="1"/>
    </xf>
    <xf numFmtId="0" fontId="42" fillId="0" borderId="38" xfId="0" applyFont="1" applyBorder="1" applyAlignment="1">
      <alignment horizontal="left" vertical="center" wrapText="1"/>
    </xf>
    <xf numFmtId="0" fontId="94" fillId="0" borderId="38" xfId="0" applyFont="1" applyBorder="1" applyAlignment="1">
      <alignment horizontal="left" vertical="center" wrapText="1"/>
    </xf>
    <xf numFmtId="0" fontId="96" fillId="0" borderId="38" xfId="0" applyFont="1" applyBorder="1" applyAlignment="1">
      <alignment horizontal="left" vertical="center" wrapText="1"/>
    </xf>
    <xf numFmtId="0" fontId="94" fillId="0" borderId="38" xfId="0" applyFont="1" applyBorder="1" applyAlignment="1">
      <alignment horizontal="center" vertical="center" wrapText="1"/>
    </xf>
    <xf numFmtId="0" fontId="42" fillId="0" borderId="32" xfId="2547" applyNumberFormat="1" applyFont="1" applyFill="1" applyBorder="1" applyAlignment="1">
      <alignment horizontal="center" vertical="center"/>
    </xf>
    <xf numFmtId="0" fontId="42" fillId="0" borderId="33" xfId="2547" applyNumberFormat="1" applyFont="1" applyFill="1" applyBorder="1" applyAlignment="1">
      <alignment horizontal="center" vertical="center"/>
    </xf>
    <xf numFmtId="0" fontId="42" fillId="0" borderId="38" xfId="0" applyFont="1" applyBorder="1" applyAlignment="1">
      <alignment vertical="center" wrapText="1"/>
    </xf>
    <xf numFmtId="0" fontId="42" fillId="0" borderId="49" xfId="0" applyFont="1" applyBorder="1" applyAlignment="1">
      <alignment vertical="center" wrapText="1"/>
    </xf>
    <xf numFmtId="0" fontId="42" fillId="0" borderId="49" xfId="0" applyFont="1" applyBorder="1" applyAlignment="1">
      <alignment horizontal="left" vertical="center" wrapText="1"/>
    </xf>
    <xf numFmtId="0" fontId="42" fillId="0" borderId="49" xfId="0" applyFont="1" applyBorder="1" applyAlignment="1">
      <alignment horizontal="center" vertical="center" wrapText="1"/>
    </xf>
    <xf numFmtId="43" fontId="42" fillId="0" borderId="49" xfId="2547" applyFont="1" applyFill="1" applyBorder="1" applyAlignment="1">
      <alignment horizontal="center" vertical="center" wrapText="1"/>
    </xf>
    <xf numFmtId="0" fontId="42" fillId="0" borderId="51" xfId="0" applyFont="1" applyBorder="1" applyAlignment="1">
      <alignment horizontal="center" vertical="center" wrapText="1"/>
    </xf>
    <xf numFmtId="0" fontId="42" fillId="0" borderId="53" xfId="0" applyFont="1" applyBorder="1" applyAlignment="1">
      <alignment vertical="center" wrapText="1"/>
    </xf>
    <xf numFmtId="0" fontId="44" fillId="0" borderId="0" xfId="2271" applyFont="1" applyAlignment="1">
      <alignment horizontal="center" vertical="center" wrapText="1"/>
    </xf>
    <xf numFmtId="0" fontId="44" fillId="0" borderId="23" xfId="1871" applyFont="1" applyBorder="1" applyAlignment="1">
      <alignment horizontal="right" vertical="center" indent="1"/>
    </xf>
    <xf numFmtId="43" fontId="94" fillId="0" borderId="0" xfId="2547" applyFont="1" applyFill="1" applyAlignment="1">
      <alignment horizontal="center" vertical="center" wrapText="1"/>
    </xf>
    <xf numFmtId="0" fontId="42" fillId="0" borderId="0" xfId="1871" applyFont="1" applyAlignment="1">
      <alignment horizontal="center" vertical="center"/>
    </xf>
    <xf numFmtId="0" fontId="94" fillId="0" borderId="0" xfId="1871" applyFont="1" applyAlignment="1">
      <alignment horizontal="center" vertical="center" wrapText="1"/>
    </xf>
    <xf numFmtId="175" fontId="42" fillId="0" borderId="0" xfId="1871" applyNumberFormat="1" applyFont="1" applyAlignment="1">
      <alignment vertical="center"/>
    </xf>
    <xf numFmtId="0" fontId="42" fillId="0" borderId="0" xfId="1871" applyFont="1" applyAlignment="1">
      <alignment vertical="center"/>
    </xf>
    <xf numFmtId="0" fontId="94" fillId="0" borderId="0" xfId="1871" applyFont="1" applyAlignment="1">
      <alignment horizontal="left" vertical="center" wrapText="1"/>
    </xf>
    <xf numFmtId="0" fontId="42" fillId="0" borderId="0" xfId="1871" applyFont="1" applyAlignment="1">
      <alignment horizontal="left" vertical="center" wrapText="1"/>
    </xf>
    <xf numFmtId="0" fontId="42" fillId="0" borderId="0" xfId="1871" applyFont="1" applyAlignment="1">
      <alignment horizontal="left" vertical="center"/>
    </xf>
    <xf numFmtId="0" fontId="42" fillId="0" borderId="0" xfId="1871" applyFont="1" applyAlignment="1">
      <alignment horizontal="right" vertical="center" wrapText="1"/>
    </xf>
    <xf numFmtId="4" fontId="94" fillId="0" borderId="0" xfId="1871" applyNumberFormat="1" applyFont="1" applyAlignment="1">
      <alignment horizontal="center" vertical="center" wrapText="1"/>
    </xf>
    <xf numFmtId="3" fontId="94" fillId="0" borderId="0" xfId="1871" applyNumberFormat="1" applyFont="1" applyAlignment="1">
      <alignment horizontal="center" vertical="center" wrapText="1"/>
    </xf>
    <xf numFmtId="0" fontId="42" fillId="0" borderId="0" xfId="1871" applyFont="1" applyAlignment="1">
      <alignment vertical="center" wrapText="1"/>
    </xf>
    <xf numFmtId="0" fontId="95" fillId="0" borderId="0" xfId="1871" applyFont="1" applyAlignment="1">
      <alignment vertical="center"/>
    </xf>
    <xf numFmtId="4" fontId="94" fillId="0" borderId="0" xfId="1871" applyNumberFormat="1" applyFont="1" applyAlignment="1">
      <alignment vertical="center"/>
    </xf>
    <xf numFmtId="4" fontId="42" fillId="0" borderId="0" xfId="1871" applyNumberFormat="1" applyFont="1" applyAlignment="1">
      <alignment vertical="center"/>
    </xf>
    <xf numFmtId="0" fontId="94" fillId="0" borderId="0" xfId="1871" applyFont="1" applyAlignment="1">
      <alignment vertical="center"/>
    </xf>
    <xf numFmtId="0" fontId="42" fillId="0" borderId="0" xfId="2271" applyFont="1" applyAlignment="1">
      <alignment vertical="center"/>
    </xf>
    <xf numFmtId="4" fontId="42" fillId="0" borderId="0" xfId="2271" applyNumberFormat="1" applyFont="1" applyAlignment="1">
      <alignment vertical="center"/>
    </xf>
    <xf numFmtId="191" fontId="42" fillId="0" borderId="0" xfId="1871" applyNumberFormat="1" applyFont="1" applyAlignment="1">
      <alignment vertical="center"/>
    </xf>
    <xf numFmtId="0" fontId="42" fillId="0" borderId="0" xfId="2271" applyFont="1" applyAlignment="1">
      <alignment vertical="center" wrapText="1"/>
    </xf>
    <xf numFmtId="0" fontId="95" fillId="0" borderId="12" xfId="1871" applyFont="1" applyBorder="1" applyAlignment="1">
      <alignment horizontal="center" vertical="center" wrapText="1"/>
    </xf>
    <xf numFmtId="0" fontId="117" fillId="0" borderId="20" xfId="0" applyFont="1" applyBorder="1" applyAlignment="1">
      <alignment vertical="center"/>
    </xf>
    <xf numFmtId="0" fontId="15" fillId="0" borderId="0" xfId="1871" applyAlignment="1">
      <alignment horizontal="center" vertical="center"/>
    </xf>
    <xf numFmtId="0" fontId="15" fillId="0" borderId="0" xfId="1871" applyAlignment="1">
      <alignment horizontal="left" vertical="center" wrapText="1"/>
    </xf>
    <xf numFmtId="4" fontId="15" fillId="0" borderId="0" xfId="1871" applyNumberFormat="1" applyAlignment="1">
      <alignment horizontal="right" vertical="center"/>
    </xf>
    <xf numFmtId="0" fontId="15" fillId="0" borderId="0" xfId="1871" applyAlignment="1">
      <alignment vertical="center"/>
    </xf>
    <xf numFmtId="0" fontId="15" fillId="0" borderId="0" xfId="1871" applyAlignment="1">
      <alignment vertical="center" wrapText="1"/>
    </xf>
    <xf numFmtId="0" fontId="95" fillId="0" borderId="17" xfId="2417" applyFont="1" applyBorder="1" applyAlignment="1">
      <alignment horizontal="center" vertical="center" textRotation="90" wrapText="1"/>
    </xf>
    <xf numFmtId="0" fontId="95" fillId="0" borderId="17" xfId="2417" applyFont="1" applyBorder="1" applyAlignment="1">
      <alignment horizontal="center" vertical="center" wrapText="1"/>
    </xf>
    <xf numFmtId="2" fontId="95" fillId="0" borderId="22" xfId="2417" applyNumberFormat="1" applyFont="1" applyBorder="1" applyAlignment="1">
      <alignment horizontal="center" vertical="center" textRotation="90" wrapText="1"/>
    </xf>
    <xf numFmtId="0" fontId="95" fillId="0" borderId="20" xfId="2417" applyFont="1" applyBorder="1" applyAlignment="1">
      <alignment horizontal="left" vertical="center"/>
    </xf>
    <xf numFmtId="0" fontId="95" fillId="0" borderId="20" xfId="2417" applyFont="1" applyBorder="1" applyAlignment="1">
      <alignment horizontal="center" vertical="center"/>
    </xf>
    <xf numFmtId="0" fontId="95" fillId="0" borderId="21" xfId="2417" applyFont="1" applyBorder="1" applyAlignment="1">
      <alignment horizontal="center" vertical="center"/>
    </xf>
    <xf numFmtId="0" fontId="95" fillId="0" borderId="18" xfId="2417" applyFont="1" applyBorder="1" applyAlignment="1">
      <alignment horizontal="center" vertical="center" textRotation="90" wrapText="1"/>
    </xf>
    <xf numFmtId="0" fontId="95" fillId="0" borderId="18" xfId="2417" applyFont="1" applyBorder="1" applyAlignment="1">
      <alignment horizontal="center" vertical="center" wrapText="1"/>
    </xf>
    <xf numFmtId="0" fontId="95" fillId="0" borderId="16" xfId="2417" applyFont="1" applyBorder="1" applyAlignment="1">
      <alignment horizontal="center" vertical="center" wrapText="1"/>
    </xf>
    <xf numFmtId="0" fontId="95" fillId="0" borderId="20" xfId="0" applyFont="1" applyBorder="1" applyAlignment="1">
      <alignment vertical="center"/>
    </xf>
    <xf numFmtId="0" fontId="95" fillId="0" borderId="32" xfId="0" applyFont="1" applyBorder="1" applyAlignment="1">
      <alignment vertical="center" wrapText="1"/>
    </xf>
    <xf numFmtId="4" fontId="95" fillId="0" borderId="33" xfId="2546" applyNumberFormat="1" applyFont="1" applyFill="1" applyBorder="1" applyAlignment="1" applyProtection="1">
      <alignment horizontal="right" vertical="center"/>
    </xf>
    <xf numFmtId="4" fontId="95" fillId="0" borderId="32" xfId="2149" applyNumberFormat="1" applyFont="1" applyBorder="1" applyAlignment="1">
      <alignment horizontal="right" vertical="center"/>
    </xf>
    <xf numFmtId="4" fontId="95" fillId="0" borderId="33" xfId="2149" applyNumberFormat="1" applyFont="1" applyBorder="1" applyAlignment="1">
      <alignment horizontal="right" vertical="center"/>
    </xf>
    <xf numFmtId="0" fontId="102" fillId="0" borderId="0" xfId="2417" applyFont="1" applyAlignment="1">
      <alignment vertical="center"/>
    </xf>
    <xf numFmtId="0" fontId="15" fillId="0" borderId="0" xfId="2267" applyAlignment="1">
      <alignment vertical="center"/>
    </xf>
    <xf numFmtId="0" fontId="15" fillId="0" borderId="0" xfId="2267" applyAlignment="1">
      <alignment horizontal="right" vertical="center"/>
    </xf>
    <xf numFmtId="2" fontId="15" fillId="0" borderId="0" xfId="2267" applyNumberFormat="1" applyAlignment="1">
      <alignment horizontal="center" vertical="center"/>
    </xf>
    <xf numFmtId="2" fontId="15" fillId="0" borderId="0" xfId="2267" applyNumberFormat="1" applyAlignment="1">
      <alignment vertical="center"/>
    </xf>
    <xf numFmtId="0" fontId="95" fillId="0" borderId="0" xfId="0" applyFont="1"/>
    <xf numFmtId="0" fontId="95" fillId="0" borderId="0" xfId="2417" applyFont="1" applyAlignment="1">
      <alignment vertical="center" wrapText="1"/>
    </xf>
    <xf numFmtId="0" fontId="102" fillId="0" borderId="0" xfId="2417" quotePrefix="1" applyFont="1" applyAlignment="1">
      <alignment horizontal="center" vertical="center"/>
    </xf>
    <xf numFmtId="0" fontId="95" fillId="0" borderId="0" xfId="0" applyFont="1" applyAlignment="1">
      <alignment vertical="center"/>
    </xf>
    <xf numFmtId="2" fontId="95" fillId="0" borderId="19" xfId="2417" applyNumberFormat="1" applyFont="1" applyBorder="1" applyAlignment="1">
      <alignment horizontal="center" vertical="center" textRotation="90" wrapText="1"/>
    </xf>
    <xf numFmtId="0" fontId="102" fillId="0" borderId="0" xfId="2417" applyFont="1" applyAlignment="1">
      <alignment horizontal="right" vertical="center"/>
    </xf>
    <xf numFmtId="2" fontId="95" fillId="0" borderId="0" xfId="2417" applyNumberFormat="1" applyFont="1" applyAlignment="1">
      <alignment vertical="center"/>
    </xf>
    <xf numFmtId="167" fontId="102" fillId="0" borderId="0" xfId="2417" applyNumberFormat="1" applyFont="1" applyAlignment="1">
      <alignment horizontal="center" vertical="center"/>
    </xf>
    <xf numFmtId="0" fontId="116" fillId="0" borderId="0" xfId="2417" applyFont="1" applyAlignment="1">
      <alignment vertical="center"/>
    </xf>
    <xf numFmtId="0" fontId="95" fillId="0" borderId="0" xfId="2417" applyFont="1" applyAlignment="1">
      <alignment horizontal="right" vertical="center"/>
    </xf>
    <xf numFmtId="0" fontId="95" fillId="0" borderId="0" xfId="0" applyFont="1" applyAlignment="1">
      <alignment horizontal="left" vertical="center"/>
    </xf>
    <xf numFmtId="183" fontId="95" fillId="0" borderId="40" xfId="2149" applyNumberFormat="1" applyFont="1" applyBorder="1" applyAlignment="1">
      <alignment horizontal="center" vertical="center"/>
    </xf>
    <xf numFmtId="0" fontId="95" fillId="0" borderId="0" xfId="2269" applyFont="1" applyFill="1" applyBorder="1" applyAlignment="1">
      <alignment vertical="center"/>
    </xf>
    <xf numFmtId="4" fontId="95" fillId="0" borderId="0" xfId="2269" applyNumberFormat="1" applyFont="1" applyFill="1" applyBorder="1" applyAlignment="1">
      <alignment horizontal="center" vertical="center"/>
    </xf>
    <xf numFmtId="0" fontId="95" fillId="0" borderId="0" xfId="2267" applyFont="1" applyAlignment="1">
      <alignment vertical="center"/>
    </xf>
    <xf numFmtId="0" fontId="102" fillId="0" borderId="0" xfId="2267" applyFont="1" applyAlignment="1">
      <alignment horizontal="right" vertical="center"/>
    </xf>
    <xf numFmtId="4" fontId="102" fillId="0" borderId="0" xfId="2267" applyNumberFormat="1" applyFont="1" applyAlignment="1">
      <alignment horizontal="center" vertical="center"/>
    </xf>
    <xf numFmtId="0" fontId="15" fillId="0" borderId="0" xfId="2267" applyAlignment="1">
      <alignment horizontal="center" vertical="center" wrapText="1"/>
    </xf>
    <xf numFmtId="0" fontId="117" fillId="0" borderId="0" xfId="0" applyFont="1"/>
    <xf numFmtId="0" fontId="117" fillId="0" borderId="0" xfId="0" applyFont="1" applyAlignment="1">
      <alignment vertical="top"/>
    </xf>
    <xf numFmtId="1" fontId="44" fillId="0" borderId="0" xfId="0" applyNumberFormat="1" applyFont="1" applyAlignment="1">
      <alignment horizontal="center" vertical="center"/>
    </xf>
    <xf numFmtId="0" fontId="102" fillId="0" borderId="32" xfId="0" applyFont="1" applyBorder="1" applyAlignment="1">
      <alignment vertical="center" wrapText="1"/>
    </xf>
    <xf numFmtId="43" fontId="95" fillId="0" borderId="32" xfId="2547" applyFont="1" applyFill="1" applyBorder="1" applyAlignment="1" applyProtection="1">
      <alignment horizontal="center" vertical="center" wrapText="1"/>
    </xf>
    <xf numFmtId="0" fontId="41" fillId="0" borderId="32" xfId="1871" applyFont="1" applyBorder="1" applyAlignment="1">
      <alignment horizontal="right" vertical="center" wrapText="1"/>
    </xf>
    <xf numFmtId="43" fontId="95" fillId="0" borderId="32" xfId="2547" applyFont="1" applyFill="1" applyBorder="1" applyAlignment="1">
      <alignment vertical="center" wrapText="1"/>
    </xf>
    <xf numFmtId="0" fontId="41" fillId="0" borderId="32" xfId="1871" applyFont="1" applyBorder="1" applyAlignment="1">
      <alignment horizontal="center" vertical="center" wrapText="1"/>
    </xf>
    <xf numFmtId="43" fontId="41" fillId="0" borderId="31" xfId="2547" applyFont="1" applyFill="1" applyBorder="1" applyAlignment="1">
      <alignment horizontal="center" vertical="center"/>
    </xf>
    <xf numFmtId="43" fontId="95" fillId="0" borderId="31" xfId="2547" applyFont="1" applyFill="1" applyBorder="1" applyAlignment="1">
      <alignment horizontal="center" vertical="center"/>
    </xf>
    <xf numFmtId="49" fontId="15" fillId="0" borderId="0" xfId="2556" applyNumberFormat="1" applyAlignment="1">
      <alignment horizontal="left" vertical="center" wrapText="1"/>
    </xf>
    <xf numFmtId="0" fontId="15" fillId="0" borderId="0" xfId="2556" applyAlignment="1">
      <alignment horizontal="left" vertical="center" wrapText="1"/>
    </xf>
    <xf numFmtId="184" fontId="15" fillId="0" borderId="0" xfId="2556" applyNumberFormat="1" applyAlignment="1">
      <alignment horizontal="left" vertical="center" wrapText="1"/>
    </xf>
    <xf numFmtId="0" fontId="53" fillId="0" borderId="0" xfId="318" applyFont="1" applyFill="1" applyBorder="1" applyAlignment="1">
      <alignment horizontal="left" vertical="center" wrapText="1"/>
    </xf>
    <xf numFmtId="0" fontId="15" fillId="0" borderId="0" xfId="2550" applyFont="1" applyAlignment="1">
      <alignment horizontal="center" vertical="center" wrapText="1"/>
    </xf>
    <xf numFmtId="0" fontId="15" fillId="0" borderId="0" xfId="2550" applyFont="1" applyAlignment="1">
      <alignment horizontal="left" vertical="center" wrapText="1"/>
    </xf>
    <xf numFmtId="0" fontId="101" fillId="0" borderId="0" xfId="2417" applyFont="1" applyAlignment="1">
      <alignment horizontal="center" vertical="center"/>
    </xf>
    <xf numFmtId="0" fontId="15" fillId="0" borderId="0" xfId="0" applyFont="1" applyAlignment="1" applyProtection="1">
      <alignment horizontal="left" vertical="top" wrapText="1"/>
      <protection locked="0"/>
    </xf>
    <xf numFmtId="4" fontId="41" fillId="0" borderId="34" xfId="2547" applyNumberFormat="1" applyFont="1" applyFill="1" applyBorder="1" applyAlignment="1">
      <alignment horizontal="center" vertical="center"/>
    </xf>
    <xf numFmtId="4" fontId="41" fillId="0" borderId="35" xfId="2547" applyNumberFormat="1" applyFont="1" applyFill="1" applyBorder="1" applyAlignment="1">
      <alignment horizontal="center" vertical="center"/>
    </xf>
    <xf numFmtId="4" fontId="41" fillId="0" borderId="36" xfId="2547" applyNumberFormat="1" applyFont="1" applyFill="1" applyBorder="1" applyAlignment="1">
      <alignment horizontal="center" vertical="center"/>
    </xf>
    <xf numFmtId="0" fontId="15" fillId="0" borderId="0" xfId="2119" applyFont="1" applyAlignment="1">
      <alignment horizontal="left" vertical="center" wrapText="1"/>
    </xf>
    <xf numFmtId="0" fontId="41" fillId="0" borderId="34" xfId="0" applyFont="1" applyBorder="1" applyAlignment="1">
      <alignment vertical="center" wrapText="1"/>
    </xf>
    <xf numFmtId="2" fontId="41" fillId="0" borderId="35" xfId="0" applyNumberFormat="1" applyFont="1" applyBorder="1" applyAlignment="1">
      <alignment vertical="center" wrapText="1"/>
    </xf>
    <xf numFmtId="4" fontId="41" fillId="0" borderId="36" xfId="2546" applyNumberFormat="1" applyFont="1" applyFill="1" applyBorder="1" applyAlignment="1" applyProtection="1">
      <alignment horizontal="right" vertical="center"/>
    </xf>
    <xf numFmtId="183" fontId="41" fillId="0" borderId="31" xfId="2149" applyNumberFormat="1" applyFont="1" applyBorder="1" applyAlignment="1">
      <alignment horizontal="center" vertical="center"/>
    </xf>
    <xf numFmtId="4" fontId="41" fillId="0" borderId="35" xfId="2149" applyNumberFormat="1" applyFont="1" applyBorder="1" applyAlignment="1">
      <alignment horizontal="right" vertical="center"/>
    </xf>
    <xf numFmtId="4" fontId="41" fillId="0" borderId="36" xfId="2149" applyNumberFormat="1" applyFont="1" applyBorder="1" applyAlignment="1">
      <alignment horizontal="right" vertical="center"/>
    </xf>
    <xf numFmtId="2" fontId="41" fillId="0" borderId="34" xfId="0" applyNumberFormat="1" applyFont="1" applyBorder="1" applyAlignment="1">
      <alignment vertical="center" wrapText="1"/>
    </xf>
    <xf numFmtId="0" fontId="126" fillId="0" borderId="0" xfId="2552" applyFont="1" applyAlignment="1">
      <alignment vertical="center"/>
    </xf>
    <xf numFmtId="2" fontId="15" fillId="0" borderId="35" xfId="0" applyNumberFormat="1" applyFont="1" applyBorder="1" applyAlignment="1">
      <alignment horizontal="right" vertical="center" wrapText="1"/>
    </xf>
    <xf numFmtId="183" fontId="15" fillId="0" borderId="31" xfId="2149" applyNumberFormat="1" applyFont="1" applyBorder="1" applyAlignment="1">
      <alignment horizontal="right" vertical="center"/>
    </xf>
    <xf numFmtId="0" fontId="95" fillId="0" borderId="34" xfId="0" applyFont="1" applyBorder="1" applyAlignment="1">
      <alignment horizontal="right" vertical="center" wrapText="1"/>
    </xf>
    <xf numFmtId="2" fontId="95" fillId="0" borderId="35" xfId="0" applyNumberFormat="1" applyFont="1" applyBorder="1" applyAlignment="1">
      <alignment horizontal="right" vertical="center" wrapText="1"/>
    </xf>
    <xf numFmtId="4" fontId="95" fillId="0" borderId="36" xfId="2546" applyNumberFormat="1" applyFont="1" applyFill="1" applyBorder="1" applyAlignment="1" applyProtection="1">
      <alignment horizontal="right" vertical="center"/>
    </xf>
    <xf numFmtId="183" fontId="95" fillId="0" borderId="31" xfId="2149" applyNumberFormat="1" applyFont="1" applyBorder="1" applyAlignment="1">
      <alignment horizontal="right" vertical="center"/>
    </xf>
    <xf numFmtId="4" fontId="95" fillId="0" borderId="35" xfId="2149" applyNumberFormat="1" applyFont="1" applyBorder="1" applyAlignment="1">
      <alignment horizontal="right" vertical="center"/>
    </xf>
    <xf numFmtId="4" fontId="95" fillId="0" borderId="36" xfId="2149" applyNumberFormat="1" applyFont="1" applyBorder="1" applyAlignment="1">
      <alignment horizontal="right" vertical="center"/>
    </xf>
    <xf numFmtId="2" fontId="95" fillId="0" borderId="34" xfId="0" applyNumberFormat="1" applyFont="1" applyBorder="1" applyAlignment="1">
      <alignment horizontal="right" vertical="center" wrapText="1"/>
    </xf>
    <xf numFmtId="2" fontId="41" fillId="0" borderId="34" xfId="0" applyNumberFormat="1" applyFont="1" applyBorder="1" applyAlignment="1">
      <alignment horizontal="right" vertical="center" wrapText="1"/>
    </xf>
    <xf numFmtId="0" fontId="41" fillId="0" borderId="34" xfId="0" applyFont="1" applyBorder="1" applyAlignment="1">
      <alignment horizontal="left" vertical="center" wrapText="1"/>
    </xf>
    <xf numFmtId="2" fontId="41" fillId="0" borderId="34" xfId="0" applyNumberFormat="1" applyFont="1" applyBorder="1" applyAlignment="1">
      <alignment horizontal="right" vertical="center"/>
    </xf>
    <xf numFmtId="0" fontId="41" fillId="0" borderId="34" xfId="0" applyFont="1" applyBorder="1" applyAlignment="1">
      <alignment horizontal="left" vertical="center"/>
    </xf>
    <xf numFmtId="0" fontId="41" fillId="0" borderId="35" xfId="0" applyFont="1" applyBorder="1" applyAlignment="1">
      <alignment vertical="center" wrapText="1"/>
    </xf>
    <xf numFmtId="0" fontId="15" fillId="0" borderId="0" xfId="2103" applyAlignment="1">
      <alignment vertical="center"/>
    </xf>
    <xf numFmtId="2" fontId="15" fillId="0" borderId="34" xfId="2103" applyNumberFormat="1" applyBorder="1" applyAlignment="1">
      <alignment horizontal="right" vertical="center"/>
    </xf>
    <xf numFmtId="0" fontId="15" fillId="0" borderId="0" xfId="2267" applyAlignment="1">
      <alignment horizontal="center" vertical="center"/>
    </xf>
    <xf numFmtId="2" fontId="41" fillId="0" borderId="34" xfId="2103" applyNumberFormat="1" applyFont="1" applyBorder="1" applyAlignment="1">
      <alignment horizontal="right" vertical="center"/>
    </xf>
    <xf numFmtId="2" fontId="41" fillId="0" borderId="34" xfId="2103" applyNumberFormat="1" applyFont="1" applyBorder="1" applyAlignment="1">
      <alignment vertical="center"/>
    </xf>
    <xf numFmtId="2" fontId="41" fillId="0" borderId="34" xfId="0" applyNumberFormat="1" applyFont="1" applyBorder="1" applyAlignment="1">
      <alignment vertical="center"/>
    </xf>
    <xf numFmtId="0" fontId="41" fillId="0" borderId="34" xfId="2103" applyFont="1" applyBorder="1" applyAlignment="1">
      <alignment vertical="center"/>
    </xf>
    <xf numFmtId="0" fontId="49" fillId="0" borderId="0" xfId="2082" applyFont="1" applyAlignment="1">
      <alignment horizontal="left" vertical="center" wrapText="1"/>
    </xf>
    <xf numFmtId="0" fontId="116" fillId="0" borderId="17" xfId="1871" applyFont="1" applyBorder="1" applyAlignment="1">
      <alignment horizontal="center" vertical="center" wrapText="1"/>
    </xf>
    <xf numFmtId="0" fontId="95" fillId="0" borderId="32" xfId="1871" applyFont="1" applyBorder="1" applyAlignment="1">
      <alignment vertical="center"/>
    </xf>
    <xf numFmtId="4" fontId="102" fillId="0" borderId="32" xfId="1871" applyNumberFormat="1" applyFont="1" applyBorder="1" applyAlignment="1">
      <alignment vertical="center"/>
    </xf>
    <xf numFmtId="4" fontId="95" fillId="0" borderId="32" xfId="1871" applyNumberFormat="1" applyFont="1" applyBorder="1" applyAlignment="1">
      <alignment vertical="center"/>
    </xf>
    <xf numFmtId="4" fontId="95" fillId="0" borderId="32" xfId="1072" applyNumberFormat="1" applyFont="1" applyFill="1" applyBorder="1" applyAlignment="1" applyProtection="1">
      <alignment horizontal="right" vertical="center"/>
    </xf>
    <xf numFmtId="0" fontId="41" fillId="0" borderId="32" xfId="2271" applyFont="1" applyBorder="1" applyAlignment="1">
      <alignment horizontal="center" vertical="center"/>
    </xf>
    <xf numFmtId="0" fontId="41" fillId="0" borderId="32" xfId="2271" applyFont="1" applyBorder="1" applyAlignment="1">
      <alignment horizontal="center" vertical="center" wrapText="1"/>
    </xf>
    <xf numFmtId="0" fontId="41" fillId="0" borderId="32" xfId="2271" applyFont="1" applyBorder="1" applyAlignment="1">
      <alignment horizontal="left" vertical="center" wrapText="1"/>
    </xf>
    <xf numFmtId="0" fontId="41" fillId="0" borderId="32" xfId="1871" applyFont="1" applyBorder="1" applyAlignment="1">
      <alignment vertical="center" wrapText="1"/>
    </xf>
    <xf numFmtId="0" fontId="92" fillId="0" borderId="32" xfId="1871" applyFont="1" applyBorder="1" applyAlignment="1">
      <alignment horizontal="right" vertical="center" wrapText="1"/>
    </xf>
    <xf numFmtId="0" fontId="92" fillId="0" borderId="32" xfId="1871" applyFont="1" applyBorder="1" applyAlignment="1">
      <alignment vertical="center" wrapText="1"/>
    </xf>
    <xf numFmtId="0" fontId="41" fillId="0" borderId="44" xfId="2271" applyFont="1" applyBorder="1" applyAlignment="1">
      <alignment horizontal="center" vertical="center"/>
    </xf>
    <xf numFmtId="0" fontId="41" fillId="0" borderId="45" xfId="2271" applyFont="1" applyBorder="1" applyAlignment="1">
      <alignment horizontal="center" vertical="center" wrapText="1"/>
    </xf>
    <xf numFmtId="0" fontId="92" fillId="0" borderId="45" xfId="1871" applyFont="1" applyBorder="1" applyAlignment="1">
      <alignment horizontal="left" vertical="center" wrapText="1"/>
    </xf>
    <xf numFmtId="4" fontId="92" fillId="0" borderId="46" xfId="2417" applyNumberFormat="1" applyFont="1" applyBorder="1" applyAlignment="1">
      <alignment vertical="center"/>
    </xf>
    <xf numFmtId="0" fontId="41" fillId="0" borderId="39" xfId="2271" applyFont="1" applyBorder="1" applyAlignment="1">
      <alignment horizontal="center" vertical="center"/>
    </xf>
    <xf numFmtId="4" fontId="41" fillId="0" borderId="33" xfId="2417" applyNumberFormat="1" applyFont="1" applyBorder="1" applyAlignment="1">
      <alignment vertical="center"/>
    </xf>
    <xf numFmtId="4" fontId="92" fillId="0" borderId="33" xfId="2271" applyNumberFormat="1" applyFont="1" applyBorder="1" applyAlignment="1">
      <alignment vertical="center"/>
    </xf>
    <xf numFmtId="4" fontId="92" fillId="0" borderId="33" xfId="2417" applyNumberFormat="1" applyFont="1" applyBorder="1" applyAlignment="1">
      <alignment vertical="center"/>
    </xf>
    <xf numFmtId="43" fontId="41" fillId="0" borderId="33" xfId="0" applyNumberFormat="1" applyFont="1" applyBorder="1" applyAlignment="1">
      <alignment vertical="center"/>
    </xf>
    <xf numFmtId="0" fontId="41" fillId="0" borderId="50" xfId="2271" applyFont="1" applyBorder="1" applyAlignment="1">
      <alignment horizontal="center" vertical="center"/>
    </xf>
    <xf numFmtId="0" fontId="41" fillId="0" borderId="51" xfId="2271" applyFont="1" applyBorder="1" applyAlignment="1">
      <alignment horizontal="center" vertical="center"/>
    </xf>
    <xf numFmtId="0" fontId="92" fillId="0" borderId="51" xfId="1871" applyFont="1" applyBorder="1" applyAlignment="1">
      <alignment horizontal="right" vertical="center" indent="1"/>
    </xf>
    <xf numFmtId="4" fontId="92" fillId="0" borderId="53" xfId="1871" applyNumberFormat="1" applyFont="1" applyBorder="1" applyAlignment="1">
      <alignment vertical="center"/>
    </xf>
    <xf numFmtId="0" fontId="41" fillId="0" borderId="60" xfId="2271" applyFont="1" applyBorder="1" applyAlignment="1">
      <alignment horizontal="center" vertical="center"/>
    </xf>
    <xf numFmtId="0" fontId="41" fillId="0" borderId="58" xfId="2271" applyFont="1" applyBorder="1" applyAlignment="1">
      <alignment horizontal="center" vertical="center"/>
    </xf>
    <xf numFmtId="0" fontId="92" fillId="0" borderId="58" xfId="1871" applyFont="1" applyBorder="1" applyAlignment="1">
      <alignment horizontal="right" vertical="center"/>
    </xf>
    <xf numFmtId="4" fontId="92" fillId="0" borderId="59" xfId="2271" applyNumberFormat="1" applyFont="1" applyBorder="1" applyAlignment="1">
      <alignment vertical="center"/>
    </xf>
    <xf numFmtId="0" fontId="41" fillId="0" borderId="51" xfId="1871" applyFont="1" applyBorder="1" applyAlignment="1">
      <alignment horizontal="center" vertical="center" wrapText="1"/>
    </xf>
    <xf numFmtId="0" fontId="92" fillId="0" borderId="51" xfId="1871" applyFont="1" applyBorder="1" applyAlignment="1">
      <alignment vertical="center" wrapText="1"/>
    </xf>
    <xf numFmtId="4" fontId="92" fillId="0" borderId="53" xfId="2417" applyNumberFormat="1" applyFont="1" applyBorder="1" applyAlignment="1">
      <alignment vertical="center"/>
    </xf>
    <xf numFmtId="0" fontId="95" fillId="0" borderId="44" xfId="1871" applyFont="1" applyBorder="1" applyAlignment="1">
      <alignment vertical="center"/>
    </xf>
    <xf numFmtId="0" fontId="95" fillId="0" borderId="45" xfId="1871" applyFont="1" applyBorder="1" applyAlignment="1">
      <alignment vertical="center"/>
    </xf>
    <xf numFmtId="0" fontId="95" fillId="0" borderId="46" xfId="1871" applyFont="1" applyBorder="1" applyAlignment="1">
      <alignment vertical="center"/>
    </xf>
    <xf numFmtId="0" fontId="95" fillId="0" borderId="39" xfId="1871" applyFont="1" applyBorder="1" applyAlignment="1">
      <alignment horizontal="center" vertical="center"/>
    </xf>
    <xf numFmtId="2" fontId="95" fillId="0" borderId="33" xfId="1871" applyNumberFormat="1" applyFont="1" applyBorder="1" applyAlignment="1">
      <alignment vertical="center"/>
    </xf>
    <xf numFmtId="4" fontId="102" fillId="0" borderId="33" xfId="1871" applyNumberFormat="1" applyFont="1" applyBorder="1" applyAlignment="1">
      <alignment vertical="center"/>
    </xf>
    <xf numFmtId="0" fontId="95" fillId="0" borderId="33" xfId="1871" applyFont="1" applyBorder="1" applyAlignment="1">
      <alignment vertical="center"/>
    </xf>
    <xf numFmtId="4" fontId="95" fillId="0" borderId="33" xfId="1871" applyNumberFormat="1" applyFont="1" applyBorder="1" applyAlignment="1">
      <alignment vertical="center"/>
    </xf>
    <xf numFmtId="0" fontId="95" fillId="0" borderId="50" xfId="1871" applyFont="1" applyBorder="1" applyAlignment="1">
      <alignment horizontal="center" vertical="center"/>
    </xf>
    <xf numFmtId="4" fontId="102" fillId="0" borderId="51" xfId="1871" applyNumberFormat="1" applyFont="1" applyBorder="1" applyAlignment="1">
      <alignment vertical="center"/>
    </xf>
    <xf numFmtId="4" fontId="102" fillId="0" borderId="53" xfId="1871" applyNumberFormat="1" applyFont="1" applyBorder="1" applyAlignment="1">
      <alignment vertical="center"/>
    </xf>
    <xf numFmtId="0" fontId="95" fillId="0" borderId="47" xfId="1871" applyFont="1" applyBorder="1" applyAlignment="1">
      <alignment vertical="center"/>
    </xf>
    <xf numFmtId="0" fontId="102" fillId="0" borderId="48" xfId="2270" applyFont="1" applyBorder="1" applyAlignment="1">
      <alignment horizontal="center" vertical="center"/>
    </xf>
    <xf numFmtId="0" fontId="95" fillId="0" borderId="48" xfId="1871" quotePrefix="1" applyFont="1" applyBorder="1" applyAlignment="1">
      <alignment horizontal="center" vertical="center" wrapText="1"/>
    </xf>
    <xf numFmtId="16" fontId="102" fillId="0" borderId="48" xfId="1871" applyNumberFormat="1" applyFont="1" applyBorder="1" applyAlignment="1">
      <alignment horizontal="center" vertical="center"/>
    </xf>
    <xf numFmtId="16" fontId="102" fillId="0" borderId="48" xfId="1871" applyNumberFormat="1" applyFont="1" applyBorder="1" applyAlignment="1">
      <alignment horizontal="right" vertical="center"/>
    </xf>
    <xf numFmtId="0" fontId="95" fillId="0" borderId="48" xfId="1871" quotePrefix="1" applyFont="1" applyBorder="1" applyAlignment="1">
      <alignment horizontal="center" vertical="center"/>
    </xf>
    <xf numFmtId="16" fontId="95" fillId="0" borderId="48" xfId="1871" quotePrefix="1" applyNumberFormat="1" applyFont="1" applyBorder="1" applyAlignment="1">
      <alignment horizontal="center" vertical="center"/>
    </xf>
    <xf numFmtId="0" fontId="102" fillId="0" borderId="48" xfId="1871" applyFont="1" applyBorder="1" applyAlignment="1">
      <alignment horizontal="center" vertical="center"/>
    </xf>
    <xf numFmtId="0" fontId="95" fillId="0" borderId="48" xfId="1871" applyFont="1" applyBorder="1" applyAlignment="1">
      <alignment vertical="center"/>
    </xf>
    <xf numFmtId="0" fontId="102" fillId="0" borderId="52" xfId="1871" applyFont="1" applyBorder="1" applyAlignment="1">
      <alignment horizontal="center" vertical="center"/>
    </xf>
    <xf numFmtId="0" fontId="95" fillId="0" borderId="61" xfId="1871" applyFont="1" applyBorder="1" applyAlignment="1">
      <alignment vertical="center"/>
    </xf>
    <xf numFmtId="4" fontId="102" fillId="0" borderId="40" xfId="1871" applyNumberFormat="1" applyFont="1" applyBorder="1" applyAlignment="1">
      <alignment vertical="center"/>
    </xf>
    <xf numFmtId="4" fontId="95" fillId="0" borderId="40" xfId="1072" applyNumberFormat="1" applyFont="1" applyFill="1" applyBorder="1" applyAlignment="1" applyProtection="1">
      <alignment vertical="center"/>
    </xf>
    <xf numFmtId="0" fontId="95" fillId="0" borderId="40" xfId="1871" applyFont="1" applyBorder="1" applyAlignment="1">
      <alignment vertical="center"/>
    </xf>
    <xf numFmtId="4" fontId="95" fillId="0" borderId="40" xfId="1871" applyNumberFormat="1" applyFont="1" applyBorder="1" applyAlignment="1">
      <alignment vertical="center"/>
    </xf>
    <xf numFmtId="4" fontId="102" fillId="0" borderId="62" xfId="1871" applyNumberFormat="1" applyFont="1" applyBorder="1" applyAlignment="1">
      <alignment vertical="center"/>
    </xf>
    <xf numFmtId="0" fontId="95" fillId="0" borderId="27" xfId="1871" applyFont="1" applyBorder="1" applyAlignment="1">
      <alignment vertical="center"/>
    </xf>
    <xf numFmtId="0" fontId="102" fillId="0" borderId="38" xfId="1871" applyFont="1" applyBorder="1" applyAlignment="1">
      <alignment vertical="center" wrapText="1"/>
    </xf>
    <xf numFmtId="0" fontId="95" fillId="0" borderId="38" xfId="1871" applyFont="1" applyBorder="1" applyAlignment="1">
      <alignment vertical="center" wrapText="1"/>
    </xf>
    <xf numFmtId="0" fontId="102" fillId="0" borderId="38" xfId="1871" applyFont="1" applyBorder="1" applyAlignment="1">
      <alignment horizontal="right" vertical="center" wrapText="1"/>
    </xf>
    <xf numFmtId="0" fontId="102" fillId="0" borderId="38" xfId="1871" applyFont="1" applyBorder="1" applyAlignment="1">
      <alignment horizontal="left" vertical="center" wrapText="1"/>
    </xf>
    <xf numFmtId="0" fontId="95" fillId="0" borderId="38" xfId="1871" applyFont="1" applyBorder="1" applyAlignment="1">
      <alignment horizontal="left" vertical="center" wrapText="1"/>
    </xf>
    <xf numFmtId="0" fontId="102" fillId="0" borderId="38" xfId="1871" applyFont="1" applyBorder="1" applyAlignment="1">
      <alignment horizontal="left" vertical="center"/>
    </xf>
    <xf numFmtId="0" fontId="102" fillId="0" borderId="49" xfId="1871" applyFont="1" applyBorder="1" applyAlignment="1">
      <alignment horizontal="right" vertical="center" wrapText="1"/>
    </xf>
    <xf numFmtId="0" fontId="95" fillId="0" borderId="63" xfId="1871" applyFont="1" applyBorder="1" applyAlignment="1">
      <alignment horizontal="center" vertical="center"/>
    </xf>
    <xf numFmtId="0" fontId="95" fillId="0" borderId="63" xfId="1871" applyFont="1" applyBorder="1" applyAlignment="1">
      <alignment vertical="center"/>
    </xf>
    <xf numFmtId="4" fontId="95" fillId="0" borderId="63" xfId="1871" applyNumberFormat="1" applyFont="1" applyBorder="1" applyAlignment="1">
      <alignment vertical="center"/>
    </xf>
    <xf numFmtId="0" fontId="95" fillId="0" borderId="44" xfId="1871" applyFont="1" applyBorder="1" applyAlignment="1">
      <alignment horizontal="center" vertical="center"/>
    </xf>
    <xf numFmtId="4" fontId="102" fillId="0" borderId="45" xfId="1871" applyNumberFormat="1" applyFont="1" applyBorder="1" applyAlignment="1">
      <alignment vertical="center"/>
    </xf>
    <xf numFmtId="4" fontId="102" fillId="0" borderId="46" xfId="1871" applyNumberFormat="1" applyFont="1" applyBorder="1" applyAlignment="1">
      <alignment vertical="center"/>
    </xf>
    <xf numFmtId="0" fontId="95" fillId="0" borderId="53" xfId="1871" applyFont="1" applyBorder="1" applyAlignment="1">
      <alignment vertical="center"/>
    </xf>
    <xf numFmtId="0" fontId="95" fillId="0" borderId="52" xfId="1871" applyFont="1" applyBorder="1" applyAlignment="1">
      <alignment vertical="center"/>
    </xf>
    <xf numFmtId="4" fontId="102" fillId="0" borderId="61" xfId="1871" applyNumberFormat="1" applyFont="1" applyBorder="1" applyAlignment="1">
      <alignment vertical="center"/>
    </xf>
    <xf numFmtId="43" fontId="95" fillId="0" borderId="40" xfId="0" applyNumberFormat="1" applyFont="1" applyBorder="1" applyAlignment="1">
      <alignment vertical="center"/>
    </xf>
    <xf numFmtId="0" fontId="102" fillId="0" borderId="27" xfId="1871" applyFont="1" applyBorder="1" applyAlignment="1">
      <alignment horizontal="right" vertical="center"/>
    </xf>
    <xf numFmtId="0" fontId="95" fillId="0" borderId="38" xfId="1871" applyFont="1" applyBorder="1" applyAlignment="1">
      <alignment horizontal="right" vertical="center" wrapText="1"/>
    </xf>
    <xf numFmtId="0" fontId="102" fillId="0" borderId="49" xfId="1871" applyFont="1" applyBorder="1" applyAlignment="1">
      <alignment horizontal="right" vertical="center" indent="1"/>
    </xf>
    <xf numFmtId="4" fontId="95" fillId="0" borderId="45" xfId="802" applyNumberFormat="1" applyFont="1" applyFill="1" applyBorder="1" applyAlignment="1">
      <alignment horizontal="right" vertical="center"/>
    </xf>
    <xf numFmtId="4" fontId="95" fillId="0" borderId="45" xfId="1871" applyNumberFormat="1" applyFont="1" applyBorder="1" applyAlignment="1">
      <alignment horizontal="right" vertical="center"/>
    </xf>
    <xf numFmtId="4" fontId="95" fillId="0" borderId="46" xfId="802" applyNumberFormat="1" applyFont="1" applyFill="1" applyBorder="1" applyAlignment="1">
      <alignment horizontal="right" vertical="center"/>
    </xf>
    <xf numFmtId="0" fontId="102" fillId="0" borderId="33" xfId="0" applyFont="1" applyBorder="1" applyAlignment="1">
      <alignment vertical="center" wrapText="1"/>
    </xf>
    <xf numFmtId="0" fontId="95" fillId="0" borderId="33" xfId="0" applyFont="1" applyBorder="1" applyAlignment="1">
      <alignment vertical="center" wrapText="1"/>
    </xf>
    <xf numFmtId="43" fontId="95" fillId="0" borderId="33" xfId="2547" applyFont="1" applyBorder="1" applyAlignment="1">
      <alignment horizontal="center" vertical="center" wrapText="1"/>
    </xf>
    <xf numFmtId="2" fontId="95" fillId="0" borderId="32" xfId="0" applyNumberFormat="1" applyFont="1" applyBorder="1" applyAlignment="1">
      <alignment vertical="center" wrapText="1"/>
    </xf>
    <xf numFmtId="0" fontId="95" fillId="0" borderId="27" xfId="1871" applyFont="1" applyBorder="1" applyAlignment="1">
      <alignment horizontal="center" vertical="center"/>
    </xf>
    <xf numFmtId="0" fontId="95" fillId="0" borderId="38" xfId="1280" applyFont="1" applyBorder="1" applyAlignment="1">
      <alignment horizontal="center" vertical="center" wrapText="1"/>
    </xf>
    <xf numFmtId="0" fontId="116" fillId="0" borderId="38" xfId="1280" applyFont="1" applyBorder="1" applyAlignment="1">
      <alignment horizontal="center" vertical="center" wrapText="1"/>
    </xf>
    <xf numFmtId="0" fontId="95" fillId="0" borderId="38" xfId="2417" applyFont="1" applyBorder="1" applyAlignment="1">
      <alignment horizontal="center" vertical="center"/>
    </xf>
    <xf numFmtId="0" fontId="95" fillId="0" borderId="38" xfId="2549" applyFont="1" applyBorder="1" applyAlignment="1">
      <alignment horizontal="center" vertical="center" wrapText="1"/>
    </xf>
    <xf numFmtId="0" fontId="95" fillId="0" borderId="64" xfId="1871" applyFont="1" applyBorder="1" applyAlignment="1">
      <alignment horizontal="center" vertical="center"/>
    </xf>
    <xf numFmtId="0" fontId="95" fillId="0" borderId="65" xfId="1280" applyFont="1" applyBorder="1" applyAlignment="1">
      <alignment horizontal="center" vertical="center" wrapText="1"/>
    </xf>
    <xf numFmtId="49" fontId="95" fillId="0" borderId="65" xfId="1280" applyNumberFormat="1" applyFont="1" applyBorder="1" applyAlignment="1">
      <alignment horizontal="center" vertical="center" wrapText="1"/>
    </xf>
    <xf numFmtId="0" fontId="95" fillId="0" borderId="65" xfId="0" applyFont="1" applyBorder="1" applyAlignment="1">
      <alignment horizontal="center" vertical="center" wrapText="1"/>
    </xf>
    <xf numFmtId="0" fontId="116" fillId="0" borderId="65" xfId="1280" applyFont="1" applyBorder="1" applyAlignment="1">
      <alignment horizontal="center" vertical="center" wrapText="1"/>
    </xf>
    <xf numFmtId="0" fontId="95" fillId="0" borderId="66" xfId="1871" applyFont="1" applyBorder="1" applyAlignment="1">
      <alignment horizontal="left" vertical="center" wrapText="1"/>
    </xf>
    <xf numFmtId="0" fontId="119" fillId="0" borderId="67" xfId="1280" applyFont="1" applyBorder="1" applyAlignment="1">
      <alignment horizontal="center" vertical="center" wrapText="1"/>
    </xf>
    <xf numFmtId="0" fontId="95" fillId="0" borderId="67" xfId="1280" applyFont="1" applyBorder="1" applyAlignment="1">
      <alignment horizontal="left" vertical="center" wrapText="1"/>
    </xf>
    <xf numFmtId="0" fontId="116" fillId="0" borderId="67" xfId="1280" applyFont="1" applyBorder="1" applyAlignment="1">
      <alignment horizontal="center" vertical="center" wrapText="1"/>
    </xf>
    <xf numFmtId="0" fontId="102" fillId="0" borderId="67" xfId="2549" applyFont="1" applyBorder="1" applyAlignment="1">
      <alignment horizontal="left" vertical="center" wrapText="1"/>
    </xf>
    <xf numFmtId="0" fontId="95" fillId="0" borderId="67" xfId="2549" applyFont="1" applyBorder="1" applyAlignment="1">
      <alignment horizontal="left" vertical="center" wrapText="1"/>
    </xf>
    <xf numFmtId="0" fontId="116" fillId="0" borderId="67" xfId="0" applyFont="1" applyBorder="1" applyAlignment="1">
      <alignment vertical="center" wrapText="1"/>
    </xf>
    <xf numFmtId="0" fontId="95" fillId="0" borderId="67" xfId="0" applyFont="1" applyBorder="1" applyAlignment="1">
      <alignment vertical="center" wrapText="1"/>
    </xf>
    <xf numFmtId="0" fontId="116" fillId="0" borderId="67" xfId="1280" applyFont="1" applyBorder="1" applyAlignment="1">
      <alignment horizontal="left" vertical="center" wrapText="1"/>
    </xf>
    <xf numFmtId="49" fontId="95" fillId="0" borderId="38" xfId="1280" applyNumberFormat="1" applyFont="1" applyBorder="1" applyAlignment="1">
      <alignment horizontal="center" vertical="center" wrapText="1"/>
    </xf>
    <xf numFmtId="0" fontId="116" fillId="0" borderId="38" xfId="0" applyFont="1" applyBorder="1" applyAlignment="1">
      <alignment horizontal="center" vertical="center" wrapText="1"/>
    </xf>
    <xf numFmtId="176" fontId="95" fillId="0" borderId="66" xfId="802" applyNumberFormat="1" applyFont="1" applyFill="1" applyBorder="1" applyAlignment="1" applyProtection="1">
      <alignment horizontal="center" vertical="center"/>
    </xf>
    <xf numFmtId="0" fontId="95" fillId="0" borderId="67" xfId="1280" applyFont="1" applyBorder="1" applyAlignment="1">
      <alignment horizontal="center" vertical="center" wrapText="1"/>
    </xf>
    <xf numFmtId="1" fontId="95" fillId="0" borderId="67" xfId="1280" applyNumberFormat="1" applyFont="1" applyBorder="1" applyAlignment="1">
      <alignment horizontal="center" vertical="center" wrapText="1"/>
    </xf>
    <xf numFmtId="2" fontId="95" fillId="0" borderId="67" xfId="1280" applyNumberFormat="1" applyFont="1" applyBorder="1" applyAlignment="1">
      <alignment horizontal="center" vertical="center" wrapText="1"/>
    </xf>
    <xf numFmtId="49" fontId="95" fillId="0" borderId="67" xfId="1280" applyNumberFormat="1" applyFont="1" applyBorder="1" applyAlignment="1">
      <alignment horizontal="center" vertical="center" wrapText="1"/>
    </xf>
    <xf numFmtId="0" fontId="95" fillId="0" borderId="67" xfId="2549" applyFont="1" applyBorder="1" applyAlignment="1">
      <alignment horizontal="center" vertical="center" wrapText="1"/>
    </xf>
    <xf numFmtId="4" fontId="95" fillId="0" borderId="61" xfId="802" applyNumberFormat="1" applyFont="1" applyFill="1" applyBorder="1" applyAlignment="1">
      <alignment horizontal="right" vertical="center"/>
    </xf>
    <xf numFmtId="0" fontId="102" fillId="0" borderId="40" xfId="0" applyFont="1" applyBorder="1" applyAlignment="1">
      <alignment vertical="center" wrapText="1"/>
    </xf>
    <xf numFmtId="0" fontId="95" fillId="0" borderId="40" xfId="0" applyFont="1" applyBorder="1" applyAlignment="1">
      <alignment vertical="center" wrapText="1"/>
    </xf>
    <xf numFmtId="43" fontId="95" fillId="0" borderId="40" xfId="2547" applyFont="1" applyBorder="1" applyAlignment="1">
      <alignment horizontal="center" vertical="center" wrapText="1"/>
    </xf>
    <xf numFmtId="4" fontId="95" fillId="0" borderId="44" xfId="802" applyNumberFormat="1" applyFont="1" applyFill="1" applyBorder="1" applyAlignment="1">
      <alignment horizontal="right" vertical="center"/>
    </xf>
    <xf numFmtId="0" fontId="102" fillId="0" borderId="39" xfId="0" applyFont="1" applyBorder="1" applyAlignment="1">
      <alignment vertical="center" wrapText="1"/>
    </xf>
    <xf numFmtId="0" fontId="95" fillId="0" borderId="39" xfId="0" applyFont="1" applyBorder="1" applyAlignment="1">
      <alignment vertical="center" wrapText="1"/>
    </xf>
    <xf numFmtId="2" fontId="95" fillId="0" borderId="39" xfId="0" applyNumberFormat="1" applyFont="1" applyBorder="1" applyAlignment="1">
      <alignment vertical="center" wrapText="1"/>
    </xf>
    <xf numFmtId="43" fontId="95" fillId="0" borderId="39" xfId="2547" applyFont="1" applyFill="1" applyBorder="1" applyAlignment="1" applyProtection="1">
      <alignment horizontal="center" vertical="center" wrapText="1"/>
    </xf>
    <xf numFmtId="43" fontId="95" fillId="0" borderId="33" xfId="2547" applyFont="1" applyFill="1" applyBorder="1" applyAlignment="1">
      <alignment horizontal="center" vertical="center" wrapText="1"/>
    </xf>
    <xf numFmtId="2" fontId="95" fillId="0" borderId="39" xfId="0" applyNumberFormat="1" applyFont="1" applyBorder="1" applyAlignment="1">
      <alignment vertical="center"/>
    </xf>
    <xf numFmtId="43" fontId="95" fillId="0" borderId="39" xfId="2547" applyFont="1" applyFill="1" applyBorder="1" applyAlignment="1">
      <alignment vertical="center" wrapText="1"/>
    </xf>
    <xf numFmtId="0" fontId="119" fillId="0" borderId="68" xfId="1871" applyFont="1" applyBorder="1" applyAlignment="1">
      <alignment horizontal="center" vertical="center"/>
    </xf>
    <xf numFmtId="0" fontId="119" fillId="0" borderId="69" xfId="1871" applyFont="1" applyBorder="1" applyAlignment="1">
      <alignment horizontal="center" vertical="center"/>
    </xf>
    <xf numFmtId="0" fontId="102" fillId="0" borderId="69" xfId="2417" applyFont="1" applyBorder="1" applyAlignment="1">
      <alignment vertical="center"/>
    </xf>
    <xf numFmtId="0" fontId="116" fillId="0" borderId="69" xfId="1871" applyFont="1" applyBorder="1" applyAlignment="1">
      <alignment horizontal="center" vertical="center"/>
    </xf>
    <xf numFmtId="1" fontId="95" fillId="0" borderId="70" xfId="802" applyNumberFormat="1" applyFont="1" applyFill="1" applyBorder="1" applyAlignment="1" applyProtection="1">
      <alignment horizontal="center" vertical="center"/>
    </xf>
    <xf numFmtId="43" fontId="41" fillId="0" borderId="35" xfId="2547" applyFont="1" applyFill="1" applyBorder="1" applyAlignment="1">
      <alignment vertical="center" wrapText="1"/>
    </xf>
    <xf numFmtId="43" fontId="41" fillId="0" borderId="35" xfId="2547" applyFont="1" applyFill="1" applyBorder="1" applyAlignment="1">
      <alignment horizontal="center" vertical="center"/>
    </xf>
    <xf numFmtId="43" fontId="41" fillId="0" borderId="35" xfId="2547" applyFont="1" applyBorder="1" applyAlignment="1">
      <alignment vertical="center" wrapText="1"/>
    </xf>
    <xf numFmtId="43" fontId="41" fillId="0" borderId="35" xfId="2547" applyFont="1" applyBorder="1" applyAlignment="1">
      <alignment horizontal="right" vertical="center"/>
    </xf>
    <xf numFmtId="43" fontId="41" fillId="0" borderId="31" xfId="2547" applyFont="1" applyBorder="1" applyAlignment="1">
      <alignment horizontal="center" vertical="center"/>
    </xf>
    <xf numFmtId="43" fontId="41" fillId="0" borderId="34" xfId="2547" applyFont="1" applyFill="1" applyBorder="1" applyAlignment="1">
      <alignment vertical="center" wrapText="1"/>
    </xf>
    <xf numFmtId="43" fontId="41" fillId="0" borderId="36" xfId="2547" applyFont="1" applyFill="1" applyBorder="1" applyAlignment="1" applyProtection="1">
      <alignment horizontal="right" vertical="center"/>
    </xf>
    <xf numFmtId="43" fontId="41" fillId="0" borderId="34" xfId="2547" applyFont="1" applyBorder="1" applyAlignment="1">
      <alignment vertical="center" wrapText="1"/>
    </xf>
    <xf numFmtId="0" fontId="118" fillId="0" borderId="68" xfId="1871" applyFont="1" applyBorder="1" applyAlignment="1">
      <alignment horizontal="center" vertical="center"/>
    </xf>
    <xf numFmtId="0" fontId="118" fillId="0" borderId="69" xfId="1871" applyFont="1" applyBorder="1" applyAlignment="1">
      <alignment horizontal="center" vertical="center"/>
    </xf>
    <xf numFmtId="0" fontId="92" fillId="0" borderId="69" xfId="2417" applyFont="1" applyBorder="1" applyAlignment="1">
      <alignment vertical="center"/>
    </xf>
    <xf numFmtId="0" fontId="51" fillId="0" borderId="69" xfId="1871" applyFont="1" applyBorder="1" applyAlignment="1">
      <alignment horizontal="center" vertical="center"/>
    </xf>
    <xf numFmtId="4" fontId="41" fillId="0" borderId="69" xfId="802" applyNumberFormat="1" applyFont="1" applyFill="1" applyBorder="1" applyAlignment="1">
      <alignment horizontal="right" vertical="center"/>
    </xf>
    <xf numFmtId="4" fontId="92" fillId="0" borderId="69" xfId="802" applyNumberFormat="1" applyFont="1" applyFill="1" applyBorder="1" applyAlignment="1">
      <alignment horizontal="right" vertical="center"/>
    </xf>
    <xf numFmtId="4" fontId="92" fillId="0" borderId="70" xfId="802" applyNumberFormat="1" applyFont="1" applyFill="1" applyBorder="1" applyAlignment="1">
      <alignment horizontal="right" vertical="center"/>
    </xf>
    <xf numFmtId="0" fontId="95" fillId="0" borderId="78" xfId="1871" applyFont="1" applyBorder="1" applyAlignment="1">
      <alignment horizontal="center" vertical="center"/>
    </xf>
    <xf numFmtId="0" fontId="95" fillId="0" borderId="79" xfId="1871" applyFont="1" applyBorder="1" applyAlignment="1">
      <alignment horizontal="center" vertical="center"/>
    </xf>
    <xf numFmtId="0" fontId="95" fillId="0" borderId="83" xfId="1871" applyFont="1" applyBorder="1" applyAlignment="1">
      <alignment horizontal="right" vertical="center" wrapText="1"/>
    </xf>
    <xf numFmtId="1" fontId="95" fillId="0" borderId="83" xfId="802" applyNumberFormat="1" applyFont="1" applyFill="1" applyBorder="1" applyAlignment="1">
      <alignment horizontal="center" vertical="center"/>
    </xf>
    <xf numFmtId="4" fontId="95" fillId="0" borderId="81" xfId="802" applyNumberFormat="1" applyFont="1" applyFill="1" applyBorder="1" applyAlignment="1">
      <alignment horizontal="right" vertical="center"/>
    </xf>
    <xf numFmtId="4" fontId="95" fillId="0" borderId="29" xfId="802" applyNumberFormat="1" applyFont="1" applyFill="1" applyBorder="1" applyAlignment="1">
      <alignment horizontal="right" vertical="center"/>
    </xf>
    <xf numFmtId="4" fontId="95" fillId="0" borderId="29" xfId="1871" applyNumberFormat="1" applyFont="1" applyBorder="1" applyAlignment="1">
      <alignment horizontal="right" vertical="center"/>
    </xf>
    <xf numFmtId="4" fontId="95" fillId="0" borderId="30" xfId="802" applyNumberFormat="1" applyFont="1" applyFill="1" applyBorder="1" applyAlignment="1" applyProtection="1">
      <alignment horizontal="right" vertical="center"/>
    </xf>
    <xf numFmtId="4" fontId="95" fillId="0" borderId="28" xfId="802" applyNumberFormat="1" applyFont="1" applyFill="1" applyBorder="1" applyAlignment="1" applyProtection="1">
      <alignment horizontal="right" vertical="center"/>
    </xf>
    <xf numFmtId="4" fontId="95" fillId="0" borderId="29" xfId="802" applyNumberFormat="1" applyFont="1" applyFill="1" applyBorder="1" applyAlignment="1" applyProtection="1">
      <alignment horizontal="right" vertical="center"/>
    </xf>
    <xf numFmtId="4" fontId="95" fillId="0" borderId="68" xfId="802" applyNumberFormat="1" applyFont="1" applyFill="1" applyBorder="1" applyAlignment="1">
      <alignment horizontal="right" vertical="center"/>
    </xf>
    <xf numFmtId="4" fontId="95" fillId="0" borderId="69" xfId="802" applyNumberFormat="1" applyFont="1" applyFill="1" applyBorder="1" applyAlignment="1">
      <alignment horizontal="right" vertical="center"/>
    </xf>
    <xf numFmtId="4" fontId="95" fillId="0" borderId="70" xfId="802" applyNumberFormat="1" applyFont="1" applyFill="1" applyBorder="1" applyAlignment="1">
      <alignment horizontal="right" vertical="center"/>
    </xf>
    <xf numFmtId="4" fontId="102" fillId="0" borderId="82" xfId="802" applyNumberFormat="1" applyFont="1" applyFill="1" applyBorder="1" applyAlignment="1">
      <alignment horizontal="right" vertical="center"/>
    </xf>
    <xf numFmtId="4" fontId="102" fillId="0" borderId="69" xfId="802" applyNumberFormat="1" applyFont="1" applyFill="1" applyBorder="1" applyAlignment="1">
      <alignment horizontal="right" vertical="center"/>
    </xf>
    <xf numFmtId="4" fontId="102" fillId="0" borderId="70" xfId="802" applyNumberFormat="1" applyFont="1" applyFill="1" applyBorder="1" applyAlignment="1">
      <alignment horizontal="right" vertical="center"/>
    </xf>
    <xf numFmtId="0" fontId="41" fillId="0" borderId="45" xfId="2417" applyFont="1" applyBorder="1" applyAlignment="1">
      <alignment horizontal="center" vertical="center"/>
    </xf>
    <xf numFmtId="2" fontId="41" fillId="0" borderId="35" xfId="2268" applyNumberFormat="1" applyFont="1" applyBorder="1" applyAlignment="1">
      <alignment horizontal="center" vertical="center"/>
    </xf>
    <xf numFmtId="2" fontId="41" fillId="0" borderId="35" xfId="2267" applyNumberFormat="1" applyFont="1" applyBorder="1" applyAlignment="1">
      <alignment horizontal="right" vertical="center"/>
    </xf>
    <xf numFmtId="2" fontId="41" fillId="0" borderId="36" xfId="2267" applyNumberFormat="1" applyFont="1" applyBorder="1" applyAlignment="1">
      <alignment horizontal="right" vertical="center"/>
    </xf>
    <xf numFmtId="0" fontId="41" fillId="0" borderId="34" xfId="0" applyFont="1" applyBorder="1" applyAlignment="1">
      <alignment horizontal="center" vertical="center" wrapText="1"/>
    </xf>
    <xf numFmtId="2" fontId="41" fillId="0" borderId="35" xfId="2417" applyNumberFormat="1" applyFont="1" applyBorder="1" applyAlignment="1">
      <alignment horizontal="center" vertical="center"/>
    </xf>
    <xf numFmtId="0" fontId="41" fillId="0" borderId="74" xfId="2417" applyFont="1" applyBorder="1" applyAlignment="1">
      <alignment horizontal="center" vertical="center"/>
    </xf>
    <xf numFmtId="2" fontId="41" fillId="0" borderId="31" xfId="2268" applyNumberFormat="1" applyFont="1" applyBorder="1" applyAlignment="1">
      <alignment horizontal="center" vertical="center"/>
    </xf>
    <xf numFmtId="2" fontId="41" fillId="0" borderId="34" xfId="2268" applyNumberFormat="1" applyFont="1" applyBorder="1" applyAlignment="1">
      <alignment horizontal="center" vertical="center"/>
    </xf>
    <xf numFmtId="2" fontId="41" fillId="0" borderId="36" xfId="2268" applyNumberFormat="1" applyFont="1" applyBorder="1" applyAlignment="1">
      <alignment horizontal="center" vertical="center"/>
    </xf>
    <xf numFmtId="0" fontId="41" fillId="0" borderId="77" xfId="2417" quotePrefix="1" applyFont="1" applyBorder="1" applyAlignment="1">
      <alignment horizontal="center" vertical="center"/>
    </xf>
    <xf numFmtId="0" fontId="41" fillId="0" borderId="77" xfId="0" applyFont="1" applyBorder="1" applyAlignment="1">
      <alignment horizontal="center" vertical="center" wrapText="1"/>
    </xf>
    <xf numFmtId="0" fontId="41" fillId="0" borderId="27" xfId="2417" applyFont="1" applyBorder="1" applyAlignment="1">
      <alignment horizontal="center" vertical="center"/>
    </xf>
    <xf numFmtId="0" fontId="41" fillId="0" borderId="75" xfId="2417" applyFont="1" applyBorder="1" applyAlignment="1">
      <alignment horizontal="center" vertical="center"/>
    </xf>
    <xf numFmtId="0" fontId="41" fillId="0" borderId="78" xfId="0" applyFont="1" applyBorder="1" applyAlignment="1">
      <alignment horizontal="center" vertical="center" wrapText="1"/>
    </xf>
    <xf numFmtId="1" fontId="41" fillId="0" borderId="69" xfId="802" applyNumberFormat="1" applyFont="1" applyFill="1" applyBorder="1" applyAlignment="1" applyProtection="1">
      <alignment horizontal="center" vertical="center"/>
    </xf>
    <xf numFmtId="0" fontId="41" fillId="0" borderId="44" xfId="0" applyFont="1" applyBorder="1" applyAlignment="1">
      <alignment horizontal="center" vertical="center"/>
    </xf>
    <xf numFmtId="0" fontId="41" fillId="0" borderId="45" xfId="0" applyFont="1" applyBorder="1" applyAlignment="1">
      <alignment horizontal="center" vertical="center"/>
    </xf>
    <xf numFmtId="4" fontId="41" fillId="0" borderId="45" xfId="2149" applyNumberFormat="1" applyFont="1" applyBorder="1" applyAlignment="1">
      <alignment horizontal="right" vertical="center"/>
    </xf>
    <xf numFmtId="2" fontId="41" fillId="0" borderId="45" xfId="0" applyNumberFormat="1" applyFont="1" applyBorder="1" applyAlignment="1">
      <alignment horizontal="center" vertical="center"/>
    </xf>
    <xf numFmtId="4" fontId="41" fillId="0" borderId="46" xfId="2149" applyNumberFormat="1" applyFont="1" applyBorder="1" applyAlignment="1">
      <alignment horizontal="right" vertical="center"/>
    </xf>
    <xf numFmtId="0" fontId="41" fillId="0" borderId="35" xfId="0" applyFont="1" applyBorder="1" applyAlignment="1">
      <alignment horizontal="center" vertical="center" wrapText="1"/>
    </xf>
    <xf numFmtId="0" fontId="41" fillId="0" borderId="35" xfId="0" applyFont="1" applyBorder="1" applyAlignment="1">
      <alignment horizontal="left" vertical="center" wrapText="1"/>
    </xf>
    <xf numFmtId="0" fontId="41" fillId="0" borderId="35" xfId="2417" applyFont="1" applyBorder="1" applyAlignment="1">
      <alignment vertical="center"/>
    </xf>
    <xf numFmtId="0" fontId="41" fillId="0" borderId="36" xfId="2417" applyFont="1" applyBorder="1" applyAlignment="1">
      <alignment vertical="center"/>
    </xf>
    <xf numFmtId="0" fontId="41" fillId="0" borderId="29" xfId="2417" applyFont="1" applyBorder="1" applyAlignment="1">
      <alignment vertical="center"/>
    </xf>
    <xf numFmtId="0" fontId="41" fillId="0" borderId="30" xfId="2417" applyFont="1" applyBorder="1" applyAlignment="1">
      <alignment vertical="center"/>
    </xf>
    <xf numFmtId="2" fontId="41" fillId="0" borderId="61" xfId="0" applyNumberFormat="1" applyFont="1" applyBorder="1" applyAlignment="1">
      <alignment horizontal="center" vertical="center"/>
    </xf>
    <xf numFmtId="0" fontId="41" fillId="0" borderId="28" xfId="2417" applyFont="1" applyBorder="1" applyAlignment="1">
      <alignment vertical="center"/>
    </xf>
    <xf numFmtId="2" fontId="41" fillId="0" borderId="46" xfId="0" applyNumberFormat="1" applyFont="1" applyBorder="1" applyAlignment="1">
      <alignment horizontal="center" vertical="center"/>
    </xf>
    <xf numFmtId="2" fontId="41" fillId="0" borderId="34" xfId="2417" applyNumberFormat="1" applyFont="1" applyBorder="1" applyAlignment="1">
      <alignment horizontal="right" vertical="center"/>
    </xf>
    <xf numFmtId="2" fontId="41" fillId="0" borderId="71" xfId="2417" applyNumberFormat="1" applyFont="1" applyBorder="1" applyAlignment="1">
      <alignment vertical="center"/>
    </xf>
    <xf numFmtId="2" fontId="41" fillId="0" borderId="72" xfId="2417" applyNumberFormat="1" applyFont="1" applyBorder="1" applyAlignment="1">
      <alignment vertical="center"/>
    </xf>
    <xf numFmtId="0" fontId="41" fillId="0" borderId="72" xfId="2417" applyFont="1" applyBorder="1" applyAlignment="1">
      <alignment vertical="center"/>
    </xf>
    <xf numFmtId="0" fontId="41" fillId="0" borderId="73" xfId="2417" applyFont="1" applyBorder="1" applyAlignment="1">
      <alignment vertical="center"/>
    </xf>
    <xf numFmtId="0" fontId="41" fillId="0" borderId="66" xfId="0" applyFont="1" applyBorder="1" applyAlignment="1">
      <alignment horizontal="center" vertical="center"/>
    </xf>
    <xf numFmtId="0" fontId="41" fillId="0" borderId="84" xfId="2417" applyFont="1" applyBorder="1" applyAlignment="1">
      <alignment horizontal="center" vertical="center"/>
    </xf>
    <xf numFmtId="2" fontId="41" fillId="0" borderId="84" xfId="2417" applyNumberFormat="1" applyFont="1" applyBorder="1" applyAlignment="1">
      <alignment horizontal="center" vertical="center"/>
    </xf>
    <xf numFmtId="2" fontId="41" fillId="0" borderId="84" xfId="2549" applyNumberFormat="1" applyFont="1" applyBorder="1" applyAlignment="1">
      <alignment horizontal="center" vertical="center" wrapText="1"/>
    </xf>
    <xf numFmtId="2" fontId="41" fillId="0" borderId="83" xfId="2417" applyNumberFormat="1" applyFont="1" applyBorder="1" applyAlignment="1">
      <alignment vertical="center"/>
    </xf>
    <xf numFmtId="0" fontId="41" fillId="0" borderId="27" xfId="0" applyFont="1" applyBorder="1" applyAlignment="1">
      <alignment horizontal="center" vertical="center"/>
    </xf>
    <xf numFmtId="0" fontId="41" fillId="0" borderId="76" xfId="2417" applyFont="1" applyBorder="1" applyAlignment="1">
      <alignment vertical="center"/>
    </xf>
    <xf numFmtId="0" fontId="41" fillId="0" borderId="64" xfId="0" applyFont="1" applyBorder="1" applyAlignment="1">
      <alignment horizontal="center" vertical="center"/>
    </xf>
    <xf numFmtId="0" fontId="41" fillId="0" borderId="78" xfId="2417" applyFont="1" applyBorder="1" applyAlignment="1">
      <alignment vertical="center"/>
    </xf>
    <xf numFmtId="0" fontId="92" fillId="0" borderId="66" xfId="0" applyFont="1" applyBorder="1" applyAlignment="1">
      <alignment horizontal="center" vertical="center" wrapText="1"/>
    </xf>
    <xf numFmtId="0" fontId="92" fillId="0" borderId="84" xfId="2417" applyFont="1" applyBorder="1" applyAlignment="1">
      <alignment horizontal="center" vertical="center" wrapText="1"/>
    </xf>
    <xf numFmtId="0" fontId="41" fillId="0" borderId="84" xfId="2417" applyFont="1" applyBorder="1" applyAlignment="1">
      <alignment vertical="center" wrapText="1"/>
    </xf>
    <xf numFmtId="0" fontId="41" fillId="0" borderId="84" xfId="0" applyFont="1" applyBorder="1" applyAlignment="1">
      <alignment horizontal="left" vertical="center" wrapText="1"/>
    </xf>
    <xf numFmtId="0" fontId="41" fillId="0" borderId="83" xfId="2417" applyFont="1" applyBorder="1" applyAlignment="1">
      <alignment vertical="center"/>
    </xf>
    <xf numFmtId="0" fontId="41" fillId="0" borderId="75" xfId="0" applyFont="1" applyBorder="1" applyAlignment="1">
      <alignment horizontal="center" vertical="center" wrapText="1"/>
    </xf>
    <xf numFmtId="43" fontId="41" fillId="0" borderId="36" xfId="2547" applyFont="1" applyBorder="1" applyAlignment="1">
      <alignment horizontal="right" vertical="center"/>
    </xf>
    <xf numFmtId="0" fontId="41" fillId="0" borderId="44" xfId="2417" applyFont="1" applyBorder="1" applyAlignment="1">
      <alignment horizontal="center" vertical="center"/>
    </xf>
    <xf numFmtId="2" fontId="41" fillId="0" borderId="71" xfId="2417" applyNumberFormat="1" applyFont="1" applyBorder="1" applyAlignment="1">
      <alignment horizontal="center" vertical="center"/>
    </xf>
    <xf numFmtId="2" fontId="41" fillId="0" borderId="72" xfId="2417" applyNumberFormat="1" applyFont="1" applyBorder="1" applyAlignment="1">
      <alignment horizontal="center" vertical="center"/>
    </xf>
    <xf numFmtId="0" fontId="41" fillId="0" borderId="81" xfId="0" applyFont="1" applyBorder="1" applyAlignment="1">
      <alignment horizontal="center" vertical="center" wrapText="1"/>
    </xf>
    <xf numFmtId="0" fontId="41" fillId="0" borderId="74" xfId="2417" applyFont="1" applyBorder="1" applyAlignment="1">
      <alignment horizontal="left" vertical="center" wrapText="1"/>
    </xf>
    <xf numFmtId="0" fontId="41" fillId="0" borderId="66" xfId="2417" applyFont="1" applyBorder="1" applyAlignment="1">
      <alignment horizontal="center" vertical="center"/>
    </xf>
    <xf numFmtId="1" fontId="41" fillId="0" borderId="84" xfId="2417" applyNumberFormat="1" applyFont="1" applyBorder="1" applyAlignment="1">
      <alignment horizontal="center" vertical="center"/>
    </xf>
    <xf numFmtId="2" fontId="41" fillId="0" borderId="83" xfId="2417" applyNumberFormat="1" applyFont="1" applyBorder="1" applyAlignment="1">
      <alignment horizontal="center" vertical="center"/>
    </xf>
    <xf numFmtId="0" fontId="41" fillId="0" borderId="76" xfId="2417" applyFont="1" applyBorder="1" applyAlignment="1">
      <alignment horizontal="center" vertical="center"/>
    </xf>
    <xf numFmtId="0" fontId="41" fillId="0" borderId="77" xfId="0" applyFont="1" applyBorder="1"/>
    <xf numFmtId="0" fontId="41" fillId="0" borderId="84" xfId="2417" applyFont="1" applyBorder="1" applyAlignment="1">
      <alignment horizontal="left" vertical="center" wrapText="1"/>
    </xf>
    <xf numFmtId="0" fontId="41" fillId="0" borderId="84" xfId="0" applyFont="1" applyBorder="1" applyAlignment="1">
      <alignment vertical="center" wrapText="1"/>
    </xf>
    <xf numFmtId="0" fontId="41" fillId="0" borderId="83" xfId="2417" applyFont="1" applyBorder="1" applyAlignment="1">
      <alignment horizontal="left" vertical="center" wrapText="1"/>
    </xf>
    <xf numFmtId="0" fontId="95" fillId="0" borderId="45" xfId="2417" applyFont="1" applyBorder="1" applyAlignment="1">
      <alignment horizontal="center" vertical="center"/>
    </xf>
    <xf numFmtId="2" fontId="95" fillId="0" borderId="45" xfId="2268" applyNumberFormat="1" applyFont="1" applyBorder="1" applyAlignment="1">
      <alignment horizontal="center" vertical="center"/>
    </xf>
    <xf numFmtId="2" fontId="95" fillId="0" borderId="45" xfId="2267" applyNumberFormat="1" applyFont="1" applyBorder="1" applyAlignment="1">
      <alignment horizontal="right" vertical="center"/>
    </xf>
    <xf numFmtId="2" fontId="95" fillId="0" borderId="46" xfId="2267" applyNumberFormat="1" applyFont="1" applyBorder="1" applyAlignment="1">
      <alignment horizontal="right" vertical="center"/>
    </xf>
    <xf numFmtId="2" fontId="102" fillId="0" borderId="35" xfId="0" applyNumberFormat="1" applyFont="1" applyBorder="1" applyAlignment="1">
      <alignment horizontal="center" vertical="center"/>
    </xf>
    <xf numFmtId="2" fontId="95" fillId="0" borderId="35" xfId="2268" applyNumberFormat="1" applyFont="1" applyBorder="1" applyAlignment="1">
      <alignment horizontal="center" vertical="center"/>
    </xf>
    <xf numFmtId="2" fontId="95" fillId="0" borderId="35" xfId="2267" applyNumberFormat="1" applyFont="1" applyBorder="1" applyAlignment="1">
      <alignment horizontal="center" vertical="center"/>
    </xf>
    <xf numFmtId="0" fontId="95" fillId="0" borderId="36" xfId="0" applyFont="1" applyBorder="1"/>
    <xf numFmtId="0" fontId="95" fillId="0" borderId="35" xfId="2417" applyFont="1" applyBorder="1" applyAlignment="1">
      <alignment horizontal="center" vertical="center"/>
    </xf>
    <xf numFmtId="2" fontId="95" fillId="0" borderId="35" xfId="2417" applyNumberFormat="1" applyFont="1" applyBorder="1" applyAlignment="1">
      <alignment horizontal="center" vertical="center"/>
    </xf>
    <xf numFmtId="43" fontId="95" fillId="32" borderId="35" xfId="2547" applyFont="1" applyFill="1" applyBorder="1" applyAlignment="1" applyProtection="1">
      <alignment horizontal="center" vertical="center" wrapText="1"/>
    </xf>
    <xf numFmtId="165" fontId="95" fillId="32" borderId="35" xfId="0" applyNumberFormat="1" applyFont="1" applyFill="1" applyBorder="1" applyAlignment="1">
      <alignment horizontal="center" vertical="center" wrapText="1"/>
    </xf>
    <xf numFmtId="43" fontId="95" fillId="32" borderId="35" xfId="0" applyNumberFormat="1" applyFont="1" applyFill="1" applyBorder="1" applyAlignment="1">
      <alignment vertical="center" wrapText="1"/>
    </xf>
    <xf numFmtId="43" fontId="95" fillId="0" borderId="35" xfId="0" applyNumberFormat="1" applyFont="1" applyBorder="1" applyAlignment="1">
      <alignment horizontal="center" vertical="center" wrapText="1"/>
    </xf>
    <xf numFmtId="43" fontId="95" fillId="0" borderId="35" xfId="2547" applyFont="1" applyFill="1" applyBorder="1" applyAlignment="1" applyProtection="1">
      <alignment horizontal="center" vertical="center" wrapText="1"/>
    </xf>
    <xf numFmtId="43" fontId="95" fillId="0" borderId="36" xfId="0" applyNumberFormat="1" applyFont="1" applyBorder="1" applyAlignment="1">
      <alignment horizontal="center" vertical="center" wrapText="1"/>
    </xf>
    <xf numFmtId="1" fontId="95" fillId="0" borderId="35" xfId="2417" applyNumberFormat="1" applyFont="1" applyBorder="1" applyAlignment="1">
      <alignment horizontal="center" vertical="center"/>
    </xf>
    <xf numFmtId="2" fontId="95" fillId="0" borderId="35" xfId="0" applyNumberFormat="1" applyFont="1" applyBorder="1" applyAlignment="1">
      <alignment vertical="center" wrapText="1"/>
    </xf>
    <xf numFmtId="0" fontId="95" fillId="0" borderId="35" xfId="0" applyFont="1" applyBorder="1" applyAlignment="1">
      <alignment vertical="center" wrapText="1"/>
    </xf>
    <xf numFmtId="2" fontId="95" fillId="0" borderId="29" xfId="2417" applyNumberFormat="1" applyFont="1" applyBorder="1" applyAlignment="1">
      <alignment horizontal="center" vertical="center"/>
    </xf>
    <xf numFmtId="2" fontId="95" fillId="0" borderId="29" xfId="2267" applyNumberFormat="1" applyFont="1" applyBorder="1" applyAlignment="1">
      <alignment horizontal="center" vertical="center"/>
    </xf>
    <xf numFmtId="2" fontId="95" fillId="0" borderId="29" xfId="2268" applyNumberFormat="1" applyFont="1" applyBorder="1" applyAlignment="1">
      <alignment horizontal="center" vertical="center"/>
    </xf>
    <xf numFmtId="4" fontId="95" fillId="0" borderId="29" xfId="2149" applyNumberFormat="1" applyFont="1" applyBorder="1" applyAlignment="1">
      <alignment horizontal="right" vertical="center"/>
    </xf>
    <xf numFmtId="4" fontId="95" fillId="0" borderId="30" xfId="2149" applyNumberFormat="1" applyFont="1" applyBorder="1" applyAlignment="1">
      <alignment horizontal="right" vertical="center"/>
    </xf>
    <xf numFmtId="1" fontId="95" fillId="0" borderId="69" xfId="802" applyNumberFormat="1" applyFont="1" applyFill="1" applyBorder="1" applyAlignment="1" applyProtection="1">
      <alignment horizontal="center" vertical="center"/>
    </xf>
    <xf numFmtId="2" fontId="95" fillId="0" borderId="61" xfId="2268" applyNumberFormat="1" applyFont="1" applyBorder="1" applyAlignment="1">
      <alignment horizontal="center" vertical="center"/>
    </xf>
    <xf numFmtId="4" fontId="95" fillId="0" borderId="31" xfId="2149" applyNumberFormat="1" applyFont="1" applyBorder="1" applyAlignment="1">
      <alignment horizontal="right" vertical="center"/>
    </xf>
    <xf numFmtId="43" fontId="95" fillId="0" borderId="31" xfId="0" applyNumberFormat="1" applyFont="1" applyBorder="1" applyAlignment="1">
      <alignment horizontal="center" vertical="center" wrapText="1"/>
    </xf>
    <xf numFmtId="183" fontId="95" fillId="0" borderId="31" xfId="2149" applyNumberFormat="1" applyFont="1" applyBorder="1" applyAlignment="1">
      <alignment horizontal="center" vertical="center"/>
    </xf>
    <xf numFmtId="2" fontId="95" fillId="0" borderId="28" xfId="2268" applyNumberFormat="1" applyFont="1" applyBorder="1" applyAlignment="1">
      <alignment horizontal="center" vertical="center"/>
    </xf>
    <xf numFmtId="0" fontId="95" fillId="0" borderId="44" xfId="2417" applyFont="1" applyBorder="1" applyAlignment="1">
      <alignment horizontal="center" vertical="center"/>
    </xf>
    <xf numFmtId="2" fontId="95" fillId="0" borderId="46" xfId="2268" applyNumberFormat="1" applyFont="1" applyBorder="1" applyAlignment="1">
      <alignment horizontal="center" vertical="center"/>
    </xf>
    <xf numFmtId="43" fontId="95" fillId="32" borderId="34" xfId="2547" applyFont="1" applyFill="1" applyBorder="1" applyAlignment="1" applyProtection="1">
      <alignment horizontal="center" vertical="center" wrapText="1"/>
    </xf>
    <xf numFmtId="2" fontId="95" fillId="0" borderId="34" xfId="2417" applyNumberFormat="1" applyFont="1" applyBorder="1" applyAlignment="1">
      <alignment horizontal="center" vertical="center"/>
    </xf>
    <xf numFmtId="2" fontId="95" fillId="0" borderId="71" xfId="2417" applyNumberFormat="1" applyFont="1" applyBorder="1" applyAlignment="1">
      <alignment horizontal="center" vertical="center"/>
    </xf>
    <xf numFmtId="2" fontId="95" fillId="0" borderId="72" xfId="2417" applyNumberFormat="1" applyFont="1" applyBorder="1" applyAlignment="1">
      <alignment horizontal="center" vertical="center"/>
    </xf>
    <xf numFmtId="2" fontId="95" fillId="0" borderId="72" xfId="2267" applyNumberFormat="1" applyFont="1" applyBorder="1" applyAlignment="1">
      <alignment horizontal="center" vertical="center"/>
    </xf>
    <xf numFmtId="2" fontId="95" fillId="0" borderId="72" xfId="2268" applyNumberFormat="1" applyFont="1" applyBorder="1" applyAlignment="1">
      <alignment horizontal="center" vertical="center"/>
    </xf>
    <xf numFmtId="2" fontId="95" fillId="0" borderId="73" xfId="2268" applyNumberFormat="1" applyFont="1" applyBorder="1" applyAlignment="1">
      <alignment horizontal="center" vertical="center"/>
    </xf>
    <xf numFmtId="0" fontId="95" fillId="0" borderId="66" xfId="2417" applyFont="1" applyBorder="1" applyAlignment="1">
      <alignment horizontal="center" vertical="center"/>
    </xf>
    <xf numFmtId="2" fontId="102" fillId="0" borderId="84" xfId="0" applyNumberFormat="1" applyFont="1" applyBorder="1" applyAlignment="1">
      <alignment horizontal="center" vertical="center"/>
    </xf>
    <xf numFmtId="2" fontId="95" fillId="0" borderId="84" xfId="2417" applyNumberFormat="1" applyFont="1" applyBorder="1" applyAlignment="1">
      <alignment horizontal="center" vertical="center"/>
    </xf>
    <xf numFmtId="1" fontId="95" fillId="0" borderId="84" xfId="2417" applyNumberFormat="1" applyFont="1" applyBorder="1" applyAlignment="1">
      <alignment horizontal="center" vertical="center"/>
    </xf>
    <xf numFmtId="2" fontId="95" fillId="0" borderId="83" xfId="2417" applyNumberFormat="1" applyFont="1" applyBorder="1" applyAlignment="1">
      <alignment horizontal="center" vertical="center"/>
    </xf>
    <xf numFmtId="0" fontId="95" fillId="0" borderId="27" xfId="2417" applyFont="1" applyBorder="1" applyAlignment="1">
      <alignment horizontal="center" vertical="center"/>
    </xf>
    <xf numFmtId="0" fontId="95" fillId="0" borderId="75" xfId="2417" applyFont="1" applyBorder="1" applyAlignment="1">
      <alignment horizontal="center" vertical="center"/>
    </xf>
    <xf numFmtId="0" fontId="95" fillId="0" borderId="76" xfId="2417" applyFont="1" applyBorder="1" applyAlignment="1">
      <alignment horizontal="center" vertical="center"/>
    </xf>
    <xf numFmtId="0" fontId="95" fillId="0" borderId="64" xfId="2417" quotePrefix="1" applyFont="1" applyBorder="1" applyAlignment="1">
      <alignment horizontal="center" vertical="center"/>
    </xf>
    <xf numFmtId="0" fontId="95" fillId="0" borderId="77" xfId="2417" quotePrefix="1" applyFont="1" applyBorder="1" applyAlignment="1">
      <alignment horizontal="center" vertical="center"/>
    </xf>
    <xf numFmtId="0" fontId="95" fillId="0" borderId="78" xfId="2417" quotePrefix="1" applyFont="1" applyBorder="1" applyAlignment="1">
      <alignment horizontal="center" vertical="center"/>
    </xf>
    <xf numFmtId="0" fontId="102" fillId="0" borderId="66" xfId="2417" applyFont="1" applyBorder="1" applyAlignment="1">
      <alignment horizontal="center" vertical="center" wrapText="1"/>
    </xf>
    <xf numFmtId="0" fontId="119" fillId="0" borderId="84" xfId="2417" applyFont="1" applyBorder="1" applyAlignment="1">
      <alignment horizontal="center" vertical="center" wrapText="1"/>
    </xf>
    <xf numFmtId="0" fontId="95" fillId="0" borderId="84" xfId="2417" applyFont="1" applyBorder="1" applyAlignment="1">
      <alignment vertical="center" wrapText="1"/>
    </xf>
    <xf numFmtId="0" fontId="95" fillId="0" borderId="83" xfId="2417" applyFont="1" applyBorder="1" applyAlignment="1">
      <alignment vertical="center" wrapText="1"/>
    </xf>
    <xf numFmtId="0" fontId="102" fillId="0" borderId="75" xfId="0" applyFont="1" applyBorder="1" applyAlignment="1">
      <alignment horizontal="center" vertical="center"/>
    </xf>
    <xf numFmtId="0" fontId="95" fillId="0" borderId="75" xfId="0" applyFont="1" applyBorder="1" applyAlignment="1">
      <alignment horizontal="center" vertical="center" wrapText="1"/>
    </xf>
    <xf numFmtId="0" fontId="95" fillId="0" borderId="76" xfId="0" applyFont="1" applyBorder="1" applyAlignment="1">
      <alignment horizontal="center" vertical="center" wrapText="1"/>
    </xf>
    <xf numFmtId="43" fontId="95" fillId="0" borderId="35" xfId="0" applyNumberFormat="1" applyFont="1" applyBorder="1" applyAlignment="1">
      <alignment vertical="center"/>
    </xf>
    <xf numFmtId="165" fontId="95" fillId="0" borderId="35" xfId="0" applyNumberFormat="1" applyFont="1" applyBorder="1" applyAlignment="1">
      <alignment horizontal="center" vertical="center" wrapText="1"/>
    </xf>
    <xf numFmtId="0" fontId="116" fillId="0" borderId="35" xfId="2417" applyFont="1" applyBorder="1" applyAlignment="1">
      <alignment horizontal="center" vertical="center"/>
    </xf>
    <xf numFmtId="0" fontId="95" fillId="0" borderId="34" xfId="0" applyFont="1" applyBorder="1" applyAlignment="1">
      <alignment horizontal="center" vertical="center"/>
    </xf>
    <xf numFmtId="0" fontId="95" fillId="0" borderId="35" xfId="0" applyFont="1" applyBorder="1" applyAlignment="1">
      <alignment horizontal="center" vertical="center"/>
    </xf>
    <xf numFmtId="0" fontId="95" fillId="0" borderId="35" xfId="0" applyFont="1" applyBorder="1" applyAlignment="1">
      <alignment vertical="center"/>
    </xf>
    <xf numFmtId="0" fontId="95" fillId="0" borderId="36" xfId="0" applyFont="1" applyBorder="1" applyAlignment="1">
      <alignment vertical="center"/>
    </xf>
    <xf numFmtId="0" fontId="95" fillId="0" borderId="31" xfId="0" applyFont="1" applyBorder="1" applyAlignment="1">
      <alignment vertical="center"/>
    </xf>
    <xf numFmtId="1" fontId="95" fillId="0" borderId="34" xfId="2417" applyNumberFormat="1" applyFont="1" applyBorder="1" applyAlignment="1">
      <alignment horizontal="center" vertical="center"/>
    </xf>
    <xf numFmtId="0" fontId="95" fillId="0" borderId="72" xfId="0" applyFont="1" applyBorder="1" applyAlignment="1">
      <alignment vertical="center"/>
    </xf>
    <xf numFmtId="0" fontId="95" fillId="0" borderId="73" xfId="0" applyFont="1" applyBorder="1" applyAlignment="1">
      <alignment vertical="center"/>
    </xf>
    <xf numFmtId="0" fontId="95" fillId="0" borderId="84" xfId="2417" applyFont="1" applyBorder="1" applyAlignment="1">
      <alignment horizontal="center" vertical="center"/>
    </xf>
    <xf numFmtId="0" fontId="95" fillId="0" borderId="84" xfId="0" applyFont="1" applyBorder="1" applyAlignment="1">
      <alignment horizontal="center" vertical="center"/>
    </xf>
    <xf numFmtId="0" fontId="116" fillId="0" borderId="75" xfId="2417" applyFont="1" applyBorder="1" applyAlignment="1">
      <alignment horizontal="center" vertical="center"/>
    </xf>
    <xf numFmtId="0" fontId="95" fillId="0" borderId="76" xfId="0" applyFont="1" applyBorder="1" applyAlignment="1">
      <alignment horizontal="center" vertical="center"/>
    </xf>
    <xf numFmtId="0" fontId="95" fillId="0" borderId="77" xfId="0" applyFont="1" applyBorder="1" applyAlignment="1">
      <alignment horizontal="center" vertical="center" wrapText="1"/>
    </xf>
    <xf numFmtId="0" fontId="95" fillId="0" borderId="77" xfId="0" applyFont="1" applyBorder="1" applyAlignment="1">
      <alignment horizontal="center" vertical="center"/>
    </xf>
    <xf numFmtId="0" fontId="102" fillId="0" borderId="84" xfId="2417" applyFont="1" applyBorder="1" applyAlignment="1">
      <alignment horizontal="center" vertical="center" wrapText="1"/>
    </xf>
    <xf numFmtId="0" fontId="102" fillId="0" borderId="75" xfId="0" applyFont="1" applyBorder="1" applyAlignment="1">
      <alignment horizontal="center" vertical="center" wrapText="1"/>
    </xf>
    <xf numFmtId="0" fontId="102" fillId="0" borderId="76" xfId="0" applyFont="1" applyBorder="1" applyAlignment="1">
      <alignment horizontal="center" vertical="center"/>
    </xf>
    <xf numFmtId="0" fontId="95" fillId="0" borderId="78" xfId="0" applyFont="1" applyBorder="1" applyAlignment="1">
      <alignment horizontal="center" vertical="center"/>
    </xf>
    <xf numFmtId="0" fontId="95" fillId="0" borderId="29" xfId="0" applyFont="1" applyBorder="1" applyAlignment="1">
      <alignment vertical="center"/>
    </xf>
    <xf numFmtId="0" fontId="95" fillId="0" borderId="30" xfId="0" applyFont="1" applyBorder="1" applyAlignment="1">
      <alignment vertical="center"/>
    </xf>
    <xf numFmtId="0" fontId="95" fillId="0" borderId="28" xfId="0" applyFont="1" applyBorder="1" applyAlignment="1">
      <alignment vertical="center"/>
    </xf>
    <xf numFmtId="0" fontId="41" fillId="0" borderId="34" xfId="0" applyFont="1" applyBorder="1" applyAlignment="1">
      <alignment vertical="center"/>
    </xf>
    <xf numFmtId="0" fontId="41" fillId="0" borderId="35" xfId="0" applyFont="1" applyBorder="1" applyAlignment="1">
      <alignment horizontal="center" vertical="center"/>
    </xf>
    <xf numFmtId="43" fontId="41" fillId="32" borderId="35" xfId="2547" applyFont="1" applyFill="1" applyBorder="1" applyAlignment="1" applyProtection="1">
      <alignment horizontal="center" vertical="center" wrapText="1"/>
    </xf>
    <xf numFmtId="165" fontId="41" fillId="32" borderId="35" xfId="0" applyNumberFormat="1" applyFont="1" applyFill="1" applyBorder="1" applyAlignment="1">
      <alignment horizontal="center" vertical="center" wrapText="1"/>
    </xf>
    <xf numFmtId="43" fontId="41" fillId="32" borderId="35" xfId="0" applyNumberFormat="1" applyFont="1" applyFill="1" applyBorder="1" applyAlignment="1">
      <alignment vertical="center" wrapText="1"/>
    </xf>
    <xf numFmtId="165" fontId="41" fillId="32" borderId="36" xfId="0" applyNumberFormat="1" applyFont="1" applyFill="1" applyBorder="1" applyAlignment="1">
      <alignment horizontal="center" vertical="center" wrapText="1"/>
    </xf>
    <xf numFmtId="0" fontId="41" fillId="0" borderId="34" xfId="0" applyFont="1" applyBorder="1" applyAlignment="1">
      <alignment horizontal="center" vertical="center"/>
    </xf>
    <xf numFmtId="165" fontId="41" fillId="32" borderId="31" xfId="0" applyNumberFormat="1" applyFont="1" applyFill="1" applyBorder="1" applyAlignment="1">
      <alignment horizontal="center" vertical="center" wrapText="1"/>
    </xf>
    <xf numFmtId="2" fontId="41" fillId="0" borderId="34" xfId="2417" applyNumberFormat="1" applyFont="1" applyBorder="1" applyAlignment="1">
      <alignment horizontal="center" vertical="center"/>
    </xf>
    <xf numFmtId="43" fontId="41" fillId="32" borderId="34" xfId="2547" applyFont="1" applyFill="1" applyBorder="1" applyAlignment="1" applyProtection="1">
      <alignment horizontal="center" vertical="center" wrapText="1"/>
    </xf>
    <xf numFmtId="0" fontId="41" fillId="0" borderId="29" xfId="0" applyFont="1" applyBorder="1" applyAlignment="1">
      <alignment horizontal="center" vertical="center"/>
    </xf>
    <xf numFmtId="0" fontId="41" fillId="0" borderId="84" xfId="0" applyFont="1" applyBorder="1" applyAlignment="1">
      <alignment horizontal="center" vertical="center"/>
    </xf>
    <xf numFmtId="0" fontId="41" fillId="0" borderId="75" xfId="0" applyFont="1" applyBorder="1" applyAlignment="1">
      <alignment horizontal="center" vertical="center"/>
    </xf>
    <xf numFmtId="0" fontId="41" fillId="0" borderId="76" xfId="0" applyFont="1" applyBorder="1" applyAlignment="1">
      <alignment horizontal="center" vertical="center"/>
    </xf>
    <xf numFmtId="0" fontId="41" fillId="0" borderId="77" xfId="0" applyFont="1" applyBorder="1" applyAlignment="1">
      <alignment vertical="center"/>
    </xf>
    <xf numFmtId="0" fontId="41" fillId="0" borderId="77" xfId="0" applyFont="1" applyBorder="1" applyAlignment="1">
      <alignment horizontal="center" vertical="center"/>
    </xf>
    <xf numFmtId="0" fontId="41" fillId="0" borderId="78" xfId="2417" quotePrefix="1" applyFont="1" applyBorder="1" applyAlignment="1">
      <alignment horizontal="center" vertical="center"/>
    </xf>
    <xf numFmtId="0" fontId="92" fillId="0" borderId="75" xfId="0" applyFont="1" applyBorder="1" applyAlignment="1">
      <alignment horizontal="center" vertical="center"/>
    </xf>
    <xf numFmtId="43" fontId="41" fillId="0" borderId="45" xfId="1109" applyNumberFormat="1" applyFont="1" applyFill="1" applyBorder="1" applyAlignment="1" applyProtection="1">
      <alignment vertical="center" wrapText="1"/>
    </xf>
    <xf numFmtId="0" fontId="41" fillId="0" borderId="36" xfId="0" applyFont="1" applyBorder="1" applyAlignment="1">
      <alignment vertical="center"/>
    </xf>
    <xf numFmtId="43" fontId="41" fillId="0" borderId="35" xfId="0" applyNumberFormat="1" applyFont="1" applyBorder="1" applyAlignment="1">
      <alignment horizontal="center" vertical="center" wrapText="1"/>
    </xf>
    <xf numFmtId="43" fontId="41" fillId="0" borderId="36" xfId="0" applyNumberFormat="1" applyFont="1" applyBorder="1" applyAlignment="1">
      <alignment horizontal="center" vertical="center" wrapText="1"/>
    </xf>
    <xf numFmtId="0" fontId="41" fillId="0" borderId="75" xfId="0" applyFont="1" applyBorder="1"/>
    <xf numFmtId="43" fontId="41" fillId="0" borderId="34" xfId="2547" applyFont="1" applyBorder="1" applyAlignment="1">
      <alignment horizontal="right" vertical="center"/>
    </xf>
    <xf numFmtId="43" fontId="41" fillId="0" borderId="35" xfId="2547" applyFont="1" applyBorder="1" applyAlignment="1">
      <alignment vertical="center"/>
    </xf>
    <xf numFmtId="43" fontId="41" fillId="0" borderId="36" xfId="2547" applyFont="1" applyBorder="1" applyAlignment="1">
      <alignment vertical="center"/>
    </xf>
    <xf numFmtId="43" fontId="41" fillId="32" borderId="35" xfId="2547" applyFont="1" applyFill="1" applyBorder="1" applyAlignment="1">
      <alignment horizontal="center" vertical="center" wrapText="1"/>
    </xf>
    <xf numFmtId="43" fontId="41" fillId="32" borderId="35" xfId="2547" applyFont="1" applyFill="1" applyBorder="1" applyAlignment="1">
      <alignment vertical="center" wrapText="1"/>
    </xf>
    <xf numFmtId="43" fontId="41" fillId="0" borderId="36" xfId="2547" applyFont="1" applyBorder="1" applyAlignment="1">
      <alignment horizontal="center" vertical="center" wrapText="1"/>
    </xf>
    <xf numFmtId="43" fontId="41" fillId="32" borderId="31" xfId="2547" applyFont="1" applyFill="1" applyBorder="1" applyAlignment="1">
      <alignment horizontal="center" vertical="center" wrapText="1"/>
    </xf>
    <xf numFmtId="43" fontId="41" fillId="32" borderId="36" xfId="2547" applyFont="1" applyFill="1" applyBorder="1" applyAlignment="1">
      <alignment horizontal="center" vertical="center" wrapText="1"/>
    </xf>
    <xf numFmtId="43" fontId="41" fillId="0" borderId="35" xfId="2547" applyFont="1" applyBorder="1"/>
    <xf numFmtId="43" fontId="41" fillId="0" borderId="34" xfId="2547" applyFont="1" applyBorder="1" applyAlignment="1">
      <alignment vertical="center"/>
    </xf>
    <xf numFmtId="43" fontId="41" fillId="0" borderId="36" xfId="2547" applyFont="1" applyFill="1" applyBorder="1" applyAlignment="1" applyProtection="1">
      <alignment vertical="center"/>
    </xf>
    <xf numFmtId="43" fontId="41" fillId="0" borderId="31" xfId="2547" applyFont="1" applyBorder="1" applyAlignment="1">
      <alignment vertical="center"/>
    </xf>
    <xf numFmtId="43" fontId="41" fillId="32" borderId="34" xfId="2547" applyFont="1" applyFill="1" applyBorder="1" applyAlignment="1" applyProtection="1">
      <alignment vertical="center" wrapText="1"/>
    </xf>
    <xf numFmtId="43" fontId="41" fillId="0" borderId="36" xfId="2547" applyFont="1" applyBorder="1" applyAlignment="1">
      <alignment vertical="center" wrapText="1"/>
    </xf>
    <xf numFmtId="43" fontId="41" fillId="0" borderId="35" xfId="2547" applyFont="1" applyBorder="1" applyAlignment="1"/>
    <xf numFmtId="0" fontId="95" fillId="0" borderId="45" xfId="2417" applyFont="1" applyBorder="1" applyAlignment="1">
      <alignment horizontal="center" vertical="center" textRotation="90" wrapText="1"/>
    </xf>
    <xf numFmtId="0" fontId="95" fillId="0" borderId="45" xfId="2417" applyFont="1" applyBorder="1" applyAlignment="1">
      <alignment horizontal="center" vertical="center" wrapText="1"/>
    </xf>
    <xf numFmtId="2" fontId="95" fillId="0" borderId="45" xfId="2417" applyNumberFormat="1" applyFont="1" applyBorder="1" applyAlignment="1">
      <alignment horizontal="center" vertical="center" textRotation="90" wrapText="1"/>
    </xf>
    <xf numFmtId="0" fontId="95" fillId="0" borderId="46" xfId="2417" applyFont="1" applyBorder="1" applyAlignment="1">
      <alignment horizontal="center" vertical="center" textRotation="90" wrapText="1"/>
    </xf>
    <xf numFmtId="0" fontId="102" fillId="0" borderId="35" xfId="2550" applyFont="1" applyBorder="1" applyAlignment="1">
      <alignment horizontal="center" vertical="center" wrapText="1"/>
    </xf>
    <xf numFmtId="0" fontId="95" fillId="0" borderId="35" xfId="0" applyFont="1" applyBorder="1" applyAlignment="1">
      <alignment horizontal="left" vertical="center"/>
    </xf>
    <xf numFmtId="0" fontId="95" fillId="0" borderId="36" xfId="0" applyFont="1" applyBorder="1" applyAlignment="1">
      <alignment horizontal="left" vertical="center"/>
    </xf>
    <xf numFmtId="2" fontId="95" fillId="0" borderId="35" xfId="2267" applyNumberFormat="1" applyFont="1" applyBorder="1" applyAlignment="1">
      <alignment horizontal="right" vertical="center"/>
    </xf>
    <xf numFmtId="43" fontId="95" fillId="0" borderId="35" xfId="2547" applyFont="1" applyFill="1" applyBorder="1" applyAlignment="1">
      <alignment horizontal="center" vertical="center"/>
    </xf>
    <xf numFmtId="43" fontId="95" fillId="0" borderId="36" xfId="2547" applyFont="1" applyFill="1" applyBorder="1" applyAlignment="1">
      <alignment horizontal="center" vertical="center"/>
    </xf>
    <xf numFmtId="43" fontId="95" fillId="0" borderId="35" xfId="0" applyNumberFormat="1" applyFont="1" applyBorder="1" applyAlignment="1">
      <alignment vertical="center" wrapText="1"/>
    </xf>
    <xf numFmtId="43" fontId="95" fillId="0" borderId="35" xfId="2547" applyFont="1" applyFill="1" applyBorder="1" applyAlignment="1">
      <alignment horizontal="center" vertical="center" wrapText="1"/>
    </xf>
    <xf numFmtId="0" fontId="95" fillId="0" borderId="35" xfId="2417" applyFont="1" applyBorder="1" applyAlignment="1">
      <alignment vertical="center"/>
    </xf>
    <xf numFmtId="0" fontId="95" fillId="0" borderId="36" xfId="2417" applyFont="1" applyBorder="1" applyAlignment="1">
      <alignment vertical="center"/>
    </xf>
    <xf numFmtId="0" fontId="95" fillId="0" borderId="61" xfId="2417" applyFont="1" applyBorder="1" applyAlignment="1">
      <alignment horizontal="center" vertical="center" textRotation="90" wrapText="1"/>
    </xf>
    <xf numFmtId="0" fontId="95" fillId="0" borderId="31" xfId="0" applyFont="1" applyBorder="1" applyAlignment="1">
      <alignment horizontal="left" vertical="center"/>
    </xf>
    <xf numFmtId="2" fontId="95" fillId="0" borderId="31" xfId="2267" applyNumberFormat="1" applyFont="1" applyBorder="1" applyAlignment="1">
      <alignment horizontal="right" vertical="center"/>
    </xf>
    <xf numFmtId="0" fontId="95" fillId="0" borderId="31" xfId="2417" applyFont="1" applyBorder="1" applyAlignment="1">
      <alignment vertical="center"/>
    </xf>
    <xf numFmtId="2" fontId="95" fillId="0" borderId="31" xfId="2267" applyNumberFormat="1" applyFont="1" applyBorder="1" applyAlignment="1">
      <alignment horizontal="center" vertical="center"/>
    </xf>
    <xf numFmtId="2" fontId="95" fillId="0" borderId="36" xfId="2267" applyNumberFormat="1" applyFont="1" applyBorder="1" applyAlignment="1">
      <alignment horizontal="right" vertical="center"/>
    </xf>
    <xf numFmtId="43" fontId="95" fillId="0" borderId="34" xfId="2547" applyFont="1" applyFill="1" applyBorder="1" applyAlignment="1">
      <alignment horizontal="center" vertical="center"/>
    </xf>
    <xf numFmtId="43" fontId="95" fillId="0" borderId="34" xfId="2547" applyFont="1" applyFill="1" applyBorder="1" applyAlignment="1" applyProtection="1">
      <alignment horizontal="center" vertical="center" wrapText="1"/>
    </xf>
    <xf numFmtId="2" fontId="95" fillId="0" borderId="73" xfId="2267" applyNumberFormat="1" applyFont="1" applyBorder="1" applyAlignment="1">
      <alignment horizontal="center" vertical="center"/>
    </xf>
    <xf numFmtId="2" fontId="95" fillId="0" borderId="30" xfId="2267" applyNumberFormat="1" applyFont="1" applyBorder="1" applyAlignment="1">
      <alignment horizontal="center" vertical="center"/>
    </xf>
    <xf numFmtId="2" fontId="95" fillId="0" borderId="28" xfId="2267" applyNumberFormat="1" applyFont="1" applyBorder="1" applyAlignment="1">
      <alignment horizontal="center" vertical="center"/>
    </xf>
    <xf numFmtId="0" fontId="102" fillId="0" borderId="84" xfId="2550" applyFont="1" applyBorder="1" applyAlignment="1">
      <alignment horizontal="center" vertical="center" wrapText="1"/>
    </xf>
    <xf numFmtId="0" fontId="116" fillId="0" borderId="84" xfId="2417" applyFont="1" applyBorder="1" applyAlignment="1">
      <alignment horizontal="center" vertical="center"/>
    </xf>
    <xf numFmtId="0" fontId="95" fillId="0" borderId="27" xfId="2417" applyFont="1" applyBorder="1" applyAlignment="1">
      <alignment horizontal="center" vertical="center" textRotation="90" wrapText="1"/>
    </xf>
    <xf numFmtId="0" fontId="102" fillId="0" borderId="75" xfId="2550" applyFont="1" applyBorder="1" applyAlignment="1">
      <alignment horizontal="center" vertical="center" wrapText="1"/>
    </xf>
    <xf numFmtId="0" fontId="95" fillId="0" borderId="66" xfId="2417" applyFont="1" applyBorder="1" applyAlignment="1">
      <alignment horizontal="center" vertical="center" wrapText="1"/>
    </xf>
    <xf numFmtId="0" fontId="102" fillId="0" borderId="84" xfId="0" applyFont="1" applyBorder="1" applyAlignment="1">
      <alignment horizontal="center" vertical="center" wrapText="1"/>
    </xf>
    <xf numFmtId="0" fontId="95" fillId="0" borderId="44" xfId="2417" applyFont="1" applyBorder="1" applyAlignment="1">
      <alignment horizontal="center" vertical="center" wrapText="1"/>
    </xf>
    <xf numFmtId="0" fontId="95" fillId="0" borderId="46" xfId="2417" applyFont="1" applyBorder="1" applyAlignment="1">
      <alignment horizontal="center" vertical="center" wrapText="1"/>
    </xf>
    <xf numFmtId="0" fontId="95" fillId="0" borderId="34" xfId="0" applyFont="1" applyBorder="1" applyAlignment="1">
      <alignment vertical="center"/>
    </xf>
    <xf numFmtId="4" fontId="95" fillId="0" borderId="35" xfId="0" applyNumberFormat="1" applyFont="1" applyBorder="1" applyAlignment="1">
      <alignment horizontal="center" vertical="center"/>
    </xf>
    <xf numFmtId="43" fontId="95" fillId="32" borderId="35" xfId="0" applyNumberFormat="1" applyFont="1" applyFill="1" applyBorder="1" applyAlignment="1">
      <alignment horizontal="center" vertical="center" wrapText="1"/>
    </xf>
    <xf numFmtId="43" fontId="95" fillId="32" borderId="36" xfId="0" applyNumberFormat="1" applyFont="1" applyFill="1" applyBorder="1" applyAlignment="1">
      <alignment horizontal="center" vertical="center" wrapText="1"/>
    </xf>
    <xf numFmtId="2" fontId="95" fillId="0" borderId="35" xfId="2417" applyNumberFormat="1" applyFont="1" applyBorder="1" applyAlignment="1">
      <alignment vertical="center"/>
    </xf>
    <xf numFmtId="3" fontId="102" fillId="0" borderId="35" xfId="1871" applyNumberFormat="1" applyFont="1" applyBorder="1" applyAlignment="1">
      <alignment horizontal="center" vertical="center" wrapText="1"/>
    </xf>
    <xf numFmtId="0" fontId="95" fillId="0" borderId="35" xfId="1871" applyFont="1" applyBorder="1" applyAlignment="1">
      <alignment vertical="center"/>
    </xf>
    <xf numFmtId="0" fontId="95" fillId="0" borderId="35" xfId="2417" applyFont="1" applyBorder="1" applyAlignment="1">
      <alignment horizontal="right" vertical="center"/>
    </xf>
    <xf numFmtId="0" fontId="95" fillId="0" borderId="36" xfId="2417" applyFont="1" applyBorder="1" applyAlignment="1">
      <alignment horizontal="right" vertical="center"/>
    </xf>
    <xf numFmtId="4" fontId="95" fillId="0" borderId="35" xfId="1871" applyNumberFormat="1" applyFont="1" applyBorder="1" applyAlignment="1">
      <alignment horizontal="center" vertical="center"/>
    </xf>
    <xf numFmtId="0" fontId="95" fillId="0" borderId="61" xfId="2417" applyFont="1" applyBorder="1" applyAlignment="1">
      <alignment horizontal="center" vertical="center" wrapText="1"/>
    </xf>
    <xf numFmtId="43" fontId="95" fillId="32" borderId="31" xfId="0" applyNumberFormat="1" applyFont="1" applyFill="1" applyBorder="1" applyAlignment="1">
      <alignment horizontal="center" vertical="center" wrapText="1"/>
    </xf>
    <xf numFmtId="0" fontId="95" fillId="0" borderId="31" xfId="2417" applyFont="1" applyBorder="1" applyAlignment="1">
      <alignment horizontal="right" vertical="center"/>
    </xf>
    <xf numFmtId="2" fontId="95" fillId="0" borderId="34" xfId="2417" applyNumberFormat="1" applyFont="1" applyBorder="1" applyAlignment="1">
      <alignment vertical="center"/>
    </xf>
    <xf numFmtId="2" fontId="95" fillId="0" borderId="34" xfId="0" applyNumberFormat="1" applyFont="1" applyBorder="1" applyAlignment="1">
      <alignment vertical="center"/>
    </xf>
    <xf numFmtId="4" fontId="95" fillId="0" borderId="36" xfId="3573" applyNumberFormat="1" applyFont="1" applyFill="1" applyBorder="1" applyAlignment="1" applyProtection="1">
      <alignment horizontal="right" vertical="center"/>
    </xf>
    <xf numFmtId="0" fontId="95" fillId="0" borderId="72" xfId="2417" applyFont="1" applyBorder="1" applyAlignment="1">
      <alignment vertical="center"/>
    </xf>
    <xf numFmtId="4" fontId="95" fillId="0" borderId="84" xfId="0" applyNumberFormat="1" applyFont="1" applyBorder="1" applyAlignment="1">
      <alignment horizontal="center" vertical="center"/>
    </xf>
    <xf numFmtId="2" fontId="95" fillId="0" borderId="84" xfId="2417" applyNumberFormat="1" applyFont="1" applyBorder="1" applyAlignment="1">
      <alignment vertical="center"/>
    </xf>
    <xf numFmtId="0" fontId="95" fillId="0" borderId="27" xfId="2417" applyFont="1" applyBorder="1" applyAlignment="1">
      <alignment horizontal="center" vertical="center" wrapText="1"/>
    </xf>
    <xf numFmtId="0" fontId="95" fillId="0" borderId="75" xfId="0" applyFont="1" applyBorder="1" applyAlignment="1">
      <alignment horizontal="center" vertical="center"/>
    </xf>
    <xf numFmtId="0" fontId="95" fillId="0" borderId="75" xfId="2417" applyFont="1" applyBorder="1" applyAlignment="1">
      <alignment vertical="center"/>
    </xf>
    <xf numFmtId="0" fontId="95" fillId="0" borderId="75" xfId="0" applyFont="1" applyBorder="1" applyAlignment="1">
      <alignment vertical="center"/>
    </xf>
    <xf numFmtId="0" fontId="95" fillId="0" borderId="75" xfId="1871" applyFont="1" applyBorder="1" applyAlignment="1">
      <alignment horizontal="center" vertical="center"/>
    </xf>
    <xf numFmtId="0" fontId="102" fillId="0" borderId="75" xfId="1871" applyFont="1" applyBorder="1" applyAlignment="1">
      <alignment horizontal="center" vertical="center"/>
    </xf>
    <xf numFmtId="0" fontId="95" fillId="0" borderId="64" xfId="2417" applyFont="1" applyBorder="1" applyAlignment="1">
      <alignment horizontal="center" vertical="center" wrapText="1"/>
    </xf>
    <xf numFmtId="0" fontId="95" fillId="0" borderId="77" xfId="0" applyFont="1" applyBorder="1" applyAlignment="1">
      <alignment vertical="center"/>
    </xf>
    <xf numFmtId="0" fontId="95" fillId="0" borderId="77" xfId="2417" applyFont="1" applyBorder="1" applyAlignment="1">
      <alignment horizontal="center" vertical="center"/>
    </xf>
    <xf numFmtId="0" fontId="95" fillId="0" borderId="77" xfId="1871" applyFont="1" applyBorder="1" applyAlignment="1">
      <alignment horizontal="center" vertical="center"/>
    </xf>
    <xf numFmtId="0" fontId="95" fillId="0" borderId="84" xfId="0" applyFont="1" applyBorder="1" applyAlignment="1">
      <alignment horizontal="left" vertical="center" wrapText="1"/>
    </xf>
    <xf numFmtId="0" fontId="116" fillId="0" borderId="84" xfId="0" applyFont="1" applyBorder="1" applyAlignment="1">
      <alignment horizontal="left" vertical="center" wrapText="1"/>
    </xf>
    <xf numFmtId="0" fontId="116" fillId="0" borderId="84" xfId="0" applyFont="1" applyBorder="1" applyAlignment="1">
      <alignment horizontal="center" vertical="center" wrapText="1"/>
    </xf>
    <xf numFmtId="0" fontId="95" fillId="0" borderId="84" xfId="2417" applyFont="1" applyBorder="1" applyAlignment="1">
      <alignment vertical="center"/>
    </xf>
    <xf numFmtId="43" fontId="95" fillId="0" borderId="45" xfId="0" applyNumberFormat="1" applyFont="1" applyBorder="1" applyAlignment="1">
      <alignment vertical="center" wrapText="1"/>
    </xf>
    <xf numFmtId="4" fontId="95" fillId="0" borderId="45" xfId="2149" applyNumberFormat="1" applyFont="1" applyBorder="1" applyAlignment="1">
      <alignment horizontal="right" vertical="center"/>
    </xf>
    <xf numFmtId="4" fontId="95" fillId="0" borderId="46" xfId="2149" applyNumberFormat="1" applyFont="1" applyBorder="1" applyAlignment="1">
      <alignment horizontal="right" vertical="center"/>
    </xf>
    <xf numFmtId="2" fontId="95" fillId="0" borderId="35" xfId="0" applyNumberFormat="1" applyFont="1" applyBorder="1" applyAlignment="1">
      <alignment horizontal="center" vertical="center"/>
    </xf>
    <xf numFmtId="43" fontId="95" fillId="0" borderId="61" xfId="0" applyNumberFormat="1" applyFont="1" applyBorder="1" applyAlignment="1">
      <alignment horizontal="right" vertical="center" wrapText="1"/>
    </xf>
    <xf numFmtId="43" fontId="95" fillId="0" borderId="44" xfId="0" applyNumberFormat="1" applyFont="1" applyBorder="1" applyAlignment="1">
      <alignment vertical="center" wrapText="1"/>
    </xf>
    <xf numFmtId="43" fontId="95" fillId="0" borderId="46" xfId="0" applyNumberFormat="1" applyFont="1" applyBorder="1" applyAlignment="1">
      <alignment horizontal="right" vertical="center" wrapText="1"/>
    </xf>
    <xf numFmtId="2" fontId="95" fillId="0" borderId="34" xfId="0" applyNumberFormat="1" applyFont="1" applyBorder="1" applyAlignment="1">
      <alignment horizontal="right" vertical="center"/>
    </xf>
    <xf numFmtId="43" fontId="95" fillId="0" borderId="34" xfId="0" applyNumberFormat="1" applyFont="1" applyBorder="1" applyAlignment="1">
      <alignment horizontal="center" vertical="center" wrapText="1"/>
    </xf>
    <xf numFmtId="43" fontId="95" fillId="0" borderId="66" xfId="0" applyNumberFormat="1" applyFont="1" applyBorder="1" applyAlignment="1">
      <alignment vertical="center" wrapText="1"/>
    </xf>
    <xf numFmtId="2" fontId="119" fillId="0" borderId="84" xfId="0" applyNumberFormat="1" applyFont="1" applyBorder="1" applyAlignment="1">
      <alignment horizontal="center" vertical="center"/>
    </xf>
    <xf numFmtId="2" fontId="95" fillId="0" borderId="84" xfId="0" applyNumberFormat="1" applyFont="1" applyBorder="1" applyAlignment="1">
      <alignment horizontal="center" vertical="center"/>
    </xf>
    <xf numFmtId="0" fontId="95" fillId="0" borderId="27" xfId="0" applyFont="1" applyBorder="1" applyAlignment="1">
      <alignment horizontal="center" vertical="center" wrapText="1"/>
    </xf>
    <xf numFmtId="0" fontId="119" fillId="0" borderId="75" xfId="0" applyFont="1" applyBorder="1" applyAlignment="1">
      <alignment horizontal="center" vertical="center"/>
    </xf>
    <xf numFmtId="0" fontId="95" fillId="0" borderId="64" xfId="0" applyFont="1" applyBorder="1" applyAlignment="1">
      <alignment horizontal="center" vertical="center" wrapText="1"/>
    </xf>
    <xf numFmtId="0" fontId="102" fillId="0" borderId="66" xfId="0" applyFont="1" applyBorder="1" applyAlignment="1">
      <alignment horizontal="center" vertical="center" wrapText="1"/>
    </xf>
    <xf numFmtId="0" fontId="119" fillId="0" borderId="84" xfId="0" applyFont="1" applyBorder="1" applyAlignment="1">
      <alignment horizontal="center" vertical="center" wrapText="1"/>
    </xf>
    <xf numFmtId="0" fontId="116" fillId="0" borderId="84" xfId="2417" applyFont="1" applyBorder="1" applyAlignment="1">
      <alignment vertical="center" wrapText="1"/>
    </xf>
    <xf numFmtId="0" fontId="95" fillId="0" borderId="34" xfId="0" applyFont="1" applyBorder="1"/>
    <xf numFmtId="0" fontId="95" fillId="0" borderId="35" xfId="0" applyFont="1" applyBorder="1"/>
    <xf numFmtId="0" fontId="95" fillId="0" borderId="35" xfId="0" applyFont="1" applyBorder="1" applyAlignment="1">
      <alignment horizontal="right" vertical="center" wrapText="1"/>
    </xf>
    <xf numFmtId="0" fontId="95" fillId="0" borderId="36" xfId="0" applyFont="1" applyBorder="1" applyAlignment="1">
      <alignment vertical="center" wrapText="1"/>
    </xf>
    <xf numFmtId="0" fontId="95" fillId="0" borderId="31" xfId="0" applyFont="1" applyBorder="1"/>
    <xf numFmtId="0" fontId="95" fillId="0" borderId="31" xfId="0" applyFont="1" applyBorder="1" applyAlignment="1">
      <alignment vertical="center" wrapText="1"/>
    </xf>
    <xf numFmtId="4" fontId="95" fillId="0" borderId="28" xfId="2267" applyNumberFormat="1" applyFont="1" applyBorder="1" applyAlignment="1">
      <alignment horizontal="right" vertical="center"/>
    </xf>
    <xf numFmtId="2" fontId="95" fillId="0" borderId="36" xfId="2267" applyNumberFormat="1" applyFont="1" applyBorder="1" applyAlignment="1">
      <alignment horizontal="center" vertical="center"/>
    </xf>
    <xf numFmtId="0" fontId="95" fillId="0" borderId="34" xfId="0" applyFont="1" applyBorder="1" applyAlignment="1">
      <alignment vertical="center" wrapText="1"/>
    </xf>
    <xf numFmtId="2" fontId="95" fillId="0" borderId="72" xfId="2267" applyNumberFormat="1" applyFont="1" applyBorder="1" applyAlignment="1">
      <alignment horizontal="right" vertical="center"/>
    </xf>
    <xf numFmtId="2" fontId="95" fillId="0" borderId="72" xfId="2268" applyNumberFormat="1" applyFont="1" applyBorder="1" applyAlignment="1">
      <alignment horizontal="right" vertical="center"/>
    </xf>
    <xf numFmtId="4" fontId="95" fillId="0" borderId="73" xfId="2267" applyNumberFormat="1" applyFont="1" applyBorder="1" applyAlignment="1">
      <alignment horizontal="right" vertical="center"/>
    </xf>
    <xf numFmtId="0" fontId="95" fillId="0" borderId="84" xfId="0" applyFont="1" applyBorder="1"/>
    <xf numFmtId="0" fontId="95" fillId="0" borderId="75" xfId="0" applyFont="1" applyBorder="1"/>
    <xf numFmtId="0" fontId="95" fillId="0" borderId="77" xfId="0" applyFont="1" applyBorder="1"/>
    <xf numFmtId="0" fontId="95" fillId="0" borderId="77" xfId="1542" applyFont="1" applyBorder="1" applyAlignment="1">
      <alignment horizontal="center" vertical="center"/>
    </xf>
    <xf numFmtId="16" fontId="95" fillId="0" borderId="77" xfId="1542" applyNumberFormat="1" applyFont="1" applyBorder="1" applyAlignment="1">
      <alignment horizontal="center" vertical="center"/>
    </xf>
    <xf numFmtId="0" fontId="116" fillId="0" borderId="84" xfId="0" applyFont="1" applyBorder="1" applyAlignment="1">
      <alignment horizontal="center" wrapText="1"/>
    </xf>
    <xf numFmtId="0" fontId="95" fillId="0" borderId="84" xfId="0" applyFont="1" applyBorder="1" applyAlignment="1">
      <alignment horizontal="right" vertical="center" wrapText="1"/>
    </xf>
    <xf numFmtId="0" fontId="95" fillId="0" borderId="75" xfId="2417" quotePrefix="1" applyFont="1" applyBorder="1" applyAlignment="1">
      <alignment horizontal="center" vertical="center"/>
    </xf>
    <xf numFmtId="0" fontId="95" fillId="0" borderId="76" xfId="2417" quotePrefix="1" applyFont="1" applyBorder="1" applyAlignment="1">
      <alignment horizontal="center" vertical="center"/>
    </xf>
    <xf numFmtId="43" fontId="95" fillId="0" borderId="35" xfId="4575" applyFont="1" applyFill="1" applyBorder="1" applyAlignment="1">
      <alignment horizontal="center" vertical="center"/>
    </xf>
    <xf numFmtId="43" fontId="102" fillId="0" borderId="36" xfId="4575" applyFont="1" applyFill="1" applyBorder="1" applyAlignment="1">
      <alignment horizontal="center" vertical="center"/>
    </xf>
    <xf numFmtId="191" fontId="95" fillId="0" borderId="36" xfId="0" applyNumberFormat="1" applyFont="1" applyBorder="1" applyAlignment="1">
      <alignment vertical="center"/>
    </xf>
    <xf numFmtId="43" fontId="95" fillId="0" borderId="31" xfId="4575" applyFont="1" applyFill="1" applyBorder="1" applyAlignment="1">
      <alignment horizontal="center" vertical="center"/>
    </xf>
    <xf numFmtId="43" fontId="95" fillId="0" borderId="34" xfId="4575" applyFont="1" applyFill="1" applyBorder="1" applyAlignment="1">
      <alignment horizontal="center" vertical="center"/>
    </xf>
    <xf numFmtId="2" fontId="95" fillId="0" borderId="34" xfId="0" applyNumberFormat="1" applyFont="1" applyBorder="1" applyAlignment="1">
      <alignment horizontal="center" vertical="center"/>
    </xf>
    <xf numFmtId="0" fontId="95" fillId="0" borderId="71" xfId="0" applyFont="1" applyBorder="1" applyAlignment="1">
      <alignment vertical="center"/>
    </xf>
    <xf numFmtId="2" fontId="95" fillId="0" borderId="83" xfId="0" applyNumberFormat="1" applyFont="1" applyBorder="1" applyAlignment="1">
      <alignment horizontal="center" vertical="center"/>
    </xf>
    <xf numFmtId="0" fontId="102" fillId="0" borderId="83" xfId="0" applyFont="1" applyBorder="1" applyAlignment="1">
      <alignment horizontal="center" vertical="center"/>
    </xf>
    <xf numFmtId="0" fontId="95" fillId="0" borderId="35" xfId="2417" applyFont="1" applyBorder="1" applyAlignment="1">
      <alignment horizontal="center" vertical="center" textRotation="90" wrapText="1"/>
    </xf>
    <xf numFmtId="2" fontId="95" fillId="0" borderId="35" xfId="2417" applyNumberFormat="1" applyFont="1" applyBorder="1" applyAlignment="1">
      <alignment horizontal="center" vertical="center" textRotation="90" wrapText="1"/>
    </xf>
    <xf numFmtId="0" fontId="95" fillId="0" borderId="36" xfId="2417" applyFont="1" applyBorder="1" applyAlignment="1">
      <alignment horizontal="center" vertical="center" textRotation="90" wrapText="1"/>
    </xf>
    <xf numFmtId="0" fontId="95" fillId="0" borderId="31" xfId="2417" applyFont="1" applyBorder="1" applyAlignment="1">
      <alignment horizontal="center" vertical="center" textRotation="90" wrapText="1"/>
    </xf>
    <xf numFmtId="43" fontId="95" fillId="0" borderId="28" xfId="0" applyNumberFormat="1" applyFont="1" applyBorder="1" applyAlignment="1">
      <alignment horizontal="center" vertical="center" wrapText="1"/>
    </xf>
    <xf numFmtId="1" fontId="95" fillId="0" borderId="72" xfId="2417" applyNumberFormat="1" applyFont="1" applyBorder="1" applyAlignment="1">
      <alignment horizontal="center" vertical="center"/>
    </xf>
    <xf numFmtId="43" fontId="95" fillId="0" borderId="72" xfId="0" applyNumberFormat="1" applyFont="1" applyBorder="1" applyAlignment="1">
      <alignment horizontal="center" vertical="center" wrapText="1"/>
    </xf>
    <xf numFmtId="43" fontId="95" fillId="0" borderId="73" xfId="0" applyNumberFormat="1" applyFont="1" applyBorder="1" applyAlignment="1">
      <alignment horizontal="center" vertical="center" wrapText="1"/>
    </xf>
    <xf numFmtId="0" fontId="95" fillId="0" borderId="75" xfId="2417" applyFont="1" applyBorder="1" applyAlignment="1">
      <alignment horizontal="center" vertical="center" textRotation="90" wrapText="1"/>
    </xf>
    <xf numFmtId="0" fontId="41" fillId="0" borderId="44" xfId="2417" applyFont="1" applyBorder="1" applyAlignment="1">
      <alignment horizontal="center" vertical="center" textRotation="90" wrapText="1"/>
    </xf>
    <xf numFmtId="0" fontId="41" fillId="0" borderId="45" xfId="2417" applyFont="1" applyBorder="1" applyAlignment="1">
      <alignment horizontal="center" vertical="center" textRotation="90" wrapText="1"/>
    </xf>
    <xf numFmtId="2" fontId="41" fillId="0" borderId="45" xfId="2417" applyNumberFormat="1" applyFont="1" applyBorder="1" applyAlignment="1">
      <alignment horizontal="center" vertical="center" textRotation="90" wrapText="1"/>
    </xf>
    <xf numFmtId="0" fontId="41" fillId="0" borderId="46" xfId="2417" applyFont="1" applyBorder="1" applyAlignment="1">
      <alignment horizontal="center" vertical="center" textRotation="90" wrapText="1"/>
    </xf>
    <xf numFmtId="0" fontId="41" fillId="0" borderId="34" xfId="2417" applyFont="1" applyBorder="1" applyAlignment="1">
      <alignment horizontal="center" vertical="center" textRotation="90" wrapText="1"/>
    </xf>
    <xf numFmtId="0" fontId="51" fillId="0" borderId="35" xfId="0" applyFont="1" applyBorder="1" applyAlignment="1">
      <alignment horizontal="center" vertical="center"/>
    </xf>
    <xf numFmtId="2" fontId="41" fillId="0" borderId="35" xfId="2417" applyNumberFormat="1" applyFont="1" applyBorder="1" applyAlignment="1">
      <alignment horizontal="center" vertical="center" textRotation="90" wrapText="1"/>
    </xf>
    <xf numFmtId="0" fontId="41" fillId="0" borderId="35" xfId="2417" applyFont="1" applyBorder="1" applyAlignment="1">
      <alignment horizontal="center" vertical="center" textRotation="90" wrapText="1"/>
    </xf>
    <xf numFmtId="0" fontId="41" fillId="0" borderId="36" xfId="2417" applyFont="1" applyBorder="1" applyAlignment="1">
      <alignment horizontal="center" vertical="center" textRotation="90" wrapText="1"/>
    </xf>
    <xf numFmtId="43" fontId="41" fillId="0" borderId="36" xfId="2547" applyFont="1" applyFill="1" applyBorder="1" applyAlignment="1">
      <alignment horizontal="center" vertical="center"/>
    </xf>
    <xf numFmtId="2" fontId="41" fillId="0" borderId="35" xfId="0" applyNumberFormat="1" applyFont="1" applyBorder="1" applyAlignment="1">
      <alignment horizontal="center" vertical="center"/>
    </xf>
    <xf numFmtId="43" fontId="41" fillId="0" borderId="35" xfId="2547" applyFont="1" applyFill="1" applyBorder="1" applyAlignment="1" applyProtection="1">
      <alignment horizontal="center" vertical="center" wrapText="1"/>
    </xf>
    <xf numFmtId="0" fontId="41" fillId="0" borderId="61" xfId="2417" applyFont="1" applyBorder="1" applyAlignment="1">
      <alignment horizontal="center" vertical="center" textRotation="90" wrapText="1"/>
    </xf>
    <xf numFmtId="0" fontId="41" fillId="0" borderId="31" xfId="2417" applyFont="1" applyBorder="1" applyAlignment="1">
      <alignment horizontal="center" vertical="center" textRotation="90" wrapText="1"/>
    </xf>
    <xf numFmtId="43" fontId="41" fillId="0" borderId="31" xfId="0" applyNumberFormat="1" applyFont="1" applyBorder="1" applyAlignment="1">
      <alignment horizontal="center" vertical="center" wrapText="1"/>
    </xf>
    <xf numFmtId="0" fontId="41" fillId="0" borderId="31" xfId="2417" applyFont="1" applyBorder="1" applyAlignment="1">
      <alignment vertical="center"/>
    </xf>
    <xf numFmtId="2" fontId="41" fillId="0" borderId="44" xfId="2417" applyNumberFormat="1" applyFont="1" applyBorder="1" applyAlignment="1">
      <alignment horizontal="center" vertical="center" textRotation="90" wrapText="1"/>
    </xf>
    <xf numFmtId="2" fontId="41" fillId="0" borderId="34" xfId="2417" applyNumberFormat="1" applyFont="1" applyBorder="1" applyAlignment="1">
      <alignment horizontal="center" vertical="center" textRotation="90" wrapText="1"/>
    </xf>
    <xf numFmtId="43" fontId="41" fillId="0" borderId="34" xfId="2547" applyFont="1" applyFill="1" applyBorder="1" applyAlignment="1">
      <alignment horizontal="center" vertical="center"/>
    </xf>
    <xf numFmtId="2" fontId="51" fillId="0" borderId="34" xfId="2417" applyNumberFormat="1" applyFont="1" applyBorder="1" applyAlignment="1">
      <alignment horizontal="center" vertical="center" textRotation="90" wrapText="1"/>
    </xf>
    <xf numFmtId="1" fontId="41" fillId="0" borderId="71" xfId="2417" applyNumberFormat="1" applyFont="1" applyBorder="1" applyAlignment="1">
      <alignment horizontal="center" vertical="center"/>
    </xf>
    <xf numFmtId="1" fontId="41" fillId="0" borderId="72" xfId="2417" applyNumberFormat="1" applyFont="1" applyBorder="1" applyAlignment="1">
      <alignment horizontal="center" vertical="center"/>
    </xf>
    <xf numFmtId="2" fontId="41" fillId="0" borderId="72" xfId="2267" applyNumberFormat="1" applyFont="1" applyBorder="1" applyAlignment="1">
      <alignment horizontal="right" vertical="center"/>
    </xf>
    <xf numFmtId="2" fontId="41" fillId="0" borderId="72" xfId="2268" applyNumberFormat="1" applyFont="1" applyBorder="1" applyAlignment="1">
      <alignment horizontal="center" vertical="center"/>
    </xf>
    <xf numFmtId="1" fontId="41" fillId="0" borderId="80" xfId="2417" applyNumberFormat="1" applyFont="1" applyBorder="1" applyAlignment="1">
      <alignment horizontal="center" vertical="center"/>
    </xf>
    <xf numFmtId="1" fontId="41" fillId="0" borderId="81" xfId="2417" applyNumberFormat="1" applyFont="1" applyBorder="1" applyAlignment="1">
      <alignment horizontal="center" vertical="center"/>
    </xf>
    <xf numFmtId="1" fontId="41" fillId="0" borderId="29" xfId="2417" applyNumberFormat="1" applyFont="1" applyBorder="1" applyAlignment="1">
      <alignment horizontal="center" vertical="center"/>
    </xf>
    <xf numFmtId="2" fontId="41" fillId="0" borderId="29" xfId="2268" applyNumberFormat="1" applyFont="1" applyBorder="1" applyAlignment="1">
      <alignment horizontal="center" vertical="center"/>
    </xf>
    <xf numFmtId="4" fontId="41" fillId="0" borderId="29" xfId="2149" applyNumberFormat="1" applyFont="1" applyBorder="1" applyAlignment="1">
      <alignment horizontal="right" vertical="center"/>
    </xf>
    <xf numFmtId="4" fontId="41" fillId="0" borderId="30" xfId="2149" applyNumberFormat="1" applyFont="1" applyBorder="1" applyAlignment="1">
      <alignment horizontal="right" vertical="center"/>
    </xf>
    <xf numFmtId="0" fontId="41" fillId="0" borderId="47" xfId="2417" applyFont="1" applyBorder="1" applyAlignment="1">
      <alignment horizontal="center" vertical="center" wrapText="1"/>
    </xf>
    <xf numFmtId="0" fontId="92" fillId="0" borderId="74" xfId="0" applyFont="1" applyBorder="1" applyAlignment="1">
      <alignment horizontal="center" vertical="center" wrapText="1"/>
    </xf>
    <xf numFmtId="2" fontId="41" fillId="0" borderId="66" xfId="2417" applyNumberFormat="1" applyFont="1" applyBorder="1" applyAlignment="1">
      <alignment horizontal="center" vertical="center" textRotation="90" wrapText="1"/>
    </xf>
    <xf numFmtId="1" fontId="51" fillId="0" borderId="84" xfId="0" applyNumberFormat="1" applyFont="1" applyBorder="1" applyAlignment="1">
      <alignment horizontal="center" vertical="center"/>
    </xf>
    <xf numFmtId="2" fontId="41" fillId="0" borderId="84" xfId="0" applyNumberFormat="1" applyFont="1" applyBorder="1" applyAlignment="1">
      <alignment horizontal="center" vertical="center"/>
    </xf>
    <xf numFmtId="1" fontId="41" fillId="0" borderId="83" xfId="2417" applyNumberFormat="1" applyFont="1" applyBorder="1" applyAlignment="1">
      <alignment horizontal="center" vertical="center"/>
    </xf>
    <xf numFmtId="0" fontId="41" fillId="0" borderId="27" xfId="2417" applyFont="1" applyBorder="1" applyAlignment="1">
      <alignment horizontal="center" vertical="center" textRotation="90" wrapText="1"/>
    </xf>
    <xf numFmtId="0" fontId="51" fillId="0" borderId="75" xfId="0" applyFont="1" applyBorder="1" applyAlignment="1">
      <alignment horizontal="center" vertical="center"/>
    </xf>
    <xf numFmtId="0" fontId="41" fillId="0" borderId="64" xfId="2417" applyFont="1" applyBorder="1" applyAlignment="1">
      <alignment horizontal="center" vertical="center" textRotation="90" wrapText="1"/>
    </xf>
    <xf numFmtId="0" fontId="41" fillId="0" borderId="77" xfId="2417" applyFont="1" applyBorder="1" applyAlignment="1">
      <alignment horizontal="center" vertical="center" textRotation="90" wrapText="1"/>
    </xf>
    <xf numFmtId="0" fontId="41" fillId="0" borderId="66" xfId="2417" applyFont="1" applyBorder="1" applyAlignment="1">
      <alignment horizontal="center" vertical="center" wrapText="1"/>
    </xf>
    <xf numFmtId="0" fontId="92" fillId="0" borderId="84" xfId="0" applyFont="1" applyBorder="1" applyAlignment="1">
      <alignment horizontal="center" vertical="center" wrapText="1"/>
    </xf>
    <xf numFmtId="0" fontId="41" fillId="0" borderId="75" xfId="2417" applyFont="1" applyBorder="1" applyAlignment="1">
      <alignment horizontal="center" vertical="center" textRotation="90" wrapText="1"/>
    </xf>
    <xf numFmtId="43" fontId="95" fillId="0" borderId="35" xfId="2570" applyFont="1" applyFill="1" applyBorder="1" applyAlignment="1">
      <alignment horizontal="center" vertical="center"/>
    </xf>
    <xf numFmtId="43" fontId="95" fillId="0" borderId="36" xfId="2570" applyFont="1" applyFill="1" applyBorder="1" applyAlignment="1">
      <alignment horizontal="center" vertical="center"/>
    </xf>
    <xf numFmtId="43" fontId="95" fillId="0" borderId="31" xfId="2570" applyFont="1" applyFill="1" applyBorder="1" applyAlignment="1">
      <alignment horizontal="center" vertical="center"/>
    </xf>
    <xf numFmtId="2" fontId="41" fillId="0" borderId="28" xfId="2268" applyNumberFormat="1" applyFont="1" applyBorder="1" applyAlignment="1">
      <alignment horizontal="center" vertical="center"/>
    </xf>
    <xf numFmtId="2" fontId="41" fillId="0" borderId="73" xfId="2268" applyNumberFormat="1" applyFont="1" applyBorder="1" applyAlignment="1">
      <alignment horizontal="center" vertical="center"/>
    </xf>
    <xf numFmtId="0" fontId="41" fillId="0" borderId="80" xfId="2417" applyFont="1" applyBorder="1" applyAlignment="1">
      <alignment vertical="center" wrapText="1"/>
    </xf>
    <xf numFmtId="0" fontId="41" fillId="0" borderId="83" xfId="2417" applyFont="1" applyBorder="1" applyAlignment="1">
      <alignment vertical="center" wrapText="1"/>
    </xf>
    <xf numFmtId="2" fontId="41" fillId="0" borderId="72" xfId="2267" applyNumberFormat="1" applyFont="1" applyBorder="1" applyAlignment="1">
      <alignment horizontal="center" vertical="center"/>
    </xf>
    <xf numFmtId="43" fontId="41" fillId="0" borderId="44" xfId="2547" applyFont="1" applyBorder="1" applyAlignment="1">
      <alignment horizontal="center" vertical="center" textRotation="90" wrapText="1"/>
    </xf>
    <xf numFmtId="43" fontId="41" fillId="0" borderId="45" xfId="2547" applyFont="1" applyBorder="1" applyAlignment="1">
      <alignment horizontal="center" vertical="center" textRotation="90" wrapText="1"/>
    </xf>
    <xf numFmtId="43" fontId="41" fillId="0" borderId="46" xfId="2547" applyFont="1" applyBorder="1" applyAlignment="1">
      <alignment horizontal="center" vertical="center" textRotation="90" wrapText="1"/>
    </xf>
    <xf numFmtId="43" fontId="41" fillId="0" borderId="61" xfId="2547" applyFont="1" applyBorder="1" applyAlignment="1">
      <alignment horizontal="center" vertical="center" textRotation="90" wrapText="1"/>
    </xf>
    <xf numFmtId="43" fontId="41" fillId="0" borderId="31" xfId="2547" applyFont="1" applyBorder="1" applyAlignment="1">
      <alignment horizontal="center" vertical="center" wrapText="1"/>
    </xf>
    <xf numFmtId="43" fontId="41" fillId="0" borderId="71" xfId="2547" applyFont="1" applyBorder="1" applyAlignment="1">
      <alignment horizontal="center" vertical="center"/>
    </xf>
    <xf numFmtId="43" fontId="41" fillId="0" borderId="72" xfId="2547" applyFont="1" applyBorder="1" applyAlignment="1">
      <alignment horizontal="center" vertical="center"/>
    </xf>
    <xf numFmtId="43" fontId="41" fillId="0" borderId="73" xfId="2547" applyFont="1" applyBorder="1" applyAlignment="1">
      <alignment horizontal="center" vertical="center"/>
    </xf>
    <xf numFmtId="43" fontId="41" fillId="0" borderId="28" xfId="2547" applyFont="1" applyBorder="1" applyAlignment="1">
      <alignment horizontal="center" vertical="center"/>
    </xf>
    <xf numFmtId="43" fontId="41" fillId="0" borderId="29" xfId="2547" applyFont="1" applyBorder="1" applyAlignment="1">
      <alignment horizontal="right" vertical="center"/>
    </xf>
    <xf numFmtId="43" fontId="41" fillId="0" borderId="30" xfId="2547" applyFont="1" applyBorder="1" applyAlignment="1">
      <alignment horizontal="right" vertical="center"/>
    </xf>
    <xf numFmtId="0" fontId="41" fillId="0" borderId="36" xfId="0" applyFont="1" applyBorder="1" applyAlignment="1">
      <alignment horizontal="center" vertical="center"/>
    </xf>
    <xf numFmtId="0" fontId="41" fillId="0" borderId="35" xfId="0" applyFont="1" applyBorder="1" applyAlignment="1">
      <alignment vertical="center"/>
    </xf>
    <xf numFmtId="43" fontId="41" fillId="32" borderId="36" xfId="0" applyNumberFormat="1" applyFont="1" applyFill="1" applyBorder="1" applyAlignment="1">
      <alignment horizontal="center" vertical="center" wrapText="1"/>
    </xf>
    <xf numFmtId="0" fontId="41" fillId="0" borderId="31" xfId="0" applyFont="1" applyBorder="1" applyAlignment="1">
      <alignment vertical="center"/>
    </xf>
    <xf numFmtId="0" fontId="41" fillId="0" borderId="84" xfId="0" applyFont="1" applyBorder="1" applyAlignment="1">
      <alignment horizontal="center" vertical="center" wrapText="1"/>
    </xf>
    <xf numFmtId="0" fontId="92" fillId="0" borderId="75" xfId="0" applyFont="1" applyBorder="1" applyAlignment="1">
      <alignment horizontal="center" vertical="center" wrapText="1"/>
    </xf>
    <xf numFmtId="0" fontId="41" fillId="0" borderId="77" xfId="1542" applyFont="1" applyBorder="1" applyAlignment="1">
      <alignment horizontal="center" vertical="center"/>
    </xf>
    <xf numFmtId="0" fontId="92" fillId="0" borderId="83" xfId="2417" applyFont="1" applyBorder="1" applyAlignment="1">
      <alignment horizontal="center" vertical="center" wrapText="1"/>
    </xf>
    <xf numFmtId="43" fontId="41" fillId="32" borderId="35" xfId="0" applyNumberFormat="1" applyFont="1" applyFill="1" applyBorder="1" applyAlignment="1">
      <alignment horizontal="center" vertical="center" wrapText="1"/>
    </xf>
    <xf numFmtId="43" fontId="41" fillId="32" borderId="31" xfId="0" applyNumberFormat="1" applyFont="1" applyFill="1" applyBorder="1" applyAlignment="1">
      <alignment horizontal="center" vertical="center" wrapText="1"/>
    </xf>
    <xf numFmtId="43" fontId="41" fillId="0" borderId="34" xfId="2547" applyFont="1" applyFill="1" applyBorder="1" applyAlignment="1" applyProtection="1">
      <alignment horizontal="center" vertical="center" wrapText="1"/>
    </xf>
    <xf numFmtId="2" fontId="41" fillId="0" borderId="84" xfId="2417" applyNumberFormat="1" applyFont="1" applyBorder="1" applyAlignment="1">
      <alignment horizontal="center" vertical="center" textRotation="90" wrapText="1"/>
    </xf>
    <xf numFmtId="43" fontId="41" fillId="0" borderId="35" xfId="0" applyNumberFormat="1" applyFont="1" applyBorder="1" applyAlignment="1">
      <alignment vertical="center" wrapText="1"/>
    </xf>
    <xf numFmtId="4" fontId="41" fillId="0" borderId="28" xfId="2267" applyNumberFormat="1" applyFont="1" applyBorder="1" applyAlignment="1">
      <alignment horizontal="center" vertical="center"/>
    </xf>
    <xf numFmtId="4" fontId="41" fillId="0" borderId="72" xfId="2267" applyNumberFormat="1" applyFont="1" applyBorder="1" applyAlignment="1">
      <alignment horizontal="center" vertical="center"/>
    </xf>
    <xf numFmtId="4" fontId="41" fillId="0" borderId="72" xfId="2268" applyNumberFormat="1" applyFont="1" applyBorder="1" applyAlignment="1">
      <alignment horizontal="center" vertical="center"/>
    </xf>
    <xf numFmtId="4" fontId="41" fillId="0" borderId="73" xfId="2267" applyNumberFormat="1" applyFont="1" applyBorder="1" applyAlignment="1">
      <alignment horizontal="center" vertical="center"/>
    </xf>
    <xf numFmtId="165" fontId="41" fillId="0" borderId="35" xfId="0" applyNumberFormat="1" applyFont="1" applyBorder="1" applyAlignment="1">
      <alignment horizontal="center" vertical="center" wrapText="1"/>
    </xf>
    <xf numFmtId="4" fontId="41" fillId="0" borderId="35" xfId="2267" applyNumberFormat="1" applyFont="1" applyBorder="1" applyAlignment="1">
      <alignment horizontal="right" vertical="center"/>
    </xf>
    <xf numFmtId="4" fontId="41" fillId="0" borderId="29" xfId="2267" applyNumberFormat="1" applyFont="1" applyBorder="1" applyAlignment="1">
      <alignment horizontal="right" vertical="center"/>
    </xf>
    <xf numFmtId="4" fontId="41" fillId="0" borderId="29" xfId="2268" applyNumberFormat="1" applyFont="1" applyBorder="1" applyAlignment="1">
      <alignment horizontal="right" vertical="center"/>
    </xf>
    <xf numFmtId="4" fontId="41" fillId="0" borderId="28" xfId="2267" applyNumberFormat="1" applyFont="1" applyBorder="1" applyAlignment="1">
      <alignment horizontal="right" vertical="center"/>
    </xf>
    <xf numFmtId="4" fontId="41" fillId="0" borderId="72" xfId="2267" applyNumberFormat="1" applyFont="1" applyBorder="1" applyAlignment="1">
      <alignment horizontal="right" vertical="center"/>
    </xf>
    <xf numFmtId="4" fontId="41" fillId="0" borderId="72" xfId="2268" applyNumberFormat="1" applyFont="1" applyBorder="1" applyAlignment="1">
      <alignment horizontal="right" vertical="center"/>
    </xf>
    <xf numFmtId="4" fontId="41" fillId="0" borderId="73" xfId="2267" applyNumberFormat="1" applyFont="1" applyBorder="1" applyAlignment="1">
      <alignment horizontal="right" vertical="center"/>
    </xf>
    <xf numFmtId="3" fontId="41" fillId="0" borderId="84" xfId="1871" applyNumberFormat="1" applyFont="1" applyBorder="1" applyAlignment="1">
      <alignment horizontal="center" vertical="center" wrapText="1"/>
    </xf>
    <xf numFmtId="4" fontId="41" fillId="0" borderId="84" xfId="1871" applyNumberFormat="1" applyFont="1" applyBorder="1" applyAlignment="1">
      <alignment horizontal="center" vertical="center" wrapText="1"/>
    </xf>
    <xf numFmtId="4" fontId="41" fillId="0" borderId="75" xfId="1871" applyNumberFormat="1" applyFont="1" applyBorder="1" applyAlignment="1">
      <alignment horizontal="center" vertical="center" wrapText="1"/>
    </xf>
    <xf numFmtId="0" fontId="41" fillId="0" borderId="84" xfId="2547" quotePrefix="1" applyNumberFormat="1" applyFont="1" applyFill="1" applyBorder="1" applyAlignment="1">
      <alignment vertical="center" wrapText="1"/>
    </xf>
    <xf numFmtId="0" fontId="41" fillId="0" borderId="83" xfId="0" applyFont="1" applyBorder="1" applyAlignment="1">
      <alignment horizontal="left" vertical="center" wrapText="1"/>
    </xf>
    <xf numFmtId="0" fontId="41" fillId="0" borderId="75" xfId="2547" quotePrefix="1" applyNumberFormat="1" applyFont="1" applyFill="1" applyBorder="1" applyAlignment="1">
      <alignment horizontal="center" vertical="center" wrapText="1"/>
    </xf>
    <xf numFmtId="0" fontId="41" fillId="0" borderId="75" xfId="2547" quotePrefix="1" applyNumberFormat="1" applyFont="1" applyFill="1" applyBorder="1" applyAlignment="1">
      <alignment vertical="center" wrapText="1"/>
    </xf>
    <xf numFmtId="4" fontId="41" fillId="0" borderId="30" xfId="2267" applyNumberFormat="1" applyFont="1" applyBorder="1" applyAlignment="1">
      <alignment horizontal="right" vertical="center"/>
    </xf>
    <xf numFmtId="1" fontId="41" fillId="0" borderId="84" xfId="0" applyNumberFormat="1" applyFont="1" applyBorder="1" applyAlignment="1">
      <alignment horizontal="center" vertical="center"/>
    </xf>
    <xf numFmtId="183" fontId="41" fillId="0" borderId="84" xfId="1871" applyNumberFormat="1" applyFont="1" applyBorder="1" applyAlignment="1">
      <alignment horizontal="center" vertical="center" wrapText="1"/>
    </xf>
    <xf numFmtId="0" fontId="41" fillId="0" borderId="78" xfId="2554" applyFont="1" applyBorder="1" applyAlignment="1">
      <alignment horizontal="center" vertical="center" wrapText="1"/>
    </xf>
    <xf numFmtId="0" fontId="92" fillId="0" borderId="35" xfId="2550" applyFont="1" applyBorder="1" applyAlignment="1">
      <alignment horizontal="center" vertical="center"/>
    </xf>
    <xf numFmtId="0" fontId="41" fillId="0" borderId="35" xfId="0" applyFont="1" applyBorder="1" applyAlignment="1">
      <alignment horizontal="left" vertical="center"/>
    </xf>
    <xf numFmtId="0" fontId="41" fillId="0" borderId="36" xfId="0" applyFont="1" applyBorder="1" applyAlignment="1">
      <alignment horizontal="left" vertical="center"/>
    </xf>
    <xf numFmtId="0" fontId="41" fillId="0" borderId="36" xfId="0" applyFont="1" applyBorder="1" applyAlignment="1">
      <alignment vertical="center" wrapText="1"/>
    </xf>
    <xf numFmtId="0" fontId="41" fillId="0" borderId="31" xfId="0" applyFont="1" applyBorder="1" applyAlignment="1">
      <alignment horizontal="left" vertical="center"/>
    </xf>
    <xf numFmtId="0" fontId="41" fillId="0" borderId="31" xfId="0" applyFont="1" applyBorder="1" applyAlignment="1">
      <alignment vertical="center" wrapText="1"/>
    </xf>
    <xf numFmtId="0" fontId="92" fillId="0" borderId="31" xfId="0" applyFont="1" applyBorder="1" applyAlignment="1">
      <alignment horizontal="center" vertical="center" wrapText="1"/>
    </xf>
    <xf numFmtId="0" fontId="92" fillId="0" borderId="34" xfId="2550" applyFont="1" applyBorder="1" applyAlignment="1">
      <alignment horizontal="center" vertical="center"/>
    </xf>
    <xf numFmtId="0" fontId="92" fillId="0" borderId="84" xfId="2550" applyFont="1" applyBorder="1" applyAlignment="1">
      <alignment horizontal="center" vertical="center"/>
    </xf>
    <xf numFmtId="2" fontId="41" fillId="0" borderId="84" xfId="0" applyNumberFormat="1" applyFont="1" applyBorder="1" applyAlignment="1">
      <alignment horizontal="center" vertical="center" wrapText="1"/>
    </xf>
    <xf numFmtId="0" fontId="92" fillId="0" borderId="75" xfId="2550" applyFont="1" applyBorder="1" applyAlignment="1">
      <alignment horizontal="center" vertical="center" wrapText="1"/>
    </xf>
    <xf numFmtId="2" fontId="41" fillId="0" borderId="75" xfId="2552" applyNumberFormat="1" applyFont="1" applyBorder="1" applyAlignment="1">
      <alignment horizontal="center" vertical="center"/>
    </xf>
    <xf numFmtId="0" fontId="41" fillId="0" borderId="77" xfId="0" applyFont="1" applyBorder="1" applyAlignment="1">
      <alignment horizontal="left" vertical="center"/>
    </xf>
    <xf numFmtId="0" fontId="92" fillId="0" borderId="84" xfId="2550" applyFont="1" applyBorder="1" applyAlignment="1">
      <alignment horizontal="center" vertical="center" wrapText="1"/>
    </xf>
    <xf numFmtId="0" fontId="41" fillId="0" borderId="84" xfId="2555" applyFont="1" applyBorder="1" applyAlignment="1">
      <alignment horizontal="left" vertical="center" wrapText="1"/>
    </xf>
    <xf numFmtId="49" fontId="41" fillId="0" borderId="75" xfId="0" applyNumberFormat="1" applyFont="1" applyBorder="1" applyAlignment="1">
      <alignment horizontal="center" vertical="center"/>
    </xf>
    <xf numFmtId="0" fontId="41" fillId="0" borderId="75" xfId="0" applyFont="1" applyBorder="1" applyAlignment="1">
      <alignment vertical="center" wrapText="1"/>
    </xf>
    <xf numFmtId="2" fontId="41" fillId="0" borderId="35" xfId="0" applyNumberFormat="1" applyFont="1" applyBorder="1" applyAlignment="1">
      <alignment horizontal="right" vertical="center" wrapText="1"/>
    </xf>
    <xf numFmtId="1" fontId="41" fillId="0" borderId="84" xfId="0" applyNumberFormat="1" applyFont="1" applyBorder="1" applyAlignment="1">
      <alignment horizontal="center" vertical="center" wrapText="1"/>
    </xf>
    <xf numFmtId="0" fontId="41" fillId="0" borderId="84" xfId="0" applyFont="1" applyBorder="1" applyAlignment="1">
      <alignment horizontal="right" vertical="center" wrapText="1"/>
    </xf>
    <xf numFmtId="0" fontId="41" fillId="0" borderId="84" xfId="2564" applyFont="1" applyBorder="1" applyAlignment="1" applyProtection="1">
      <alignment horizontal="left" vertical="center" wrapText="1"/>
      <protection hidden="1"/>
    </xf>
    <xf numFmtId="4" fontId="41" fillId="0" borderId="69" xfId="802" applyNumberFormat="1" applyFont="1" applyFill="1" applyBorder="1" applyAlignment="1">
      <alignment horizontal="center" vertical="center"/>
    </xf>
    <xf numFmtId="4" fontId="92" fillId="0" borderId="69" xfId="802" applyNumberFormat="1" applyFont="1" applyFill="1" applyBorder="1" applyAlignment="1">
      <alignment horizontal="center" vertical="center"/>
    </xf>
    <xf numFmtId="4" fontId="92" fillId="0" borderId="70" xfId="802" applyNumberFormat="1" applyFont="1" applyFill="1" applyBorder="1" applyAlignment="1">
      <alignment horizontal="center" vertical="center"/>
    </xf>
    <xf numFmtId="4" fontId="41" fillId="0" borderId="36" xfId="2546" applyNumberFormat="1" applyFont="1" applyFill="1" applyBorder="1" applyAlignment="1" applyProtection="1">
      <alignment horizontal="center" vertical="center"/>
    </xf>
    <xf numFmtId="4" fontId="41" fillId="0" borderId="31" xfId="2547" applyNumberFormat="1" applyFont="1" applyFill="1" applyBorder="1" applyAlignment="1">
      <alignment horizontal="center" vertical="center"/>
    </xf>
    <xf numFmtId="2" fontId="41" fillId="0" borderId="30" xfId="2267" applyNumberFormat="1" applyFont="1" applyBorder="1" applyAlignment="1">
      <alignment horizontal="right" vertical="center"/>
    </xf>
    <xf numFmtId="0" fontId="41" fillId="0" borderId="34" xfId="1479" applyFont="1" applyFill="1" applyBorder="1" applyAlignment="1">
      <alignment vertical="center"/>
    </xf>
    <xf numFmtId="0" fontId="41" fillId="0" borderId="84" xfId="193" applyFont="1" applyFill="1" applyBorder="1" applyAlignment="1">
      <alignment horizontal="center" vertical="center" wrapText="1"/>
    </xf>
    <xf numFmtId="0" fontId="118" fillId="0" borderId="84" xfId="0" applyFont="1" applyBorder="1" applyAlignment="1">
      <alignment horizontal="left" vertical="center" wrapText="1"/>
    </xf>
    <xf numFmtId="0" fontId="41" fillId="0" borderId="84" xfId="318" applyFont="1" applyFill="1" applyBorder="1" applyAlignment="1">
      <alignment horizontal="center" vertical="center" wrapText="1"/>
    </xf>
    <xf numFmtId="0" fontId="41" fillId="0" borderId="75" xfId="193" applyFont="1" applyFill="1" applyBorder="1" applyAlignment="1">
      <alignment horizontal="center" vertical="center" wrapText="1"/>
    </xf>
    <xf numFmtId="0" fontId="118" fillId="0" borderId="75" xfId="0" applyFont="1" applyBorder="1" applyAlignment="1">
      <alignment horizontal="left" vertical="center" wrapText="1"/>
    </xf>
    <xf numFmtId="0" fontId="41" fillId="0" borderId="75" xfId="318" applyFont="1" applyFill="1" applyBorder="1" applyAlignment="1">
      <alignment horizontal="center" vertical="center" wrapText="1"/>
    </xf>
    <xf numFmtId="0" fontId="41" fillId="0" borderId="75" xfId="0" applyFont="1" applyBorder="1" applyAlignment="1">
      <alignment horizontal="left" vertical="center" wrapText="1"/>
    </xf>
    <xf numFmtId="0" fontId="92" fillId="0" borderId="77" xfId="193" applyFont="1" applyFill="1" applyBorder="1" applyAlignment="1">
      <alignment horizontal="center" vertical="center" wrapText="1"/>
    </xf>
    <xf numFmtId="0" fontId="118" fillId="0" borderId="84" xfId="193" applyFont="1" applyFill="1" applyBorder="1" applyAlignment="1">
      <alignment horizontal="center" vertical="center" wrapText="1"/>
    </xf>
    <xf numFmtId="0" fontId="41" fillId="0" borderId="84" xfId="0" applyFont="1" applyBorder="1" applyAlignment="1">
      <alignment horizontal="justify" vertical="center" wrapText="1"/>
    </xf>
    <xf numFmtId="0" fontId="118" fillId="0" borderId="84" xfId="0" applyFont="1" applyBorder="1" applyAlignment="1">
      <alignment horizontal="center" vertical="center" wrapText="1"/>
    </xf>
    <xf numFmtId="0" fontId="118" fillId="0" borderId="84" xfId="2550" applyFont="1" applyBorder="1" applyAlignment="1">
      <alignment horizontal="center" vertical="center" wrapText="1"/>
    </xf>
    <xf numFmtId="0" fontId="41" fillId="0" borderId="84" xfId="0" applyFont="1" applyBorder="1" applyAlignment="1">
      <alignment vertical="center"/>
    </xf>
    <xf numFmtId="0" fontId="118" fillId="0" borderId="84" xfId="318" applyFont="1" applyFill="1" applyBorder="1" applyAlignment="1">
      <alignment horizontal="center" vertical="center" wrapText="1"/>
    </xf>
    <xf numFmtId="0" fontId="118" fillId="0" borderId="75" xfId="193" applyFont="1" applyFill="1" applyBorder="1" applyAlignment="1">
      <alignment horizontal="left" vertical="center" wrapText="1"/>
    </xf>
    <xf numFmtId="0" fontId="118" fillId="0" borderId="75" xfId="318" applyFont="1" applyFill="1" applyBorder="1" applyAlignment="1">
      <alignment horizontal="left" vertical="center" wrapText="1"/>
    </xf>
    <xf numFmtId="0" fontId="41" fillId="0" borderId="75" xfId="0" applyFont="1" applyBorder="1" applyAlignment="1">
      <alignment vertical="center"/>
    </xf>
    <xf numFmtId="185" fontId="41" fillId="0" borderId="35" xfId="1536" applyNumberFormat="1" applyFont="1" applyBorder="1" applyAlignment="1">
      <alignment horizontal="center" vertical="center"/>
    </xf>
    <xf numFmtId="185" fontId="41" fillId="0" borderId="31" xfId="1536" applyNumberFormat="1" applyFont="1" applyBorder="1" applyAlignment="1">
      <alignment horizontal="center" vertical="center"/>
    </xf>
    <xf numFmtId="185" fontId="41" fillId="0" borderId="36" xfId="1536" applyNumberFormat="1" applyFont="1" applyBorder="1" applyAlignment="1">
      <alignment horizontal="center" vertical="center"/>
    </xf>
    <xf numFmtId="189" fontId="41" fillId="0" borderId="34" xfId="0" applyNumberFormat="1" applyFont="1" applyBorder="1" applyAlignment="1">
      <alignment horizontal="center" vertical="center" wrapText="1"/>
    </xf>
    <xf numFmtId="2" fontId="41" fillId="0" borderId="34" xfId="0" applyNumberFormat="1" applyFont="1" applyBorder="1" applyAlignment="1">
      <alignment horizontal="center" vertical="center"/>
    </xf>
    <xf numFmtId="185" fontId="41" fillId="0" borderId="84" xfId="1536" applyNumberFormat="1" applyFont="1" applyBorder="1" applyAlignment="1">
      <alignment horizontal="center" vertical="center"/>
    </xf>
    <xf numFmtId="189" fontId="41" fillId="0" borderId="84" xfId="0" applyNumberFormat="1" applyFont="1" applyBorder="1" applyAlignment="1">
      <alignment horizontal="center" vertical="center" wrapText="1"/>
    </xf>
    <xf numFmtId="49" fontId="41" fillId="0" borderId="75" xfId="1536" applyNumberFormat="1" applyFont="1" applyBorder="1" applyAlignment="1">
      <alignment horizontal="center" vertical="center"/>
    </xf>
    <xf numFmtId="0" fontId="41" fillId="0" borderId="75" xfId="1536" applyFont="1" applyBorder="1" applyAlignment="1">
      <alignment horizontal="center" vertical="center" wrapText="1"/>
    </xf>
    <xf numFmtId="0" fontId="41" fillId="0" borderId="75" xfId="2119" applyFont="1" applyBorder="1" applyAlignment="1">
      <alignment horizontal="center" vertical="center" wrapText="1"/>
    </xf>
    <xf numFmtId="49" fontId="92" fillId="0" borderId="77" xfId="1536" applyNumberFormat="1" applyFont="1" applyBorder="1" applyAlignment="1">
      <alignment horizontal="center" vertical="center"/>
    </xf>
    <xf numFmtId="49" fontId="92" fillId="0" borderId="77" xfId="2550" applyNumberFormat="1" applyFont="1" applyBorder="1" applyAlignment="1">
      <alignment horizontal="center" vertical="center" wrapText="1"/>
    </xf>
    <xf numFmtId="49" fontId="41" fillId="0" borderId="77" xfId="1536" applyNumberFormat="1" applyFont="1" applyBorder="1" applyAlignment="1">
      <alignment horizontal="center" vertical="center" wrapText="1"/>
    </xf>
    <xf numFmtId="49" fontId="41" fillId="0" borderId="77" xfId="1536" applyNumberFormat="1" applyFont="1" applyBorder="1" applyAlignment="1">
      <alignment horizontal="center" vertical="center"/>
    </xf>
    <xf numFmtId="49" fontId="92" fillId="0" borderId="77" xfId="1536" applyNumberFormat="1" applyFont="1" applyBorder="1" applyAlignment="1">
      <alignment horizontal="center" vertical="center" wrapText="1"/>
    </xf>
    <xf numFmtId="49" fontId="92" fillId="0" borderId="77" xfId="1536" applyNumberFormat="1" applyFont="1" applyBorder="1" applyAlignment="1" applyProtection="1">
      <alignment horizontal="center" vertical="center" wrapText="1"/>
      <protection locked="0"/>
    </xf>
    <xf numFmtId="49" fontId="41" fillId="0" borderId="77" xfId="1536" applyNumberFormat="1" applyFont="1" applyBorder="1" applyAlignment="1" applyProtection="1">
      <alignment horizontal="center" vertical="center" wrapText="1"/>
      <protection locked="0"/>
    </xf>
    <xf numFmtId="0" fontId="51" fillId="0" borderId="84" xfId="2550" applyFont="1" applyBorder="1" applyAlignment="1">
      <alignment horizontal="left" vertical="center" wrapText="1"/>
    </xf>
    <xf numFmtId="0" fontId="41" fillId="0" borderId="84" xfId="1536" applyFont="1" applyBorder="1" applyAlignment="1">
      <alignment horizontal="right" vertical="center" wrapText="1"/>
    </xf>
    <xf numFmtId="0" fontId="41" fillId="0" borderId="84" xfId="1536" applyFont="1" applyBorder="1" applyAlignment="1">
      <alignment horizontal="left" vertical="center" wrapText="1"/>
    </xf>
    <xf numFmtId="0" fontId="92" fillId="0" borderId="84" xfId="1536" applyFont="1" applyBorder="1" applyAlignment="1">
      <alignment horizontal="center" vertical="center" wrapText="1"/>
    </xf>
    <xf numFmtId="0" fontId="92" fillId="0" borderId="84" xfId="2550" applyFont="1" applyBorder="1" applyAlignment="1">
      <alignment horizontal="left" vertical="center" wrapText="1"/>
    </xf>
    <xf numFmtId="0" fontId="41" fillId="0" borderId="84" xfId="1536" applyFont="1" applyBorder="1" applyAlignment="1">
      <alignment vertical="center" wrapText="1"/>
    </xf>
    <xf numFmtId="0" fontId="41" fillId="0" borderId="84" xfId="1542" applyFont="1" applyBorder="1" applyAlignment="1">
      <alignment vertical="center" wrapText="1"/>
    </xf>
    <xf numFmtId="0" fontId="41" fillId="0" borderId="84" xfId="0" applyFont="1" applyBorder="1" applyAlignment="1">
      <alignment horizontal="left" vertical="center"/>
    </xf>
    <xf numFmtId="49" fontId="92" fillId="0" borderId="75" xfId="1536" applyNumberFormat="1" applyFont="1" applyBorder="1" applyAlignment="1">
      <alignment horizontal="center" vertical="center" wrapText="1"/>
    </xf>
    <xf numFmtId="49" fontId="41" fillId="0" borderId="75" xfId="1536" applyNumberFormat="1" applyFont="1" applyBorder="1" applyAlignment="1">
      <alignment horizontal="center" vertical="center" wrapText="1"/>
    </xf>
    <xf numFmtId="0" fontId="41" fillId="0" borderId="75" xfId="1536" applyFont="1" applyBorder="1" applyAlignment="1">
      <alignment horizontal="center" vertical="center"/>
    </xf>
    <xf numFmtId="0" fontId="95" fillId="0" borderId="75" xfId="1536" applyFont="1" applyBorder="1" applyAlignment="1">
      <alignment horizontal="center" vertical="center" wrapText="1"/>
    </xf>
    <xf numFmtId="0" fontId="95" fillId="0" borderId="78" xfId="2554" applyFont="1" applyBorder="1" applyAlignment="1">
      <alignment horizontal="center" vertical="center" wrapText="1"/>
    </xf>
    <xf numFmtId="43" fontId="41" fillId="0" borderId="35" xfId="2558" applyFont="1" applyFill="1" applyBorder="1" applyAlignment="1" applyProtection="1">
      <alignment horizontal="right" vertical="center" wrapText="1"/>
    </xf>
    <xf numFmtId="43" fontId="41" fillId="0" borderId="31" xfId="2558" applyFont="1" applyFill="1" applyBorder="1" applyAlignment="1" applyProtection="1">
      <alignment horizontal="right" vertical="center" wrapText="1"/>
    </xf>
    <xf numFmtId="43" fontId="41" fillId="0" borderId="36" xfId="2558" applyFont="1" applyFill="1" applyBorder="1" applyAlignment="1" applyProtection="1">
      <alignment horizontal="right" vertical="center" wrapText="1"/>
    </xf>
    <xf numFmtId="2" fontId="41" fillId="0" borderId="84" xfId="1536" applyNumberFormat="1" applyFont="1" applyBorder="1" applyAlignment="1">
      <alignment horizontal="center" vertical="center" wrapText="1"/>
    </xf>
    <xf numFmtId="0" fontId="41" fillId="0" borderId="63" xfId="2417" applyFont="1" applyBorder="1" applyAlignment="1">
      <alignment horizontal="center" vertical="center"/>
    </xf>
    <xf numFmtId="0" fontId="41" fillId="0" borderId="28" xfId="0" applyFont="1" applyBorder="1" applyAlignment="1">
      <alignment horizontal="left" vertical="center" wrapText="1"/>
    </xf>
    <xf numFmtId="43" fontId="41" fillId="0" borderId="35" xfId="2547" applyFont="1" applyBorder="1" applyAlignment="1">
      <alignment horizontal="left" vertical="top"/>
    </xf>
    <xf numFmtId="43" fontId="41" fillId="0" borderId="36" xfId="2547" applyFont="1" applyBorder="1" applyAlignment="1">
      <alignment horizontal="left" vertical="top"/>
    </xf>
    <xf numFmtId="43" fontId="41" fillId="0" borderId="31" xfId="2547" applyFont="1" applyBorder="1" applyAlignment="1">
      <alignment horizontal="left" vertical="top"/>
    </xf>
    <xf numFmtId="43" fontId="41" fillId="0" borderId="28" xfId="2547" applyFont="1" applyBorder="1" applyAlignment="1">
      <alignment horizontal="right" vertical="center"/>
    </xf>
    <xf numFmtId="43" fontId="41" fillId="0" borderId="44" xfId="2547" applyFont="1" applyBorder="1" applyAlignment="1">
      <alignment vertical="center" textRotation="90" wrapText="1"/>
    </xf>
    <xf numFmtId="43" fontId="41" fillId="0" borderId="45" xfId="2547" applyFont="1" applyBorder="1" applyAlignment="1">
      <alignment vertical="center" textRotation="90" wrapText="1"/>
    </xf>
    <xf numFmtId="43" fontId="41" fillId="0" borderId="46" xfId="2547" applyFont="1" applyBorder="1" applyAlignment="1">
      <alignment vertical="center" textRotation="90" wrapText="1"/>
    </xf>
    <xf numFmtId="43" fontId="41" fillId="0" borderId="61" xfId="2547" applyFont="1" applyBorder="1" applyAlignment="1">
      <alignment vertical="center" textRotation="90" wrapText="1"/>
    </xf>
    <xf numFmtId="43" fontId="92" fillId="0" borderId="34" xfId="2547" applyFont="1" applyBorder="1" applyAlignment="1">
      <alignment vertical="center"/>
    </xf>
    <xf numFmtId="43" fontId="92" fillId="0" borderId="35" xfId="2547" applyFont="1" applyBorder="1" applyAlignment="1">
      <alignment vertical="center"/>
    </xf>
    <xf numFmtId="43" fontId="92" fillId="0" borderId="36" xfId="2547" applyFont="1" applyBorder="1" applyAlignment="1">
      <alignment vertical="center"/>
    </xf>
    <xf numFmtId="43" fontId="92" fillId="0" borderId="31" xfId="2547" applyFont="1" applyBorder="1" applyAlignment="1">
      <alignment vertical="center"/>
    </xf>
    <xf numFmtId="43" fontId="41" fillId="0" borderId="31" xfId="2547" applyFont="1" applyBorder="1" applyAlignment="1">
      <alignment vertical="center" wrapText="1"/>
    </xf>
    <xf numFmtId="43" fontId="41" fillId="0" borderId="35" xfId="2547" applyFont="1" applyFill="1" applyBorder="1" applyAlignment="1" applyProtection="1">
      <alignment vertical="center" wrapText="1"/>
    </xf>
    <xf numFmtId="43" fontId="41" fillId="0" borderId="34" xfId="2547" applyFont="1" applyBorder="1" applyAlignment="1">
      <alignment vertical="top"/>
    </xf>
    <xf numFmtId="43" fontId="41" fillId="0" borderId="35" xfId="2547" applyFont="1" applyBorder="1" applyAlignment="1">
      <alignment vertical="top"/>
    </xf>
    <xf numFmtId="43" fontId="41" fillId="0" borderId="36" xfId="2547" applyFont="1" applyBorder="1" applyAlignment="1">
      <alignment vertical="top"/>
    </xf>
    <xf numFmtId="43" fontId="41" fillId="0" borderId="31" xfId="2547" applyFont="1" applyBorder="1" applyAlignment="1">
      <alignment vertical="top"/>
    </xf>
    <xf numFmtId="43" fontId="41" fillId="0" borderId="81" xfId="2547" applyFont="1" applyBorder="1" applyAlignment="1">
      <alignment vertical="center"/>
    </xf>
    <xf numFmtId="43" fontId="41" fillId="0" borderId="29" xfId="2547" applyFont="1" applyBorder="1" applyAlignment="1">
      <alignment vertical="center"/>
    </xf>
    <xf numFmtId="43" fontId="41" fillId="0" borderId="30" xfId="2547" applyFont="1" applyBorder="1" applyAlignment="1">
      <alignment vertical="center"/>
    </xf>
    <xf numFmtId="43" fontId="41" fillId="0" borderId="28" xfId="2547" applyFont="1" applyBorder="1" applyAlignment="1">
      <alignment vertical="center"/>
    </xf>
    <xf numFmtId="43" fontId="41" fillId="0" borderId="69" xfId="2547" applyFont="1" applyFill="1" applyBorder="1" applyAlignment="1">
      <alignment vertical="center"/>
    </xf>
    <xf numFmtId="43" fontId="92" fillId="0" borderId="69" xfId="2547" applyFont="1" applyFill="1" applyBorder="1" applyAlignment="1">
      <alignment vertical="center"/>
    </xf>
    <xf numFmtId="43" fontId="92" fillId="0" borderId="70" xfId="2547" applyFont="1" applyFill="1" applyBorder="1" applyAlignment="1">
      <alignment vertical="center"/>
    </xf>
    <xf numFmtId="0" fontId="41" fillId="0" borderId="84" xfId="1536" applyFont="1" applyBorder="1" applyAlignment="1">
      <alignment horizontal="center" vertical="center"/>
    </xf>
    <xf numFmtId="2" fontId="41" fillId="0" borderId="84" xfId="1536" applyNumberFormat="1" applyFont="1" applyBorder="1" applyAlignment="1">
      <alignment horizontal="center" vertical="center"/>
    </xf>
    <xf numFmtId="0" fontId="41" fillId="0" borderId="84" xfId="1536" applyFont="1" applyBorder="1" applyAlignment="1">
      <alignment horizontal="center" vertical="center" wrapText="1"/>
    </xf>
    <xf numFmtId="0" fontId="41" fillId="0" borderId="84" xfId="0" applyFont="1" applyBorder="1" applyAlignment="1">
      <alignment horizontal="left" vertical="top"/>
    </xf>
    <xf numFmtId="0" fontId="41" fillId="0" borderId="75" xfId="2381" applyFont="1" applyBorder="1" applyAlignment="1">
      <alignment horizontal="center" vertical="center"/>
    </xf>
    <xf numFmtId="0" fontId="41" fillId="0" borderId="75" xfId="0" applyFont="1" applyBorder="1" applyAlignment="1">
      <alignment horizontal="left" vertical="center"/>
    </xf>
    <xf numFmtId="0" fontId="41" fillId="0" borderId="75" xfId="2383" applyFont="1" applyBorder="1" applyAlignment="1">
      <alignment horizontal="center" vertical="center"/>
    </xf>
    <xf numFmtId="0" fontId="41" fillId="0" borderId="77" xfId="2554" applyFont="1" applyBorder="1" applyAlignment="1">
      <alignment horizontal="center" vertical="center" wrapText="1"/>
    </xf>
    <xf numFmtId="0" fontId="51" fillId="0" borderId="84" xfId="2381" applyFont="1" applyBorder="1" applyAlignment="1">
      <alignment horizontal="center" vertical="center" wrapText="1"/>
    </xf>
    <xf numFmtId="0" fontId="41" fillId="0" borderId="84" xfId="2383" applyFont="1" applyBorder="1" applyAlignment="1">
      <alignment horizontal="right" vertical="center" wrapText="1"/>
    </xf>
    <xf numFmtId="0" fontId="51" fillId="0" borderId="84" xfId="1536" applyFont="1" applyBorder="1" applyAlignment="1">
      <alignment horizontal="center" vertical="center" wrapText="1"/>
    </xf>
    <xf numFmtId="0" fontId="92" fillId="0" borderId="84" xfId="2383" applyFont="1" applyBorder="1" applyAlignment="1">
      <alignment horizontal="center" vertical="center" wrapText="1"/>
    </xf>
    <xf numFmtId="0" fontId="51" fillId="0" borderId="84" xfId="2383" applyFont="1" applyBorder="1" applyAlignment="1">
      <alignment horizontal="center" vertical="center" wrapText="1"/>
    </xf>
    <xf numFmtId="0" fontId="41" fillId="0" borderId="84" xfId="2381" applyFont="1" applyBorder="1" applyAlignment="1">
      <alignment horizontal="left" vertical="center" wrapText="1"/>
    </xf>
    <xf numFmtId="0" fontId="41" fillId="0" borderId="84" xfId="2383" applyFont="1" applyBorder="1" applyAlignment="1">
      <alignment horizontal="left" vertical="center" wrapText="1"/>
    </xf>
    <xf numFmtId="0" fontId="51" fillId="0" borderId="84" xfId="0" applyFont="1" applyBorder="1" applyAlignment="1">
      <alignment horizontal="center" vertical="center" wrapText="1"/>
    </xf>
    <xf numFmtId="0" fontId="41" fillId="0" borderId="84" xfId="2383" applyFont="1" applyBorder="1" applyAlignment="1">
      <alignment vertical="center" wrapText="1"/>
    </xf>
    <xf numFmtId="0" fontId="92" fillId="0" borderId="84" xfId="2383" applyFont="1" applyBorder="1" applyAlignment="1">
      <alignment horizontal="left" vertical="center" wrapText="1"/>
    </xf>
    <xf numFmtId="0" fontId="92" fillId="0" borderId="84" xfId="2381" applyFont="1" applyBorder="1" applyAlignment="1">
      <alignment horizontal="center" vertical="center" wrapText="1"/>
    </xf>
    <xf numFmtId="0" fontId="51" fillId="0" borderId="84" xfId="2381" applyFont="1" applyBorder="1" applyAlignment="1">
      <alignment vertical="center" wrapText="1"/>
    </xf>
    <xf numFmtId="0" fontId="92" fillId="0" borderId="84" xfId="0" applyFont="1" applyBorder="1" applyAlignment="1">
      <alignment horizontal="center" vertical="top" wrapText="1"/>
    </xf>
    <xf numFmtId="0" fontId="41" fillId="0" borderId="35" xfId="2559" applyFont="1" applyBorder="1" applyAlignment="1">
      <alignment horizontal="center" vertical="center"/>
    </xf>
    <xf numFmtId="0" fontId="41" fillId="0" borderId="34" xfId="2559" applyFont="1" applyBorder="1" applyAlignment="1">
      <alignment horizontal="center" vertical="center"/>
    </xf>
    <xf numFmtId="0" fontId="41" fillId="0" borderId="84" xfId="2559" applyFont="1" applyBorder="1" applyAlignment="1">
      <alignment horizontal="center" vertical="center"/>
    </xf>
    <xf numFmtId="0" fontId="41" fillId="0" borderId="84" xfId="2559" applyFont="1" applyBorder="1" applyAlignment="1">
      <alignment vertical="center" wrapText="1"/>
    </xf>
    <xf numFmtId="49" fontId="51" fillId="0" borderId="75" xfId="1536" applyNumberFormat="1" applyFont="1" applyBorder="1" applyAlignment="1">
      <alignment horizontal="center" vertical="center" wrapText="1"/>
    </xf>
    <xf numFmtId="43" fontId="41" fillId="0" borderId="35" xfId="2547" applyFont="1" applyBorder="1" applyAlignment="1">
      <alignment horizontal="center" vertical="center" wrapText="1"/>
    </xf>
    <xf numFmtId="43" fontId="41" fillId="0" borderId="72" xfId="2547" applyFont="1" applyBorder="1" applyAlignment="1">
      <alignment horizontal="left" vertical="center"/>
    </xf>
    <xf numFmtId="43" fontId="41" fillId="0" borderId="72" xfId="2547" applyFont="1" applyBorder="1" applyAlignment="1">
      <alignment horizontal="right" vertical="center"/>
    </xf>
    <xf numFmtId="43" fontId="41" fillId="0" borderId="73" xfId="2547" applyFont="1" applyBorder="1" applyAlignment="1">
      <alignment horizontal="right" vertical="center"/>
    </xf>
    <xf numFmtId="0" fontId="41" fillId="0" borderId="75" xfId="2550" applyFont="1" applyBorder="1" applyAlignment="1">
      <alignment vertical="center" wrapText="1"/>
    </xf>
    <xf numFmtId="0" fontId="41" fillId="0" borderId="84" xfId="2544" applyFont="1" applyBorder="1" applyAlignment="1">
      <alignment horizontal="left" vertical="center" wrapText="1"/>
    </xf>
    <xf numFmtId="0" fontId="51" fillId="0" borderId="75" xfId="2381" applyFont="1" applyBorder="1" applyAlignment="1">
      <alignment horizontal="center" vertical="center"/>
    </xf>
    <xf numFmtId="1" fontId="41" fillId="0" borderId="35" xfId="0" applyNumberFormat="1" applyFont="1" applyBorder="1" applyAlignment="1">
      <alignment horizontal="center" vertical="center" shrinkToFit="1"/>
    </xf>
    <xf numFmtId="0" fontId="41" fillId="0" borderId="29" xfId="0" applyFont="1" applyBorder="1" applyAlignment="1">
      <alignment vertical="center"/>
    </xf>
    <xf numFmtId="1" fontId="41" fillId="0" borderId="34" xfId="0" applyNumberFormat="1" applyFont="1" applyBorder="1" applyAlignment="1">
      <alignment horizontal="center" vertical="center" shrinkToFit="1"/>
    </xf>
    <xf numFmtId="0" fontId="41" fillId="0" borderId="72" xfId="0" applyFont="1" applyBorder="1" applyAlignment="1">
      <alignment vertical="center"/>
    </xf>
    <xf numFmtId="1" fontId="41" fillId="0" borderId="84" xfId="0" applyNumberFormat="1" applyFont="1" applyBorder="1" applyAlignment="1">
      <alignment horizontal="center" vertical="center" shrinkToFit="1"/>
    </xf>
    <xf numFmtId="0" fontId="51" fillId="0" borderId="75" xfId="0" applyFont="1" applyBorder="1" applyAlignment="1">
      <alignment horizontal="center" vertical="center" wrapText="1"/>
    </xf>
    <xf numFmtId="2" fontId="41" fillId="0" borderId="45" xfId="2267" applyNumberFormat="1" applyFont="1" applyBorder="1" applyAlignment="1">
      <alignment horizontal="center" vertical="center"/>
    </xf>
    <xf numFmtId="0" fontId="41" fillId="0" borderId="30" xfId="0" applyFont="1" applyBorder="1" applyAlignment="1">
      <alignment vertical="center"/>
    </xf>
    <xf numFmtId="0" fontId="41" fillId="0" borderId="28" xfId="0" applyFont="1" applyBorder="1" applyAlignment="1">
      <alignment vertical="center"/>
    </xf>
    <xf numFmtId="43" fontId="41" fillId="0" borderId="34" xfId="2547" applyFont="1" applyBorder="1" applyAlignment="1">
      <alignment horizontal="center" vertical="center" wrapText="1"/>
    </xf>
    <xf numFmtId="0" fontId="41" fillId="0" borderId="71" xfId="2526" applyFont="1" applyBorder="1" applyAlignment="1">
      <alignment horizontal="center" vertical="center" wrapText="1"/>
    </xf>
    <xf numFmtId="0" fontId="41" fillId="0" borderId="72" xfId="2526" applyFont="1" applyBorder="1" applyAlignment="1">
      <alignment horizontal="center" vertical="center" wrapText="1"/>
    </xf>
    <xf numFmtId="0" fontId="41" fillId="0" borderId="73" xfId="0" applyFont="1" applyBorder="1" applyAlignment="1">
      <alignment vertical="center"/>
    </xf>
    <xf numFmtId="0" fontId="41" fillId="0" borderId="84" xfId="2550" applyFont="1" applyBorder="1" applyAlignment="1">
      <alignment horizontal="center" vertical="center" wrapText="1"/>
    </xf>
    <xf numFmtId="0" fontId="41" fillId="0" borderId="83" xfId="2526" applyFont="1" applyBorder="1" applyAlignment="1">
      <alignment horizontal="center" vertical="center" wrapText="1"/>
    </xf>
    <xf numFmtId="0" fontId="41" fillId="0" borderId="76" xfId="1874" applyFont="1" applyBorder="1" applyAlignment="1">
      <alignment horizontal="center" vertical="center" wrapText="1"/>
    </xf>
    <xf numFmtId="0" fontId="41" fillId="0" borderId="78" xfId="0" applyFont="1" applyBorder="1" applyAlignment="1">
      <alignment horizontal="center" vertical="center"/>
    </xf>
    <xf numFmtId="0" fontId="41" fillId="0" borderId="83" xfId="2526" applyFont="1" applyBorder="1" applyAlignment="1">
      <alignment horizontal="left" vertical="center" wrapText="1"/>
    </xf>
    <xf numFmtId="0" fontId="41" fillId="0" borderId="76" xfId="2526" applyFont="1" applyBorder="1" applyAlignment="1">
      <alignment horizontal="center" vertical="center" wrapText="1"/>
    </xf>
    <xf numFmtId="2" fontId="41" fillId="0" borderId="46" xfId="2267" applyNumberFormat="1" applyFont="1" applyBorder="1" applyAlignment="1">
      <alignment horizontal="center" vertical="center"/>
    </xf>
    <xf numFmtId="2" fontId="41" fillId="0" borderId="61" xfId="2267" applyNumberFormat="1" applyFont="1" applyBorder="1" applyAlignment="1">
      <alignment horizontal="center" vertical="center"/>
    </xf>
    <xf numFmtId="0" fontId="41" fillId="0" borderId="64" xfId="2417" applyFont="1" applyBorder="1" applyAlignment="1">
      <alignment horizontal="center" vertical="center"/>
    </xf>
    <xf numFmtId="0" fontId="41" fillId="0" borderId="66" xfId="2417" applyFont="1" applyBorder="1" applyAlignment="1">
      <alignment vertical="center" wrapText="1"/>
    </xf>
    <xf numFmtId="0" fontId="41" fillId="0" borderId="84" xfId="2547" quotePrefix="1" applyNumberFormat="1" applyFont="1" applyFill="1" applyBorder="1" applyAlignment="1">
      <alignment horizontal="right" vertical="center" wrapText="1"/>
    </xf>
    <xf numFmtId="49" fontId="41" fillId="0" borderId="75" xfId="0" applyNumberFormat="1" applyFont="1" applyBorder="1" applyAlignment="1">
      <alignment horizontal="center" vertical="center" wrapText="1"/>
    </xf>
    <xf numFmtId="0" fontId="95" fillId="0" borderId="45" xfId="2417" applyFont="1" applyBorder="1" applyAlignment="1">
      <alignment horizontal="right" vertical="center"/>
    </xf>
    <xf numFmtId="43" fontId="95" fillId="32" borderId="35" xfId="2547" applyFont="1" applyFill="1" applyBorder="1" applyAlignment="1" applyProtection="1">
      <alignment horizontal="right" vertical="center" wrapText="1"/>
    </xf>
    <xf numFmtId="165" fontId="95" fillId="32" borderId="35" xfId="0" applyNumberFormat="1" applyFont="1" applyFill="1" applyBorder="1" applyAlignment="1">
      <alignment horizontal="right" vertical="center" wrapText="1"/>
    </xf>
    <xf numFmtId="43" fontId="95" fillId="32" borderId="35" xfId="0" applyNumberFormat="1" applyFont="1" applyFill="1" applyBorder="1" applyAlignment="1">
      <alignment horizontal="right" vertical="center" wrapText="1"/>
    </xf>
    <xf numFmtId="43" fontId="95" fillId="0" borderId="35" xfId="2547" applyFont="1" applyFill="1" applyBorder="1" applyAlignment="1" applyProtection="1">
      <alignment horizontal="right" vertical="center" wrapText="1"/>
    </xf>
    <xf numFmtId="43" fontId="95" fillId="0" borderId="36" xfId="0" applyNumberFormat="1" applyFont="1" applyBorder="1" applyAlignment="1">
      <alignment horizontal="right" vertical="center" wrapText="1"/>
    </xf>
    <xf numFmtId="4" fontId="95" fillId="32" borderId="35" xfId="0" applyNumberFormat="1" applyFont="1" applyFill="1" applyBorder="1" applyAlignment="1">
      <alignment horizontal="right" vertical="center"/>
    </xf>
    <xf numFmtId="43" fontId="95" fillId="32" borderId="35" xfId="1536" applyNumberFormat="1" applyFont="1" applyFill="1" applyBorder="1" applyAlignment="1">
      <alignment horizontal="right" vertical="center"/>
    </xf>
    <xf numFmtId="4" fontId="95" fillId="32" borderId="35" xfId="1035" applyNumberFormat="1" applyFont="1" applyFill="1" applyBorder="1" applyAlignment="1">
      <alignment horizontal="right" vertical="center"/>
    </xf>
    <xf numFmtId="4" fontId="95" fillId="32" borderId="36" xfId="1035" applyNumberFormat="1" applyFont="1" applyFill="1" applyBorder="1" applyAlignment="1">
      <alignment horizontal="right" vertical="center"/>
    </xf>
    <xf numFmtId="43" fontId="95" fillId="0" borderId="35" xfId="1026" applyFont="1" applyFill="1" applyBorder="1" applyAlignment="1">
      <alignment horizontal="right" vertical="center"/>
    </xf>
    <xf numFmtId="43" fontId="95" fillId="32" borderId="36" xfId="0" applyNumberFormat="1" applyFont="1" applyFill="1" applyBorder="1" applyAlignment="1">
      <alignment horizontal="right" vertical="center" wrapText="1"/>
    </xf>
    <xf numFmtId="0" fontId="95" fillId="0" borderId="35" xfId="0" applyFont="1" applyBorder="1" applyAlignment="1">
      <alignment horizontal="right" vertical="center"/>
    </xf>
    <xf numFmtId="0" fontId="95" fillId="0" borderId="36" xfId="0" applyFont="1" applyBorder="1" applyAlignment="1">
      <alignment horizontal="right" vertical="center"/>
    </xf>
    <xf numFmtId="0" fontId="95" fillId="0" borderId="36" xfId="0" applyFont="1" applyBorder="1" applyAlignment="1">
      <alignment horizontal="right" vertical="center" wrapText="1"/>
    </xf>
    <xf numFmtId="0" fontId="95" fillId="0" borderId="29" xfId="0" applyFont="1" applyBorder="1" applyAlignment="1">
      <alignment horizontal="right"/>
    </xf>
    <xf numFmtId="0" fontId="95" fillId="0" borderId="30" xfId="0" applyFont="1" applyBorder="1" applyAlignment="1">
      <alignment horizontal="right"/>
    </xf>
    <xf numFmtId="0" fontId="119" fillId="0" borderId="69" xfId="1871" applyFont="1" applyBorder="1" applyAlignment="1">
      <alignment horizontal="right" vertical="center"/>
    </xf>
    <xf numFmtId="0" fontId="102" fillId="0" borderId="69" xfId="2417" applyFont="1" applyBorder="1" applyAlignment="1">
      <alignment horizontal="right" vertical="center"/>
    </xf>
    <xf numFmtId="0" fontId="116" fillId="0" borderId="69" xfId="1871" applyFont="1" applyBorder="1" applyAlignment="1">
      <alignment horizontal="right" vertical="center"/>
    </xf>
    <xf numFmtId="1" fontId="95" fillId="0" borderId="69" xfId="802" applyNumberFormat="1" applyFont="1" applyFill="1" applyBorder="1" applyAlignment="1" applyProtection="1">
      <alignment horizontal="right" vertical="center"/>
    </xf>
    <xf numFmtId="2" fontId="95" fillId="0" borderId="61" xfId="2267" applyNumberFormat="1" applyFont="1" applyBorder="1" applyAlignment="1">
      <alignment horizontal="right" vertical="center"/>
    </xf>
    <xf numFmtId="43" fontId="95" fillId="0" borderId="31" xfId="0" applyNumberFormat="1" applyFont="1" applyBorder="1" applyAlignment="1">
      <alignment horizontal="right" vertical="center" wrapText="1"/>
    </xf>
    <xf numFmtId="4" fontId="95" fillId="32" borderId="31" xfId="1035" applyNumberFormat="1" applyFont="1" applyFill="1" applyBorder="1" applyAlignment="1">
      <alignment horizontal="right" vertical="center"/>
    </xf>
    <xf numFmtId="0" fontId="95" fillId="0" borderId="31" xfId="0" applyFont="1" applyBorder="1" applyAlignment="1">
      <alignment horizontal="right" vertical="center"/>
    </xf>
    <xf numFmtId="0" fontId="95" fillId="0" borderId="31" xfId="0" applyFont="1" applyBorder="1" applyAlignment="1">
      <alignment horizontal="right" vertical="center" wrapText="1"/>
    </xf>
    <xf numFmtId="0" fontId="95" fillId="0" borderId="28" xfId="0" applyFont="1" applyBorder="1" applyAlignment="1">
      <alignment horizontal="right"/>
    </xf>
    <xf numFmtId="0" fontId="95" fillId="0" borderId="44" xfId="2417" applyFont="1" applyBorder="1" applyAlignment="1">
      <alignment horizontal="right" vertical="center"/>
    </xf>
    <xf numFmtId="43" fontId="95" fillId="32" borderId="34" xfId="2547" applyFont="1" applyFill="1" applyBorder="1" applyAlignment="1" applyProtection="1">
      <alignment horizontal="right" vertical="center" wrapText="1"/>
    </xf>
    <xf numFmtId="4" fontId="95" fillId="32" borderId="34" xfId="0" applyNumberFormat="1" applyFont="1" applyFill="1" applyBorder="1" applyAlignment="1">
      <alignment horizontal="right" vertical="center"/>
    </xf>
    <xf numFmtId="43" fontId="95" fillId="32" borderId="34" xfId="2547" applyFont="1" applyFill="1" applyBorder="1" applyAlignment="1">
      <alignment horizontal="right" vertical="center" wrapText="1"/>
    </xf>
    <xf numFmtId="0" fontId="95" fillId="0" borderId="34" xfId="0" applyFont="1" applyBorder="1" applyAlignment="1">
      <alignment horizontal="right" vertical="center"/>
    </xf>
    <xf numFmtId="2" fontId="95" fillId="0" borderId="71" xfId="2562" applyNumberFormat="1" applyFont="1" applyBorder="1" applyAlignment="1">
      <alignment horizontal="right" vertical="center" wrapText="1"/>
    </xf>
    <xf numFmtId="2" fontId="95" fillId="0" borderId="72" xfId="2562" applyNumberFormat="1" applyFont="1" applyBorder="1" applyAlignment="1">
      <alignment horizontal="right" vertical="center" wrapText="1"/>
    </xf>
    <xf numFmtId="0" fontId="95" fillId="0" borderId="72" xfId="0" applyFont="1" applyBorder="1" applyAlignment="1">
      <alignment horizontal="right"/>
    </xf>
    <xf numFmtId="0" fontId="95" fillId="0" borderId="73" xfId="0" applyFont="1" applyBorder="1" applyAlignment="1">
      <alignment horizontal="right"/>
    </xf>
    <xf numFmtId="0" fontId="95" fillId="0" borderId="66" xfId="2417" applyFont="1" applyBorder="1" applyAlignment="1">
      <alignment horizontal="right" vertical="center"/>
    </xf>
    <xf numFmtId="2" fontId="95" fillId="0" borderId="84" xfId="1871" applyNumberFormat="1" applyFont="1" applyBorder="1" applyAlignment="1">
      <alignment horizontal="right" vertical="center" wrapText="1"/>
    </xf>
    <xf numFmtId="2" fontId="95" fillId="0" borderId="84" xfId="0" applyNumberFormat="1" applyFont="1" applyBorder="1" applyAlignment="1">
      <alignment horizontal="right" vertical="center"/>
    </xf>
    <xf numFmtId="0" fontId="95" fillId="0" borderId="84" xfId="2081" applyFont="1" applyBorder="1" applyAlignment="1">
      <alignment horizontal="right" vertical="center"/>
    </xf>
    <xf numFmtId="0" fontId="95" fillId="0" borderId="84" xfId="0" applyFont="1" applyBorder="1" applyAlignment="1">
      <alignment horizontal="right" vertical="center"/>
    </xf>
    <xf numFmtId="0" fontId="102" fillId="0" borderId="84" xfId="2562" applyFont="1" applyBorder="1" applyAlignment="1">
      <alignment horizontal="right" vertical="center"/>
    </xf>
    <xf numFmtId="2" fontId="95" fillId="0" borderId="84" xfId="2562" applyNumberFormat="1" applyFont="1" applyBorder="1" applyAlignment="1">
      <alignment horizontal="right" vertical="center" wrapText="1"/>
    </xf>
    <xf numFmtId="1" fontId="95" fillId="0" borderId="84" xfId="2137" applyNumberFormat="1" applyFont="1" applyBorder="1" applyAlignment="1">
      <alignment horizontal="right" vertical="center" wrapText="1"/>
    </xf>
    <xf numFmtId="2" fontId="95" fillId="0" borderId="83" xfId="2562" applyNumberFormat="1" applyFont="1" applyBorder="1" applyAlignment="1">
      <alignment horizontal="right" vertical="center" wrapText="1"/>
    </xf>
    <xf numFmtId="0" fontId="95" fillId="0" borderId="75" xfId="1871" applyFont="1" applyBorder="1" applyAlignment="1">
      <alignment horizontal="center" vertical="center" wrapText="1"/>
    </xf>
    <xf numFmtId="2" fontId="95" fillId="0" borderId="75" xfId="2569" applyNumberFormat="1" applyFont="1" applyBorder="1" applyAlignment="1">
      <alignment horizontal="center" vertical="center"/>
    </xf>
    <xf numFmtId="0" fontId="102" fillId="0" borderId="75" xfId="2562" applyFont="1" applyBorder="1" applyAlignment="1">
      <alignment horizontal="center" vertical="center"/>
    </xf>
    <xf numFmtId="0" fontId="95" fillId="0" borderId="75" xfId="2561" applyFont="1" applyBorder="1" applyAlignment="1">
      <alignment horizontal="center" vertical="center"/>
    </xf>
    <xf numFmtId="0" fontId="95" fillId="0" borderId="76" xfId="2561" applyFont="1" applyBorder="1" applyAlignment="1">
      <alignment horizontal="center" vertical="center"/>
    </xf>
    <xf numFmtId="0" fontId="95" fillId="0" borderId="64" xfId="2417" applyFont="1" applyBorder="1" applyAlignment="1">
      <alignment horizontal="center" vertical="center"/>
    </xf>
    <xf numFmtId="0" fontId="95" fillId="0" borderId="66" xfId="2417" applyFont="1" applyBorder="1" applyAlignment="1">
      <alignment horizontal="right" vertical="center" wrapText="1"/>
    </xf>
    <xf numFmtId="0" fontId="95" fillId="0" borderId="84" xfId="1871" applyFont="1" applyBorder="1" applyAlignment="1">
      <alignment horizontal="right" vertical="center" wrapText="1"/>
    </xf>
    <xf numFmtId="187" fontId="95" fillId="0" borderId="84" xfId="2564" applyNumberFormat="1" applyFont="1" applyBorder="1" applyAlignment="1" applyProtection="1">
      <alignment horizontal="right" vertical="center" wrapText="1"/>
      <protection hidden="1"/>
    </xf>
    <xf numFmtId="1" fontId="95" fillId="0" borderId="84" xfId="1547" applyNumberFormat="1" applyFont="1" applyBorder="1" applyAlignment="1">
      <alignment horizontal="right" vertical="center" wrapText="1"/>
    </xf>
    <xf numFmtId="0" fontId="95" fillId="0" borderId="84" xfId="1737" applyFont="1" applyBorder="1" applyAlignment="1">
      <alignment horizontal="right" vertical="center" wrapText="1"/>
    </xf>
    <xf numFmtId="0" fontId="95" fillId="0" borderId="84" xfId="2417" applyFont="1" applyBorder="1" applyAlignment="1">
      <alignment horizontal="right" vertical="center" wrapText="1"/>
    </xf>
    <xf numFmtId="0" fontId="95" fillId="0" borderId="84" xfId="2239" applyFont="1" applyBorder="1" applyAlignment="1">
      <alignment horizontal="right" vertical="center" wrapText="1"/>
    </xf>
    <xf numFmtId="0" fontId="95" fillId="0" borderId="84" xfId="2563" applyFont="1" applyBorder="1" applyAlignment="1">
      <alignment horizontal="right" vertical="center" wrapText="1"/>
    </xf>
    <xf numFmtId="49" fontId="95" fillId="0" borderId="84" xfId="2417" applyNumberFormat="1" applyFont="1" applyBorder="1" applyAlignment="1">
      <alignment horizontal="right" vertical="center" wrapText="1"/>
    </xf>
    <xf numFmtId="0" fontId="95" fillId="0" borderId="83" xfId="2563" applyFont="1" applyBorder="1" applyAlignment="1">
      <alignment horizontal="right" vertical="center" wrapText="1"/>
    </xf>
    <xf numFmtId="0" fontId="95" fillId="0" borderId="27" xfId="2417" applyFont="1" applyBorder="1" applyAlignment="1">
      <alignment horizontal="right" vertical="center"/>
    </xf>
    <xf numFmtId="0" fontId="95" fillId="0" borderId="75" xfId="1871" applyFont="1" applyBorder="1" applyAlignment="1">
      <alignment horizontal="right" vertical="center" wrapText="1"/>
    </xf>
    <xf numFmtId="0" fontId="95" fillId="0" borderId="75" xfId="0" applyFont="1" applyBorder="1" applyAlignment="1">
      <alignment horizontal="right" vertical="center" wrapText="1"/>
    </xf>
    <xf numFmtId="49" fontId="95" fillId="0" borderId="75" xfId="2552" applyNumberFormat="1" applyFont="1" applyBorder="1" applyAlignment="1">
      <alignment horizontal="right" vertical="center" wrapText="1"/>
    </xf>
    <xf numFmtId="49" fontId="95" fillId="0" borderId="75" xfId="0" applyNumberFormat="1" applyFont="1" applyBorder="1" applyAlignment="1">
      <alignment horizontal="right" vertical="center" wrapText="1"/>
    </xf>
    <xf numFmtId="0" fontId="102" fillId="0" borderId="76" xfId="2562" applyFont="1" applyBorder="1" applyAlignment="1">
      <alignment horizontal="right" vertical="center" wrapText="1"/>
    </xf>
    <xf numFmtId="2" fontId="95" fillId="0" borderId="45" xfId="2267" applyNumberFormat="1" applyFont="1" applyBorder="1" applyAlignment="1">
      <alignment horizontal="center" vertical="center"/>
    </xf>
    <xf numFmtId="2" fontId="95" fillId="0" borderId="46" xfId="2267" applyNumberFormat="1" applyFont="1" applyBorder="1" applyAlignment="1">
      <alignment horizontal="center" vertical="center"/>
    </xf>
    <xf numFmtId="2" fontId="95" fillId="0" borderId="61" xfId="2267" applyNumberFormat="1" applyFont="1" applyBorder="1" applyAlignment="1">
      <alignment horizontal="center" vertical="center"/>
    </xf>
    <xf numFmtId="2" fontId="95" fillId="0" borderId="84" xfId="0" applyNumberFormat="1" applyFont="1" applyBorder="1" applyAlignment="1">
      <alignment horizontal="center" vertical="center" wrapText="1"/>
    </xf>
    <xf numFmtId="0" fontId="95" fillId="0" borderId="84" xfId="0" applyFont="1" applyBorder="1" applyAlignment="1">
      <alignment horizontal="center" vertical="center" wrapText="1"/>
    </xf>
    <xf numFmtId="0" fontId="95" fillId="0" borderId="66" xfId="2417" applyFont="1" applyBorder="1" applyAlignment="1">
      <alignment vertical="center" wrapText="1"/>
    </xf>
    <xf numFmtId="0" fontId="41" fillId="0" borderId="76" xfId="0" applyFont="1" applyBorder="1" applyAlignment="1">
      <alignment horizontal="center" vertical="center" wrapText="1"/>
    </xf>
    <xf numFmtId="187" fontId="41" fillId="0" borderId="84" xfId="2564" applyNumberFormat="1" applyFont="1" applyBorder="1" applyAlignment="1" applyProtection="1">
      <alignment horizontal="left" vertical="center" wrapText="1"/>
      <protection hidden="1"/>
    </xf>
    <xf numFmtId="49" fontId="41" fillId="0" borderId="84" xfId="2417" applyNumberFormat="1" applyFont="1" applyBorder="1" applyAlignment="1">
      <alignment horizontal="left" vertical="center" wrapText="1"/>
    </xf>
    <xf numFmtId="43" fontId="41" fillId="0" borderId="35" xfId="2547" applyFont="1" applyFill="1" applyBorder="1" applyAlignment="1">
      <alignment vertical="center"/>
    </xf>
    <xf numFmtId="43" fontId="41" fillId="0" borderId="36" xfId="2547" applyFont="1" applyFill="1" applyBorder="1" applyAlignment="1">
      <alignment vertical="center"/>
    </xf>
    <xf numFmtId="4" fontId="41" fillId="0" borderId="29" xfId="2269" applyNumberFormat="1" applyFont="1" applyFill="1" applyBorder="1" applyAlignment="1">
      <alignment horizontal="center" vertical="center"/>
    </xf>
    <xf numFmtId="4" fontId="41" fillId="0" borderId="30" xfId="2269" applyNumberFormat="1" applyFont="1" applyFill="1" applyBorder="1" applyAlignment="1">
      <alignment horizontal="center" vertical="center"/>
    </xf>
    <xf numFmtId="43" fontId="41" fillId="0" borderId="31" xfId="2547" applyFont="1" applyFill="1" applyBorder="1" applyAlignment="1">
      <alignment vertical="center"/>
    </xf>
    <xf numFmtId="0" fontId="41" fillId="0" borderId="28" xfId="2269" applyFont="1" applyFill="1" applyBorder="1" applyAlignment="1">
      <alignment vertical="center"/>
    </xf>
    <xf numFmtId="43" fontId="41" fillId="0" borderId="34" xfId="2547" applyFont="1" applyFill="1" applyBorder="1" applyAlignment="1">
      <alignment vertical="center"/>
    </xf>
    <xf numFmtId="0" fontId="41" fillId="0" borderId="72" xfId="0" applyFont="1" applyBorder="1" applyAlignment="1">
      <alignment horizontal="left" vertical="center"/>
    </xf>
    <xf numFmtId="0" fontId="41" fillId="0" borderId="72" xfId="2269" applyFont="1" applyFill="1" applyBorder="1" applyAlignment="1">
      <alignment vertical="center"/>
    </xf>
    <xf numFmtId="0" fontId="41" fillId="0" borderId="73" xfId="2269" applyFont="1" applyFill="1" applyBorder="1" applyAlignment="1">
      <alignment vertical="center"/>
    </xf>
    <xf numFmtId="0" fontId="41" fillId="0" borderId="34" xfId="0" applyFont="1" applyBorder="1" applyAlignment="1">
      <alignment horizontal="right" vertical="center"/>
    </xf>
    <xf numFmtId="0" fontId="41" fillId="0" borderId="84" xfId="2550" applyFont="1" applyBorder="1" applyAlignment="1">
      <alignment horizontal="right" vertical="center" wrapText="1"/>
    </xf>
    <xf numFmtId="0" fontId="41" fillId="0" borderId="36" xfId="0" applyFont="1" applyBorder="1" applyAlignment="1">
      <alignment horizontal="left" vertical="center" wrapText="1"/>
    </xf>
    <xf numFmtId="0" fontId="41" fillId="0" borderId="31" xfId="0" applyFont="1" applyBorder="1" applyAlignment="1">
      <alignment horizontal="left" vertical="center" wrapText="1"/>
    </xf>
    <xf numFmtId="0" fontId="41" fillId="0" borderId="75" xfId="2381" applyFont="1" applyBorder="1" applyAlignment="1">
      <alignment horizontal="center" vertical="center" wrapText="1"/>
    </xf>
    <xf numFmtId="0" fontId="41" fillId="0" borderId="77" xfId="0" applyFont="1" applyBorder="1" applyAlignment="1">
      <alignment horizontal="left" vertical="center" wrapText="1"/>
    </xf>
    <xf numFmtId="0" fontId="41" fillId="0" borderId="71" xfId="0" applyFont="1" applyBorder="1" applyAlignment="1">
      <alignment vertical="center"/>
    </xf>
    <xf numFmtId="0" fontId="41" fillId="0" borderId="83" xfId="0" applyFont="1" applyBorder="1" applyAlignment="1">
      <alignment vertical="center"/>
    </xf>
    <xf numFmtId="0" fontId="41" fillId="0" borderId="76" xfId="0" applyFont="1" applyBorder="1" applyAlignment="1" applyProtection="1">
      <alignment horizontal="center" vertical="center"/>
      <protection locked="0"/>
    </xf>
    <xf numFmtId="49" fontId="92" fillId="0" borderId="78" xfId="1536" applyNumberFormat="1" applyFont="1" applyBorder="1" applyAlignment="1">
      <alignment horizontal="center" vertical="center" wrapText="1"/>
    </xf>
    <xf numFmtId="0" fontId="51" fillId="0" borderId="84" xfId="2550" applyFont="1" applyBorder="1" applyAlignment="1">
      <alignment horizontal="center" vertical="center" wrapText="1"/>
    </xf>
    <xf numFmtId="0" fontId="41" fillId="0" borderId="84" xfId="2381" applyFont="1" applyBorder="1" applyAlignment="1">
      <alignment vertical="center" wrapText="1"/>
    </xf>
    <xf numFmtId="0" fontId="92" fillId="0" borderId="83" xfId="0" applyFont="1" applyBorder="1" applyAlignment="1">
      <alignment horizontal="center" vertical="center"/>
    </xf>
    <xf numFmtId="49" fontId="41" fillId="0" borderId="76" xfId="1536" applyNumberFormat="1" applyFont="1" applyBorder="1" applyAlignment="1">
      <alignment horizontal="center" vertical="center" wrapText="1"/>
    </xf>
    <xf numFmtId="0" fontId="41" fillId="0" borderId="35" xfId="2103" applyFont="1" applyBorder="1" applyAlignment="1">
      <alignment vertical="center"/>
    </xf>
    <xf numFmtId="0" fontId="41" fillId="0" borderId="36" xfId="2103" applyFont="1" applyBorder="1" applyAlignment="1">
      <alignment vertical="center"/>
    </xf>
    <xf numFmtId="0" fontId="41" fillId="0" borderId="31" xfId="2103" applyFont="1" applyBorder="1" applyAlignment="1">
      <alignment vertical="center"/>
    </xf>
    <xf numFmtId="0" fontId="41" fillId="0" borderId="71" xfId="2565" applyFont="1" applyBorder="1" applyAlignment="1">
      <alignment horizontal="center" vertical="center" wrapText="1"/>
    </xf>
    <xf numFmtId="0" fontId="41" fillId="0" borderId="72" xfId="2565" applyFont="1" applyBorder="1" applyAlignment="1">
      <alignment horizontal="center" vertical="center" wrapText="1"/>
    </xf>
    <xf numFmtId="0" fontId="92" fillId="0" borderId="84" xfId="2564" applyFont="1" applyBorder="1" applyAlignment="1" applyProtection="1">
      <alignment horizontal="center" vertical="center"/>
      <protection hidden="1"/>
    </xf>
    <xf numFmtId="187" fontId="92" fillId="0" borderId="84" xfId="2564" applyNumberFormat="1" applyFont="1" applyBorder="1" applyAlignment="1" applyProtection="1">
      <alignment horizontal="center" vertical="center"/>
      <protection hidden="1"/>
    </xf>
    <xf numFmtId="2" fontId="41" fillId="0" borderId="84" xfId="2564" applyNumberFormat="1" applyFont="1" applyBorder="1" applyAlignment="1" applyProtection="1">
      <alignment horizontal="center" vertical="center"/>
      <protection hidden="1"/>
    </xf>
    <xf numFmtId="0" fontId="41" fillId="0" borderId="84" xfId="2564" applyFont="1" applyBorder="1" applyAlignment="1" applyProtection="1">
      <alignment horizontal="center" vertical="center"/>
      <protection hidden="1"/>
    </xf>
    <xf numFmtId="0" fontId="41" fillId="0" borderId="84" xfId="2564" applyFont="1" applyBorder="1" applyAlignment="1" applyProtection="1">
      <alignment horizontal="center" vertical="center" wrapText="1"/>
      <protection hidden="1"/>
    </xf>
    <xf numFmtId="0" fontId="92" fillId="0" borderId="84" xfId="2564" applyFont="1" applyBorder="1" applyAlignment="1" applyProtection="1">
      <alignment horizontal="center" vertical="center" wrapText="1"/>
      <protection hidden="1"/>
    </xf>
    <xf numFmtId="2" fontId="41" fillId="0" borderId="84" xfId="2564" applyNumberFormat="1" applyFont="1" applyBorder="1" applyAlignment="1" applyProtection="1">
      <alignment horizontal="center" vertical="center" wrapText="1"/>
      <protection hidden="1"/>
    </xf>
    <xf numFmtId="0" fontId="41" fillId="0" borderId="83" xfId="2565" applyFont="1" applyBorder="1" applyAlignment="1">
      <alignment horizontal="center" vertical="center" wrapText="1"/>
    </xf>
    <xf numFmtId="0" fontId="92" fillId="0" borderId="75" xfId="2564" applyFont="1" applyBorder="1" applyAlignment="1" applyProtection="1">
      <alignment vertical="center"/>
      <protection hidden="1"/>
    </xf>
    <xf numFmtId="187" fontId="92" fillId="0" borderId="75" xfId="2564" applyNumberFormat="1" applyFont="1" applyBorder="1" applyAlignment="1" applyProtection="1">
      <alignment vertical="center"/>
      <protection hidden="1"/>
    </xf>
    <xf numFmtId="0" fontId="41" fillId="0" borderId="75" xfId="2564" applyFont="1" applyBorder="1" applyAlignment="1" applyProtection="1">
      <alignment horizontal="center" vertical="center"/>
      <protection hidden="1"/>
    </xf>
    <xf numFmtId="0" fontId="92" fillId="0" borderId="75" xfId="2564" applyFont="1" applyBorder="1" applyAlignment="1" applyProtection="1">
      <alignment vertical="center" wrapText="1"/>
      <protection hidden="1"/>
    </xf>
    <xf numFmtId="0" fontId="41" fillId="0" borderId="76" xfId="2565" applyFont="1" applyBorder="1" applyAlignment="1">
      <alignment horizontal="center" vertical="center" wrapText="1"/>
    </xf>
    <xf numFmtId="49" fontId="92" fillId="0" borderId="77" xfId="2564" applyNumberFormat="1" applyFont="1" applyBorder="1" applyAlignment="1" applyProtection="1">
      <alignment horizontal="left" vertical="center"/>
      <protection hidden="1"/>
    </xf>
    <xf numFmtId="49" fontId="41" fillId="0" borderId="77" xfId="2564" applyNumberFormat="1" applyFont="1" applyBorder="1" applyAlignment="1" applyProtection="1">
      <alignment horizontal="left" vertical="center"/>
      <protection hidden="1"/>
    </xf>
    <xf numFmtId="49" fontId="41" fillId="0" borderId="77" xfId="0" applyNumberFormat="1" applyFont="1" applyBorder="1" applyAlignment="1">
      <alignment horizontal="left" vertical="center" wrapText="1"/>
    </xf>
    <xf numFmtId="49" fontId="41" fillId="0" borderId="78" xfId="1885" applyNumberFormat="1" applyFont="1" applyBorder="1" applyAlignment="1">
      <alignment horizontal="center" vertical="center"/>
    </xf>
    <xf numFmtId="0" fontId="92" fillId="0" borderId="84" xfId="2564" applyFont="1" applyBorder="1" applyAlignment="1" applyProtection="1">
      <alignment vertical="center"/>
      <protection hidden="1"/>
    </xf>
    <xf numFmtId="187" fontId="92" fillId="0" borderId="84" xfId="2564" applyNumberFormat="1" applyFont="1" applyBorder="1" applyAlignment="1" applyProtection="1">
      <alignment vertical="center"/>
      <protection hidden="1"/>
    </xf>
    <xf numFmtId="0" fontId="92" fillId="0" borderId="84" xfId="2564" applyFont="1" applyBorder="1" applyAlignment="1" applyProtection="1">
      <alignment vertical="center" wrapText="1"/>
      <protection hidden="1"/>
    </xf>
    <xf numFmtId="187" fontId="92" fillId="0" borderId="84" xfId="2564" applyNumberFormat="1" applyFont="1" applyBorder="1" applyAlignment="1" applyProtection="1">
      <alignment vertical="center" wrapText="1"/>
      <protection hidden="1"/>
    </xf>
    <xf numFmtId="187" fontId="41" fillId="0" borderId="84" xfId="2564" applyNumberFormat="1" applyFont="1" applyBorder="1" applyAlignment="1" applyProtection="1">
      <alignment vertical="center" wrapText="1"/>
      <protection hidden="1"/>
    </xf>
    <xf numFmtId="0" fontId="41" fillId="0" borderId="83" xfId="2565" applyFont="1" applyBorder="1" applyAlignment="1">
      <alignment vertical="center" wrapText="1"/>
    </xf>
    <xf numFmtId="49" fontId="41" fillId="0" borderId="75" xfId="2564" applyNumberFormat="1" applyFont="1" applyBorder="1" applyAlignment="1" applyProtection="1">
      <alignment horizontal="center" vertical="center"/>
      <protection hidden="1"/>
    </xf>
    <xf numFmtId="49" fontId="41" fillId="0" borderId="76" xfId="1885" applyNumberFormat="1" applyFont="1" applyBorder="1" applyAlignment="1">
      <alignment horizontal="center" vertical="center" wrapText="1"/>
    </xf>
    <xf numFmtId="0" fontId="41" fillId="0" borderId="34" xfId="2082" applyFont="1" applyBorder="1" applyAlignment="1">
      <alignment vertical="center"/>
    </xf>
    <xf numFmtId="0" fontId="41" fillId="0" borderId="35" xfId="2082" applyFont="1" applyBorder="1" applyAlignment="1">
      <alignment vertical="center"/>
    </xf>
    <xf numFmtId="0" fontId="41" fillId="0" borderId="36" xfId="2082" applyFont="1" applyBorder="1" applyAlignment="1">
      <alignment vertical="center"/>
    </xf>
    <xf numFmtId="43" fontId="41" fillId="0" borderId="45" xfId="2547" applyFont="1" applyBorder="1" applyAlignment="1">
      <alignment horizontal="center" vertical="center"/>
    </xf>
    <xf numFmtId="43" fontId="41" fillId="0" borderId="46" xfId="2547" applyFont="1" applyBorder="1" applyAlignment="1">
      <alignment horizontal="center" vertical="center"/>
    </xf>
    <xf numFmtId="43" fontId="41" fillId="32" borderId="35" xfId="2547" applyFont="1" applyFill="1" applyBorder="1" applyAlignment="1">
      <alignment horizontal="center" vertical="center"/>
    </xf>
    <xf numFmtId="43" fontId="41" fillId="32" borderId="36" xfId="2547" applyFont="1" applyFill="1" applyBorder="1" applyAlignment="1">
      <alignment horizontal="center" vertical="center"/>
    </xf>
    <xf numFmtId="43" fontId="41" fillId="0" borderId="61" xfId="2547" applyFont="1" applyBorder="1" applyAlignment="1">
      <alignment horizontal="center" vertical="center"/>
    </xf>
    <xf numFmtId="43" fontId="41" fillId="32" borderId="31" xfId="2547" applyFont="1" applyFill="1" applyBorder="1" applyAlignment="1">
      <alignment horizontal="center" vertical="center"/>
    </xf>
    <xf numFmtId="43" fontId="41" fillId="0" borderId="44" xfId="2547" applyFont="1" applyBorder="1" applyAlignment="1">
      <alignment horizontal="center" vertical="center"/>
    </xf>
    <xf numFmtId="43" fontId="41" fillId="32" borderId="34" xfId="2547" applyFont="1" applyFill="1" applyBorder="1" applyAlignment="1">
      <alignment horizontal="center" vertical="center"/>
    </xf>
    <xf numFmtId="43" fontId="41" fillId="0" borderId="72" xfId="2547" applyFont="1" applyBorder="1" applyAlignment="1">
      <alignment vertical="center"/>
    </xf>
    <xf numFmtId="43" fontId="41" fillId="0" borderId="73" xfId="2547" applyFont="1" applyBorder="1" applyAlignment="1">
      <alignment vertical="center"/>
    </xf>
    <xf numFmtId="0" fontId="92" fillId="0" borderId="84" xfId="2082" applyFont="1" applyBorder="1" applyAlignment="1">
      <alignment horizontal="center" vertical="center"/>
    </xf>
    <xf numFmtId="0" fontId="92" fillId="0" borderId="84" xfId="2566" applyFont="1" applyBorder="1" applyAlignment="1">
      <alignment horizontal="center" vertical="center" wrapText="1"/>
    </xf>
    <xf numFmtId="1" fontId="41" fillId="0" borderId="84" xfId="2082" applyNumberFormat="1" applyFont="1" applyBorder="1" applyAlignment="1">
      <alignment horizontal="center" vertical="center"/>
    </xf>
    <xf numFmtId="2" fontId="41" fillId="0" borderId="84" xfId="2566" applyNumberFormat="1" applyFont="1" applyBorder="1" applyAlignment="1">
      <alignment horizontal="center" vertical="center" wrapText="1"/>
    </xf>
    <xf numFmtId="0" fontId="41" fillId="0" borderId="84" xfId="2566" applyFont="1" applyBorder="1" applyAlignment="1">
      <alignment horizontal="center" vertical="center" wrapText="1"/>
    </xf>
    <xf numFmtId="2" fontId="41" fillId="0" borderId="83" xfId="2082" applyNumberFormat="1" applyFont="1" applyBorder="1" applyAlignment="1">
      <alignment horizontal="center" vertical="center"/>
    </xf>
    <xf numFmtId="0" fontId="92" fillId="0" borderId="75" xfId="2082" applyFont="1" applyBorder="1" applyAlignment="1">
      <alignment horizontal="center" vertical="center"/>
    </xf>
    <xf numFmtId="0" fontId="92" fillId="0" borderId="75" xfId="2566" applyFont="1" applyBorder="1" applyAlignment="1">
      <alignment horizontal="center" vertical="center" wrapText="1"/>
    </xf>
    <xf numFmtId="0" fontId="41" fillId="0" borderId="75" xfId="2082" applyFont="1" applyBorder="1" applyAlignment="1">
      <alignment horizontal="center" vertical="center"/>
    </xf>
    <xf numFmtId="0" fontId="41" fillId="0" borderId="75" xfId="2566" applyFont="1" applyBorder="1" applyAlignment="1">
      <alignment horizontal="center" vertical="center" wrapText="1"/>
    </xf>
    <xf numFmtId="0" fontId="41" fillId="0" borderId="76" xfId="2082" applyFont="1" applyBorder="1" applyAlignment="1">
      <alignment horizontal="center" vertical="center"/>
    </xf>
    <xf numFmtId="0" fontId="41" fillId="0" borderId="77" xfId="2082" applyFont="1" applyBorder="1" applyAlignment="1">
      <alignment vertical="center"/>
    </xf>
    <xf numFmtId="0" fontId="41" fillId="0" borderId="78" xfId="2566" applyFont="1" applyBorder="1" applyAlignment="1">
      <alignment horizontal="center" vertical="center"/>
    </xf>
    <xf numFmtId="0" fontId="41" fillId="0" borderId="84" xfId="2082" applyFont="1" applyBorder="1" applyAlignment="1">
      <alignment horizontal="left" vertical="center"/>
    </xf>
    <xf numFmtId="0" fontId="41" fillId="0" borderId="84" xfId="2566" applyFont="1" applyBorder="1" applyAlignment="1">
      <alignment horizontal="left" vertical="center" wrapText="1"/>
    </xf>
    <xf numFmtId="0" fontId="51" fillId="0" borderId="83" xfId="2566" applyFont="1" applyBorder="1" applyAlignment="1">
      <alignment horizontal="left" vertical="center"/>
    </xf>
    <xf numFmtId="0" fontId="41" fillId="0" borderId="75" xfId="2082" applyFont="1" applyBorder="1" applyAlignment="1">
      <alignment vertical="center"/>
    </xf>
    <xf numFmtId="0" fontId="41" fillId="0" borderId="75" xfId="2566" applyFont="1" applyBorder="1" applyAlignment="1">
      <alignment horizontal="center" vertical="center"/>
    </xf>
    <xf numFmtId="0" fontId="41" fillId="0" borderId="76" xfId="2566" applyFont="1" applyBorder="1" applyAlignment="1">
      <alignment horizontal="center" vertical="center"/>
    </xf>
    <xf numFmtId="0" fontId="15" fillId="0" borderId="44" xfId="2417" applyFont="1" applyBorder="1" applyAlignment="1">
      <alignment horizontal="center" vertical="center"/>
    </xf>
    <xf numFmtId="0" fontId="15" fillId="0" borderId="45" xfId="2417" applyFont="1" applyBorder="1" applyAlignment="1">
      <alignment horizontal="center" vertical="center"/>
    </xf>
    <xf numFmtId="2" fontId="15" fillId="0" borderId="45" xfId="2267" applyNumberFormat="1" applyBorder="1" applyAlignment="1">
      <alignment horizontal="center" vertical="center"/>
    </xf>
    <xf numFmtId="2" fontId="15" fillId="0" borderId="46" xfId="2267" applyNumberFormat="1" applyBorder="1" applyAlignment="1">
      <alignment horizontal="center" vertical="center"/>
    </xf>
    <xf numFmtId="0" fontId="15" fillId="0" borderId="35" xfId="2082" applyFont="1" applyBorder="1" applyAlignment="1">
      <alignment horizontal="right" vertical="center"/>
    </xf>
    <xf numFmtId="0" fontId="15" fillId="0" borderId="36" xfId="2082" applyFont="1" applyBorder="1" applyAlignment="1">
      <alignment horizontal="right" vertical="center"/>
    </xf>
    <xf numFmtId="0" fontId="15" fillId="0" borderId="35" xfId="0" applyFont="1" applyBorder="1" applyAlignment="1">
      <alignment horizontal="right" vertical="center" wrapText="1"/>
    </xf>
    <xf numFmtId="4" fontId="99" fillId="0" borderId="35" xfId="2547" applyNumberFormat="1" applyFont="1" applyFill="1" applyBorder="1" applyAlignment="1">
      <alignment horizontal="right" vertical="center"/>
    </xf>
    <xf numFmtId="4" fontId="99" fillId="0" borderId="36" xfId="2547" applyNumberFormat="1" applyFont="1" applyFill="1" applyBorder="1" applyAlignment="1">
      <alignment horizontal="right" vertical="center"/>
    </xf>
    <xf numFmtId="43" fontId="15" fillId="0" borderId="35" xfId="2547" applyFont="1" applyFill="1" applyBorder="1" applyAlignment="1" applyProtection="1">
      <alignment horizontal="right" vertical="center" wrapText="1"/>
    </xf>
    <xf numFmtId="165" fontId="15" fillId="0" borderId="35" xfId="0" applyNumberFormat="1" applyFont="1" applyBorder="1" applyAlignment="1">
      <alignment horizontal="right" vertical="center" wrapText="1"/>
    </xf>
    <xf numFmtId="43" fontId="15" fillId="0" borderId="35" xfId="0" applyNumberFormat="1" applyFont="1" applyBorder="1" applyAlignment="1">
      <alignment horizontal="right" vertical="center" wrapText="1"/>
    </xf>
    <xf numFmtId="43" fontId="15" fillId="0" borderId="36" xfId="0" applyNumberFormat="1" applyFont="1" applyBorder="1" applyAlignment="1">
      <alignment horizontal="right" vertical="center" wrapText="1"/>
    </xf>
    <xf numFmtId="43" fontId="15" fillId="32" borderId="35" xfId="2547" applyFont="1" applyFill="1" applyBorder="1" applyAlignment="1" applyProtection="1">
      <alignment horizontal="right" vertical="center" wrapText="1"/>
    </xf>
    <xf numFmtId="165" fontId="15" fillId="32" borderId="35" xfId="0" applyNumberFormat="1" applyFont="1" applyFill="1" applyBorder="1" applyAlignment="1">
      <alignment horizontal="right" vertical="center" wrapText="1"/>
    </xf>
    <xf numFmtId="43" fontId="15" fillId="32" borderId="35" xfId="0" applyNumberFormat="1" applyFont="1" applyFill="1" applyBorder="1" applyAlignment="1">
      <alignment horizontal="right" vertical="center" wrapText="1"/>
    </xf>
    <xf numFmtId="43" fontId="15" fillId="32" borderId="36" xfId="0" applyNumberFormat="1" applyFont="1" applyFill="1" applyBorder="1" applyAlignment="1">
      <alignment horizontal="right" vertical="center" wrapText="1"/>
    </xf>
    <xf numFmtId="43" fontId="15" fillId="32" borderId="35" xfId="2547" applyFont="1" applyFill="1" applyBorder="1" applyAlignment="1">
      <alignment horizontal="right" vertical="center" wrapText="1"/>
    </xf>
    <xf numFmtId="0" fontId="15" fillId="0" borderId="29" xfId="2082" applyFont="1" applyBorder="1" applyAlignment="1">
      <alignment vertical="center"/>
    </xf>
    <xf numFmtId="0" fontId="15" fillId="0" borderId="30" xfId="2082" applyFont="1" applyBorder="1" applyAlignment="1">
      <alignment vertical="center"/>
    </xf>
    <xf numFmtId="0" fontId="53" fillId="0" borderId="68" xfId="1871" applyFont="1" applyBorder="1" applyAlignment="1">
      <alignment horizontal="center" vertical="center"/>
    </xf>
    <xf numFmtId="0" fontId="44" fillId="0" borderId="69" xfId="2417" applyFont="1" applyBorder="1" applyAlignment="1">
      <alignment vertical="center"/>
    </xf>
    <xf numFmtId="0" fontId="49" fillId="0" borderId="69" xfId="1871" applyFont="1" applyBorder="1" applyAlignment="1">
      <alignment horizontal="center" vertical="center"/>
    </xf>
    <xf numFmtId="1" fontId="15" fillId="0" borderId="69" xfId="802" applyNumberFormat="1" applyFont="1" applyFill="1" applyBorder="1" applyAlignment="1" applyProtection="1">
      <alignment horizontal="center" vertical="center"/>
    </xf>
    <xf numFmtId="4" fontId="15" fillId="0" borderId="69" xfId="802" applyNumberFormat="1" applyFont="1" applyFill="1" applyBorder="1" applyAlignment="1">
      <alignment horizontal="right" vertical="center"/>
    </xf>
    <xf numFmtId="4" fontId="44" fillId="0" borderId="69" xfId="802" applyNumberFormat="1" applyFont="1" applyFill="1" applyBorder="1" applyAlignment="1">
      <alignment horizontal="right" vertical="center"/>
    </xf>
    <xf numFmtId="4" fontId="44" fillId="0" borderId="70" xfId="802" applyNumberFormat="1" applyFont="1" applyFill="1" applyBorder="1" applyAlignment="1">
      <alignment horizontal="right" vertical="center"/>
    </xf>
    <xf numFmtId="2" fontId="15" fillId="0" borderId="61" xfId="2267" applyNumberFormat="1" applyBorder="1" applyAlignment="1">
      <alignment horizontal="center" vertical="center"/>
    </xf>
    <xf numFmtId="0" fontId="15" fillId="0" borderId="31" xfId="2082" applyFont="1" applyBorder="1" applyAlignment="1">
      <alignment horizontal="right" vertical="center"/>
    </xf>
    <xf numFmtId="4" fontId="99" fillId="0" borderId="31" xfId="2547" applyNumberFormat="1" applyFont="1" applyFill="1" applyBorder="1" applyAlignment="1">
      <alignment horizontal="right" vertical="center"/>
    </xf>
    <xf numFmtId="43" fontId="15" fillId="0" borderId="31" xfId="0" applyNumberFormat="1" applyFont="1" applyBorder="1" applyAlignment="1">
      <alignment horizontal="right" vertical="center" wrapText="1"/>
    </xf>
    <xf numFmtId="43" fontId="15" fillId="32" borderId="31" xfId="0" applyNumberFormat="1" applyFont="1" applyFill="1" applyBorder="1" applyAlignment="1">
      <alignment horizontal="right" vertical="center" wrapText="1"/>
    </xf>
    <xf numFmtId="0" fontId="15" fillId="0" borderId="28" xfId="2082" applyFont="1" applyBorder="1" applyAlignment="1">
      <alignment vertical="center"/>
    </xf>
    <xf numFmtId="0" fontId="15" fillId="0" borderId="34" xfId="2082" applyFont="1" applyBorder="1" applyAlignment="1">
      <alignment horizontal="right" vertical="center"/>
    </xf>
    <xf numFmtId="2" fontId="15" fillId="0" borderId="34" xfId="2082" applyNumberFormat="1" applyFont="1" applyBorder="1" applyAlignment="1">
      <alignment horizontal="right" vertical="center"/>
    </xf>
    <xf numFmtId="4" fontId="99" fillId="0" borderId="34" xfId="2547" applyNumberFormat="1" applyFont="1" applyFill="1" applyBorder="1" applyAlignment="1">
      <alignment horizontal="right" vertical="center"/>
    </xf>
    <xf numFmtId="43" fontId="15" fillId="0" borderId="34" xfId="2547" applyFont="1" applyFill="1" applyBorder="1" applyAlignment="1" applyProtection="1">
      <alignment horizontal="right" vertical="center" wrapText="1"/>
    </xf>
    <xf numFmtId="43" fontId="15" fillId="32" borderId="34" xfId="2547" applyFont="1" applyFill="1" applyBorder="1" applyAlignment="1" applyProtection="1">
      <alignment horizontal="right" vertical="center" wrapText="1"/>
    </xf>
    <xf numFmtId="2" fontId="15" fillId="0" borderId="71" xfId="2082" applyNumberFormat="1" applyFont="1" applyBorder="1" applyAlignment="1">
      <alignment horizontal="center" vertical="center"/>
    </xf>
    <xf numFmtId="2" fontId="15" fillId="0" borderId="72" xfId="2082" applyNumberFormat="1" applyFont="1" applyBorder="1" applyAlignment="1">
      <alignment horizontal="center" vertical="center"/>
    </xf>
    <xf numFmtId="0" fontId="15" fillId="0" borderId="72" xfId="2082" applyFont="1" applyBorder="1" applyAlignment="1">
      <alignment vertical="center"/>
    </xf>
    <xf numFmtId="0" fontId="15" fillId="0" borderId="73" xfId="2082" applyFont="1" applyBorder="1" applyAlignment="1">
      <alignment vertical="center"/>
    </xf>
    <xf numFmtId="0" fontId="15" fillId="0" borderId="66" xfId="2417" applyFont="1" applyBorder="1" applyAlignment="1">
      <alignment horizontal="center" vertical="center"/>
    </xf>
    <xf numFmtId="0" fontId="44" fillId="0" borderId="84" xfId="2566" applyFont="1" applyBorder="1" applyAlignment="1">
      <alignment horizontal="center" vertical="center" wrapText="1"/>
    </xf>
    <xf numFmtId="1" fontId="15" fillId="0" borderId="84" xfId="2082" applyNumberFormat="1" applyFont="1" applyBorder="1" applyAlignment="1">
      <alignment horizontal="center" vertical="center"/>
    </xf>
    <xf numFmtId="2" fontId="15" fillId="0" borderId="84" xfId="2566" applyNumberFormat="1" applyFont="1" applyBorder="1" applyAlignment="1">
      <alignment horizontal="center" vertical="center" wrapText="1"/>
    </xf>
    <xf numFmtId="0" fontId="15" fillId="0" borderId="84" xfId="2566" applyFont="1" applyBorder="1" applyAlignment="1">
      <alignment horizontal="center" vertical="center" wrapText="1"/>
    </xf>
    <xf numFmtId="1" fontId="15" fillId="0" borderId="84" xfId="2566" applyNumberFormat="1" applyFont="1" applyBorder="1" applyAlignment="1">
      <alignment horizontal="center" vertical="center" wrapText="1"/>
    </xf>
    <xf numFmtId="2" fontId="15" fillId="0" borderId="83" xfId="2082" applyNumberFormat="1" applyFont="1" applyBorder="1" applyAlignment="1">
      <alignment horizontal="center" vertical="center"/>
    </xf>
    <xf numFmtId="0" fontId="15" fillId="0" borderId="27" xfId="2417" applyFont="1" applyBorder="1" applyAlignment="1">
      <alignment horizontal="center" vertical="center"/>
    </xf>
    <xf numFmtId="0" fontId="44" fillId="0" borderId="75" xfId="2566" applyFont="1" applyBorder="1" applyAlignment="1">
      <alignment horizontal="center" vertical="center" wrapText="1"/>
    </xf>
    <xf numFmtId="0" fontId="15" fillId="0" borderId="75" xfId="2082" applyFont="1" applyBorder="1" applyAlignment="1">
      <alignment horizontal="center" vertical="center"/>
    </xf>
    <xf numFmtId="0" fontId="15" fillId="0" borderId="75" xfId="2566" applyFont="1" applyBorder="1" applyAlignment="1">
      <alignment horizontal="center" vertical="center" wrapText="1"/>
    </xf>
    <xf numFmtId="0" fontId="15" fillId="0" borderId="76" xfId="2082" applyFont="1" applyBorder="1" applyAlignment="1">
      <alignment horizontal="center" vertical="center"/>
    </xf>
    <xf numFmtId="0" fontId="15" fillId="0" borderId="64" xfId="2417" applyFont="1" applyBorder="1" applyAlignment="1">
      <alignment horizontal="center" vertical="center"/>
    </xf>
    <xf numFmtId="0" fontId="15" fillId="0" borderId="77" xfId="2082" applyFont="1" applyBorder="1" applyAlignment="1">
      <alignment vertical="center"/>
    </xf>
    <xf numFmtId="0" fontId="15" fillId="0" borderId="77" xfId="1542" applyFont="1" applyBorder="1" applyAlignment="1">
      <alignment horizontal="center" vertical="center"/>
    </xf>
    <xf numFmtId="0" fontId="15" fillId="0" borderId="78" xfId="2566" applyFont="1" applyBorder="1" applyAlignment="1">
      <alignment horizontal="center" vertical="center"/>
    </xf>
    <xf numFmtId="0" fontId="15" fillId="0" borderId="66" xfId="2417" applyFont="1" applyBorder="1" applyAlignment="1">
      <alignment vertical="center" wrapText="1"/>
    </xf>
    <xf numFmtId="0" fontId="15" fillId="0" borderId="84" xfId="2082" applyFont="1" applyBorder="1" applyAlignment="1">
      <alignment horizontal="left" vertical="center" wrapText="1"/>
    </xf>
    <xf numFmtId="0" fontId="15" fillId="0" borderId="84" xfId="2566" applyFont="1" applyBorder="1" applyAlignment="1">
      <alignment horizontal="left" vertical="center" wrapText="1"/>
    </xf>
    <xf numFmtId="0" fontId="49" fillId="0" borderId="83" xfId="2566" applyFont="1" applyBorder="1" applyAlignment="1">
      <alignment horizontal="left" vertical="center"/>
    </xf>
    <xf numFmtId="0" fontId="15" fillId="0" borderId="75" xfId="2566" applyFont="1" applyBorder="1" applyAlignment="1">
      <alignment horizontal="center" vertical="center"/>
    </xf>
    <xf numFmtId="0" fontId="15" fillId="0" borderId="75" xfId="2566" applyFont="1" applyBorder="1" applyAlignment="1">
      <alignment horizontal="right" vertical="center" wrapText="1"/>
    </xf>
    <xf numFmtId="0" fontId="41" fillId="0" borderId="29" xfId="2082" applyFont="1" applyBorder="1" applyAlignment="1">
      <alignment vertical="center"/>
    </xf>
    <xf numFmtId="0" fontId="41" fillId="0" borderId="30" xfId="2082" applyFont="1" applyBorder="1" applyAlignment="1">
      <alignment vertical="center"/>
    </xf>
    <xf numFmtId="0" fontId="41" fillId="0" borderId="31" xfId="2082" applyFont="1" applyBorder="1" applyAlignment="1">
      <alignment vertical="center"/>
    </xf>
    <xf numFmtId="0" fontId="41" fillId="0" borderId="28" xfId="2082" applyFont="1" applyBorder="1" applyAlignment="1">
      <alignment vertical="center"/>
    </xf>
    <xf numFmtId="2" fontId="41" fillId="0" borderId="34" xfId="2082" applyNumberFormat="1" applyFont="1" applyBorder="1" applyAlignment="1">
      <alignment vertical="center"/>
    </xf>
    <xf numFmtId="2" fontId="41" fillId="0" borderId="71" xfId="2082" applyNumberFormat="1" applyFont="1" applyBorder="1" applyAlignment="1">
      <alignment horizontal="center" vertical="center"/>
    </xf>
    <xf numFmtId="2" fontId="41" fillId="0" borderId="72" xfId="2082" applyNumberFormat="1" applyFont="1" applyBorder="1" applyAlignment="1">
      <alignment horizontal="center" vertical="center"/>
    </xf>
    <xf numFmtId="0" fontId="41" fillId="0" borderId="72" xfId="2082" applyFont="1" applyBorder="1" applyAlignment="1">
      <alignment vertical="center"/>
    </xf>
    <xf numFmtId="0" fontId="41" fillId="0" borderId="73" xfId="2082" applyFont="1" applyBorder="1" applyAlignment="1">
      <alignment vertical="center"/>
    </xf>
    <xf numFmtId="0" fontId="41" fillId="0" borderId="84" xfId="2082" applyFont="1" applyBorder="1" applyAlignment="1">
      <alignment horizontal="left" vertical="center" wrapText="1"/>
    </xf>
    <xf numFmtId="0" fontId="41" fillId="0" borderId="75" xfId="2566" applyFont="1" applyBorder="1" applyAlignment="1">
      <alignment horizontal="right" vertical="center" wrapText="1"/>
    </xf>
    <xf numFmtId="1" fontId="41" fillId="0" borderId="71" xfId="0" applyNumberFormat="1" applyFont="1" applyBorder="1" applyAlignment="1">
      <alignment horizontal="center" vertical="center"/>
    </xf>
    <xf numFmtId="1" fontId="41" fillId="0" borderId="72" xfId="0" applyNumberFormat="1" applyFont="1" applyBorder="1" applyAlignment="1">
      <alignment horizontal="center" vertical="center"/>
    </xf>
    <xf numFmtId="2" fontId="41" fillId="0" borderId="72" xfId="0" applyNumberFormat="1" applyFont="1" applyBorder="1" applyAlignment="1">
      <alignment horizontal="center" vertical="center"/>
    </xf>
    <xf numFmtId="0" fontId="92" fillId="0" borderId="84" xfId="0" applyFont="1" applyBorder="1" applyAlignment="1">
      <alignment horizontal="center" vertical="center"/>
    </xf>
    <xf numFmtId="1" fontId="41" fillId="0" borderId="83" xfId="0" applyNumberFormat="1" applyFont="1" applyBorder="1" applyAlignment="1">
      <alignment horizontal="center" vertical="center"/>
    </xf>
    <xf numFmtId="0" fontId="41" fillId="0" borderId="83" xfId="2566" applyFont="1" applyBorder="1" applyAlignment="1">
      <alignment horizontal="left" vertical="center" wrapText="1"/>
    </xf>
    <xf numFmtId="17" fontId="41" fillId="0" borderId="75" xfId="0" applyNumberFormat="1" applyFont="1" applyBorder="1" applyAlignment="1">
      <alignment horizontal="center" vertical="center"/>
    </xf>
    <xf numFmtId="1" fontId="95" fillId="0" borderId="71" xfId="0" applyNumberFormat="1" applyFont="1" applyBorder="1" applyAlignment="1">
      <alignment horizontal="center" vertical="center"/>
    </xf>
    <xf numFmtId="1" fontId="95" fillId="0" borderId="72" xfId="0" applyNumberFormat="1" applyFont="1" applyBorder="1" applyAlignment="1">
      <alignment horizontal="center" vertical="center"/>
    </xf>
    <xf numFmtId="2" fontId="95" fillId="0" borderId="72" xfId="0" applyNumberFormat="1" applyFont="1" applyBorder="1" applyAlignment="1">
      <alignment horizontal="center" vertical="center"/>
    </xf>
    <xf numFmtId="1" fontId="95" fillId="0" borderId="83" xfId="0" applyNumberFormat="1" applyFont="1" applyBorder="1" applyAlignment="1">
      <alignment horizontal="center" vertical="center"/>
    </xf>
    <xf numFmtId="0" fontId="95" fillId="0" borderId="84" xfId="2566" applyFont="1" applyBorder="1" applyAlignment="1">
      <alignment vertical="center" wrapText="1"/>
    </xf>
    <xf numFmtId="0" fontId="95" fillId="0" borderId="84" xfId="2566" applyFont="1" applyBorder="1" applyAlignment="1">
      <alignment horizontal="left" vertical="center" wrapText="1"/>
    </xf>
    <xf numFmtId="0" fontId="95" fillId="0" borderId="83" xfId="2566" applyFont="1" applyBorder="1" applyAlignment="1">
      <alignment horizontal="left" vertical="center" wrapText="1"/>
    </xf>
    <xf numFmtId="17" fontId="95" fillId="0" borderId="75" xfId="0" applyNumberFormat="1" applyFont="1" applyBorder="1" applyAlignment="1">
      <alignment horizontal="center" vertical="center"/>
    </xf>
    <xf numFmtId="0" fontId="95" fillId="0" borderId="76" xfId="2566" applyFont="1" applyBorder="1" applyAlignment="1">
      <alignment horizontal="center" vertical="center"/>
    </xf>
    <xf numFmtId="2" fontId="41" fillId="0" borderId="28" xfId="2268" applyNumberFormat="1" applyFont="1" applyBorder="1" applyAlignment="1">
      <alignment horizontal="right" vertical="center"/>
    </xf>
    <xf numFmtId="0" fontId="51" fillId="0" borderId="34" xfId="0" applyFont="1" applyBorder="1" applyAlignment="1">
      <alignment vertical="center"/>
    </xf>
    <xf numFmtId="2" fontId="41" fillId="0" borderId="71" xfId="0" applyNumberFormat="1" applyFont="1" applyBorder="1" applyAlignment="1">
      <alignment horizontal="center" vertical="center"/>
    </xf>
    <xf numFmtId="1" fontId="92" fillId="0" borderId="72" xfId="0" applyNumberFormat="1" applyFont="1" applyBorder="1" applyAlignment="1">
      <alignment horizontal="center" vertical="center"/>
    </xf>
    <xf numFmtId="2" fontId="41" fillId="0" borderId="73" xfId="2268" applyNumberFormat="1" applyFont="1" applyBorder="1" applyAlignment="1">
      <alignment horizontal="right" vertical="center"/>
    </xf>
    <xf numFmtId="0" fontId="92" fillId="0" borderId="84" xfId="2566" applyFont="1" applyBorder="1" applyAlignment="1">
      <alignment horizontal="left" vertical="center" wrapText="1"/>
    </xf>
    <xf numFmtId="2" fontId="41" fillId="0" borderId="83" xfId="0" applyNumberFormat="1" applyFont="1" applyBorder="1" applyAlignment="1">
      <alignment horizontal="center" vertical="center"/>
    </xf>
    <xf numFmtId="0" fontId="92" fillId="0" borderId="75" xfId="2566" applyFont="1" applyBorder="1" applyAlignment="1">
      <alignment horizontal="left" vertical="center" wrapText="1"/>
    </xf>
    <xf numFmtId="0" fontId="41" fillId="0" borderId="84" xfId="2566" applyFont="1" applyBorder="1" applyAlignment="1">
      <alignment horizontal="right" vertical="center" wrapText="1"/>
    </xf>
    <xf numFmtId="2" fontId="92" fillId="0" borderId="84" xfId="2566" applyNumberFormat="1" applyFont="1" applyBorder="1" applyAlignment="1">
      <alignment horizontal="left" vertical="center" wrapText="1"/>
    </xf>
    <xf numFmtId="0" fontId="51" fillId="0" borderId="84" xfId="2566" applyFont="1" applyBorder="1" applyAlignment="1">
      <alignment horizontal="right" vertical="center" wrapText="1"/>
    </xf>
    <xf numFmtId="0" fontId="51" fillId="0" borderId="84" xfId="2566" applyFont="1" applyBorder="1" applyAlignment="1">
      <alignment horizontal="left" vertical="center" wrapText="1"/>
    </xf>
    <xf numFmtId="182" fontId="15" fillId="0" borderId="0" xfId="2417" applyNumberFormat="1" applyFont="1" applyAlignment="1">
      <alignment vertical="center"/>
    </xf>
    <xf numFmtId="0" fontId="41" fillId="0" borderId="28" xfId="2417" applyFont="1" applyBorder="1" applyAlignment="1">
      <alignment horizontal="right" vertical="center"/>
    </xf>
    <xf numFmtId="0" fontId="41" fillId="0" borderId="83" xfId="0" quotePrefix="1" applyFont="1" applyBorder="1" applyAlignment="1">
      <alignment horizontal="right" vertical="center"/>
    </xf>
    <xf numFmtId="165" fontId="41" fillId="0" borderId="31" xfId="0" applyNumberFormat="1" applyFont="1" applyBorder="1" applyAlignment="1">
      <alignment horizontal="center" vertical="center" wrapText="1"/>
    </xf>
    <xf numFmtId="165" fontId="41" fillId="0" borderId="36" xfId="0" applyNumberFormat="1" applyFont="1" applyBorder="1" applyAlignment="1">
      <alignment horizontal="center" vertical="center" wrapText="1"/>
    </xf>
    <xf numFmtId="0" fontId="41" fillId="0" borderId="31" xfId="2417" applyFont="1" applyBorder="1" applyAlignment="1">
      <alignment horizontal="right" vertical="center"/>
    </xf>
    <xf numFmtId="0" fontId="41" fillId="0" borderId="36" xfId="2417" applyFont="1" applyBorder="1" applyAlignment="1">
      <alignment horizontal="right" vertical="center"/>
    </xf>
    <xf numFmtId="0" fontId="41" fillId="0" borderId="35" xfId="2417" applyFont="1" applyBorder="1" applyAlignment="1">
      <alignment horizontal="right" vertical="center"/>
    </xf>
    <xf numFmtId="182" fontId="41" fillId="0" borderId="35" xfId="0" applyNumberFormat="1" applyFont="1" applyBorder="1" applyAlignment="1">
      <alignment horizontal="center" vertical="center"/>
    </xf>
    <xf numFmtId="2" fontId="41" fillId="0" borderId="46" xfId="2267" applyNumberFormat="1" applyFont="1" applyBorder="1" applyAlignment="1">
      <alignment horizontal="right" vertical="center"/>
    </xf>
    <xf numFmtId="2" fontId="41" fillId="0" borderId="45" xfId="2267" applyNumberFormat="1" applyFont="1" applyBorder="1" applyAlignment="1">
      <alignment horizontal="right" vertical="center"/>
    </xf>
    <xf numFmtId="2" fontId="41" fillId="0" borderId="61" xfId="2268" applyNumberFormat="1" applyFont="1" applyBorder="1" applyAlignment="1">
      <alignment horizontal="center" vertical="center"/>
    </xf>
    <xf numFmtId="2" fontId="41" fillId="0" borderId="46" xfId="2268" applyNumberFormat="1" applyFont="1" applyBorder="1" applyAlignment="1">
      <alignment horizontal="center" vertical="center"/>
    </xf>
    <xf numFmtId="2" fontId="41" fillId="0" borderId="45" xfId="2268" applyNumberFormat="1" applyFont="1" applyBorder="1" applyAlignment="1">
      <alignment horizontal="center" vertical="center"/>
    </xf>
    <xf numFmtId="0" fontId="95" fillId="0" borderId="29" xfId="0" applyFont="1" applyBorder="1" applyAlignment="1">
      <alignment horizontal="center" vertical="center"/>
    </xf>
    <xf numFmtId="0" fontId="95" fillId="0" borderId="83" xfId="0" applyFont="1" applyBorder="1" applyAlignment="1">
      <alignment horizontal="center" vertical="center"/>
    </xf>
    <xf numFmtId="0" fontId="95" fillId="0" borderId="83" xfId="0" applyFont="1" applyBorder="1" applyAlignment="1">
      <alignment wrapText="1"/>
    </xf>
    <xf numFmtId="0" fontId="102" fillId="0" borderId="79" xfId="0" applyFont="1" applyBorder="1" applyAlignment="1">
      <alignment horizontal="center" vertical="center"/>
    </xf>
    <xf numFmtId="0" fontId="116" fillId="0" borderId="84" xfId="2417" applyFont="1" applyBorder="1" applyAlignment="1">
      <alignment horizontal="right" vertical="center" wrapText="1"/>
    </xf>
    <xf numFmtId="0" fontId="119" fillId="0" borderId="35" xfId="2417" applyFont="1" applyBorder="1" applyAlignment="1">
      <alignment horizontal="center" vertical="center"/>
    </xf>
    <xf numFmtId="0" fontId="119" fillId="0" borderId="75" xfId="2417" applyFont="1" applyBorder="1" applyAlignment="1">
      <alignment horizontal="center" vertical="center"/>
    </xf>
    <xf numFmtId="4" fontId="102" fillId="0" borderId="35" xfId="2149" applyNumberFormat="1" applyFont="1" applyBorder="1" applyAlignment="1">
      <alignment horizontal="right" vertical="center"/>
    </xf>
    <xf numFmtId="3" fontId="102" fillId="0" borderId="31" xfId="2149" applyNumberFormat="1" applyFont="1" applyBorder="1" applyAlignment="1">
      <alignment horizontal="center" vertical="center"/>
    </xf>
    <xf numFmtId="43" fontId="102" fillId="0" borderId="35" xfId="0" applyNumberFormat="1" applyFont="1" applyBorder="1" applyAlignment="1">
      <alignment horizontal="right" vertical="center" wrapText="1"/>
    </xf>
    <xf numFmtId="2" fontId="102" fillId="0" borderId="35" xfId="2267" applyNumberFormat="1" applyFont="1" applyBorder="1" applyAlignment="1">
      <alignment horizontal="center" vertical="center"/>
    </xf>
    <xf numFmtId="2" fontId="102" fillId="0" borderId="35" xfId="2268" applyNumberFormat="1" applyFont="1" applyBorder="1" applyAlignment="1">
      <alignment horizontal="center" vertical="center"/>
    </xf>
    <xf numFmtId="0" fontId="102" fillId="0" borderId="77" xfId="2417" quotePrefix="1" applyFont="1" applyBorder="1" applyAlignment="1">
      <alignment horizontal="center" vertical="center"/>
    </xf>
    <xf numFmtId="2" fontId="95" fillId="0" borderId="31" xfId="2268" applyNumberFormat="1" applyFont="1" applyBorder="1" applyAlignment="1">
      <alignment horizontal="center" vertical="center"/>
    </xf>
    <xf numFmtId="2" fontId="95" fillId="0" borderId="36" xfId="2268" applyNumberFormat="1" applyFont="1" applyBorder="1" applyAlignment="1">
      <alignment horizontal="center" vertical="center"/>
    </xf>
    <xf numFmtId="165" fontId="95" fillId="0" borderId="36" xfId="0" applyNumberFormat="1" applyFont="1" applyBorder="1" applyAlignment="1">
      <alignment horizontal="center" vertical="center" wrapText="1"/>
    </xf>
    <xf numFmtId="165" fontId="95" fillId="0" borderId="31" xfId="0" applyNumberFormat="1" applyFont="1" applyBorder="1" applyAlignment="1">
      <alignment horizontal="center" vertical="center" wrapText="1"/>
    </xf>
    <xf numFmtId="1" fontId="95" fillId="0" borderId="77" xfId="2417" quotePrefix="1" applyNumberFormat="1" applyFont="1" applyBorder="1" applyAlignment="1">
      <alignment horizontal="center" vertical="center"/>
    </xf>
    <xf numFmtId="43" fontId="95" fillId="0" borderId="31" xfId="0" applyNumberFormat="1" applyFont="1" applyBorder="1" applyAlignment="1">
      <alignment vertical="center"/>
    </xf>
    <xf numFmtId="43" fontId="95" fillId="0" borderId="36" xfId="0" applyNumberFormat="1" applyFont="1" applyBorder="1" applyAlignment="1">
      <alignment vertical="center"/>
    </xf>
    <xf numFmtId="0" fontId="44" fillId="0" borderId="0" xfId="0" applyFont="1"/>
    <xf numFmtId="4" fontId="102" fillId="0" borderId="36" xfId="2149" applyNumberFormat="1" applyFont="1" applyBorder="1" applyAlignment="1">
      <alignment horizontal="right" vertical="center"/>
    </xf>
    <xf numFmtId="182" fontId="41" fillId="0" borderId="29" xfId="0" applyNumberFormat="1" applyFont="1" applyBorder="1" applyAlignment="1">
      <alignment horizontal="center" vertical="center"/>
    </xf>
    <xf numFmtId="0" fontId="41" fillId="0" borderId="29" xfId="2417" applyFont="1" applyBorder="1" applyAlignment="1">
      <alignment horizontal="right" vertical="center"/>
    </xf>
    <xf numFmtId="182" fontId="41" fillId="0" borderId="29" xfId="2417" applyNumberFormat="1" applyFont="1" applyBorder="1" applyAlignment="1">
      <alignment horizontal="right" vertical="center"/>
    </xf>
    <xf numFmtId="0" fontId="41" fillId="0" borderId="30" xfId="2417" applyFont="1" applyBorder="1" applyAlignment="1">
      <alignment horizontal="right" vertical="center"/>
    </xf>
    <xf numFmtId="0" fontId="95" fillId="0" borderId="30" xfId="2417" applyFont="1" applyBorder="1" applyAlignment="1">
      <alignment horizontal="right" vertical="center"/>
    </xf>
    <xf numFmtId="0" fontId="95" fillId="0" borderId="29" xfId="2417" applyFont="1" applyBorder="1" applyAlignment="1">
      <alignment horizontal="right" vertical="center"/>
    </xf>
    <xf numFmtId="0" fontId="95" fillId="0" borderId="73" xfId="1871" applyFont="1" applyBorder="1" applyAlignment="1">
      <alignment horizontal="left" vertical="center"/>
    </xf>
    <xf numFmtId="0" fontId="95" fillId="0" borderId="72" xfId="1871" applyFont="1" applyBorder="1" applyAlignment="1">
      <alignment horizontal="left" vertical="center" wrapText="1"/>
    </xf>
    <xf numFmtId="0" fontId="95" fillId="0" borderId="76" xfId="1871" applyFont="1" applyBorder="1" applyAlignment="1">
      <alignment horizontal="center" vertical="center"/>
    </xf>
    <xf numFmtId="0" fontId="95" fillId="0" borderId="83" xfId="1871" applyFont="1" applyBorder="1" applyAlignment="1">
      <alignment horizontal="left" vertical="center" wrapText="1"/>
    </xf>
    <xf numFmtId="0" fontId="95" fillId="0" borderId="76" xfId="1871" applyFont="1" applyBorder="1" applyAlignment="1">
      <alignment vertical="center"/>
    </xf>
    <xf numFmtId="0" fontId="116" fillId="0" borderId="77" xfId="2417" applyFont="1" applyBorder="1" applyAlignment="1">
      <alignment horizontal="center" vertical="center"/>
    </xf>
    <xf numFmtId="0" fontId="116" fillId="0" borderId="75" xfId="0" applyFont="1" applyBorder="1" applyAlignment="1">
      <alignment horizontal="center" vertical="center" wrapText="1"/>
    </xf>
    <xf numFmtId="0" fontId="116" fillId="0" borderId="77" xfId="0" applyFont="1" applyBorder="1" applyAlignment="1">
      <alignment horizontal="center" vertical="center" wrapText="1"/>
    </xf>
    <xf numFmtId="0" fontId="116" fillId="0" borderId="77" xfId="0" applyFont="1" applyBorder="1" applyAlignment="1">
      <alignment vertical="center"/>
    </xf>
    <xf numFmtId="3" fontId="95" fillId="0" borderId="31" xfId="2149" applyNumberFormat="1" applyFont="1" applyBorder="1" applyAlignment="1">
      <alignment horizontal="center" vertical="center"/>
    </xf>
    <xf numFmtId="43" fontId="95" fillId="0" borderId="35" xfId="0" applyNumberFormat="1" applyFont="1" applyBorder="1" applyAlignment="1">
      <alignment horizontal="right" vertical="center" wrapText="1"/>
    </xf>
    <xf numFmtId="4" fontId="95" fillId="0" borderId="35" xfId="0" applyNumberFormat="1" applyFont="1" applyBorder="1" applyAlignment="1">
      <alignment vertical="center"/>
    </xf>
    <xf numFmtId="0" fontId="116" fillId="0" borderId="75" xfId="0" applyFont="1" applyBorder="1" applyAlignment="1">
      <alignment horizontal="center" vertical="center"/>
    </xf>
    <xf numFmtId="0" fontId="102" fillId="0" borderId="84" xfId="0" applyFont="1" applyBorder="1" applyAlignment="1">
      <alignment horizontal="center" vertical="center"/>
    </xf>
    <xf numFmtId="4" fontId="95" fillId="0" borderId="36" xfId="2551" applyNumberFormat="1" applyFont="1" applyBorder="1" applyAlignment="1">
      <alignment horizontal="right" vertical="center"/>
    </xf>
    <xf numFmtId="4" fontId="95" fillId="0" borderId="35" xfId="2551" applyNumberFormat="1" applyFont="1" applyBorder="1" applyAlignment="1">
      <alignment horizontal="right" vertical="center"/>
    </xf>
    <xf numFmtId="4" fontId="95" fillId="0" borderId="31" xfId="2267" applyNumberFormat="1" applyFont="1" applyBorder="1" applyAlignment="1">
      <alignment horizontal="right" vertical="center"/>
    </xf>
    <xf numFmtId="4" fontId="95" fillId="0" borderId="36" xfId="2267" applyNumberFormat="1" applyFont="1" applyBorder="1" applyAlignment="1">
      <alignment horizontal="right" vertical="center"/>
    </xf>
    <xf numFmtId="2" fontId="95" fillId="0" borderId="35" xfId="2268" applyNumberFormat="1" applyFont="1" applyBorder="1" applyAlignment="1">
      <alignment horizontal="right" vertical="center"/>
    </xf>
    <xf numFmtId="0" fontId="102" fillId="33" borderId="75" xfId="0" applyFont="1" applyFill="1" applyBorder="1" applyAlignment="1">
      <alignment horizontal="center" vertical="center"/>
    </xf>
    <xf numFmtId="0" fontId="95" fillId="0" borderId="40" xfId="2417" applyFont="1" applyBorder="1" applyAlignment="1">
      <alignment vertical="center"/>
    </xf>
    <xf numFmtId="0" fontId="95" fillId="0" borderId="84" xfId="0" applyFont="1" applyBorder="1" applyAlignment="1">
      <alignment vertical="center"/>
    </xf>
    <xf numFmtId="0" fontId="41" fillId="33" borderId="79" xfId="2417" applyFont="1" applyFill="1" applyBorder="1" applyAlignment="1">
      <alignment horizontal="center" vertical="center"/>
    </xf>
    <xf numFmtId="0" fontId="95" fillId="0" borderId="28" xfId="1871" applyFont="1" applyBorder="1" applyAlignment="1">
      <alignment horizontal="left" vertical="center"/>
    </xf>
    <xf numFmtId="4" fontId="95" fillId="0" borderId="72" xfId="1871" applyNumberFormat="1" applyFont="1" applyBorder="1" applyAlignment="1">
      <alignment horizontal="center" vertical="center"/>
    </xf>
    <xf numFmtId="43" fontId="95" fillId="0" borderId="40" xfId="0" applyNumberFormat="1" applyFont="1" applyBorder="1" applyAlignment="1">
      <alignment horizontal="center" vertical="center" wrapText="1"/>
    </xf>
    <xf numFmtId="4" fontId="95" fillId="0" borderId="31" xfId="2551" applyNumberFormat="1" applyFont="1" applyBorder="1" applyAlignment="1">
      <alignment horizontal="right" vertical="center"/>
    </xf>
    <xf numFmtId="0" fontId="41" fillId="33" borderId="78" xfId="2417" quotePrefix="1" applyFont="1" applyFill="1" applyBorder="1" applyAlignment="1">
      <alignment horizontal="center" vertical="center"/>
    </xf>
    <xf numFmtId="43" fontId="41" fillId="0" borderId="41" xfId="2547" applyFont="1" applyFill="1" applyBorder="1" applyAlignment="1" applyProtection="1">
      <alignment vertical="center" wrapText="1"/>
    </xf>
    <xf numFmtId="43" fontId="41" fillId="0" borderId="28" xfId="2547" applyFont="1" applyFill="1" applyBorder="1" applyAlignment="1">
      <alignment vertical="center" wrapText="1"/>
    </xf>
    <xf numFmtId="43" fontId="41" fillId="0" borderId="43" xfId="2547" applyFont="1" applyFill="1" applyBorder="1" applyAlignment="1">
      <alignment vertical="center" wrapText="1"/>
    </xf>
    <xf numFmtId="43" fontId="41" fillId="0" borderId="41" xfId="2547" applyFont="1" applyFill="1" applyBorder="1" applyAlignment="1">
      <alignment vertical="center" wrapText="1"/>
    </xf>
    <xf numFmtId="2" fontId="41" fillId="33" borderId="77" xfId="2417" quotePrefix="1" applyNumberFormat="1" applyFont="1" applyFill="1" applyBorder="1" applyAlignment="1">
      <alignment horizontal="center" vertical="center"/>
    </xf>
    <xf numFmtId="186" fontId="41" fillId="33" borderId="77" xfId="2417" quotePrefix="1" applyNumberFormat="1" applyFont="1" applyFill="1" applyBorder="1" applyAlignment="1">
      <alignment horizontal="center" vertical="center"/>
    </xf>
    <xf numFmtId="43" fontId="41" fillId="0" borderId="40" xfId="2547" applyFont="1" applyFill="1" applyBorder="1" applyAlignment="1">
      <alignment vertical="center"/>
    </xf>
    <xf numFmtId="0" fontId="95" fillId="33" borderId="75" xfId="0" applyFont="1" applyFill="1" applyBorder="1" applyAlignment="1">
      <alignment horizontal="center" vertical="center" wrapText="1"/>
    </xf>
    <xf numFmtId="0" fontId="95" fillId="33" borderId="77" xfId="2417" quotePrefix="1" applyFont="1" applyFill="1" applyBorder="1" applyAlignment="1">
      <alignment horizontal="center" vertical="center"/>
    </xf>
    <xf numFmtId="0" fontId="41" fillId="33" borderId="75" xfId="0" applyFont="1" applyFill="1" applyBorder="1" applyAlignment="1">
      <alignment horizontal="center" vertical="center" wrapText="1"/>
    </xf>
    <xf numFmtId="43" fontId="41" fillId="0" borderId="40" xfId="2547" applyFont="1" applyFill="1" applyBorder="1" applyAlignment="1">
      <alignment vertical="center" wrapText="1"/>
    </xf>
    <xf numFmtId="0" fontId="15" fillId="0" borderId="0" xfId="2417" quotePrefix="1" applyFont="1" applyAlignment="1">
      <alignment horizontal="center" vertical="center"/>
    </xf>
    <xf numFmtId="43" fontId="41" fillId="0" borderId="31" xfId="2547" applyFont="1" applyFill="1" applyBorder="1" applyAlignment="1"/>
    <xf numFmtId="43" fontId="41" fillId="0" borderId="36" xfId="2547" applyFont="1" applyFill="1" applyBorder="1" applyAlignment="1"/>
    <xf numFmtId="43" fontId="41" fillId="0" borderId="35" xfId="2547" applyFont="1" applyFill="1" applyBorder="1" applyAlignment="1"/>
    <xf numFmtId="165" fontId="95" fillId="0" borderId="40" xfId="0" applyNumberFormat="1" applyFont="1" applyBorder="1" applyAlignment="1">
      <alignment horizontal="center" vertical="center" wrapText="1"/>
    </xf>
    <xf numFmtId="2" fontId="41" fillId="33" borderId="0" xfId="2417" applyNumberFormat="1" applyFont="1" applyFill="1" applyAlignment="1">
      <alignment horizontal="center" vertical="center"/>
    </xf>
    <xf numFmtId="0" fontId="92" fillId="0" borderId="84" xfId="2417" quotePrefix="1" applyFont="1" applyBorder="1" applyAlignment="1">
      <alignment horizontal="center" vertical="center" wrapText="1"/>
    </xf>
    <xf numFmtId="186" fontId="41" fillId="0" borderId="77" xfId="2417" quotePrefix="1" applyNumberFormat="1" applyFont="1" applyBorder="1" applyAlignment="1">
      <alignment horizontal="center" vertical="center"/>
    </xf>
    <xf numFmtId="1" fontId="41" fillId="0" borderId="77" xfId="2417" quotePrefix="1" applyNumberFormat="1" applyFont="1" applyBorder="1" applyAlignment="1">
      <alignment horizontal="center" vertical="center"/>
    </xf>
    <xf numFmtId="0" fontId="92" fillId="0" borderId="75" xfId="2417" applyFont="1" applyBorder="1" applyAlignment="1">
      <alignment horizontal="center" vertical="center"/>
    </xf>
    <xf numFmtId="43" fontId="41" fillId="0" borderId="61" xfId="0" applyNumberFormat="1" applyFont="1" applyBorder="1" applyAlignment="1">
      <alignment vertical="center" wrapText="1"/>
    </xf>
    <xf numFmtId="43" fontId="41" fillId="0" borderId="46" xfId="0" applyNumberFormat="1" applyFont="1" applyBorder="1" applyAlignment="1">
      <alignment vertical="center" wrapText="1"/>
    </xf>
    <xf numFmtId="43" fontId="41" fillId="0" borderId="45" xfId="0" applyNumberFormat="1" applyFont="1" applyBorder="1" applyAlignment="1">
      <alignment vertical="center" wrapText="1"/>
    </xf>
    <xf numFmtId="2" fontId="41" fillId="0" borderId="27" xfId="0" applyNumberFormat="1" applyFont="1" applyBorder="1" applyAlignment="1">
      <alignment horizontal="center" vertical="center" wrapText="1"/>
    </xf>
    <xf numFmtId="2" fontId="92" fillId="0" borderId="66" xfId="0" applyNumberFormat="1" applyFont="1" applyBorder="1" applyAlignment="1">
      <alignment horizontal="center" vertical="center" wrapText="1"/>
    </xf>
    <xf numFmtId="0" fontId="41" fillId="0" borderId="27" xfId="0" applyFont="1" applyBorder="1" applyAlignment="1">
      <alignment horizontal="center" vertical="center" wrapText="1"/>
    </xf>
    <xf numFmtId="0" fontId="41" fillId="0" borderId="64" xfId="0" applyFont="1" applyBorder="1" applyAlignment="1">
      <alignment horizontal="center" vertical="center" wrapText="1"/>
    </xf>
    <xf numFmtId="0" fontId="41" fillId="0" borderId="84" xfId="2417" applyFont="1" applyBorder="1" applyAlignment="1">
      <alignment horizontal="right" vertical="center" wrapText="1"/>
    </xf>
    <xf numFmtId="2" fontId="41" fillId="0" borderId="77" xfId="2417" quotePrefix="1" applyNumberFormat="1" applyFont="1" applyBorder="1" applyAlignment="1">
      <alignment horizontal="center" vertical="center"/>
    </xf>
    <xf numFmtId="43" fontId="41" fillId="0" borderId="31" xfId="2547" applyFont="1" applyFill="1" applyBorder="1" applyAlignment="1">
      <alignment vertical="center" wrapText="1"/>
    </xf>
    <xf numFmtId="43" fontId="41" fillId="0" borderId="36" xfId="2547" applyFont="1" applyFill="1" applyBorder="1" applyAlignment="1">
      <alignment vertical="center" wrapText="1"/>
    </xf>
    <xf numFmtId="43" fontId="41" fillId="0" borderId="34" xfId="2547" applyFont="1" applyFill="1" applyBorder="1" applyAlignment="1" applyProtection="1">
      <alignment vertical="center" wrapText="1"/>
    </xf>
    <xf numFmtId="0" fontId="118" fillId="0" borderId="84" xfId="2417" applyFont="1" applyBorder="1" applyAlignment="1">
      <alignment horizontal="center" vertical="center" wrapText="1"/>
    </xf>
    <xf numFmtId="0" fontId="41" fillId="33" borderId="75" xfId="0" applyFont="1" applyFill="1" applyBorder="1" applyAlignment="1">
      <alignment horizontal="center" vertical="center"/>
    </xf>
    <xf numFmtId="0" fontId="41" fillId="33" borderId="77" xfId="2417" quotePrefix="1" applyFont="1" applyFill="1" applyBorder="1" applyAlignment="1">
      <alignment horizontal="center" vertical="center"/>
    </xf>
    <xf numFmtId="165" fontId="41" fillId="0" borderId="40" xfId="0" applyNumberFormat="1" applyFont="1" applyBorder="1" applyAlignment="1">
      <alignment horizontal="center" vertical="center" wrapText="1"/>
    </xf>
    <xf numFmtId="0" fontId="95" fillId="0" borderId="40" xfId="0" applyFont="1" applyBorder="1" applyAlignment="1">
      <alignment vertical="center"/>
    </xf>
    <xf numFmtId="2" fontId="133" fillId="33" borderId="0" xfId="0" applyNumberFormat="1" applyFont="1" applyFill="1" applyAlignment="1">
      <alignment horizontal="center" vertical="center"/>
    </xf>
    <xf numFmtId="2" fontId="41" fillId="33" borderId="0" xfId="0" applyNumberFormat="1" applyFont="1" applyFill="1" applyAlignment="1">
      <alignment vertical="center" wrapText="1"/>
    </xf>
    <xf numFmtId="0" fontId="95" fillId="0" borderId="77" xfId="2417" applyFont="1" applyBorder="1" applyAlignment="1">
      <alignment vertical="center"/>
    </xf>
    <xf numFmtId="0" fontId="95" fillId="0" borderId="78" xfId="2552" applyFont="1" applyBorder="1" applyAlignment="1">
      <alignment vertical="center"/>
    </xf>
    <xf numFmtId="2" fontId="102" fillId="0" borderId="76" xfId="2552" applyNumberFormat="1" applyFont="1" applyBorder="1" applyAlignment="1">
      <alignment horizontal="center" vertical="center" wrapText="1"/>
    </xf>
    <xf numFmtId="0" fontId="102" fillId="0" borderId="83" xfId="2417" applyFont="1" applyBorder="1" applyAlignment="1">
      <alignment horizontal="center" vertical="center" wrapText="1"/>
    </xf>
    <xf numFmtId="2" fontId="102" fillId="0" borderId="83" xfId="2552" applyNumberFormat="1" applyFont="1" applyBorder="1" applyAlignment="1">
      <alignment horizontal="center" vertical="center" wrapText="1"/>
    </xf>
    <xf numFmtId="2" fontId="102" fillId="0" borderId="81" xfId="2552" applyNumberFormat="1" applyFont="1" applyBorder="1" applyAlignment="1">
      <alignment horizontal="center" vertical="center" wrapText="1"/>
    </xf>
    <xf numFmtId="2" fontId="102" fillId="0" borderId="29" xfId="2552" applyNumberFormat="1" applyFont="1" applyBorder="1" applyAlignment="1">
      <alignment horizontal="center" vertical="center" wrapText="1"/>
    </xf>
    <xf numFmtId="0" fontId="95" fillId="0" borderId="29" xfId="2552" applyFont="1" applyBorder="1" applyAlignment="1">
      <alignment vertical="center"/>
    </xf>
    <xf numFmtId="0" fontId="95" fillId="0" borderId="30" xfId="2552" applyFont="1" applyBorder="1" applyAlignment="1">
      <alignment vertical="center"/>
    </xf>
    <xf numFmtId="0" fontId="95" fillId="0" borderId="28" xfId="2552" applyFont="1" applyBorder="1" applyAlignment="1">
      <alignment vertical="center"/>
    </xf>
    <xf numFmtId="43" fontId="95" fillId="0" borderId="40" xfId="2547" applyFont="1" applyFill="1" applyBorder="1" applyAlignment="1">
      <alignment horizontal="center" vertical="center"/>
    </xf>
    <xf numFmtId="2" fontId="41" fillId="0" borderId="29" xfId="2267" applyNumberFormat="1" applyFont="1" applyBorder="1" applyAlignment="1">
      <alignment horizontal="right" vertical="center"/>
    </xf>
    <xf numFmtId="43" fontId="41" fillId="0" borderId="29" xfId="0" applyNumberFormat="1" applyFont="1" applyBorder="1" applyAlignment="1">
      <alignment horizontal="center" vertical="center" wrapText="1"/>
    </xf>
    <xf numFmtId="43" fontId="41" fillId="0" borderId="30" xfId="0" applyNumberFormat="1" applyFont="1" applyBorder="1" applyAlignment="1">
      <alignment horizontal="center" vertical="center" wrapText="1"/>
    </xf>
    <xf numFmtId="43" fontId="41" fillId="0" borderId="28" xfId="0" applyNumberFormat="1" applyFont="1" applyBorder="1" applyAlignment="1">
      <alignment horizontal="center" vertical="center" wrapText="1"/>
    </xf>
    <xf numFmtId="165" fontId="95" fillId="0" borderId="41" xfId="0" applyNumberFormat="1" applyFont="1" applyBorder="1" applyAlignment="1">
      <alignment horizontal="center" vertical="center" wrapText="1"/>
    </xf>
    <xf numFmtId="43" fontId="95" fillId="0" borderId="41" xfId="0" applyNumberFormat="1" applyFont="1" applyBorder="1" applyAlignment="1">
      <alignment vertical="center" wrapText="1"/>
    </xf>
    <xf numFmtId="43" fontId="95" fillId="0" borderId="41" xfId="0" applyNumberFormat="1" applyFont="1" applyBorder="1" applyAlignment="1">
      <alignment horizontal="center" vertical="center" wrapText="1"/>
    </xf>
    <xf numFmtId="43" fontId="95" fillId="0" borderId="43" xfId="0" applyNumberFormat="1" applyFont="1" applyBorder="1" applyAlignment="1">
      <alignment horizontal="center" vertical="center" wrapText="1"/>
    </xf>
    <xf numFmtId="43" fontId="95" fillId="0" borderId="41" xfId="2547" applyFont="1" applyFill="1" applyBorder="1" applyAlignment="1" applyProtection="1">
      <alignment horizontal="center" vertical="center" wrapText="1"/>
    </xf>
    <xf numFmtId="165" fontId="41" fillId="32" borderId="40" xfId="0" applyNumberFormat="1" applyFont="1" applyFill="1" applyBorder="1" applyAlignment="1">
      <alignment horizontal="center" vertical="center" wrapText="1"/>
    </xf>
    <xf numFmtId="0" fontId="41" fillId="33" borderId="0" xfId="2417" applyFont="1" applyFill="1" applyAlignment="1">
      <alignment horizontal="left" vertical="center" wrapText="1"/>
    </xf>
    <xf numFmtId="0" fontId="41" fillId="0" borderId="31" xfId="0" applyFont="1" applyBorder="1" applyAlignment="1">
      <alignment horizontal="center" vertical="center"/>
    </xf>
    <xf numFmtId="0" fontId="41" fillId="0" borderId="64" xfId="0" applyFont="1" applyBorder="1"/>
    <xf numFmtId="0" fontId="41" fillId="0" borderId="27" xfId="0" applyFont="1" applyBorder="1"/>
    <xf numFmtId="0" fontId="41" fillId="0" borderId="66" xfId="0" applyFont="1" applyBorder="1"/>
    <xf numFmtId="0" fontId="41" fillId="0" borderId="44" xfId="0" applyFont="1" applyBorder="1"/>
    <xf numFmtId="0" fontId="41" fillId="0" borderId="45" xfId="0" applyFont="1" applyBorder="1"/>
    <xf numFmtId="0" fontId="41" fillId="0" borderId="46" xfId="0" applyFont="1" applyBorder="1"/>
    <xf numFmtId="0" fontId="41" fillId="0" borderId="61" xfId="0" applyFont="1" applyBorder="1"/>
    <xf numFmtId="0" fontId="51" fillId="0" borderId="84" xfId="0" applyFont="1" applyBorder="1" applyAlignment="1">
      <alignment horizontal="center" wrapText="1"/>
    </xf>
    <xf numFmtId="0" fontId="41" fillId="0" borderId="84" xfId="0" applyFont="1" applyBorder="1"/>
    <xf numFmtId="0" fontId="41" fillId="0" borderId="34" xfId="0" applyFont="1" applyBorder="1"/>
    <xf numFmtId="0" fontId="41" fillId="0" borderId="35" xfId="0" applyFont="1" applyBorder="1"/>
    <xf numFmtId="0" fontId="41" fillId="0" borderId="36" xfId="0" applyFont="1" applyBorder="1"/>
    <xf numFmtId="0" fontId="41" fillId="0" borderId="31" xfId="0" applyFont="1" applyBorder="1"/>
    <xf numFmtId="0" fontId="41" fillId="0" borderId="84" xfId="0" applyFont="1" applyBorder="1" applyAlignment="1">
      <alignment wrapText="1"/>
    </xf>
    <xf numFmtId="0" fontId="41" fillId="0" borderId="76" xfId="2417" quotePrefix="1" applyFont="1" applyBorder="1" applyAlignment="1">
      <alignment horizontal="center" vertical="center"/>
    </xf>
    <xf numFmtId="2" fontId="41" fillId="0" borderId="73" xfId="2267" applyNumberFormat="1" applyFont="1" applyBorder="1" applyAlignment="1">
      <alignment horizontal="center" vertical="center"/>
    </xf>
    <xf numFmtId="2" fontId="41" fillId="0" borderId="28" xfId="2267" applyNumberFormat="1" applyFont="1" applyBorder="1" applyAlignment="1">
      <alignment horizontal="center" vertical="center"/>
    </xf>
    <xf numFmtId="0" fontId="40" fillId="0" borderId="0" xfId="0" applyFont="1"/>
    <xf numFmtId="0" fontId="41" fillId="0" borderId="84" xfId="1871" applyFont="1" applyBorder="1" applyAlignment="1">
      <alignment horizontal="center" vertical="center" wrapText="1"/>
    </xf>
    <xf numFmtId="1" fontId="41" fillId="0" borderId="78" xfId="2554" applyNumberFormat="1" applyFont="1" applyBorder="1" applyAlignment="1">
      <alignment horizontal="center" vertical="center" wrapText="1"/>
    </xf>
    <xf numFmtId="2" fontId="15" fillId="0" borderId="0" xfId="2552" applyNumberFormat="1" applyFont="1" applyAlignment="1">
      <alignment horizontal="center" vertical="center" wrapText="1"/>
    </xf>
    <xf numFmtId="1" fontId="41" fillId="0" borderId="84" xfId="1871" applyNumberFormat="1" applyFont="1" applyBorder="1" applyAlignment="1">
      <alignment horizontal="center" vertical="center" wrapText="1"/>
    </xf>
    <xf numFmtId="2" fontId="41" fillId="0" borderId="34" xfId="1871" applyNumberFormat="1" applyFont="1" applyBorder="1" applyAlignment="1">
      <alignment horizontal="right" vertical="center" wrapText="1"/>
    </xf>
    <xf numFmtId="2" fontId="15" fillId="0" borderId="0" xfId="2552" applyNumberFormat="1" applyFont="1" applyAlignment="1">
      <alignment horizontal="left" vertical="center" wrapText="1"/>
    </xf>
    <xf numFmtId="1" fontId="128" fillId="0" borderId="0" xfId="0" applyNumberFormat="1" applyFont="1" applyAlignment="1">
      <alignment horizontal="center" vertical="center"/>
    </xf>
    <xf numFmtId="186" fontId="41" fillId="0" borderId="84" xfId="0" applyNumberFormat="1" applyFont="1" applyBorder="1" applyAlignment="1">
      <alignment horizontal="center" vertical="center" wrapText="1"/>
    </xf>
    <xf numFmtId="0" fontId="92" fillId="0" borderId="34" xfId="0" applyFont="1" applyBorder="1" applyAlignment="1">
      <alignment horizontal="center" vertical="center" wrapText="1"/>
    </xf>
    <xf numFmtId="0" fontId="92" fillId="0" borderId="35" xfId="0" applyFont="1" applyBorder="1" applyAlignment="1">
      <alignment horizontal="center" vertical="center" wrapText="1"/>
    </xf>
    <xf numFmtId="0" fontId="92" fillId="0" borderId="36" xfId="0" applyFont="1" applyBorder="1" applyAlignment="1">
      <alignment horizontal="center" vertical="center" wrapText="1"/>
    </xf>
    <xf numFmtId="0" fontId="41" fillId="0" borderId="64" xfId="2417" applyFont="1" applyBorder="1" applyAlignment="1">
      <alignment horizontal="center" vertical="center" textRotation="90"/>
    </xf>
    <xf numFmtId="0" fontId="41" fillId="0" borderId="27" xfId="2417" applyFont="1" applyBorder="1" applyAlignment="1">
      <alignment horizontal="center" vertical="center" textRotation="90"/>
    </xf>
    <xf numFmtId="2" fontId="41" fillId="0" borderId="66" xfId="2417" applyNumberFormat="1" applyFont="1" applyBorder="1" applyAlignment="1">
      <alignment horizontal="center" vertical="center" textRotation="90"/>
    </xf>
    <xf numFmtId="2" fontId="41" fillId="0" borderId="44" xfId="2417" applyNumberFormat="1" applyFont="1" applyBorder="1" applyAlignment="1">
      <alignment horizontal="center" vertical="center" textRotation="90"/>
    </xf>
    <xf numFmtId="2" fontId="41" fillId="0" borderId="45" xfId="2417" applyNumberFormat="1" applyFont="1" applyBorder="1" applyAlignment="1">
      <alignment horizontal="center" vertical="center" textRotation="90"/>
    </xf>
    <xf numFmtId="0" fontId="41" fillId="0" borderId="45" xfId="2417" applyFont="1" applyBorder="1" applyAlignment="1">
      <alignment horizontal="center" vertical="center" textRotation="90"/>
    </xf>
    <xf numFmtId="0" fontId="41" fillId="0" borderId="46" xfId="2417" applyFont="1" applyBorder="1" applyAlignment="1">
      <alignment horizontal="center" vertical="center" textRotation="90"/>
    </xf>
    <xf numFmtId="0" fontId="41" fillId="0" borderId="61" xfId="2417" applyFont="1" applyBorder="1" applyAlignment="1">
      <alignment horizontal="center" vertical="center" textRotation="90"/>
    </xf>
    <xf numFmtId="2" fontId="41" fillId="0" borderId="76" xfId="2552" applyNumberFormat="1" applyFont="1" applyBorder="1" applyAlignment="1">
      <alignment horizontal="center" vertical="center"/>
    </xf>
    <xf numFmtId="0" fontId="41" fillId="0" borderId="84" xfId="2564" applyFont="1" applyBorder="1" applyAlignment="1" applyProtection="1">
      <alignment horizontal="right" vertical="center" wrapText="1"/>
      <protection hidden="1"/>
    </xf>
    <xf numFmtId="0" fontId="41" fillId="0" borderId="34" xfId="2552" applyFont="1" applyBorder="1" applyAlignment="1">
      <alignment vertical="center" wrapText="1"/>
    </xf>
    <xf numFmtId="0" fontId="41" fillId="0" borderId="35" xfId="2552" applyFont="1" applyBorder="1" applyAlignment="1">
      <alignment vertical="center" wrapText="1"/>
    </xf>
    <xf numFmtId="0" fontId="41" fillId="0" borderId="36" xfId="2552" applyFont="1" applyBorder="1" applyAlignment="1">
      <alignment vertical="center" wrapText="1"/>
    </xf>
    <xf numFmtId="0" fontId="41" fillId="0" borderId="31" xfId="2552" applyFont="1" applyBorder="1" applyAlignment="1">
      <alignment vertical="center" wrapText="1"/>
    </xf>
    <xf numFmtId="0" fontId="15" fillId="0" borderId="0" xfId="2552" applyFont="1" applyAlignment="1">
      <alignment vertical="center" wrapText="1"/>
    </xf>
    <xf numFmtId="0" fontId="41" fillId="0" borderId="84" xfId="0" applyFont="1" applyBorder="1" applyAlignment="1">
      <alignment horizontal="left" vertical="top" wrapText="1"/>
    </xf>
    <xf numFmtId="0" fontId="49" fillId="0" borderId="0" xfId="2556" applyFont="1" applyAlignment="1">
      <alignment horizontal="left" vertical="center" wrapText="1"/>
    </xf>
    <xf numFmtId="49" fontId="49" fillId="0" borderId="0" xfId="2556" applyNumberFormat="1" applyFont="1" applyAlignment="1">
      <alignment horizontal="left" vertical="center" wrapText="1"/>
    </xf>
    <xf numFmtId="184" fontId="49" fillId="0" borderId="0" xfId="2556" applyNumberFormat="1" applyFont="1" applyAlignment="1">
      <alignment horizontal="left" vertical="center" wrapText="1"/>
    </xf>
    <xf numFmtId="43" fontId="41" fillId="0" borderId="35" xfId="2547" applyFont="1" applyFill="1" applyBorder="1" applyAlignment="1">
      <alignment horizontal="center" vertical="center" wrapText="1"/>
    </xf>
    <xf numFmtId="0" fontId="92" fillId="0" borderId="34" xfId="0" applyFont="1" applyBorder="1" applyAlignment="1">
      <alignment vertical="center"/>
    </xf>
    <xf numFmtId="0" fontId="92" fillId="0" borderId="35" xfId="0" applyFont="1" applyBorder="1" applyAlignment="1">
      <alignment vertical="center"/>
    </xf>
    <xf numFmtId="0" fontId="92" fillId="0" borderId="36" xfId="0" applyFont="1" applyBorder="1" applyAlignment="1">
      <alignment vertical="center"/>
    </xf>
    <xf numFmtId="0" fontId="92" fillId="0" borderId="31" xfId="0" applyFont="1" applyBorder="1" applyAlignment="1">
      <alignment vertical="center"/>
    </xf>
    <xf numFmtId="0" fontId="44" fillId="0" borderId="0" xfId="0" applyFont="1" applyAlignment="1">
      <alignment vertical="center"/>
    </xf>
    <xf numFmtId="0" fontId="41" fillId="0" borderId="45" xfId="2417" applyFont="1" applyBorder="1" applyAlignment="1">
      <alignment vertical="center"/>
    </xf>
    <xf numFmtId="2" fontId="92" fillId="0" borderId="34" xfId="0" applyNumberFormat="1" applyFont="1" applyBorder="1" applyAlignment="1">
      <alignment horizontal="right" vertical="center" wrapText="1"/>
    </xf>
    <xf numFmtId="0" fontId="41" fillId="0" borderId="75" xfId="0" applyFont="1" applyBorder="1" applyAlignment="1">
      <alignment horizontal="right" vertical="center" wrapText="1"/>
    </xf>
    <xf numFmtId="2" fontId="41" fillId="0" borderId="34" xfId="2552" applyNumberFormat="1" applyFont="1" applyBorder="1" applyAlignment="1">
      <alignment horizontal="right" vertical="center" wrapText="1"/>
    </xf>
    <xf numFmtId="2" fontId="15" fillId="0" borderId="0" xfId="2417" applyNumberFormat="1" applyFont="1" applyAlignment="1">
      <alignment horizontal="center" vertical="center"/>
    </xf>
    <xf numFmtId="0" fontId="49" fillId="0" borderId="0" xfId="2417" applyFont="1" applyAlignment="1">
      <alignment horizontal="center" vertical="center"/>
    </xf>
    <xf numFmtId="0" fontId="117" fillId="0" borderId="20" xfId="0" applyFont="1" applyBorder="1" applyAlignment="1">
      <alignment horizontal="center" vertical="center"/>
    </xf>
    <xf numFmtId="2" fontId="41" fillId="0" borderId="34" xfId="2552" applyNumberFormat="1" applyFont="1" applyBorder="1" applyAlignment="1">
      <alignment horizontal="center" vertical="center" wrapText="1"/>
    </xf>
    <xf numFmtId="2" fontId="41" fillId="0" borderId="35" xfId="0" applyNumberFormat="1" applyFont="1" applyBorder="1" applyAlignment="1">
      <alignment horizontal="center" vertical="center" wrapText="1"/>
    </xf>
    <xf numFmtId="4" fontId="41" fillId="0" borderId="35" xfId="2149" applyNumberFormat="1" applyFont="1" applyBorder="1" applyAlignment="1">
      <alignment horizontal="center" vertical="center"/>
    </xf>
    <xf numFmtId="4" fontId="41" fillId="0" borderId="36" xfId="2149" applyNumberFormat="1" applyFont="1" applyBorder="1" applyAlignment="1">
      <alignment horizontal="center" vertical="center"/>
    </xf>
    <xf numFmtId="0" fontId="41" fillId="0" borderId="75" xfId="2552" applyFont="1" applyBorder="1" applyAlignment="1">
      <alignment horizontal="center" vertical="center"/>
    </xf>
    <xf numFmtId="0" fontId="41" fillId="0" borderId="34" xfId="2552" applyFont="1" applyBorder="1" applyAlignment="1">
      <alignment horizontal="center" vertical="center"/>
    </xf>
    <xf numFmtId="0" fontId="41" fillId="0" borderId="35" xfId="2552" applyFont="1" applyBorder="1" applyAlignment="1">
      <alignment horizontal="center" vertical="center"/>
    </xf>
    <xf numFmtId="0" fontId="41" fillId="0" borderId="36" xfId="2552" applyFont="1" applyBorder="1" applyAlignment="1">
      <alignment horizontal="center" vertical="center"/>
    </xf>
    <xf numFmtId="0" fontId="41" fillId="0" borderId="31" xfId="2552" applyFont="1" applyBorder="1" applyAlignment="1">
      <alignment horizontal="center" vertical="center"/>
    </xf>
    <xf numFmtId="0" fontId="41" fillId="0" borderId="84" xfId="2173" applyFont="1" applyBorder="1" applyAlignment="1">
      <alignment horizontal="left" vertical="center" wrapText="1"/>
    </xf>
    <xf numFmtId="0" fontId="41" fillId="0" borderId="84" xfId="2173" applyFont="1" applyBorder="1" applyAlignment="1">
      <alignment vertical="center" wrapText="1"/>
    </xf>
    <xf numFmtId="2" fontId="41" fillId="0" borderId="34" xfId="0" applyNumberFormat="1" applyFont="1" applyBorder="1" applyAlignment="1">
      <alignment horizontal="center" vertical="center" wrapText="1"/>
    </xf>
    <xf numFmtId="4" fontId="41" fillId="0" borderId="29" xfId="2149" applyNumberFormat="1" applyFont="1" applyBorder="1" applyAlignment="1">
      <alignment horizontal="center" vertical="center"/>
    </xf>
    <xf numFmtId="4" fontId="41" fillId="0" borderId="30" xfId="2149" applyNumberFormat="1" applyFont="1" applyBorder="1" applyAlignment="1">
      <alignment horizontal="center" vertical="center"/>
    </xf>
    <xf numFmtId="0" fontId="41" fillId="0" borderId="77" xfId="2081" applyFont="1" applyBorder="1" applyAlignment="1">
      <alignment horizontal="center" vertical="center"/>
    </xf>
    <xf numFmtId="0" fontId="41" fillId="0" borderId="75" xfId="2081" applyFont="1" applyBorder="1" applyAlignment="1">
      <alignment vertical="center"/>
    </xf>
    <xf numFmtId="0" fontId="92" fillId="0" borderId="35" xfId="2081" applyFont="1" applyBorder="1" applyAlignment="1">
      <alignment horizontal="center" vertical="center"/>
    </xf>
    <xf numFmtId="0" fontId="92" fillId="0" borderId="36" xfId="2081" applyFont="1" applyBorder="1" applyAlignment="1">
      <alignment horizontal="center" vertical="center"/>
    </xf>
    <xf numFmtId="190" fontId="92" fillId="0" borderId="35" xfId="0" applyNumberFormat="1" applyFont="1" applyBorder="1" applyAlignment="1">
      <alignment horizontal="center" vertical="center" wrapText="1"/>
    </xf>
    <xf numFmtId="0" fontId="41" fillId="0" borderId="36" xfId="2081" applyFont="1" applyBorder="1" applyAlignment="1">
      <alignment horizontal="center" vertical="center"/>
    </xf>
    <xf numFmtId="0" fontId="15" fillId="0" borderId="0" xfId="2081" applyAlignment="1">
      <alignment vertical="center"/>
    </xf>
    <xf numFmtId="0" fontId="41" fillId="0" borderId="75" xfId="2081" applyFont="1" applyBorder="1" applyAlignment="1">
      <alignment horizontal="center" vertical="center"/>
    </xf>
    <xf numFmtId="4" fontId="41" fillId="0" borderId="75" xfId="2081" applyNumberFormat="1" applyFont="1" applyBorder="1" applyAlignment="1">
      <alignment horizontal="center" vertical="center" wrapText="1"/>
    </xf>
    <xf numFmtId="0" fontId="92" fillId="0" borderId="84" xfId="2081" applyFont="1" applyBorder="1" applyAlignment="1">
      <alignment horizontal="center" vertical="center" wrapText="1"/>
    </xf>
    <xf numFmtId="0" fontId="41" fillId="0" borderId="35" xfId="2081" applyFont="1" applyBorder="1" applyAlignment="1">
      <alignment horizontal="center" vertical="center" wrapText="1"/>
    </xf>
    <xf numFmtId="0" fontId="41" fillId="0" borderId="36" xfId="2081" applyFont="1" applyBorder="1" applyAlignment="1">
      <alignment horizontal="center" vertical="center" wrapText="1"/>
    </xf>
    <xf numFmtId="0" fontId="41" fillId="0" borderId="31" xfId="2081" applyFont="1" applyBorder="1" applyAlignment="1">
      <alignment horizontal="center" vertical="center"/>
    </xf>
    <xf numFmtId="2" fontId="41" fillId="0" borderId="35" xfId="2081" applyNumberFormat="1" applyFont="1" applyBorder="1" applyAlignment="1">
      <alignment horizontal="center" vertical="center"/>
    </xf>
    <xf numFmtId="4" fontId="41" fillId="0" borderId="35" xfId="2081" applyNumberFormat="1" applyFont="1" applyBorder="1" applyAlignment="1">
      <alignment horizontal="center" vertical="center"/>
    </xf>
    <xf numFmtId="0" fontId="49" fillId="0" borderId="0" xfId="2552" applyFont="1" applyAlignment="1">
      <alignment vertical="center" wrapText="1"/>
    </xf>
    <xf numFmtId="0" fontId="51" fillId="0" borderId="35" xfId="2552" applyFont="1" applyBorder="1" applyAlignment="1">
      <alignment horizontal="center" vertical="center" wrapText="1"/>
    </xf>
    <xf numFmtId="0" fontId="51" fillId="0" borderId="36" xfId="2552" applyFont="1" applyBorder="1" applyAlignment="1">
      <alignment horizontal="center" vertical="center" wrapText="1"/>
    </xf>
    <xf numFmtId="0" fontId="51" fillId="0" borderId="31" xfId="2552" applyFont="1" applyBorder="1" applyAlignment="1">
      <alignment horizontal="center" vertical="center" wrapText="1"/>
    </xf>
    <xf numFmtId="0" fontId="41" fillId="0" borderId="35" xfId="2081" applyFont="1" applyBorder="1" applyAlignment="1">
      <alignment horizontal="center" vertical="center"/>
    </xf>
    <xf numFmtId="0" fontId="15" fillId="0" borderId="0" xfId="2552" applyFont="1"/>
    <xf numFmtId="0" fontId="41" fillId="0" borderId="35" xfId="2552" applyFont="1" applyBorder="1" applyAlignment="1">
      <alignment horizontal="center"/>
    </xf>
    <xf numFmtId="0" fontId="41" fillId="0" borderId="36" xfId="2552" applyFont="1" applyBorder="1" applyAlignment="1">
      <alignment horizontal="center"/>
    </xf>
    <xf numFmtId="0" fontId="41" fillId="0" borderId="31" xfId="2552" applyFont="1" applyBorder="1" applyAlignment="1">
      <alignment horizontal="center"/>
    </xf>
    <xf numFmtId="0" fontId="49" fillId="0" borderId="0" xfId="2552" applyFont="1"/>
    <xf numFmtId="0" fontId="41" fillId="0" borderId="84" xfId="0" applyFont="1" applyBorder="1" applyAlignment="1">
      <alignment horizontal="left" wrapText="1"/>
    </xf>
    <xf numFmtId="0" fontId="41" fillId="0" borderId="35" xfId="0" applyFont="1" applyBorder="1" applyAlignment="1">
      <alignment horizontal="center"/>
    </xf>
    <xf numFmtId="0" fontId="41" fillId="0" borderId="36" xfId="0" applyFont="1" applyBorder="1" applyAlignment="1">
      <alignment horizontal="center"/>
    </xf>
    <xf numFmtId="0" fontId="41" fillId="0" borderId="31" xfId="0" applyFont="1" applyBorder="1" applyAlignment="1">
      <alignment horizontal="center"/>
    </xf>
    <xf numFmtId="183" fontId="41" fillId="0" borderId="40" xfId="2149" applyNumberFormat="1" applyFont="1" applyBorder="1" applyAlignment="1">
      <alignment horizontal="center" vertical="center"/>
    </xf>
    <xf numFmtId="4" fontId="41" fillId="0" borderId="40" xfId="2547" applyNumberFormat="1" applyFont="1" applyFill="1" applyBorder="1" applyAlignment="1">
      <alignment horizontal="center" vertical="center"/>
    </xf>
    <xf numFmtId="43" fontId="15" fillId="0" borderId="0" xfId="2547" applyFont="1" applyAlignment="1">
      <alignment vertical="center"/>
    </xf>
    <xf numFmtId="0" fontId="92" fillId="0" borderId="84" xfId="1536" applyFont="1" applyBorder="1" applyAlignment="1">
      <alignment horizontal="center" vertical="center"/>
    </xf>
    <xf numFmtId="185" fontId="41" fillId="0" borderId="34" xfId="1536" applyNumberFormat="1" applyFont="1" applyBorder="1" applyAlignment="1">
      <alignment horizontal="center" vertical="center"/>
    </xf>
    <xf numFmtId="49" fontId="92" fillId="0" borderId="77" xfId="2251" applyNumberFormat="1" applyFont="1" applyBorder="1" applyAlignment="1">
      <alignment horizontal="center" vertical="center" wrapText="1"/>
    </xf>
    <xf numFmtId="0" fontId="125" fillId="0" borderId="84" xfId="0" applyFont="1" applyBorder="1" applyAlignment="1">
      <alignment horizontal="left" vertical="center" wrapText="1"/>
    </xf>
    <xf numFmtId="0" fontId="92" fillId="0" borderId="84" xfId="0" quotePrefix="1" applyFont="1" applyBorder="1" applyAlignment="1">
      <alignment horizontal="center" vertical="center" wrapText="1"/>
    </xf>
    <xf numFmtId="189" fontId="41" fillId="0" borderId="34" xfId="0" applyNumberFormat="1" applyFont="1" applyBorder="1" applyAlignment="1">
      <alignment horizontal="left" vertical="center" wrapText="1"/>
    </xf>
    <xf numFmtId="49" fontId="41" fillId="0" borderId="84" xfId="0" applyNumberFormat="1" applyFont="1" applyBorder="1" applyAlignment="1">
      <alignment vertical="center" wrapText="1"/>
    </xf>
    <xf numFmtId="0" fontId="41" fillId="0" borderId="75" xfId="1536" applyFont="1" applyBorder="1" applyAlignment="1">
      <alignment horizontal="left" vertical="center"/>
    </xf>
    <xf numFmtId="0" fontId="41" fillId="0" borderId="75" xfId="2119" applyFont="1" applyBorder="1" applyAlignment="1">
      <alignment horizontal="center" vertical="center"/>
    </xf>
    <xf numFmtId="0" fontId="41" fillId="0" borderId="75" xfId="1536" applyFont="1" applyBorder="1" applyAlignment="1" applyProtection="1">
      <alignment horizontal="center" vertical="center" wrapText="1"/>
      <protection locked="0"/>
    </xf>
    <xf numFmtId="43" fontId="41" fillId="0" borderId="35" xfId="2547" applyFont="1" applyFill="1" applyBorder="1" applyAlignment="1">
      <alignment horizontal="left" vertical="center" wrapText="1"/>
    </xf>
    <xf numFmtId="43" fontId="41" fillId="0" borderId="36" xfId="2547" applyFont="1" applyFill="1" applyBorder="1" applyAlignment="1">
      <alignment horizontal="left" vertical="center" wrapText="1"/>
    </xf>
    <xf numFmtId="0" fontId="92" fillId="0" borderId="84" xfId="1542" applyFont="1" applyBorder="1" applyAlignment="1">
      <alignment horizontal="center" vertical="center" wrapText="1"/>
    </xf>
    <xf numFmtId="0" fontId="41" fillId="0" borderId="84" xfId="1542" applyFont="1" applyBorder="1" applyAlignment="1">
      <alignment horizontal="center" vertical="center" wrapText="1"/>
    </xf>
    <xf numFmtId="0" fontId="103" fillId="0" borderId="0" xfId="0" applyFont="1" applyAlignment="1">
      <alignment vertical="center"/>
    </xf>
    <xf numFmtId="0" fontId="41" fillId="0" borderId="84" xfId="1546" applyFont="1" applyBorder="1" applyAlignment="1">
      <alignment horizontal="right" vertical="center" wrapText="1"/>
    </xf>
    <xf numFmtId="0" fontId="41" fillId="0" borderId="84" xfId="1542" applyFont="1" applyBorder="1" applyAlignment="1">
      <alignment horizontal="right" vertical="center" wrapText="1"/>
    </xf>
    <xf numFmtId="0" fontId="41" fillId="0" borderId="84" xfId="1542" applyFont="1" applyBorder="1" applyAlignment="1">
      <alignment horizontal="left" vertical="center" wrapText="1"/>
    </xf>
    <xf numFmtId="49" fontId="41" fillId="0" borderId="77" xfId="0" applyNumberFormat="1" applyFont="1" applyBorder="1" applyAlignment="1">
      <alignment horizontal="center" vertical="center"/>
    </xf>
    <xf numFmtId="0" fontId="41" fillId="0" borderId="75" xfId="1534" applyFont="1" applyBorder="1" applyAlignment="1">
      <alignment horizontal="center" vertical="center" wrapText="1"/>
    </xf>
    <xf numFmtId="0" fontId="41" fillId="0" borderId="35" xfId="0" applyFont="1" applyBorder="1" applyAlignment="1">
      <alignment horizontal="left" vertical="top"/>
    </xf>
    <xf numFmtId="0" fontId="41" fillId="0" borderId="36" xfId="0" applyFont="1" applyBorder="1" applyAlignment="1">
      <alignment horizontal="left" vertical="top"/>
    </xf>
    <xf numFmtId="0" fontId="41" fillId="0" borderId="31" xfId="0" applyFont="1" applyBorder="1" applyAlignment="1">
      <alignment horizontal="left" vertical="top"/>
    </xf>
    <xf numFmtId="49" fontId="92" fillId="0" borderId="75" xfId="1536" applyNumberFormat="1" applyFont="1" applyBorder="1" applyAlignment="1">
      <alignment horizontal="center" vertical="center"/>
    </xf>
    <xf numFmtId="4" fontId="41" fillId="0" borderId="84" xfId="0" applyNumberFormat="1" applyFont="1" applyBorder="1" applyAlignment="1">
      <alignment horizontal="center" vertical="center" wrapText="1"/>
    </xf>
    <xf numFmtId="0" fontId="41" fillId="0" borderId="72" xfId="0" applyFont="1" applyBorder="1" applyAlignment="1">
      <alignment horizontal="left" vertical="top"/>
    </xf>
    <xf numFmtId="0" fontId="51" fillId="0" borderId="84" xfId="2383" applyFont="1" applyBorder="1" applyAlignment="1">
      <alignment horizontal="right" vertical="center" wrapText="1"/>
    </xf>
    <xf numFmtId="0" fontId="41" fillId="0" borderId="84" xfId="2381" applyFont="1" applyBorder="1" applyAlignment="1">
      <alignment horizontal="right" vertical="center" wrapText="1"/>
    </xf>
    <xf numFmtId="1" fontId="41" fillId="0" borderId="34" xfId="2417" applyNumberFormat="1" applyFont="1" applyBorder="1" applyAlignment="1">
      <alignment horizontal="center" vertical="center"/>
    </xf>
    <xf numFmtId="1" fontId="41" fillId="0" borderId="35" xfId="2417" applyNumberFormat="1" applyFont="1" applyBorder="1" applyAlignment="1">
      <alignment horizontal="center" vertical="center"/>
    </xf>
    <xf numFmtId="185" fontId="41" fillId="0" borderId="35" xfId="1534" applyNumberFormat="1" applyFont="1" applyBorder="1" applyAlignment="1">
      <alignment horizontal="center" vertical="center"/>
    </xf>
    <xf numFmtId="2" fontId="41" fillId="0" borderId="31" xfId="2267" applyNumberFormat="1" applyFont="1" applyBorder="1" applyAlignment="1">
      <alignment horizontal="right" vertical="center"/>
    </xf>
    <xf numFmtId="185" fontId="41" fillId="0" borderId="72" xfId="1534" applyNumberFormat="1" applyFont="1" applyBorder="1" applyAlignment="1">
      <alignment horizontal="center" vertical="center"/>
    </xf>
    <xf numFmtId="0" fontId="125" fillId="0" borderId="84" xfId="0" applyFont="1" applyBorder="1" applyAlignment="1">
      <alignment horizontal="center" vertical="center" wrapText="1"/>
    </xf>
    <xf numFmtId="4" fontId="51" fillId="0" borderId="75" xfId="1871" applyNumberFormat="1" applyFont="1" applyBorder="1" applyAlignment="1">
      <alignment horizontal="center" vertical="center" wrapText="1"/>
    </xf>
    <xf numFmtId="3" fontId="51" fillId="0" borderId="84" xfId="1871" applyNumberFormat="1" applyFont="1" applyBorder="1" applyAlignment="1">
      <alignment horizontal="center" vertical="center" wrapText="1"/>
    </xf>
    <xf numFmtId="0" fontId="41" fillId="0" borderId="34" xfId="0" applyFont="1" applyBorder="1" applyAlignment="1">
      <alignment wrapText="1"/>
    </xf>
    <xf numFmtId="0" fontId="41" fillId="0" borderId="35" xfId="0" applyFont="1" applyBorder="1" applyAlignment="1">
      <alignment wrapText="1"/>
    </xf>
    <xf numFmtId="0" fontId="41" fillId="0" borderId="36" xfId="0" applyFont="1" applyBorder="1" applyAlignment="1">
      <alignment wrapText="1"/>
    </xf>
    <xf numFmtId="0" fontId="41" fillId="0" borderId="31" xfId="0" applyFont="1" applyBorder="1" applyAlignment="1">
      <alignment wrapText="1"/>
    </xf>
    <xf numFmtId="0" fontId="125" fillId="0" borderId="84" xfId="0" applyFont="1" applyBorder="1" applyAlignment="1">
      <alignment horizontal="right" vertical="center" wrapText="1"/>
    </xf>
    <xf numFmtId="43" fontId="41" fillId="0" borderId="36" xfId="2547" applyFont="1" applyFill="1" applyBorder="1" applyAlignment="1">
      <alignment horizontal="center" vertical="center" wrapText="1"/>
    </xf>
    <xf numFmtId="43" fontId="41" fillId="0" borderId="31" xfId="2547" applyFont="1" applyFill="1" applyBorder="1" applyAlignment="1">
      <alignment horizontal="center" vertical="center" wrapText="1"/>
    </xf>
    <xf numFmtId="49" fontId="41" fillId="0" borderId="76" xfId="0" applyNumberFormat="1" applyFont="1" applyBorder="1" applyAlignment="1">
      <alignment horizontal="center" vertical="center" wrapText="1"/>
    </xf>
    <xf numFmtId="43" fontId="41" fillId="0" borderId="72" xfId="0" applyNumberFormat="1" applyFont="1" applyBorder="1" applyAlignment="1">
      <alignment horizontal="center" vertical="center" wrapText="1"/>
    </xf>
    <xf numFmtId="0" fontId="41" fillId="0" borderId="72" xfId="1871" applyFont="1" applyBorder="1" applyAlignment="1">
      <alignment vertical="center"/>
    </xf>
    <xf numFmtId="2" fontId="41" fillId="0" borderId="73" xfId="2417" applyNumberFormat="1" applyFont="1" applyBorder="1" applyAlignment="1">
      <alignment horizontal="right" vertical="center"/>
    </xf>
    <xf numFmtId="2" fontId="41" fillId="0" borderId="28" xfId="2417" applyNumberFormat="1" applyFont="1" applyBorder="1" applyAlignment="1">
      <alignment horizontal="right" vertical="center"/>
    </xf>
    <xf numFmtId="4" fontId="15" fillId="0" borderId="0" xfId="2267" applyNumberFormat="1" applyAlignment="1">
      <alignment horizontal="center" vertical="center"/>
    </xf>
    <xf numFmtId="165" fontId="15" fillId="0" borderId="0" xfId="2560" applyNumberFormat="1" applyFont="1" applyAlignment="1">
      <alignment horizontal="center" vertical="center"/>
    </xf>
    <xf numFmtId="0" fontId="95" fillId="0" borderId="84" xfId="2564" applyFont="1" applyBorder="1" applyAlignment="1" applyProtection="1">
      <alignment horizontal="left" vertical="center" wrapText="1"/>
      <protection hidden="1"/>
    </xf>
    <xf numFmtId="2" fontId="95" fillId="0" borderId="34" xfId="0" applyNumberFormat="1" applyFont="1" applyBorder="1" applyAlignment="1">
      <alignment vertical="center" wrapText="1"/>
    </xf>
    <xf numFmtId="1" fontId="95" fillId="0" borderId="84" xfId="0" applyNumberFormat="1" applyFont="1" applyBorder="1" applyAlignment="1">
      <alignment horizontal="center" vertical="center" wrapText="1"/>
    </xf>
    <xf numFmtId="0" fontId="95" fillId="0" borderId="84" xfId="2137" applyFont="1" applyBorder="1" applyAlignment="1">
      <alignment horizontal="left" vertical="center" wrapText="1"/>
    </xf>
    <xf numFmtId="49" fontId="95" fillId="0" borderId="84" xfId="2556" applyNumberFormat="1" applyFont="1" applyBorder="1" applyAlignment="1">
      <alignment horizontal="left" vertical="center" wrapText="1"/>
    </xf>
    <xf numFmtId="1" fontId="95" fillId="0" borderId="84" xfId="0" applyNumberFormat="1" applyFont="1" applyBorder="1" applyAlignment="1">
      <alignment horizontal="center" vertical="center"/>
    </xf>
    <xf numFmtId="0" fontId="95" fillId="0" borderId="84" xfId="2417" applyFont="1" applyBorder="1" applyAlignment="1">
      <alignment horizontal="left" vertical="center" wrapText="1"/>
    </xf>
    <xf numFmtId="0" fontId="95" fillId="0" borderId="84" xfId="1737" applyFont="1" applyBorder="1" applyAlignment="1">
      <alignment horizontal="left" vertical="center" wrapText="1"/>
    </xf>
    <xf numFmtId="0" fontId="102" fillId="0" borderId="84" xfId="2562" applyFont="1" applyBorder="1" applyAlignment="1">
      <alignment horizontal="center" vertical="center"/>
    </xf>
    <xf numFmtId="2" fontId="95" fillId="0" borderId="84" xfId="2562" applyNumberFormat="1" applyFont="1" applyBorder="1" applyAlignment="1">
      <alignment horizontal="center" vertical="center" wrapText="1"/>
    </xf>
    <xf numFmtId="0" fontId="95" fillId="0" borderId="84" xfId="2561" applyFont="1" applyBorder="1" applyAlignment="1">
      <alignment horizontal="left" vertical="center" wrapText="1"/>
    </xf>
    <xf numFmtId="0" fontId="95" fillId="0" borderId="84" xfId="2239" applyFont="1" applyBorder="1" applyAlignment="1">
      <alignment horizontal="left" vertical="center" wrapText="1"/>
    </xf>
    <xf numFmtId="1" fontId="95" fillId="0" borderId="84" xfId="2562" applyNumberFormat="1" applyFont="1" applyBorder="1" applyAlignment="1">
      <alignment horizontal="center" vertical="center" wrapText="1"/>
    </xf>
    <xf numFmtId="49" fontId="95" fillId="0" borderId="75" xfId="2552" applyNumberFormat="1" applyFont="1" applyBorder="1" applyAlignment="1">
      <alignment horizontal="center" vertical="center" wrapText="1"/>
    </xf>
    <xf numFmtId="1" fontId="95" fillId="0" borderId="84" xfId="2137" applyNumberFormat="1" applyFont="1" applyBorder="1" applyAlignment="1">
      <alignment horizontal="center" vertical="center" wrapText="1"/>
    </xf>
    <xf numFmtId="0" fontId="95" fillId="0" borderId="34" xfId="0" applyFont="1" applyBorder="1" applyAlignment="1">
      <alignment horizontal="center" vertical="center" wrapText="1"/>
    </xf>
    <xf numFmtId="0" fontId="95" fillId="0" borderId="35" xfId="0" applyFont="1" applyBorder="1" applyAlignment="1">
      <alignment horizontal="center" vertical="center" wrapText="1"/>
    </xf>
    <xf numFmtId="0" fontId="95" fillId="0" borderId="36" xfId="0" applyFont="1" applyBorder="1" applyAlignment="1">
      <alignment horizontal="center" vertical="center" wrapText="1"/>
    </xf>
    <xf numFmtId="0" fontId="95" fillId="0" borderId="31" xfId="0" applyFont="1" applyBorder="1" applyAlignment="1">
      <alignment horizontal="center" vertical="center" wrapText="1"/>
    </xf>
    <xf numFmtId="49" fontId="95" fillId="0" borderId="75" xfId="0" applyNumberFormat="1" applyFont="1" applyBorder="1" applyAlignment="1">
      <alignment horizontal="center" vertical="center" wrapText="1"/>
    </xf>
    <xf numFmtId="49" fontId="95" fillId="0" borderId="84" xfId="2417" applyNumberFormat="1" applyFont="1" applyBorder="1" applyAlignment="1">
      <alignment horizontal="left" vertical="center" wrapText="1"/>
    </xf>
    <xf numFmtId="0" fontId="102" fillId="0" borderId="76" xfId="2562" applyFont="1" applyBorder="1" applyAlignment="1">
      <alignment horizontal="left" vertical="center" wrapText="1"/>
    </xf>
    <xf numFmtId="0" fontId="95" fillId="0" borderId="83" xfId="1537" applyFont="1" applyBorder="1" applyAlignment="1">
      <alignment horizontal="center" vertical="center" wrapText="1"/>
    </xf>
    <xf numFmtId="2" fontId="95" fillId="0" borderId="83" xfId="2562" applyNumberFormat="1" applyFont="1" applyBorder="1" applyAlignment="1">
      <alignment horizontal="center" vertical="center" wrapText="1"/>
    </xf>
    <xf numFmtId="2" fontId="95" fillId="0" borderId="81" xfId="2562" applyNumberFormat="1" applyFont="1" applyBorder="1" applyAlignment="1">
      <alignment horizontal="center" vertical="center" wrapText="1"/>
    </xf>
    <xf numFmtId="2" fontId="95" fillId="0" borderId="29" xfId="2562" applyNumberFormat="1" applyFont="1" applyBorder="1" applyAlignment="1">
      <alignment horizontal="center" vertical="center" wrapText="1"/>
    </xf>
    <xf numFmtId="0" fontId="95" fillId="0" borderId="29" xfId="0" applyFont="1" applyBorder="1"/>
    <xf numFmtId="0" fontId="95" fillId="0" borderId="30" xfId="0" applyFont="1" applyBorder="1"/>
    <xf numFmtId="0" fontId="95" fillId="0" borderId="28" xfId="0" applyFont="1" applyBorder="1"/>
    <xf numFmtId="1" fontId="41" fillId="0" borderId="75" xfId="2137" applyNumberFormat="1" applyFont="1" applyBorder="1" applyAlignment="1">
      <alignment horizontal="center" vertical="center" wrapText="1"/>
    </xf>
    <xf numFmtId="2" fontId="41" fillId="0" borderId="84" xfId="2137" applyNumberFormat="1" applyFont="1" applyBorder="1" applyAlignment="1">
      <alignment horizontal="center" vertical="center" wrapText="1"/>
    </xf>
    <xf numFmtId="1" fontId="41" fillId="0" borderId="84" xfId="2137" applyNumberFormat="1" applyFont="1" applyBorder="1" applyAlignment="1">
      <alignment horizontal="center" vertical="center" wrapText="1"/>
    </xf>
    <xf numFmtId="0" fontId="41" fillId="0" borderId="84" xfId="2137" applyFont="1" applyBorder="1" applyAlignment="1">
      <alignment horizontal="left" vertical="center" wrapText="1"/>
    </xf>
    <xf numFmtId="49" fontId="41" fillId="0" borderId="84" xfId="2556" applyNumberFormat="1" applyFont="1" applyBorder="1" applyAlignment="1">
      <alignment horizontal="left" vertical="center" wrapText="1"/>
    </xf>
    <xf numFmtId="0" fontId="41" fillId="0" borderId="84" xfId="2137" applyFont="1" applyBorder="1" applyAlignment="1">
      <alignment horizontal="center" vertical="center"/>
    </xf>
    <xf numFmtId="0" fontId="41" fillId="0" borderId="84" xfId="2137" applyFont="1" applyBorder="1" applyAlignment="1">
      <alignment horizontal="right" vertical="center" wrapText="1"/>
    </xf>
    <xf numFmtId="2" fontId="51" fillId="0" borderId="34" xfId="2552" applyNumberFormat="1" applyFont="1" applyBorder="1" applyAlignment="1">
      <alignment horizontal="right" vertical="center" wrapText="1"/>
    </xf>
    <xf numFmtId="0" fontId="41" fillId="0" borderId="84" xfId="2552" applyFont="1" applyBorder="1" applyAlignment="1">
      <alignment horizontal="center" vertical="center"/>
    </xf>
    <xf numFmtId="0" fontId="118" fillId="0" borderId="84" xfId="2552" applyFont="1" applyBorder="1" applyAlignment="1">
      <alignment horizontal="center" vertical="center" wrapText="1"/>
    </xf>
    <xf numFmtId="0" fontId="118" fillId="0" borderId="75" xfId="2552" applyFont="1" applyBorder="1" applyAlignment="1">
      <alignment horizontal="center" vertical="center" wrapText="1"/>
    </xf>
    <xf numFmtId="0" fontId="41" fillId="0" borderId="84" xfId="2239" applyFont="1" applyBorder="1" applyAlignment="1">
      <alignment horizontal="left" vertical="center" wrapText="1"/>
    </xf>
    <xf numFmtId="0" fontId="41" fillId="0" borderId="84" xfId="2563" applyFont="1" applyBorder="1" applyAlignment="1">
      <alignment horizontal="left" vertical="center" wrapText="1"/>
    </xf>
    <xf numFmtId="49" fontId="41" fillId="0" borderId="75" xfId="2552" applyNumberFormat="1" applyFont="1" applyBorder="1" applyAlignment="1">
      <alignment horizontal="center" vertical="center" wrapText="1"/>
    </xf>
    <xf numFmtId="0" fontId="41" fillId="0" borderId="36" xfId="0" applyFont="1" applyBorder="1" applyAlignment="1">
      <alignment horizontal="center" vertical="center" wrapText="1"/>
    </xf>
    <xf numFmtId="0" fontId="41" fillId="0" borderId="31" xfId="0" applyFont="1" applyBorder="1" applyAlignment="1">
      <alignment horizontal="center" vertical="center" wrapText="1"/>
    </xf>
    <xf numFmtId="0" fontId="92" fillId="0" borderId="83" xfId="0" applyFont="1" applyBorder="1" applyAlignment="1">
      <alignment horizontal="center" vertical="center" wrapText="1"/>
    </xf>
    <xf numFmtId="43" fontId="41" fillId="0" borderId="83" xfId="0" applyNumberFormat="1" applyFont="1" applyBorder="1" applyAlignment="1">
      <alignment horizontal="center" vertical="center" wrapText="1"/>
    </xf>
    <xf numFmtId="43" fontId="41" fillId="0" borderId="71" xfId="0" applyNumberFormat="1" applyFont="1" applyBorder="1" applyAlignment="1">
      <alignment horizontal="center" vertical="center" wrapText="1"/>
    </xf>
    <xf numFmtId="4" fontId="41" fillId="0" borderId="72" xfId="2149" applyNumberFormat="1" applyFont="1" applyBorder="1" applyAlignment="1">
      <alignment vertical="center"/>
    </xf>
    <xf numFmtId="2" fontId="41" fillId="0" borderId="30" xfId="2268" applyNumberFormat="1" applyFont="1" applyBorder="1" applyAlignment="1">
      <alignment horizontal="center" vertical="center"/>
    </xf>
    <xf numFmtId="43" fontId="41" fillId="0" borderId="84" xfId="2547" applyFont="1" applyFill="1" applyBorder="1" applyAlignment="1">
      <alignment vertical="center" wrapText="1"/>
    </xf>
    <xf numFmtId="49" fontId="41" fillId="0" borderId="84" xfId="1536" applyNumberFormat="1" applyFont="1" applyBorder="1" applyAlignment="1">
      <alignment horizontal="left" vertical="center" wrapText="1"/>
    </xf>
    <xf numFmtId="43" fontId="41" fillId="0" borderId="34" xfId="2547" applyFont="1" applyBorder="1" applyAlignment="1">
      <alignment horizontal="left" vertical="center" wrapText="1"/>
    </xf>
    <xf numFmtId="4" fontId="41" fillId="0" borderId="35" xfId="2267" applyNumberFormat="1" applyFont="1" applyBorder="1" applyAlignment="1">
      <alignment horizontal="center" vertical="center"/>
    </xf>
    <xf numFmtId="165" fontId="41" fillId="0" borderId="35" xfId="2560" applyNumberFormat="1" applyFont="1" applyBorder="1" applyAlignment="1">
      <alignment horizontal="center" vertical="center"/>
    </xf>
    <xf numFmtId="2" fontId="41" fillId="0" borderId="36" xfId="0" applyNumberFormat="1" applyFont="1" applyBorder="1" applyAlignment="1">
      <alignment vertical="center"/>
    </xf>
    <xf numFmtId="2" fontId="41" fillId="0" borderId="31" xfId="0" applyNumberFormat="1" applyFont="1" applyBorder="1" applyAlignment="1">
      <alignment vertical="center"/>
    </xf>
    <xf numFmtId="1" fontId="41" fillId="0" borderId="0" xfId="2566" applyNumberFormat="1" applyFont="1" applyAlignment="1">
      <alignment horizontal="center" vertical="center" wrapText="1"/>
    </xf>
    <xf numFmtId="43" fontId="44" fillId="0" borderId="0" xfId="2547" applyFont="1" applyAlignment="1">
      <alignment horizontal="center" vertical="center"/>
    </xf>
    <xf numFmtId="43" fontId="117" fillId="0" borderId="20" xfId="2547" applyFont="1" applyBorder="1" applyAlignment="1">
      <alignment vertical="center"/>
    </xf>
    <xf numFmtId="43" fontId="41" fillId="0" borderId="18" xfId="2547" applyFont="1" applyBorder="1" applyAlignment="1">
      <alignment horizontal="center" vertical="center" wrapText="1"/>
    </xf>
    <xf numFmtId="43" fontId="41" fillId="0" borderId="17" xfId="2547" applyFont="1" applyBorder="1" applyAlignment="1">
      <alignment horizontal="center" vertical="center" wrapText="1"/>
    </xf>
    <xf numFmtId="43" fontId="92" fillId="0" borderId="69" xfId="2547" applyFont="1" applyFill="1" applyBorder="1" applyAlignment="1">
      <alignment horizontal="right" vertical="center"/>
    </xf>
    <xf numFmtId="43" fontId="15" fillId="0" borderId="0" xfId="2547" applyFont="1" applyAlignment="1">
      <alignment horizontal="right" vertical="center"/>
    </xf>
    <xf numFmtId="2" fontId="102" fillId="0" borderId="40" xfId="0" applyNumberFormat="1" applyFont="1" applyBorder="1" applyAlignment="1">
      <alignment horizontal="center" vertical="center"/>
    </xf>
    <xf numFmtId="43" fontId="95" fillId="32" borderId="40" xfId="2547" applyFont="1" applyFill="1" applyBorder="1" applyAlignment="1" applyProtection="1">
      <alignment horizontal="center" vertical="center" wrapText="1"/>
    </xf>
    <xf numFmtId="2" fontId="95" fillId="0" borderId="40" xfId="2417" applyNumberFormat="1" applyFont="1" applyBorder="1" applyAlignment="1">
      <alignment horizontal="right" vertical="center"/>
    </xf>
    <xf numFmtId="2" fontId="95" fillId="0" borderId="40" xfId="2417" applyNumberFormat="1" applyFont="1" applyBorder="1" applyAlignment="1">
      <alignment horizontal="center" vertical="center"/>
    </xf>
    <xf numFmtId="0" fontId="119" fillId="0" borderId="77" xfId="2417" applyFont="1" applyBorder="1" applyAlignment="1">
      <alignment horizontal="center" vertical="center"/>
    </xf>
    <xf numFmtId="43" fontId="95" fillId="0" borderId="40" xfId="2547" applyFont="1" applyFill="1" applyBorder="1" applyAlignment="1" applyProtection="1">
      <alignment horizontal="center" vertical="center" wrapText="1"/>
    </xf>
    <xf numFmtId="0" fontId="119" fillId="0" borderId="40" xfId="2417" applyFont="1" applyBorder="1" applyAlignment="1">
      <alignment horizontal="center" vertical="center"/>
    </xf>
    <xf numFmtId="0" fontId="102" fillId="33" borderId="35" xfId="2417" applyFont="1" applyFill="1" applyBorder="1" applyAlignment="1">
      <alignment horizontal="center" vertical="center" wrapText="1"/>
    </xf>
    <xf numFmtId="2" fontId="130" fillId="33" borderId="35" xfId="0" applyNumberFormat="1" applyFont="1" applyFill="1" applyBorder="1" applyAlignment="1">
      <alignment horizontal="left" vertical="center" wrapText="1"/>
    </xf>
    <xf numFmtId="0" fontId="41" fillId="33" borderId="77" xfId="0" applyFont="1" applyFill="1" applyBorder="1" applyAlignment="1">
      <alignment horizontal="center" vertical="center"/>
    </xf>
    <xf numFmtId="43" fontId="41" fillId="0" borderId="40" xfId="2547" applyFont="1" applyFill="1" applyBorder="1" applyAlignment="1" applyProtection="1">
      <alignment horizontal="center" vertical="center" wrapText="1"/>
    </xf>
    <xf numFmtId="0" fontId="41" fillId="0" borderId="77" xfId="2417" applyFont="1" applyBorder="1" applyAlignment="1">
      <alignment horizontal="center" vertical="center"/>
    </xf>
    <xf numFmtId="43" fontId="41" fillId="0" borderId="40" xfId="2547" applyFont="1" applyFill="1" applyBorder="1" applyAlignment="1" applyProtection="1">
      <alignment vertical="center" wrapText="1"/>
    </xf>
    <xf numFmtId="43" fontId="41" fillId="0" borderId="28" xfId="2547" applyFont="1" applyFill="1" applyBorder="1" applyAlignment="1" applyProtection="1">
      <alignment vertical="center" wrapText="1"/>
    </xf>
    <xf numFmtId="2" fontId="95" fillId="0" borderId="40" xfId="2417" applyNumberFormat="1" applyFont="1" applyBorder="1" applyAlignment="1">
      <alignment vertical="center"/>
    </xf>
    <xf numFmtId="2" fontId="95" fillId="0" borderId="40" xfId="0" applyNumberFormat="1" applyFont="1" applyBorder="1" applyAlignment="1">
      <alignment horizontal="right" vertical="center"/>
    </xf>
    <xf numFmtId="43" fontId="95" fillId="0" borderId="28" xfId="2547" applyFont="1" applyFill="1" applyBorder="1" applyAlignment="1" applyProtection="1">
      <alignment horizontal="center" vertical="center" wrapText="1"/>
    </xf>
    <xf numFmtId="43" fontId="41" fillId="0" borderId="40" xfId="2547" applyFont="1" applyFill="1" applyBorder="1" applyAlignment="1">
      <alignment horizontal="center" vertical="center"/>
    </xf>
    <xf numFmtId="2" fontId="41" fillId="0" borderId="40" xfId="0" applyNumberFormat="1" applyFont="1" applyBorder="1" applyAlignment="1">
      <alignment horizontal="center" vertical="center" wrapText="1"/>
    </xf>
    <xf numFmtId="0" fontId="95" fillId="0" borderId="40" xfId="2417" applyFont="1" applyBorder="1" applyAlignment="1">
      <alignment horizontal="center" vertical="center"/>
    </xf>
    <xf numFmtId="0" fontId="95" fillId="0" borderId="27" xfId="2417" quotePrefix="1" applyFont="1" applyBorder="1" applyAlignment="1">
      <alignment horizontal="center" vertical="center"/>
    </xf>
    <xf numFmtId="0" fontId="95" fillId="0" borderId="84" xfId="2417" applyFont="1" applyBorder="1" applyAlignment="1">
      <alignment horizontal="center" vertical="center" wrapText="1"/>
    </xf>
    <xf numFmtId="0" fontId="95" fillId="33" borderId="84" xfId="2417" applyFont="1" applyFill="1" applyBorder="1" applyAlignment="1">
      <alignment horizontal="center" vertical="center" wrapText="1"/>
    </xf>
    <xf numFmtId="0" fontId="95" fillId="33" borderId="84" xfId="2417" applyFont="1" applyFill="1" applyBorder="1" applyAlignment="1">
      <alignment horizontal="center" vertical="center"/>
    </xf>
    <xf numFmtId="0" fontId="95" fillId="0" borderId="85" xfId="0" applyFont="1" applyBorder="1" applyAlignment="1">
      <alignment horizontal="center" vertical="center" wrapText="1"/>
    </xf>
    <xf numFmtId="0" fontId="102" fillId="0" borderId="27" xfId="2417" applyFont="1" applyBorder="1" applyAlignment="1">
      <alignment horizontal="center" vertical="center" wrapText="1"/>
    </xf>
    <xf numFmtId="0" fontId="119" fillId="0" borderId="75" xfId="2417" applyFont="1" applyBorder="1" applyAlignment="1">
      <alignment horizontal="center" vertical="center" wrapText="1"/>
    </xf>
    <xf numFmtId="0" fontId="95" fillId="0" borderId="75" xfId="2417" applyFont="1" applyBorder="1" applyAlignment="1">
      <alignment vertical="center" wrapText="1"/>
    </xf>
    <xf numFmtId="0" fontId="95" fillId="33" borderId="75" xfId="2417" applyFont="1" applyFill="1" applyBorder="1" applyAlignment="1">
      <alignment vertical="center" wrapText="1"/>
    </xf>
    <xf numFmtId="0" fontId="95" fillId="0" borderId="76" xfId="2417" applyFont="1" applyBorder="1" applyAlignment="1">
      <alignment vertical="center" wrapText="1"/>
    </xf>
    <xf numFmtId="0" fontId="102" fillId="0" borderId="84" xfId="2417" applyFont="1" applyBorder="1" applyAlignment="1">
      <alignment horizontal="center" vertical="center"/>
    </xf>
    <xf numFmtId="0" fontId="95" fillId="0" borderId="85" xfId="2417" applyFont="1" applyBorder="1" applyAlignment="1">
      <alignment horizontal="center" vertical="center"/>
    </xf>
    <xf numFmtId="0" fontId="95" fillId="0" borderId="61" xfId="2417" applyFont="1" applyBorder="1" applyAlignment="1">
      <alignment horizontal="center" vertical="center"/>
    </xf>
    <xf numFmtId="2" fontId="95" fillId="0" borderId="62" xfId="2417" applyNumberFormat="1" applyFont="1" applyBorder="1" applyAlignment="1">
      <alignment horizontal="center" vertical="center"/>
    </xf>
    <xf numFmtId="2" fontId="102" fillId="0" borderId="75" xfId="0" applyNumberFormat="1" applyFont="1" applyBorder="1" applyAlignment="1">
      <alignment horizontal="center" vertical="center"/>
    </xf>
    <xf numFmtId="2" fontId="95" fillId="33" borderId="75" xfId="2417" applyNumberFormat="1" applyFont="1" applyFill="1" applyBorder="1" applyAlignment="1">
      <alignment horizontal="center" vertical="center"/>
    </xf>
    <xf numFmtId="2" fontId="95" fillId="0" borderId="75" xfId="2417" applyNumberFormat="1" applyFont="1" applyBorder="1" applyAlignment="1">
      <alignment horizontal="center" vertical="center"/>
    </xf>
    <xf numFmtId="1" fontId="95" fillId="0" borderId="75" xfId="2417" applyNumberFormat="1" applyFont="1" applyBorder="1" applyAlignment="1">
      <alignment horizontal="center" vertical="center"/>
    </xf>
    <xf numFmtId="2" fontId="102" fillId="33" borderId="75" xfId="0" applyNumberFormat="1" applyFont="1" applyFill="1" applyBorder="1" applyAlignment="1">
      <alignment horizontal="center" vertical="center"/>
    </xf>
    <xf numFmtId="2" fontId="95" fillId="0" borderId="76" xfId="2417" applyNumberFormat="1" applyFont="1" applyBorder="1" applyAlignment="1">
      <alignment horizontal="center" vertical="center"/>
    </xf>
    <xf numFmtId="0" fontId="102" fillId="0" borderId="77" xfId="2417" applyFont="1" applyBorder="1" applyAlignment="1">
      <alignment horizontal="center" vertical="center"/>
    </xf>
    <xf numFmtId="0" fontId="95" fillId="33" borderId="74" xfId="2417" applyFont="1" applyFill="1" applyBorder="1" applyAlignment="1">
      <alignment horizontal="center" vertical="center"/>
    </xf>
    <xf numFmtId="2" fontId="102" fillId="0" borderId="40" xfId="2267" applyNumberFormat="1" applyFont="1" applyBorder="1" applyAlignment="1">
      <alignment horizontal="center" vertical="center"/>
    </xf>
    <xf numFmtId="1" fontId="95" fillId="0" borderId="40" xfId="2417" applyNumberFormat="1" applyFont="1" applyBorder="1" applyAlignment="1">
      <alignment horizontal="center" vertical="center"/>
    </xf>
    <xf numFmtId="0" fontId="95" fillId="0" borderId="28" xfId="0" applyFont="1" applyBorder="1" applyAlignment="1">
      <alignment horizontal="center" vertical="center"/>
    </xf>
    <xf numFmtId="2" fontId="41" fillId="0" borderId="16" xfId="2417" applyNumberFormat="1" applyFont="1" applyBorder="1" applyAlignment="1">
      <alignment horizontal="center" vertical="center"/>
    </xf>
    <xf numFmtId="2" fontId="41" fillId="33" borderId="16" xfId="2417" applyNumberFormat="1" applyFont="1" applyFill="1" applyBorder="1" applyAlignment="1">
      <alignment horizontal="center" vertical="center"/>
    </xf>
    <xf numFmtId="2" fontId="41" fillId="33" borderId="75" xfId="2417" applyNumberFormat="1" applyFont="1" applyFill="1" applyBorder="1" applyAlignment="1">
      <alignment horizontal="center" vertical="center"/>
    </xf>
    <xf numFmtId="2" fontId="102" fillId="0" borderId="75" xfId="2417" applyNumberFormat="1" applyFont="1" applyBorder="1" applyAlignment="1">
      <alignment horizontal="center" vertical="center"/>
    </xf>
    <xf numFmtId="1" fontId="95" fillId="33" borderId="75" xfId="2417" applyNumberFormat="1" applyFont="1" applyFill="1" applyBorder="1" applyAlignment="1">
      <alignment horizontal="center" vertical="center"/>
    </xf>
    <xf numFmtId="2" fontId="116" fillId="0" borderId="75" xfId="2417" applyNumberFormat="1" applyFont="1" applyBorder="1" applyAlignment="1">
      <alignment horizontal="center" vertical="center"/>
    </xf>
    <xf numFmtId="0" fontId="41" fillId="0" borderId="27" xfId="2417" quotePrefix="1" applyFont="1" applyBorder="1" applyAlignment="1">
      <alignment horizontal="center" vertical="center"/>
    </xf>
    <xf numFmtId="0" fontId="41" fillId="0" borderId="75" xfId="2417" quotePrefix="1" applyFont="1" applyBorder="1" applyAlignment="1">
      <alignment horizontal="center" vertical="center"/>
    </xf>
    <xf numFmtId="0" fontId="41" fillId="33" borderId="75" xfId="2417" quotePrefix="1" applyFont="1" applyFill="1" applyBorder="1" applyAlignment="1">
      <alignment horizontal="center" vertical="center"/>
    </xf>
    <xf numFmtId="0" fontId="92" fillId="0" borderId="77" xfId="0" applyFont="1" applyBorder="1" applyAlignment="1">
      <alignment horizontal="center" vertical="center"/>
    </xf>
    <xf numFmtId="0" fontId="41" fillId="0" borderId="86" xfId="0" applyFont="1" applyBorder="1" applyAlignment="1">
      <alignment horizontal="center" vertical="center"/>
    </xf>
    <xf numFmtId="0" fontId="92" fillId="0" borderId="27" xfId="2417" applyFont="1" applyBorder="1" applyAlignment="1">
      <alignment horizontal="center" vertical="center" wrapText="1"/>
    </xf>
    <xf numFmtId="0" fontId="51" fillId="0" borderId="75" xfId="2417" applyFont="1" applyBorder="1" applyAlignment="1">
      <alignment horizontal="center" vertical="center" wrapText="1"/>
    </xf>
    <xf numFmtId="0" fontId="41" fillId="0" borderId="75" xfId="2417" applyFont="1" applyBorder="1" applyAlignment="1">
      <alignment vertical="center" wrapText="1"/>
    </xf>
    <xf numFmtId="0" fontId="92" fillId="0" borderId="75" xfId="2417" applyFont="1" applyBorder="1" applyAlignment="1">
      <alignment horizontal="center" vertical="center" wrapText="1"/>
    </xf>
    <xf numFmtId="0" fontId="41" fillId="0" borderId="75" xfId="0" quotePrefix="1" applyFont="1" applyBorder="1" applyAlignment="1">
      <alignment horizontal="right" vertical="center"/>
    </xf>
    <xf numFmtId="0" fontId="41" fillId="33" borderId="75" xfId="2417" applyFont="1" applyFill="1" applyBorder="1" applyAlignment="1">
      <alignment vertical="center" wrapText="1"/>
    </xf>
    <xf numFmtId="0" fontId="128" fillId="33" borderId="75" xfId="2417" applyFont="1" applyFill="1" applyBorder="1" applyAlignment="1">
      <alignment vertical="center" wrapText="1"/>
    </xf>
    <xf numFmtId="0" fontId="41" fillId="0" borderId="76" xfId="0" quotePrefix="1" applyFont="1" applyBorder="1" applyAlignment="1">
      <alignment horizontal="right" vertical="center"/>
    </xf>
    <xf numFmtId="0" fontId="127" fillId="33" borderId="84" xfId="0" applyFont="1" applyFill="1" applyBorder="1" applyAlignment="1">
      <alignment horizontal="center" vertical="center"/>
    </xf>
    <xf numFmtId="0" fontId="41" fillId="0" borderId="85" xfId="0" applyFont="1" applyBorder="1" applyAlignment="1">
      <alignment horizontal="center" vertical="center"/>
    </xf>
    <xf numFmtId="0" fontId="41" fillId="0" borderId="61" xfId="2417" applyFont="1" applyBorder="1" applyAlignment="1">
      <alignment horizontal="center" vertical="center"/>
    </xf>
    <xf numFmtId="2" fontId="41" fillId="0" borderId="40" xfId="2417" applyNumberFormat="1" applyFont="1" applyBorder="1" applyAlignment="1">
      <alignment horizontal="center" vertical="center"/>
    </xf>
    <xf numFmtId="2" fontId="41" fillId="0" borderId="40" xfId="2417" applyNumberFormat="1" applyFont="1" applyBorder="1" applyAlignment="1">
      <alignment horizontal="right" vertical="center"/>
    </xf>
    <xf numFmtId="182" fontId="41" fillId="0" borderId="40" xfId="0" applyNumberFormat="1" applyFont="1" applyBorder="1" applyAlignment="1">
      <alignment horizontal="center" vertical="center"/>
    </xf>
    <xf numFmtId="2" fontId="41" fillId="0" borderId="40" xfId="0" applyNumberFormat="1" applyFont="1" applyBorder="1" applyAlignment="1">
      <alignment horizontal="right" vertical="center"/>
    </xf>
    <xf numFmtId="182" fontId="41" fillId="0" borderId="28" xfId="0" applyNumberFormat="1" applyFont="1" applyBorder="1" applyAlignment="1">
      <alignment horizontal="center" vertical="center"/>
    </xf>
    <xf numFmtId="2" fontId="41" fillId="0" borderId="75" xfId="2417" applyNumberFormat="1" applyFont="1" applyBorder="1" applyAlignment="1">
      <alignment horizontal="center" vertical="center"/>
    </xf>
    <xf numFmtId="1" fontId="41" fillId="0" borderId="75" xfId="2417" applyNumberFormat="1" applyFont="1" applyBorder="1" applyAlignment="1">
      <alignment horizontal="center" vertical="center"/>
    </xf>
    <xf numFmtId="182" fontId="41" fillId="0" borderId="75" xfId="0" applyNumberFormat="1" applyFont="1" applyBorder="1" applyAlignment="1">
      <alignment horizontal="center" vertical="center"/>
    </xf>
    <xf numFmtId="182" fontId="127" fillId="33" borderId="75" xfId="0" applyNumberFormat="1" applyFont="1" applyFill="1" applyBorder="1" applyAlignment="1">
      <alignment horizontal="center" vertical="center"/>
    </xf>
    <xf numFmtId="182" fontId="127" fillId="33" borderId="16" xfId="0" applyNumberFormat="1" applyFont="1" applyFill="1" applyBorder="1" applyAlignment="1">
      <alignment horizontal="center" vertical="center"/>
    </xf>
    <xf numFmtId="182" fontId="41" fillId="0" borderId="76" xfId="0" applyNumberFormat="1" applyFont="1" applyBorder="1" applyAlignment="1">
      <alignment horizontal="center" vertical="center"/>
    </xf>
    <xf numFmtId="0" fontId="118" fillId="33" borderId="84" xfId="2417" applyFont="1" applyFill="1" applyBorder="1" applyAlignment="1">
      <alignment horizontal="center" vertical="center" wrapText="1"/>
    </xf>
    <xf numFmtId="0" fontId="41" fillId="33" borderId="84" xfId="2417" applyFont="1" applyFill="1" applyBorder="1" applyAlignment="1">
      <alignment vertical="center" wrapText="1"/>
    </xf>
    <xf numFmtId="0" fontId="119" fillId="33" borderId="84" xfId="2417" applyFont="1" applyFill="1" applyBorder="1" applyAlignment="1">
      <alignment horizontal="center" vertical="center" wrapText="1"/>
    </xf>
    <xf numFmtId="0" fontId="95" fillId="33" borderId="84" xfId="2417" applyFont="1" applyFill="1" applyBorder="1" applyAlignment="1">
      <alignment vertical="center" wrapText="1"/>
    </xf>
    <xf numFmtId="0" fontId="102" fillId="33" borderId="84" xfId="2417" applyFont="1" applyFill="1" applyBorder="1" applyAlignment="1">
      <alignment horizontal="center" vertical="center" wrapText="1"/>
    </xf>
    <xf numFmtId="0" fontId="41" fillId="33" borderId="84" xfId="2417" applyFont="1" applyFill="1" applyBorder="1" applyAlignment="1">
      <alignment horizontal="right" vertical="center" wrapText="1"/>
    </xf>
    <xf numFmtId="2" fontId="130" fillId="33" borderId="84" xfId="0" applyNumberFormat="1" applyFont="1" applyFill="1" applyBorder="1" applyAlignment="1">
      <alignment horizontal="left" vertical="center" wrapText="1"/>
    </xf>
    <xf numFmtId="0" fontId="41" fillId="33" borderId="75" xfId="2417" applyFont="1" applyFill="1" applyBorder="1" applyAlignment="1">
      <alignment horizontal="center" vertical="center"/>
    </xf>
    <xf numFmtId="0" fontId="95" fillId="33" borderId="75" xfId="2417" applyFont="1" applyFill="1" applyBorder="1" applyAlignment="1">
      <alignment horizontal="center" vertical="center"/>
    </xf>
    <xf numFmtId="0" fontId="102" fillId="33" borderId="75" xfId="2417" applyFont="1" applyFill="1" applyBorder="1" applyAlignment="1">
      <alignment horizontal="center" vertical="center"/>
    </xf>
    <xf numFmtId="43" fontId="41" fillId="0" borderId="61" xfId="1109" applyNumberFormat="1" applyFont="1" applyFill="1" applyBorder="1" applyAlignment="1" applyProtection="1">
      <alignment vertical="center" wrapText="1"/>
    </xf>
    <xf numFmtId="43" fontId="41" fillId="0" borderId="40" xfId="2547" applyFont="1" applyFill="1" applyBorder="1" applyAlignment="1"/>
    <xf numFmtId="43" fontId="41" fillId="0" borderId="27" xfId="1109" applyNumberFormat="1" applyFont="1" applyFill="1" applyBorder="1" applyAlignment="1" applyProtection="1">
      <alignment vertical="center" wrapText="1"/>
    </xf>
    <xf numFmtId="2" fontId="41" fillId="0" borderId="75" xfId="2267" applyNumberFormat="1" applyFont="1" applyBorder="1" applyAlignment="1">
      <alignment horizontal="center" vertical="center"/>
    </xf>
    <xf numFmtId="2" fontId="92" fillId="0" borderId="75" xfId="2267" applyNumberFormat="1" applyFont="1" applyBorder="1" applyAlignment="1">
      <alignment horizontal="center" vertical="center"/>
    </xf>
    <xf numFmtId="2" fontId="102" fillId="33" borderId="75" xfId="2267" applyNumberFormat="1" applyFont="1" applyFill="1" applyBorder="1" applyAlignment="1">
      <alignment horizontal="center" vertical="center"/>
    </xf>
    <xf numFmtId="2" fontId="92" fillId="33" borderId="16" xfId="2417" applyNumberFormat="1" applyFont="1" applyFill="1" applyBorder="1" applyAlignment="1">
      <alignment horizontal="center" vertical="center"/>
    </xf>
    <xf numFmtId="2" fontId="92" fillId="0" borderId="75" xfId="2417" applyNumberFormat="1" applyFont="1" applyBorder="1" applyAlignment="1">
      <alignment horizontal="center" vertical="center"/>
    </xf>
    <xf numFmtId="2" fontId="128" fillId="0" borderId="16" xfId="2417" applyNumberFormat="1" applyFont="1" applyBorder="1" applyAlignment="1">
      <alignment horizontal="center" vertical="center"/>
    </xf>
    <xf numFmtId="2" fontId="92" fillId="0" borderId="16" xfId="2417" applyNumberFormat="1" applyFont="1" applyBorder="1" applyAlignment="1">
      <alignment horizontal="center" vertical="center"/>
    </xf>
    <xf numFmtId="1" fontId="41" fillId="33" borderId="75" xfId="2417" applyNumberFormat="1" applyFont="1" applyFill="1" applyBorder="1" applyAlignment="1">
      <alignment horizontal="center" vertical="center"/>
    </xf>
    <xf numFmtId="188" fontId="41" fillId="0" borderId="75" xfId="0" applyNumberFormat="1" applyFont="1" applyBorder="1" applyAlignment="1">
      <alignment horizontal="center"/>
    </xf>
    <xf numFmtId="1" fontId="41" fillId="33" borderId="16" xfId="2417" applyNumberFormat="1" applyFont="1" applyFill="1" applyBorder="1" applyAlignment="1">
      <alignment horizontal="center" vertical="center"/>
    </xf>
    <xf numFmtId="49" fontId="102" fillId="0" borderId="75" xfId="2550" applyNumberFormat="1" applyFont="1" applyBorder="1" applyAlignment="1">
      <alignment horizontal="center" vertical="center" wrapText="1"/>
    </xf>
    <xf numFmtId="0" fontId="95" fillId="0" borderId="66" xfId="2417" applyFont="1" applyBorder="1" applyAlignment="1">
      <alignment horizontal="center" vertical="center" textRotation="90" wrapText="1"/>
    </xf>
    <xf numFmtId="0" fontId="102" fillId="0" borderId="75" xfId="2417" applyFont="1" applyBorder="1" applyAlignment="1">
      <alignment horizontal="center" vertical="center" wrapText="1"/>
    </xf>
    <xf numFmtId="0" fontId="116" fillId="0" borderId="76" xfId="0" applyFont="1" applyBorder="1" applyAlignment="1">
      <alignment vertical="center" wrapText="1"/>
    </xf>
    <xf numFmtId="0" fontId="95" fillId="0" borderId="22" xfId="2417" applyFont="1" applyBorder="1" applyAlignment="1">
      <alignment horizontal="center" vertical="center" wrapText="1"/>
    </xf>
    <xf numFmtId="0" fontId="116" fillId="0" borderId="85" xfId="2417" applyFont="1" applyBorder="1" applyAlignment="1">
      <alignment horizontal="center" vertical="center"/>
    </xf>
    <xf numFmtId="0" fontId="95" fillId="0" borderId="24" xfId="2417" applyFont="1" applyBorder="1" applyAlignment="1">
      <alignment horizontal="center" vertical="center" wrapText="1"/>
    </xf>
    <xf numFmtId="2" fontId="95" fillId="0" borderId="61" xfId="2417" applyNumberFormat="1" applyFont="1" applyBorder="1" applyAlignment="1">
      <alignment horizontal="center" vertical="center" textRotation="90" wrapText="1"/>
    </xf>
    <xf numFmtId="0" fontId="102" fillId="0" borderId="40" xfId="2550" applyFont="1" applyBorder="1" applyAlignment="1">
      <alignment horizontal="center" vertical="center" wrapText="1"/>
    </xf>
    <xf numFmtId="0" fontId="116" fillId="0" borderId="40" xfId="2417" applyFont="1" applyBorder="1" applyAlignment="1">
      <alignment horizontal="center" vertical="center"/>
    </xf>
    <xf numFmtId="2" fontId="95" fillId="0" borderId="28" xfId="2417" applyNumberFormat="1" applyFont="1" applyBorder="1" applyAlignment="1">
      <alignment horizontal="center" vertical="center"/>
    </xf>
    <xf numFmtId="2" fontId="95" fillId="0" borderId="27" xfId="2417" applyNumberFormat="1" applyFont="1" applyBorder="1" applyAlignment="1">
      <alignment horizontal="center" vertical="center" textRotation="90" wrapText="1"/>
    </xf>
    <xf numFmtId="0" fontId="95" fillId="0" borderId="75" xfId="0" applyFont="1" applyBorder="1" applyAlignment="1">
      <alignment horizontal="left" vertical="center" wrapText="1"/>
    </xf>
    <xf numFmtId="0" fontId="116" fillId="0" borderId="75" xfId="0" applyFont="1" applyBorder="1" applyAlignment="1">
      <alignment horizontal="left" vertical="center" wrapText="1"/>
    </xf>
    <xf numFmtId="0" fontId="128" fillId="33" borderId="75" xfId="0" applyFont="1" applyFill="1" applyBorder="1" applyAlignment="1">
      <alignment horizontal="left" vertical="center" wrapText="1"/>
    </xf>
    <xf numFmtId="0" fontId="41" fillId="33" borderId="75" xfId="0" applyFont="1" applyFill="1" applyBorder="1" applyAlignment="1">
      <alignment horizontal="left" vertical="center" wrapText="1"/>
    </xf>
    <xf numFmtId="0" fontId="128" fillId="0" borderId="16" xfId="0" applyFont="1" applyBorder="1" applyAlignment="1">
      <alignment horizontal="left" vertical="center" wrapText="1"/>
    </xf>
    <xf numFmtId="0" fontId="92" fillId="33" borderId="75" xfId="0" applyFont="1" applyFill="1" applyBorder="1" applyAlignment="1">
      <alignment horizontal="center" vertical="center" wrapText="1"/>
    </xf>
    <xf numFmtId="0" fontId="95" fillId="0" borderId="75" xfId="0" applyFont="1" applyBorder="1" applyAlignment="1">
      <alignment wrapText="1"/>
    </xf>
    <xf numFmtId="0" fontId="41" fillId="33" borderId="84" xfId="0" applyFont="1" applyFill="1" applyBorder="1" applyAlignment="1">
      <alignment horizontal="center" vertical="center"/>
    </xf>
    <xf numFmtId="0" fontId="92" fillId="33" borderId="84" xfId="0" applyFont="1" applyFill="1" applyBorder="1" applyAlignment="1">
      <alignment horizontal="center" vertical="center"/>
    </xf>
    <xf numFmtId="0" fontId="95" fillId="0" borderId="84" xfId="1871" applyFont="1" applyBorder="1" applyAlignment="1">
      <alignment horizontal="center" vertical="center"/>
    </xf>
    <xf numFmtId="0" fontId="102" fillId="0" borderId="84" xfId="1871" applyFont="1" applyBorder="1" applyAlignment="1">
      <alignment horizontal="center" vertical="center"/>
    </xf>
    <xf numFmtId="2" fontId="95" fillId="0" borderId="40" xfId="0" applyNumberFormat="1" applyFont="1" applyBorder="1" applyAlignment="1">
      <alignment vertical="center"/>
    </xf>
    <xf numFmtId="2" fontId="95" fillId="0" borderId="40" xfId="0" applyNumberFormat="1" applyFont="1" applyBorder="1" applyAlignment="1">
      <alignment horizontal="right" vertical="center" wrapText="1"/>
    </xf>
    <xf numFmtId="3" fontId="102" fillId="0" borderId="40" xfId="1871" applyNumberFormat="1" applyFont="1" applyBorder="1" applyAlignment="1">
      <alignment horizontal="center" vertical="center" wrapText="1"/>
    </xf>
    <xf numFmtId="4" fontId="95" fillId="0" borderId="40" xfId="0" applyNumberFormat="1" applyFont="1" applyBorder="1" applyAlignment="1">
      <alignment horizontal="center" vertical="center"/>
    </xf>
    <xf numFmtId="4" fontId="95" fillId="0" borderId="40" xfId="1871" applyNumberFormat="1" applyFont="1" applyBorder="1" applyAlignment="1">
      <alignment horizontal="center" vertical="center"/>
    </xf>
    <xf numFmtId="0" fontId="95" fillId="0" borderId="62" xfId="2417" applyFont="1" applyBorder="1" applyAlignment="1">
      <alignment vertical="center"/>
    </xf>
    <xf numFmtId="4" fontId="95" fillId="0" borderId="75" xfId="0" applyNumberFormat="1" applyFont="1" applyBorder="1" applyAlignment="1">
      <alignment horizontal="center" vertical="center"/>
    </xf>
    <xf numFmtId="2" fontId="95" fillId="0" borderId="75" xfId="2417" applyNumberFormat="1" applyFont="1" applyBorder="1" applyAlignment="1">
      <alignment vertical="center"/>
    </xf>
    <xf numFmtId="4" fontId="41" fillId="33" borderId="75" xfId="0" applyNumberFormat="1" applyFont="1" applyFill="1" applyBorder="1" applyAlignment="1">
      <alignment horizontal="center" vertical="center"/>
    </xf>
    <xf numFmtId="4" fontId="41" fillId="0" borderId="16" xfId="0" applyNumberFormat="1" applyFont="1" applyBorder="1" applyAlignment="1">
      <alignment horizontal="center" vertical="center"/>
    </xf>
    <xf numFmtId="2" fontId="92" fillId="33" borderId="75" xfId="0" applyNumberFormat="1" applyFont="1" applyFill="1" applyBorder="1" applyAlignment="1">
      <alignment horizontal="center" vertical="center"/>
    </xf>
    <xf numFmtId="4" fontId="95" fillId="33" borderId="75" xfId="0" applyNumberFormat="1" applyFont="1" applyFill="1" applyBorder="1" applyAlignment="1">
      <alignment horizontal="center" vertical="center"/>
    </xf>
    <xf numFmtId="2" fontId="95" fillId="0" borderId="75" xfId="0" applyNumberFormat="1" applyFont="1" applyBorder="1" applyAlignment="1">
      <alignment horizontal="center" vertical="center"/>
    </xf>
    <xf numFmtId="3" fontId="95" fillId="0" borderId="75" xfId="0" applyNumberFormat="1" applyFont="1" applyBorder="1" applyAlignment="1">
      <alignment horizontal="center" vertical="center"/>
    </xf>
    <xf numFmtId="3" fontId="102" fillId="0" borderId="75" xfId="1871" applyNumberFormat="1" applyFont="1" applyBorder="1" applyAlignment="1">
      <alignment horizontal="center" vertical="center" wrapText="1"/>
    </xf>
    <xf numFmtId="4" fontId="95" fillId="0" borderId="75" xfId="1871" applyNumberFormat="1" applyFont="1" applyBorder="1" applyAlignment="1">
      <alignment horizontal="center" vertical="center"/>
    </xf>
    <xf numFmtId="3" fontId="95" fillId="0" borderId="75" xfId="1871" applyNumberFormat="1" applyFont="1" applyBorder="1" applyAlignment="1">
      <alignment horizontal="center" vertical="center"/>
    </xf>
    <xf numFmtId="0" fontId="95" fillId="0" borderId="76" xfId="2417" applyFont="1" applyBorder="1" applyAlignment="1">
      <alignment vertical="center"/>
    </xf>
    <xf numFmtId="0" fontId="92" fillId="33" borderId="75" xfId="0" applyFont="1" applyFill="1" applyBorder="1" applyAlignment="1">
      <alignment horizontal="center" vertical="center"/>
    </xf>
    <xf numFmtId="0" fontId="133" fillId="33" borderId="75" xfId="0" applyFont="1" applyFill="1" applyBorder="1" applyAlignment="1">
      <alignment horizontal="center" vertical="center"/>
    </xf>
    <xf numFmtId="0" fontId="92" fillId="33" borderId="84" xfId="0" applyFont="1" applyFill="1" applyBorder="1" applyAlignment="1">
      <alignment horizontal="center" vertical="center" wrapText="1"/>
    </xf>
    <xf numFmtId="0" fontId="128" fillId="33" borderId="84" xfId="0" applyFont="1" applyFill="1" applyBorder="1" applyAlignment="1">
      <alignment horizontal="left" vertical="center" wrapText="1"/>
    </xf>
    <xf numFmtId="0" fontId="41" fillId="33" borderId="84" xfId="0" applyFont="1" applyFill="1" applyBorder="1" applyAlignment="1">
      <alignment horizontal="left" vertical="center" wrapText="1"/>
    </xf>
    <xf numFmtId="43" fontId="95" fillId="0" borderId="61" xfId="0" applyNumberFormat="1" applyFont="1" applyBorder="1" applyAlignment="1">
      <alignment vertical="center" wrapText="1"/>
    </xf>
    <xf numFmtId="43" fontId="95" fillId="0" borderId="40" xfId="0" applyNumberFormat="1" applyFont="1" applyBorder="1" applyAlignment="1">
      <alignment vertical="center" wrapText="1"/>
    </xf>
    <xf numFmtId="0" fontId="95" fillId="0" borderId="40" xfId="2417" applyFont="1" applyBorder="1" applyAlignment="1">
      <alignment vertical="center" wrapText="1"/>
    </xf>
    <xf numFmtId="0" fontId="116" fillId="0" borderId="40" xfId="0" applyFont="1" applyBorder="1" applyAlignment="1">
      <alignment vertical="center"/>
    </xf>
    <xf numFmtId="4" fontId="95" fillId="0" borderId="62" xfId="1871" applyNumberFormat="1" applyFont="1" applyBorder="1" applyAlignment="1">
      <alignment horizontal="center" vertical="center"/>
    </xf>
    <xf numFmtId="43" fontId="95" fillId="0" borderId="27" xfId="0" applyNumberFormat="1" applyFont="1" applyBorder="1" applyAlignment="1">
      <alignment vertical="center" wrapText="1"/>
    </xf>
    <xf numFmtId="43" fontId="95" fillId="0" borderId="75" xfId="0" applyNumberFormat="1" applyFont="1" applyBorder="1" applyAlignment="1">
      <alignment vertical="center" wrapText="1"/>
    </xf>
    <xf numFmtId="2" fontId="119" fillId="0" borderId="75" xfId="0" applyNumberFormat="1" applyFont="1" applyBorder="1" applyAlignment="1">
      <alignment horizontal="center" vertical="center"/>
    </xf>
    <xf numFmtId="4" fontId="116" fillId="0" borderId="75" xfId="0" applyNumberFormat="1" applyFont="1" applyBorder="1" applyAlignment="1">
      <alignment horizontal="center" vertical="center"/>
    </xf>
    <xf numFmtId="4" fontId="95" fillId="0" borderId="76" xfId="1871" applyNumberFormat="1" applyFont="1" applyBorder="1" applyAlignment="1">
      <alignment horizontal="center" vertical="center"/>
    </xf>
    <xf numFmtId="0" fontId="95" fillId="33" borderId="75" xfId="2417" quotePrefix="1" applyFont="1" applyFill="1" applyBorder="1" applyAlignment="1">
      <alignment horizontal="center" vertical="center"/>
    </xf>
    <xf numFmtId="0" fontId="95" fillId="0" borderId="84" xfId="2417" applyFont="1" applyBorder="1" applyAlignment="1">
      <alignment horizontal="center" vertical="center" textRotation="90" wrapText="1"/>
    </xf>
    <xf numFmtId="0" fontId="95" fillId="33" borderId="84" xfId="0" applyFont="1" applyFill="1" applyBorder="1" applyAlignment="1">
      <alignment horizontal="center" vertical="center" wrapText="1"/>
    </xf>
    <xf numFmtId="0" fontId="127" fillId="33" borderId="84" xfId="0" applyFont="1" applyFill="1" applyBorder="1" applyAlignment="1">
      <alignment horizontal="center" vertical="center" wrapText="1"/>
    </xf>
    <xf numFmtId="0" fontId="134" fillId="33" borderId="84" xfId="0" applyFont="1" applyFill="1" applyBorder="1" applyAlignment="1">
      <alignment horizontal="center" vertical="center" wrapText="1"/>
    </xf>
    <xf numFmtId="0" fontId="95" fillId="0" borderId="85" xfId="0" applyFont="1" applyBorder="1" applyAlignment="1">
      <alignment horizontal="center" vertical="center"/>
    </xf>
    <xf numFmtId="0" fontId="95" fillId="0" borderId="75" xfId="2417" applyFont="1" applyBorder="1" applyAlignment="1">
      <alignment horizontal="left" vertical="center" wrapText="1"/>
    </xf>
    <xf numFmtId="0" fontId="95" fillId="33" borderId="75" xfId="2417" applyFont="1" applyFill="1" applyBorder="1" applyAlignment="1">
      <alignment horizontal="left" vertical="center" wrapText="1"/>
    </xf>
    <xf numFmtId="0" fontId="95" fillId="0" borderId="76" xfId="2417" applyFont="1" applyBorder="1" applyAlignment="1">
      <alignment horizontal="left" vertical="center" wrapText="1"/>
    </xf>
    <xf numFmtId="0" fontId="95" fillId="33" borderId="84" xfId="0" applyFont="1" applyFill="1" applyBorder="1" applyAlignment="1">
      <alignment horizontal="center" vertical="center"/>
    </xf>
    <xf numFmtId="2" fontId="95" fillId="0" borderId="40" xfId="2417" applyNumberFormat="1" applyFont="1" applyBorder="1" applyAlignment="1">
      <alignment horizontal="center" vertical="center" textRotation="90" wrapText="1"/>
    </xf>
    <xf numFmtId="2" fontId="95" fillId="0" borderId="40" xfId="0" applyNumberFormat="1" applyFont="1" applyBorder="1" applyAlignment="1">
      <alignment horizontal="center" vertical="center"/>
    </xf>
    <xf numFmtId="165" fontId="95" fillId="32" borderId="40" xfId="0" applyNumberFormat="1" applyFont="1" applyFill="1" applyBorder="1" applyAlignment="1">
      <alignment horizontal="center" vertical="center" wrapText="1"/>
    </xf>
    <xf numFmtId="1" fontId="95" fillId="0" borderId="62" xfId="2417" applyNumberFormat="1" applyFont="1" applyBorder="1" applyAlignment="1">
      <alignment horizontal="center" vertical="center"/>
    </xf>
    <xf numFmtId="1" fontId="102" fillId="0" borderId="75" xfId="0" applyNumberFormat="1" applyFont="1" applyBorder="1" applyAlignment="1">
      <alignment horizontal="center" vertical="center"/>
    </xf>
    <xf numFmtId="2" fontId="95" fillId="33" borderId="75" xfId="0" applyNumberFormat="1" applyFont="1" applyFill="1" applyBorder="1" applyAlignment="1">
      <alignment horizontal="center" vertical="center"/>
    </xf>
    <xf numFmtId="2" fontId="95" fillId="0" borderId="75" xfId="2417" applyNumberFormat="1" applyFont="1" applyBorder="1" applyAlignment="1">
      <alignment horizontal="center" vertical="center" textRotation="90" wrapText="1"/>
    </xf>
    <xf numFmtId="1" fontId="95" fillId="0" borderId="76" xfId="2417" applyNumberFormat="1" applyFont="1" applyBorder="1" applyAlignment="1">
      <alignment horizontal="center" vertical="center"/>
    </xf>
    <xf numFmtId="0" fontId="127" fillId="33" borderId="75" xfId="0" applyFont="1" applyFill="1" applyBorder="1" applyAlignment="1">
      <alignment horizontal="center" vertical="center" wrapText="1"/>
    </xf>
    <xf numFmtId="0" fontId="95" fillId="0" borderId="79" xfId="0" applyFont="1" applyBorder="1" applyAlignment="1">
      <alignment horizontal="center" vertical="center" wrapText="1"/>
    </xf>
    <xf numFmtId="0" fontId="102" fillId="33" borderId="84" xfId="0" applyFont="1" applyFill="1" applyBorder="1" applyAlignment="1">
      <alignment horizontal="center" vertical="center"/>
    </xf>
    <xf numFmtId="0" fontId="102" fillId="33" borderId="75" xfId="0" applyFont="1" applyFill="1" applyBorder="1" applyAlignment="1">
      <alignment horizontal="center" vertical="center" wrapText="1"/>
    </xf>
    <xf numFmtId="0" fontId="95" fillId="0" borderId="79" xfId="2417" applyFont="1" applyBorder="1" applyAlignment="1">
      <alignment vertical="center" wrapText="1"/>
    </xf>
    <xf numFmtId="43" fontId="95" fillId="0" borderId="40" xfId="2570" applyFont="1" applyFill="1" applyBorder="1" applyAlignment="1">
      <alignment horizontal="center" vertical="center"/>
    </xf>
    <xf numFmtId="2" fontId="95" fillId="33" borderId="16" xfId="0" applyNumberFormat="1" applyFont="1" applyFill="1" applyBorder="1" applyAlignment="1">
      <alignment horizontal="center" vertical="center"/>
    </xf>
    <xf numFmtId="2" fontId="95" fillId="0" borderId="79" xfId="2417" applyNumberFormat="1" applyFont="1" applyBorder="1" applyAlignment="1">
      <alignment horizontal="center" vertical="center"/>
    </xf>
    <xf numFmtId="0" fontId="41" fillId="33" borderId="16" xfId="0" applyFont="1" applyFill="1" applyBorder="1" applyAlignment="1">
      <alignment horizontal="center" vertical="center" wrapText="1"/>
    </xf>
    <xf numFmtId="0" fontId="41" fillId="0" borderId="66" xfId="2417" applyFont="1" applyBorder="1" applyAlignment="1">
      <alignment horizontal="center" vertical="center" textRotation="90" wrapText="1"/>
    </xf>
    <xf numFmtId="0" fontId="41" fillId="0" borderId="27" xfId="2417" applyFont="1" applyBorder="1" applyAlignment="1">
      <alignment horizontal="center" vertical="center" wrapText="1"/>
    </xf>
    <xf numFmtId="0" fontId="41" fillId="0" borderId="75" xfId="2417" applyFont="1" applyBorder="1" applyAlignment="1">
      <alignment horizontal="left" vertical="center" wrapText="1"/>
    </xf>
    <xf numFmtId="0" fontId="41" fillId="33" borderId="75" xfId="2417" applyFont="1" applyFill="1" applyBorder="1" applyAlignment="1">
      <alignment horizontal="left" vertical="center" wrapText="1"/>
    </xf>
    <xf numFmtId="0" fontId="41" fillId="0" borderId="76" xfId="2417" applyFont="1" applyBorder="1" applyAlignment="1">
      <alignment vertical="center" wrapText="1"/>
    </xf>
    <xf numFmtId="0" fontId="41" fillId="0" borderId="85" xfId="2417" applyFont="1" applyBorder="1" applyAlignment="1">
      <alignment horizontal="center" vertical="center"/>
    </xf>
    <xf numFmtId="2" fontId="41" fillId="0" borderId="61" xfId="2417" applyNumberFormat="1" applyFont="1" applyBorder="1" applyAlignment="1">
      <alignment horizontal="center" vertical="center" textRotation="90" wrapText="1"/>
    </xf>
    <xf numFmtId="2" fontId="41" fillId="0" borderId="40" xfId="2417" applyNumberFormat="1" applyFont="1" applyBorder="1" applyAlignment="1">
      <alignment horizontal="center" vertical="center" textRotation="90" wrapText="1"/>
    </xf>
    <xf numFmtId="2" fontId="41" fillId="0" borderId="62" xfId="2417" applyNumberFormat="1" applyFont="1" applyBorder="1" applyAlignment="1">
      <alignment horizontal="center" vertical="center"/>
    </xf>
    <xf numFmtId="2" fontId="41" fillId="0" borderId="27" xfId="2417" applyNumberFormat="1" applyFont="1" applyBorder="1" applyAlignment="1">
      <alignment horizontal="center" vertical="center" textRotation="90" wrapText="1"/>
    </xf>
    <xf numFmtId="2" fontId="41" fillId="0" borderId="75" xfId="0" applyNumberFormat="1" applyFont="1" applyBorder="1" applyAlignment="1">
      <alignment horizontal="center" vertical="center"/>
    </xf>
    <xf numFmtId="2" fontId="41" fillId="33" borderId="75" xfId="0" applyNumberFormat="1" applyFont="1" applyFill="1" applyBorder="1" applyAlignment="1">
      <alignment horizontal="center" vertical="center"/>
    </xf>
    <xf numFmtId="2" fontId="41" fillId="0" borderId="76" xfId="2417" applyNumberFormat="1" applyFont="1" applyBorder="1" applyAlignment="1">
      <alignment horizontal="center" vertical="center"/>
    </xf>
    <xf numFmtId="0" fontId="95" fillId="33" borderId="75" xfId="0" applyFont="1" applyFill="1" applyBorder="1" applyAlignment="1">
      <alignment horizontal="center" vertical="center"/>
    </xf>
    <xf numFmtId="0" fontId="128" fillId="33" borderId="75" xfId="0" applyFont="1" applyFill="1" applyBorder="1" applyAlignment="1">
      <alignment horizontal="center" vertical="center" wrapText="1"/>
    </xf>
    <xf numFmtId="0" fontId="95" fillId="33" borderId="84" xfId="0" applyFont="1" applyFill="1" applyBorder="1" applyAlignment="1">
      <alignment horizontal="left" vertical="center" wrapText="1"/>
    </xf>
    <xf numFmtId="0" fontId="92" fillId="0" borderId="40" xfId="2081" applyFont="1" applyBorder="1" applyAlignment="1">
      <alignment horizontal="center" vertical="center"/>
    </xf>
    <xf numFmtId="0" fontId="41" fillId="0" borderId="40" xfId="2552" applyFont="1" applyBorder="1" applyAlignment="1">
      <alignment horizontal="center" vertical="center"/>
    </xf>
    <xf numFmtId="0" fontId="41" fillId="0" borderId="40" xfId="2081" applyFont="1" applyBorder="1" applyAlignment="1">
      <alignment horizontal="center" vertical="center" wrapText="1"/>
    </xf>
    <xf numFmtId="0" fontId="51" fillId="0" borderId="40" xfId="2552" applyFont="1" applyBorder="1" applyAlignment="1">
      <alignment horizontal="center" vertical="center" wrapText="1"/>
    </xf>
    <xf numFmtId="0" fontId="41" fillId="0" borderId="40" xfId="2081" applyFont="1" applyBorder="1" applyAlignment="1">
      <alignment horizontal="center" vertical="center"/>
    </xf>
    <xf numFmtId="0" fontId="41" fillId="0" borderId="40" xfId="2552" applyFont="1" applyBorder="1" applyAlignment="1">
      <alignment horizontal="center"/>
    </xf>
    <xf numFmtId="0" fontId="41" fillId="0" borderId="40" xfId="0" applyFont="1" applyBorder="1" applyAlignment="1">
      <alignment horizontal="center"/>
    </xf>
    <xf numFmtId="1" fontId="41" fillId="0" borderId="62" xfId="2417" applyNumberFormat="1" applyFont="1" applyBorder="1" applyAlignment="1">
      <alignment horizontal="center" vertical="center"/>
    </xf>
    <xf numFmtId="0" fontId="41" fillId="0" borderId="75" xfId="1479" applyFont="1" applyFill="1" applyBorder="1" applyAlignment="1">
      <alignment horizontal="center" vertical="center"/>
    </xf>
    <xf numFmtId="3" fontId="41" fillId="0" borderId="75" xfId="2081" applyNumberFormat="1" applyFont="1" applyBorder="1" applyAlignment="1">
      <alignment horizontal="center" vertical="center" wrapText="1"/>
    </xf>
    <xf numFmtId="3" fontId="41" fillId="0" borderId="75" xfId="0" applyNumberFormat="1" applyFont="1" applyBorder="1" applyAlignment="1">
      <alignment horizontal="center" vertical="center" wrapText="1"/>
    </xf>
    <xf numFmtId="3" fontId="130" fillId="33" borderId="75" xfId="0" applyNumberFormat="1" applyFont="1" applyFill="1" applyBorder="1" applyAlignment="1">
      <alignment horizontal="center" vertical="center" wrapText="1"/>
    </xf>
    <xf numFmtId="3" fontId="41" fillId="0" borderId="75" xfId="2081" applyNumberFormat="1" applyFont="1" applyBorder="1" applyAlignment="1">
      <alignment vertical="center"/>
    </xf>
    <xf numFmtId="3" fontId="41" fillId="0" borderId="75" xfId="1537" applyNumberFormat="1" applyFont="1" applyBorder="1" applyAlignment="1">
      <alignment horizontal="center" vertical="center" wrapText="1"/>
    </xf>
    <xf numFmtId="1" fontId="41" fillId="0" borderId="76" xfId="2417" applyNumberFormat="1" applyFont="1" applyBorder="1" applyAlignment="1">
      <alignment horizontal="center" vertical="center"/>
    </xf>
    <xf numFmtId="0" fontId="95" fillId="33" borderId="77" xfId="2417" applyFont="1" applyFill="1" applyBorder="1" applyAlignment="1">
      <alignment horizontal="center" vertical="center"/>
    </xf>
    <xf numFmtId="0" fontId="95" fillId="33" borderId="77" xfId="0" quotePrefix="1" applyFont="1" applyFill="1" applyBorder="1" applyAlignment="1">
      <alignment horizontal="center" vertical="center"/>
    </xf>
    <xf numFmtId="0" fontId="95" fillId="33" borderId="77" xfId="0" applyFont="1" applyFill="1" applyBorder="1" applyAlignment="1">
      <alignment horizontal="center" vertical="center"/>
    </xf>
    <xf numFmtId="0" fontId="95" fillId="33" borderId="75" xfId="0" quotePrefix="1" applyFont="1" applyFill="1" applyBorder="1" applyAlignment="1">
      <alignment horizontal="center" vertical="center" wrapText="1"/>
    </xf>
    <xf numFmtId="0" fontId="95" fillId="33" borderId="79" xfId="0" applyFont="1" applyFill="1" applyBorder="1" applyAlignment="1">
      <alignment horizontal="center" vertical="center" wrapText="1"/>
    </xf>
    <xf numFmtId="0" fontId="95" fillId="33" borderId="79" xfId="0" quotePrefix="1" applyFont="1" applyFill="1" applyBorder="1" applyAlignment="1">
      <alignment horizontal="center" vertical="center" wrapText="1"/>
    </xf>
    <xf numFmtId="0" fontId="41" fillId="33" borderId="77" xfId="1542" quotePrefix="1" applyFont="1" applyFill="1" applyBorder="1" applyAlignment="1">
      <alignment horizontal="center" vertical="center"/>
    </xf>
    <xf numFmtId="0" fontId="15" fillId="0" borderId="12" xfId="2271" applyFont="1" applyBorder="1" applyAlignment="1">
      <alignment horizontal="center" vertical="center" textRotation="90" wrapText="1"/>
    </xf>
    <xf numFmtId="0" fontId="15" fillId="0" borderId="17" xfId="2271" applyFont="1" applyBorder="1" applyAlignment="1">
      <alignment horizontal="center" vertical="center" wrapText="1"/>
    </xf>
    <xf numFmtId="0" fontId="15" fillId="0" borderId="18" xfId="2271" applyFont="1" applyBorder="1" applyAlignment="1">
      <alignment horizontal="center" vertical="center" wrapText="1"/>
    </xf>
    <xf numFmtId="0" fontId="42" fillId="0" borderId="17" xfId="2271" applyFont="1" applyBorder="1" applyAlignment="1">
      <alignment horizontal="center" vertical="center" wrapText="1"/>
    </xf>
    <xf numFmtId="0" fontId="42" fillId="0" borderId="18" xfId="2271" applyFont="1" applyBorder="1" applyAlignment="1">
      <alignment horizontal="center" vertical="center" wrapText="1"/>
    </xf>
    <xf numFmtId="0" fontId="42" fillId="0" borderId="24" xfId="2271" applyFont="1" applyBorder="1" applyAlignment="1">
      <alignment horizontal="center" vertical="center" wrapText="1"/>
    </xf>
    <xf numFmtId="0" fontId="42" fillId="0" borderId="25" xfId="2271" applyFont="1" applyBorder="1" applyAlignment="1">
      <alignment horizontal="center" vertical="center" wrapText="1"/>
    </xf>
    <xf numFmtId="0" fontId="95" fillId="0" borderId="12" xfId="1871" applyFont="1" applyBorder="1" applyAlignment="1">
      <alignment horizontal="center" vertical="center" wrapText="1"/>
    </xf>
    <xf numFmtId="0" fontId="95" fillId="0" borderId="17" xfId="1871" applyFont="1" applyBorder="1" applyAlignment="1">
      <alignment horizontal="center" vertical="center" wrapText="1"/>
    </xf>
    <xf numFmtId="0" fontId="95" fillId="0" borderId="18" xfId="1871" applyFont="1" applyBorder="1" applyAlignment="1">
      <alignment horizontal="center" vertical="center" wrapText="1"/>
    </xf>
    <xf numFmtId="0" fontId="44" fillId="0" borderId="0" xfId="0" applyFont="1" applyAlignment="1">
      <alignment horizontal="center" vertical="center" wrapText="1"/>
    </xf>
    <xf numFmtId="0" fontId="95" fillId="0" borderId="12" xfId="0" applyFont="1" applyBorder="1" applyAlignment="1">
      <alignment horizontal="center" vertical="center" wrapText="1"/>
    </xf>
    <xf numFmtId="0" fontId="95" fillId="0" borderId="17" xfId="0" applyFont="1" applyBorder="1" applyAlignment="1">
      <alignment horizontal="center" vertical="center" wrapText="1"/>
    </xf>
    <xf numFmtId="0" fontId="95" fillId="0" borderId="18" xfId="0" applyFont="1" applyBorder="1" applyAlignment="1">
      <alignment horizontal="center" vertical="center" wrapText="1"/>
    </xf>
    <xf numFmtId="0" fontId="95" fillId="0" borderId="19" xfId="0" applyFont="1" applyBorder="1" applyAlignment="1">
      <alignment horizontal="center" vertical="center" wrapText="1"/>
    </xf>
    <xf numFmtId="0" fontId="95" fillId="0" borderId="20" xfId="0" applyFont="1" applyBorder="1" applyAlignment="1">
      <alignment horizontal="center" vertical="center" wrapText="1"/>
    </xf>
    <xf numFmtId="0" fontId="95" fillId="0" borderId="21" xfId="0" applyFont="1" applyBorder="1" applyAlignment="1">
      <alignment horizontal="center" vertical="center" wrapText="1"/>
    </xf>
    <xf numFmtId="43" fontId="95" fillId="0" borderId="54" xfId="1049" applyFont="1" applyFill="1" applyBorder="1" applyAlignment="1">
      <alignment horizontal="center" vertical="center" wrapText="1"/>
    </xf>
    <xf numFmtId="43" fontId="95" fillId="0" borderId="56" xfId="1049" applyFont="1" applyFill="1" applyBorder="1" applyAlignment="1">
      <alignment horizontal="center" vertical="center" wrapText="1"/>
    </xf>
    <xf numFmtId="43" fontId="95" fillId="0" borderId="55" xfId="1049" applyFont="1" applyFill="1" applyBorder="1" applyAlignment="1">
      <alignment horizontal="center" vertical="center" wrapText="1"/>
    </xf>
    <xf numFmtId="43" fontId="95" fillId="0" borderId="57" xfId="1049" applyFont="1" applyFill="1" applyBorder="1" applyAlignment="1">
      <alignment horizontal="center" vertical="center" wrapText="1"/>
    </xf>
    <xf numFmtId="0" fontId="95" fillId="0" borderId="19" xfId="2417" applyFont="1" applyBorder="1" applyAlignment="1">
      <alignment horizontal="center" vertical="center"/>
    </xf>
    <xf numFmtId="0" fontId="95" fillId="0" borderId="20" xfId="0" applyFont="1" applyBorder="1" applyAlignment="1">
      <alignment vertical="center"/>
    </xf>
    <xf numFmtId="0" fontId="95" fillId="0" borderId="21" xfId="0" applyFont="1" applyBorder="1" applyAlignment="1">
      <alignment vertical="center"/>
    </xf>
    <xf numFmtId="0" fontId="41" fillId="0" borderId="19" xfId="2417" applyFont="1" applyBorder="1" applyAlignment="1">
      <alignment horizontal="center" vertical="center"/>
    </xf>
    <xf numFmtId="0" fontId="117" fillId="0" borderId="20" xfId="0" applyFont="1" applyBorder="1" applyAlignment="1">
      <alignment vertical="center"/>
    </xf>
    <xf numFmtId="0" fontId="117" fillId="0" borderId="21" xfId="0" applyFont="1" applyBorder="1" applyAlignment="1">
      <alignment vertical="center"/>
    </xf>
    <xf numFmtId="0" fontId="117" fillId="0" borderId="20" xfId="0" applyFont="1" applyBorder="1" applyAlignment="1">
      <alignment horizontal="center" vertical="center"/>
    </xf>
    <xf numFmtId="0" fontId="117" fillId="0" borderId="21" xfId="0" applyFont="1" applyBorder="1" applyAlignment="1">
      <alignment horizontal="center" vertical="center"/>
    </xf>
    <xf numFmtId="49" fontId="41" fillId="0" borderId="75" xfId="0" applyNumberFormat="1" applyFont="1" applyBorder="1" applyAlignment="1">
      <alignment horizontal="center" vertical="center"/>
    </xf>
    <xf numFmtId="49" fontId="41" fillId="0" borderId="75" xfId="0" applyNumberFormat="1" applyFont="1" applyBorder="1" applyAlignment="1">
      <alignment horizontal="center" vertical="center" wrapText="1"/>
    </xf>
    <xf numFmtId="0" fontId="129" fillId="33" borderId="65" xfId="1280" applyFont="1" applyFill="1" applyBorder="1" applyAlignment="1">
      <alignment horizontal="center" vertical="center" wrapText="1"/>
    </xf>
    <xf numFmtId="0" fontId="129" fillId="33" borderId="38" xfId="2549" applyFont="1" applyFill="1" applyBorder="1" applyAlignment="1">
      <alignment horizontal="center" vertical="center" wrapText="1"/>
    </xf>
    <xf numFmtId="0" fontId="129" fillId="33" borderId="67" xfId="2549" applyFont="1" applyFill="1" applyBorder="1" applyAlignment="1">
      <alignment horizontal="left" vertical="center" wrapText="1"/>
    </xf>
    <xf numFmtId="0" fontId="129" fillId="33" borderId="67" xfId="2549" applyFont="1" applyFill="1" applyBorder="1" applyAlignment="1">
      <alignment horizontal="center" vertical="center" wrapText="1"/>
    </xf>
    <xf numFmtId="0" fontId="131" fillId="33" borderId="84" xfId="2417" applyFont="1" applyFill="1" applyBorder="1" applyAlignment="1">
      <alignment vertical="center" wrapText="1"/>
    </xf>
    <xf numFmtId="0" fontId="131" fillId="33" borderId="75" xfId="2417" applyFont="1" applyFill="1" applyBorder="1" applyAlignment="1">
      <alignment horizontal="center" vertical="center"/>
    </xf>
    <xf numFmtId="2" fontId="131" fillId="33" borderId="75" xfId="2417" applyNumberFormat="1" applyFont="1" applyFill="1" applyBorder="1" applyAlignment="1">
      <alignment horizontal="center" vertical="center"/>
    </xf>
    <xf numFmtId="0" fontId="131" fillId="33" borderId="84" xfId="2417" applyFont="1" applyFill="1" applyBorder="1" applyAlignment="1">
      <alignment horizontal="right" vertical="center" wrapText="1"/>
    </xf>
    <xf numFmtId="1" fontId="131" fillId="33" borderId="75" xfId="2417" applyNumberFormat="1" applyFont="1" applyFill="1" applyBorder="1" applyAlignment="1">
      <alignment horizontal="center" vertical="center"/>
    </xf>
    <xf numFmtId="0" fontId="129" fillId="33" borderId="75" xfId="0" applyFont="1" applyFill="1" applyBorder="1" applyAlignment="1">
      <alignment horizontal="left" vertical="center" wrapText="1"/>
    </xf>
    <xf numFmtId="0" fontId="129" fillId="33" borderId="84" xfId="0" applyFont="1" applyFill="1" applyBorder="1" applyAlignment="1">
      <alignment horizontal="center" vertical="center"/>
    </xf>
    <xf numFmtId="4" fontId="129" fillId="33" borderId="75" xfId="0" applyNumberFormat="1" applyFont="1" applyFill="1" applyBorder="1" applyAlignment="1">
      <alignment horizontal="center" vertical="center"/>
    </xf>
    <xf numFmtId="0" fontId="131" fillId="33" borderId="77" xfId="1542" applyFont="1" applyFill="1" applyBorder="1" applyAlignment="1">
      <alignment horizontal="center" vertical="center"/>
    </xf>
    <xf numFmtId="0" fontId="131" fillId="33" borderId="75" xfId="2547" quotePrefix="1" applyNumberFormat="1" applyFont="1" applyFill="1" applyBorder="1" applyAlignment="1">
      <alignment vertical="center" wrapText="1"/>
    </xf>
    <xf numFmtId="0" fontId="131" fillId="33" borderId="84" xfId="2547" quotePrefix="1" applyNumberFormat="1" applyFont="1" applyFill="1" applyBorder="1" applyAlignment="1">
      <alignment vertical="center" wrapText="1"/>
    </xf>
    <xf numFmtId="4" fontId="131" fillId="33" borderId="75" xfId="1871" applyNumberFormat="1" applyFont="1" applyFill="1" applyBorder="1" applyAlignment="1">
      <alignment horizontal="center" vertical="center" wrapText="1"/>
    </xf>
    <xf numFmtId="3" fontId="131" fillId="33" borderId="84" xfId="1871" applyNumberFormat="1" applyFont="1" applyFill="1" applyBorder="1" applyAlignment="1">
      <alignment horizontal="center" vertical="center" wrapText="1"/>
    </xf>
    <xf numFmtId="0" fontId="131" fillId="33" borderId="75" xfId="0" applyFont="1" applyFill="1" applyBorder="1" applyAlignment="1">
      <alignment horizontal="center" vertical="center" wrapText="1"/>
    </xf>
    <xf numFmtId="0" fontId="131" fillId="33" borderId="84" xfId="0" applyFont="1" applyFill="1" applyBorder="1" applyAlignment="1">
      <alignment horizontal="left" vertical="center" wrapText="1"/>
    </xf>
    <xf numFmtId="0" fontId="131" fillId="33" borderId="84" xfId="0" applyFont="1" applyFill="1" applyBorder="1" applyAlignment="1">
      <alignment horizontal="center" vertical="center" wrapText="1"/>
    </xf>
  </cellXfs>
  <cellStyles count="5740">
    <cellStyle name="?_x0002_nt?_x0002_ie?_x0002_de?_x0002_ b?_x0002_ch?_x0002_d ?_x0002_re?_x0002_ k?_x0002_we?_x0002_d_x0003_?_x0002_d_x000e_?_x0002_ _x0008_?_x0002__x000e_ ?_x0002_ ‡?_x0002_i`?_x0003_N_x0013_e?_x0003_'|'?_x0002_ve?_x0002_le?_x0002_s ?_x0002_i%?_x0005_größe?_x0002_ a?_x0002_he?_x0002_on?_x0002_rt?_x0002_at?_x0002_e" xfId="1" xr:uid="{00000000-0005-0000-0000-000000000000}"/>
    <cellStyle name="@eading1" xfId="2" xr:uid="{00000000-0005-0000-0000-000001000000}"/>
    <cellStyle name="_Apjomi-celiem" xfId="3" xr:uid="{00000000-0005-0000-0000-000002000000}"/>
    <cellStyle name="_Brugesana_Cederi" xfId="4" xr:uid="{00000000-0005-0000-0000-000003000000}"/>
    <cellStyle name="_Daugavpils_Tames_jaunais_celu dala_apreķins_nesadalita_iesniegta" xfId="5" xr:uid="{00000000-0005-0000-0000-000004000000}"/>
    <cellStyle name="_Tame _Cesis_aprekins_piedavajums" xfId="6" xr:uid="{00000000-0005-0000-0000-000005000000}"/>
    <cellStyle name="_Tame _Valka_aprekins_piedavajuma_ar pieskaitamiem" xfId="7" xr:uid="{00000000-0005-0000-0000-000006000000}"/>
    <cellStyle name="_Tame_aprekins_Krogsetas-Rupjkalni" xfId="8" xr:uid="{00000000-0005-0000-0000-000007000000}"/>
    <cellStyle name="1. izcēlums" xfId="9" xr:uid="{00000000-0005-0000-0000-000008000000}"/>
    <cellStyle name="1. izcēlums 2" xfId="10" xr:uid="{00000000-0005-0000-0000-000009000000}"/>
    <cellStyle name="2. izcēlums" xfId="11" xr:uid="{00000000-0005-0000-0000-00000A000000}"/>
    <cellStyle name="20% - Accent1" xfId="12" builtinId="30" customBuiltin="1"/>
    <cellStyle name="20% - Accent1 10" xfId="13" xr:uid="{00000000-0005-0000-0000-00000C000000}"/>
    <cellStyle name="20% - Accent1 11" xfId="14" xr:uid="{00000000-0005-0000-0000-00000D000000}"/>
    <cellStyle name="20% - Accent1 12" xfId="15" xr:uid="{00000000-0005-0000-0000-00000E000000}"/>
    <cellStyle name="20% - Accent1 13" xfId="16" xr:uid="{00000000-0005-0000-0000-00000F000000}"/>
    <cellStyle name="20% - Accent1 14" xfId="17" xr:uid="{00000000-0005-0000-0000-000010000000}"/>
    <cellStyle name="20% - Accent1 15" xfId="18" xr:uid="{00000000-0005-0000-0000-000011000000}"/>
    <cellStyle name="20% - Accent1 16" xfId="19" xr:uid="{00000000-0005-0000-0000-000012000000}"/>
    <cellStyle name="20% - Accent1 17" xfId="20" xr:uid="{00000000-0005-0000-0000-000013000000}"/>
    <cellStyle name="20% - Accent1 18" xfId="21" xr:uid="{00000000-0005-0000-0000-000014000000}"/>
    <cellStyle name="20% - Accent1 19" xfId="22" xr:uid="{00000000-0005-0000-0000-000015000000}"/>
    <cellStyle name="20% - Accent1 2" xfId="23" xr:uid="{00000000-0005-0000-0000-000016000000}"/>
    <cellStyle name="20% - Accent1 2 2" xfId="24" xr:uid="{00000000-0005-0000-0000-000017000000}"/>
    <cellStyle name="20% - Accent1 2 3" xfId="25" xr:uid="{00000000-0005-0000-0000-000018000000}"/>
    <cellStyle name="20% - Accent1 2 4" xfId="26" xr:uid="{00000000-0005-0000-0000-000019000000}"/>
    <cellStyle name="20% - Accent1 2 5" xfId="2572" xr:uid="{C02D7FFB-D638-40FA-905E-FCF20B760D27}"/>
    <cellStyle name="20% - Accent1 2 6" xfId="3578" xr:uid="{2D574652-E4C3-4CBB-98A6-8BB4F98FBC7F}"/>
    <cellStyle name="20% - Accent1 20" xfId="27" xr:uid="{00000000-0005-0000-0000-00001A000000}"/>
    <cellStyle name="20% - Accent1 21" xfId="28" xr:uid="{00000000-0005-0000-0000-00001B000000}"/>
    <cellStyle name="20% - Accent1 22" xfId="29" xr:uid="{00000000-0005-0000-0000-00001C000000}"/>
    <cellStyle name="20% - Accent1 22 2" xfId="3579" xr:uid="{A69CFD0C-75CA-43AC-88AB-DB2DC3E95102}"/>
    <cellStyle name="20% - Accent1 22 3" xfId="2590" xr:uid="{D3020502-764A-4DF0-914F-5D7AEB4578E5}"/>
    <cellStyle name="20% - Accent1 3" xfId="30" xr:uid="{00000000-0005-0000-0000-00001D000000}"/>
    <cellStyle name="20% - Accent1 4" xfId="31" xr:uid="{00000000-0005-0000-0000-00001E000000}"/>
    <cellStyle name="20% - Accent1 5" xfId="32" xr:uid="{00000000-0005-0000-0000-00001F000000}"/>
    <cellStyle name="20% - Accent1 6" xfId="33" xr:uid="{00000000-0005-0000-0000-000020000000}"/>
    <cellStyle name="20% - Accent1 7" xfId="34" xr:uid="{00000000-0005-0000-0000-000021000000}"/>
    <cellStyle name="20% - Accent1 8" xfId="35" xr:uid="{00000000-0005-0000-0000-000022000000}"/>
    <cellStyle name="20% - Accent1 9" xfId="36" xr:uid="{00000000-0005-0000-0000-000023000000}"/>
    <cellStyle name="20% - Accent2" xfId="37" builtinId="34" customBuiltin="1"/>
    <cellStyle name="20% - Accent2 10" xfId="38" xr:uid="{00000000-0005-0000-0000-000025000000}"/>
    <cellStyle name="20% - Accent2 11" xfId="39" xr:uid="{00000000-0005-0000-0000-000026000000}"/>
    <cellStyle name="20% - Accent2 12" xfId="40" xr:uid="{00000000-0005-0000-0000-000027000000}"/>
    <cellStyle name="20% - Accent2 13" xfId="41" xr:uid="{00000000-0005-0000-0000-000028000000}"/>
    <cellStyle name="20% - Accent2 14" xfId="42" xr:uid="{00000000-0005-0000-0000-000029000000}"/>
    <cellStyle name="20% - Accent2 15" xfId="43" xr:uid="{00000000-0005-0000-0000-00002A000000}"/>
    <cellStyle name="20% - Accent2 16" xfId="44" xr:uid="{00000000-0005-0000-0000-00002B000000}"/>
    <cellStyle name="20% - Accent2 17" xfId="45" xr:uid="{00000000-0005-0000-0000-00002C000000}"/>
    <cellStyle name="20% - Accent2 18" xfId="46" xr:uid="{00000000-0005-0000-0000-00002D000000}"/>
    <cellStyle name="20% - Accent2 19" xfId="47" xr:uid="{00000000-0005-0000-0000-00002E000000}"/>
    <cellStyle name="20% - Accent2 2" xfId="48" xr:uid="{00000000-0005-0000-0000-00002F000000}"/>
    <cellStyle name="20% - Accent2 2 2" xfId="49" xr:uid="{00000000-0005-0000-0000-000030000000}"/>
    <cellStyle name="20% - Accent2 2 3" xfId="50" xr:uid="{00000000-0005-0000-0000-000031000000}"/>
    <cellStyle name="20% - Accent2 2 4" xfId="51" xr:uid="{00000000-0005-0000-0000-000032000000}"/>
    <cellStyle name="20% - Accent2 2 5" xfId="2573" xr:uid="{EE5602FE-A898-426E-A180-29E4F459A37D}"/>
    <cellStyle name="20% - Accent2 2 6" xfId="3580" xr:uid="{68E48F9F-26A3-45A9-B47B-1E22CF79BE2A}"/>
    <cellStyle name="20% - Accent2 20" xfId="52" xr:uid="{00000000-0005-0000-0000-000033000000}"/>
    <cellStyle name="20% - Accent2 21" xfId="53" xr:uid="{00000000-0005-0000-0000-000034000000}"/>
    <cellStyle name="20% - Accent2 22" xfId="54" xr:uid="{00000000-0005-0000-0000-000035000000}"/>
    <cellStyle name="20% - Accent2 22 2" xfId="3581" xr:uid="{B097DCAB-AF55-4B44-B87A-7BB67E655DCE}"/>
    <cellStyle name="20% - Accent2 22 3" xfId="2584" xr:uid="{3ED8C486-6877-4952-BA57-AC33D8EFE297}"/>
    <cellStyle name="20% - Accent2 3" xfId="55" xr:uid="{00000000-0005-0000-0000-000036000000}"/>
    <cellStyle name="20% - Accent2 4" xfId="56" xr:uid="{00000000-0005-0000-0000-000037000000}"/>
    <cellStyle name="20% - Accent2 5" xfId="57" xr:uid="{00000000-0005-0000-0000-000038000000}"/>
    <cellStyle name="20% - Accent2 6" xfId="58" xr:uid="{00000000-0005-0000-0000-000039000000}"/>
    <cellStyle name="20% - Accent2 7" xfId="59" xr:uid="{00000000-0005-0000-0000-00003A000000}"/>
    <cellStyle name="20% - Accent2 8" xfId="60" xr:uid="{00000000-0005-0000-0000-00003B000000}"/>
    <cellStyle name="20% - Accent2 9" xfId="61" xr:uid="{00000000-0005-0000-0000-00003C000000}"/>
    <cellStyle name="20% - Accent3" xfId="62" builtinId="38" customBuiltin="1"/>
    <cellStyle name="20% - Accent3 10" xfId="63" xr:uid="{00000000-0005-0000-0000-00003E000000}"/>
    <cellStyle name="20% - Accent3 11" xfId="64" xr:uid="{00000000-0005-0000-0000-00003F000000}"/>
    <cellStyle name="20% - Accent3 12" xfId="65" xr:uid="{00000000-0005-0000-0000-000040000000}"/>
    <cellStyle name="20% - Accent3 13" xfId="66" xr:uid="{00000000-0005-0000-0000-000041000000}"/>
    <cellStyle name="20% - Accent3 14" xfId="67" xr:uid="{00000000-0005-0000-0000-000042000000}"/>
    <cellStyle name="20% - Accent3 15" xfId="68" xr:uid="{00000000-0005-0000-0000-000043000000}"/>
    <cellStyle name="20% - Accent3 16" xfId="69" xr:uid="{00000000-0005-0000-0000-000044000000}"/>
    <cellStyle name="20% - Accent3 17" xfId="70" xr:uid="{00000000-0005-0000-0000-000045000000}"/>
    <cellStyle name="20% - Accent3 18" xfId="71" xr:uid="{00000000-0005-0000-0000-000046000000}"/>
    <cellStyle name="20% - Accent3 19" xfId="72" xr:uid="{00000000-0005-0000-0000-000047000000}"/>
    <cellStyle name="20% - Accent3 2" xfId="73" xr:uid="{00000000-0005-0000-0000-000048000000}"/>
    <cellStyle name="20% - Accent3 2 2" xfId="74" xr:uid="{00000000-0005-0000-0000-000049000000}"/>
    <cellStyle name="20% - Accent3 2 3" xfId="75" xr:uid="{00000000-0005-0000-0000-00004A000000}"/>
    <cellStyle name="20% - Accent3 2 4" xfId="76" xr:uid="{00000000-0005-0000-0000-00004B000000}"/>
    <cellStyle name="20% - Accent3 2 5" xfId="2574" xr:uid="{87A0E224-0C90-4AFD-9EEF-57966C154860}"/>
    <cellStyle name="20% - Accent3 2 6" xfId="3582" xr:uid="{CCED5AC2-59FC-42D3-9A9F-FF9AA41A1553}"/>
    <cellStyle name="20% - Accent3 20" xfId="77" xr:uid="{00000000-0005-0000-0000-00004C000000}"/>
    <cellStyle name="20% - Accent3 21" xfId="78" xr:uid="{00000000-0005-0000-0000-00004D000000}"/>
    <cellStyle name="20% - Accent3 22" xfId="79" xr:uid="{00000000-0005-0000-0000-00004E000000}"/>
    <cellStyle name="20% - Accent3 22 2" xfId="3583" xr:uid="{60CEE8F1-23B7-4244-95F1-DB4BD2094D0E}"/>
    <cellStyle name="20% - Accent3 22 3" xfId="2598" xr:uid="{B20769CC-55D1-495F-B57C-6D4B7D8EAB58}"/>
    <cellStyle name="20% - Accent3 3" xfId="80" xr:uid="{00000000-0005-0000-0000-00004F000000}"/>
    <cellStyle name="20% - Accent3 4" xfId="81" xr:uid="{00000000-0005-0000-0000-000050000000}"/>
    <cellStyle name="20% - Accent3 5" xfId="82" xr:uid="{00000000-0005-0000-0000-000051000000}"/>
    <cellStyle name="20% - Accent3 6" xfId="83" xr:uid="{00000000-0005-0000-0000-000052000000}"/>
    <cellStyle name="20% - Accent3 7" xfId="84" xr:uid="{00000000-0005-0000-0000-000053000000}"/>
    <cellStyle name="20% - Accent3 8" xfId="85" xr:uid="{00000000-0005-0000-0000-000054000000}"/>
    <cellStyle name="20% - Accent3 9" xfId="86" xr:uid="{00000000-0005-0000-0000-000055000000}"/>
    <cellStyle name="20% - Accent4" xfId="87" builtinId="42" customBuiltin="1"/>
    <cellStyle name="20% - Accent4 10" xfId="88" xr:uid="{00000000-0005-0000-0000-000057000000}"/>
    <cellStyle name="20% - Accent4 11" xfId="89" xr:uid="{00000000-0005-0000-0000-000058000000}"/>
    <cellStyle name="20% - Accent4 12" xfId="90" xr:uid="{00000000-0005-0000-0000-000059000000}"/>
    <cellStyle name="20% - Accent4 13" xfId="91" xr:uid="{00000000-0005-0000-0000-00005A000000}"/>
    <cellStyle name="20% - Accent4 14" xfId="92" xr:uid="{00000000-0005-0000-0000-00005B000000}"/>
    <cellStyle name="20% - Accent4 15" xfId="93" xr:uid="{00000000-0005-0000-0000-00005C000000}"/>
    <cellStyle name="20% - Accent4 16" xfId="94" xr:uid="{00000000-0005-0000-0000-00005D000000}"/>
    <cellStyle name="20% - Accent4 17" xfId="95" xr:uid="{00000000-0005-0000-0000-00005E000000}"/>
    <cellStyle name="20% - Accent4 18" xfId="96" xr:uid="{00000000-0005-0000-0000-00005F000000}"/>
    <cellStyle name="20% - Accent4 19" xfId="97" xr:uid="{00000000-0005-0000-0000-000060000000}"/>
    <cellStyle name="20% - Accent4 2" xfId="98" xr:uid="{00000000-0005-0000-0000-000061000000}"/>
    <cellStyle name="20% - Accent4 2 2" xfId="99" xr:uid="{00000000-0005-0000-0000-000062000000}"/>
    <cellStyle name="20% - Accent4 2 3" xfId="100" xr:uid="{00000000-0005-0000-0000-000063000000}"/>
    <cellStyle name="20% - Accent4 2 4" xfId="101" xr:uid="{00000000-0005-0000-0000-000064000000}"/>
    <cellStyle name="20% - Accent4 2 5" xfId="2575" xr:uid="{A35F3AAA-F6FA-4858-AF1A-AEF06465D51B}"/>
    <cellStyle name="20% - Accent4 2 6" xfId="3584" xr:uid="{3F188724-22F9-46EA-8E71-5A9B85C1E500}"/>
    <cellStyle name="20% - Accent4 20" xfId="102" xr:uid="{00000000-0005-0000-0000-000065000000}"/>
    <cellStyle name="20% - Accent4 21" xfId="103" xr:uid="{00000000-0005-0000-0000-000066000000}"/>
    <cellStyle name="20% - Accent4 22" xfId="104" xr:uid="{00000000-0005-0000-0000-000067000000}"/>
    <cellStyle name="20% - Accent4 22 2" xfId="3585" xr:uid="{EA9A8F2C-44B4-4D77-8A49-2F4D8E619971}"/>
    <cellStyle name="20% - Accent4 22 3" xfId="2599" xr:uid="{4C31B485-64F0-4D6E-8E85-DABB8D72FA43}"/>
    <cellStyle name="20% - Accent4 3" xfId="105" xr:uid="{00000000-0005-0000-0000-000068000000}"/>
    <cellStyle name="20% - Accent4 4" xfId="106" xr:uid="{00000000-0005-0000-0000-000069000000}"/>
    <cellStyle name="20% - Accent4 5" xfId="107" xr:uid="{00000000-0005-0000-0000-00006A000000}"/>
    <cellStyle name="20% - Accent4 6" xfId="108" xr:uid="{00000000-0005-0000-0000-00006B000000}"/>
    <cellStyle name="20% - Accent4 7" xfId="109" xr:uid="{00000000-0005-0000-0000-00006C000000}"/>
    <cellStyle name="20% - Accent4 8" xfId="110" xr:uid="{00000000-0005-0000-0000-00006D000000}"/>
    <cellStyle name="20% - Accent4 9" xfId="111" xr:uid="{00000000-0005-0000-0000-00006E000000}"/>
    <cellStyle name="20% - Accent5" xfId="112" builtinId="46" customBuiltin="1"/>
    <cellStyle name="20% - Accent5 10" xfId="113" xr:uid="{00000000-0005-0000-0000-000070000000}"/>
    <cellStyle name="20% - Accent5 11" xfId="114" xr:uid="{00000000-0005-0000-0000-000071000000}"/>
    <cellStyle name="20% - Accent5 12" xfId="115" xr:uid="{00000000-0005-0000-0000-000072000000}"/>
    <cellStyle name="20% - Accent5 13" xfId="116" xr:uid="{00000000-0005-0000-0000-000073000000}"/>
    <cellStyle name="20% - Accent5 14" xfId="117" xr:uid="{00000000-0005-0000-0000-000074000000}"/>
    <cellStyle name="20% - Accent5 15" xfId="118" xr:uid="{00000000-0005-0000-0000-000075000000}"/>
    <cellStyle name="20% - Accent5 16" xfId="119" xr:uid="{00000000-0005-0000-0000-000076000000}"/>
    <cellStyle name="20% - Accent5 17" xfId="120" xr:uid="{00000000-0005-0000-0000-000077000000}"/>
    <cellStyle name="20% - Accent5 18" xfId="121" xr:uid="{00000000-0005-0000-0000-000078000000}"/>
    <cellStyle name="20% - Accent5 19" xfId="122" xr:uid="{00000000-0005-0000-0000-000079000000}"/>
    <cellStyle name="20% - Accent5 2" xfId="123" xr:uid="{00000000-0005-0000-0000-00007A000000}"/>
    <cellStyle name="20% - Accent5 2 2" xfId="124" xr:uid="{00000000-0005-0000-0000-00007B000000}"/>
    <cellStyle name="20% - Accent5 2 3" xfId="125" xr:uid="{00000000-0005-0000-0000-00007C000000}"/>
    <cellStyle name="20% - Accent5 2 4" xfId="126" xr:uid="{00000000-0005-0000-0000-00007D000000}"/>
    <cellStyle name="20% - Accent5 2 5" xfId="2576" xr:uid="{60256225-CE62-45C8-820C-BA4EE9810AEE}"/>
    <cellStyle name="20% - Accent5 2 6" xfId="3586" xr:uid="{96CCE20A-A1D6-41A7-A633-3BBF6EB2181A}"/>
    <cellStyle name="20% - Accent5 20" xfId="127" xr:uid="{00000000-0005-0000-0000-00007E000000}"/>
    <cellStyle name="20% - Accent5 21" xfId="128" xr:uid="{00000000-0005-0000-0000-00007F000000}"/>
    <cellStyle name="20% - Accent5 22" xfId="129" xr:uid="{00000000-0005-0000-0000-000080000000}"/>
    <cellStyle name="20% - Accent5 22 2" xfId="3587" xr:uid="{5F09D27C-F90D-4EBD-B6B9-315EEFC5B978}"/>
    <cellStyle name="20% - Accent5 22 3" xfId="2600" xr:uid="{0DBA4982-D282-4D6D-B953-B2F83AA1E3ED}"/>
    <cellStyle name="20% - Accent5 3" xfId="130" xr:uid="{00000000-0005-0000-0000-000081000000}"/>
    <cellStyle name="20% - Accent5 4" xfId="131" xr:uid="{00000000-0005-0000-0000-000082000000}"/>
    <cellStyle name="20% - Accent5 5" xfId="132" xr:uid="{00000000-0005-0000-0000-000083000000}"/>
    <cellStyle name="20% - Accent5 6" xfId="133" xr:uid="{00000000-0005-0000-0000-000084000000}"/>
    <cellStyle name="20% - Accent5 7" xfId="134" xr:uid="{00000000-0005-0000-0000-000085000000}"/>
    <cellStyle name="20% - Accent5 8" xfId="135" xr:uid="{00000000-0005-0000-0000-000086000000}"/>
    <cellStyle name="20% - Accent5 9" xfId="136" xr:uid="{00000000-0005-0000-0000-000087000000}"/>
    <cellStyle name="20% - Accent6" xfId="137" builtinId="50" customBuiltin="1"/>
    <cellStyle name="20% - Accent6 10" xfId="138" xr:uid="{00000000-0005-0000-0000-000089000000}"/>
    <cellStyle name="20% - Accent6 11" xfId="139" xr:uid="{00000000-0005-0000-0000-00008A000000}"/>
    <cellStyle name="20% - Accent6 12" xfId="140" xr:uid="{00000000-0005-0000-0000-00008B000000}"/>
    <cellStyle name="20% - Accent6 13" xfId="141" xr:uid="{00000000-0005-0000-0000-00008C000000}"/>
    <cellStyle name="20% - Accent6 14" xfId="142" xr:uid="{00000000-0005-0000-0000-00008D000000}"/>
    <cellStyle name="20% - Accent6 15" xfId="143" xr:uid="{00000000-0005-0000-0000-00008E000000}"/>
    <cellStyle name="20% - Accent6 16" xfId="144" xr:uid="{00000000-0005-0000-0000-00008F000000}"/>
    <cellStyle name="20% - Accent6 17" xfId="145" xr:uid="{00000000-0005-0000-0000-000090000000}"/>
    <cellStyle name="20% - Accent6 18" xfId="146" xr:uid="{00000000-0005-0000-0000-000091000000}"/>
    <cellStyle name="20% - Accent6 19" xfId="147" xr:uid="{00000000-0005-0000-0000-000092000000}"/>
    <cellStyle name="20% - Accent6 2" xfId="148" xr:uid="{00000000-0005-0000-0000-000093000000}"/>
    <cellStyle name="20% - Accent6 2 2" xfId="149" xr:uid="{00000000-0005-0000-0000-000094000000}"/>
    <cellStyle name="20% - Accent6 2 3" xfId="150" xr:uid="{00000000-0005-0000-0000-000095000000}"/>
    <cellStyle name="20% - Accent6 2 4" xfId="151" xr:uid="{00000000-0005-0000-0000-000096000000}"/>
    <cellStyle name="20% - Accent6 2 5" xfId="2577" xr:uid="{BCA2FAA3-C973-4A01-852F-8A0A65308665}"/>
    <cellStyle name="20% - Accent6 2 6" xfId="3588" xr:uid="{3947A4A2-16A8-487D-BCF6-2F5194C2FA59}"/>
    <cellStyle name="20% - Accent6 20" xfId="152" xr:uid="{00000000-0005-0000-0000-000097000000}"/>
    <cellStyle name="20% - Accent6 21" xfId="153" xr:uid="{00000000-0005-0000-0000-000098000000}"/>
    <cellStyle name="20% - Accent6 22" xfId="154" xr:uid="{00000000-0005-0000-0000-000099000000}"/>
    <cellStyle name="20% - Accent6 22 2" xfId="3589" xr:uid="{D9A457AF-3A11-4E3A-B412-51BF21F03569}"/>
    <cellStyle name="20% - Accent6 22 3" xfId="2601" xr:uid="{AF198B7C-28C7-4236-AAF9-E6586ABC9C8E}"/>
    <cellStyle name="20% - Accent6 3" xfId="155" xr:uid="{00000000-0005-0000-0000-00009A000000}"/>
    <cellStyle name="20% - Accent6 4" xfId="156" xr:uid="{00000000-0005-0000-0000-00009B000000}"/>
    <cellStyle name="20% - Accent6 5" xfId="157" xr:uid="{00000000-0005-0000-0000-00009C000000}"/>
    <cellStyle name="20% - Accent6 6" xfId="158" xr:uid="{00000000-0005-0000-0000-00009D000000}"/>
    <cellStyle name="20% - Accent6 7" xfId="159" xr:uid="{00000000-0005-0000-0000-00009E000000}"/>
    <cellStyle name="20% - Accent6 8" xfId="160" xr:uid="{00000000-0005-0000-0000-00009F000000}"/>
    <cellStyle name="20% - Accent6 9" xfId="161" xr:uid="{00000000-0005-0000-0000-0000A0000000}"/>
    <cellStyle name="20% - Izcēlums1" xfId="162" xr:uid="{00000000-0005-0000-0000-0000A1000000}"/>
    <cellStyle name="20% - Izcēlums1 2" xfId="3590" xr:uid="{B902D368-4A7B-42E5-898C-77F4F53BBD4B}"/>
    <cellStyle name="20% - Izcēlums1 3" xfId="2602" xr:uid="{CB802368-3CE8-42F6-87E4-D05A6E008839}"/>
    <cellStyle name="20% - Izcēlums2" xfId="163" xr:uid="{00000000-0005-0000-0000-0000A2000000}"/>
    <cellStyle name="20% - Izcēlums2 2" xfId="3591" xr:uid="{4B4E463F-1431-4F84-8D85-8B41CDFE0328}"/>
    <cellStyle name="20% - Izcēlums2 3" xfId="2603" xr:uid="{284C293F-7100-4AB3-A1AF-2CC36A38908E}"/>
    <cellStyle name="20% - Izcēlums3" xfId="164" xr:uid="{00000000-0005-0000-0000-0000A3000000}"/>
    <cellStyle name="20% - Izcēlums3 2" xfId="3592" xr:uid="{70F951A3-4158-4A87-AFC0-3BE913B47C85}"/>
    <cellStyle name="20% - Izcēlums3 3" xfId="2604" xr:uid="{A6AB0C67-5745-4923-AB3B-FD5456A12F0E}"/>
    <cellStyle name="20% - Izcēlums4" xfId="165" xr:uid="{00000000-0005-0000-0000-0000A4000000}"/>
    <cellStyle name="20% - Izcēlums4 2" xfId="3593" xr:uid="{6BF60CB2-3313-44A5-A242-6B2418B653D9}"/>
    <cellStyle name="20% - Izcēlums4 3" xfId="2605" xr:uid="{F6A65E5A-5B60-4A42-8ADE-15BB3D56E9BF}"/>
    <cellStyle name="20% - Izcēlums5" xfId="166" xr:uid="{00000000-0005-0000-0000-0000A5000000}"/>
    <cellStyle name="20% - Izcēlums5 2" xfId="3594" xr:uid="{60C6BC4B-4916-4D38-A37D-DE4D68681CA8}"/>
    <cellStyle name="20% - Izcēlums5 3" xfId="2606" xr:uid="{EFDA3600-40BA-493B-9294-44C1FE570EF3}"/>
    <cellStyle name="20% - Izcēlums6" xfId="167" xr:uid="{00000000-0005-0000-0000-0000A6000000}"/>
    <cellStyle name="20% - Izcēlums6 2" xfId="3595" xr:uid="{FC01C57C-479B-46D9-B1CA-78D4B4084BAC}"/>
    <cellStyle name="20% - Izcēlums6 3" xfId="2607" xr:uid="{E99CDD6D-574D-4774-B665-DB4CE57C97C4}"/>
    <cellStyle name="20% - Акцент1" xfId="168" xr:uid="{00000000-0005-0000-0000-0000A7000000}"/>
    <cellStyle name="20% - Акцент1 2" xfId="3596" xr:uid="{B35AB9D0-0110-4415-907C-B7C908A1D5F9}"/>
    <cellStyle name="20% - Акцент1 3" xfId="2608" xr:uid="{B20C7D8B-848B-479C-8C60-C67A2FA5F189}"/>
    <cellStyle name="20% - Акцент2" xfId="169" xr:uid="{00000000-0005-0000-0000-0000A8000000}"/>
    <cellStyle name="20% - Акцент2 2" xfId="3597" xr:uid="{1D3CC8D7-9E22-45BC-8D6D-110D31E948C8}"/>
    <cellStyle name="20% - Акцент2 3" xfId="2609" xr:uid="{035D7C92-325A-4E22-9538-61CEC831B6AD}"/>
    <cellStyle name="20% - Акцент3" xfId="170" xr:uid="{00000000-0005-0000-0000-0000A9000000}"/>
    <cellStyle name="20% - Акцент3 2" xfId="3598" xr:uid="{7180FC38-933C-4EE3-830F-E8F028A35B7E}"/>
    <cellStyle name="20% - Акцент3 3" xfId="2610" xr:uid="{2D2043AD-3863-4497-98A5-BABCA59343D3}"/>
    <cellStyle name="20% - Акцент4" xfId="171" xr:uid="{00000000-0005-0000-0000-0000AA000000}"/>
    <cellStyle name="20% - Акцент4 2" xfId="3599" xr:uid="{A7730CEF-2445-40D9-B1FC-2E2F5256F8B8}"/>
    <cellStyle name="20% - Акцент4 3" xfId="2611" xr:uid="{6E47B64E-0F1A-431F-BF65-7AD1EC79F349}"/>
    <cellStyle name="20% - Акцент5" xfId="172" xr:uid="{00000000-0005-0000-0000-0000AB000000}"/>
    <cellStyle name="20% - Акцент5 2" xfId="3600" xr:uid="{04D87654-F682-4CD5-9E38-775B54A92886}"/>
    <cellStyle name="20% - Акцент5 3" xfId="2612" xr:uid="{C055DEE4-3890-4C94-B415-437FDC264468}"/>
    <cellStyle name="20% - Акцент6" xfId="173" xr:uid="{00000000-0005-0000-0000-0000AC000000}"/>
    <cellStyle name="20% - Акцент6 2" xfId="3601" xr:uid="{EB001D1A-36B6-475C-BE75-A729F6E24E46}"/>
    <cellStyle name="20% - Акцент6 3" xfId="2613" xr:uid="{B6EC835D-ACCB-4AB7-8A01-6A7A044C1393}"/>
    <cellStyle name="20% no 1. izcēluma" xfId="174" xr:uid="{00000000-0005-0000-0000-0000AD000000}"/>
    <cellStyle name="20% no 1. izcēluma 2" xfId="175" xr:uid="{00000000-0005-0000-0000-0000AE000000}"/>
    <cellStyle name="20% no 1. izcēluma 2 2" xfId="3602" xr:uid="{C6A80189-7BD5-43F5-9CBD-D36B2965198A}"/>
    <cellStyle name="20% no 1. izcēluma 2 3" xfId="2614" xr:uid="{4E81007B-1263-4350-AF19-64FD2E666347}"/>
    <cellStyle name="20% no 1. izcēluma 3" xfId="176" xr:uid="{00000000-0005-0000-0000-0000AF000000}"/>
    <cellStyle name="20% no 1. izcēluma 3 2" xfId="3603" xr:uid="{416B18EA-1FD6-4436-82D4-5658CAF0844D}"/>
    <cellStyle name="20% no 1. izcēluma 3 3" xfId="2615" xr:uid="{CDA9A0D9-F1D4-4E82-8196-8228B73A08AB}"/>
    <cellStyle name="20% no 2. izcēluma" xfId="177" xr:uid="{00000000-0005-0000-0000-0000B0000000}"/>
    <cellStyle name="20% no 2. izcēluma 2" xfId="178" xr:uid="{00000000-0005-0000-0000-0000B1000000}"/>
    <cellStyle name="20% no 2. izcēluma 2 2" xfId="3604" xr:uid="{19EC5CA8-B659-410A-833E-79BB36F5FB05}"/>
    <cellStyle name="20% no 2. izcēluma 2 3" xfId="2616" xr:uid="{771A0945-3760-4320-B2DB-41CAD6C7A756}"/>
    <cellStyle name="20% no 2. izcēluma 3" xfId="179" xr:uid="{00000000-0005-0000-0000-0000B2000000}"/>
    <cellStyle name="20% no 2. izcēluma 3 2" xfId="3605" xr:uid="{F3B2CFF2-8135-4696-94B8-A0F537AEC23F}"/>
    <cellStyle name="20% no 2. izcēluma 3 3" xfId="2617" xr:uid="{8D899094-97C9-4B78-AA52-93E62CDB3CB4}"/>
    <cellStyle name="20% no 3. izcēluma" xfId="180" xr:uid="{00000000-0005-0000-0000-0000B3000000}"/>
    <cellStyle name="20% no 3. izcēluma 2" xfId="181" xr:uid="{00000000-0005-0000-0000-0000B4000000}"/>
    <cellStyle name="20% no 3. izcēluma 2 2" xfId="3606" xr:uid="{CF7D3C3D-E6D1-49FB-926F-C5FFBD7D57F0}"/>
    <cellStyle name="20% no 3. izcēluma 2 3" xfId="2618" xr:uid="{C66257FD-0370-4520-B376-9DE15153D29E}"/>
    <cellStyle name="20% no 3. izcēluma 3" xfId="182" xr:uid="{00000000-0005-0000-0000-0000B5000000}"/>
    <cellStyle name="20% no 3. izcēluma 3 2" xfId="3607" xr:uid="{EE73E03D-DF8B-4055-AFD4-1B2578C10B5C}"/>
    <cellStyle name="20% no 3. izcēluma 3 3" xfId="2619" xr:uid="{65BB9600-111E-4AC9-838F-44A0786A2975}"/>
    <cellStyle name="20% no 4. izcēluma" xfId="183" xr:uid="{00000000-0005-0000-0000-0000B6000000}"/>
    <cellStyle name="20% no 4. izcēluma 2" xfId="184" xr:uid="{00000000-0005-0000-0000-0000B7000000}"/>
    <cellStyle name="20% no 4. izcēluma 2 2" xfId="3608" xr:uid="{109200CA-9ADB-462A-9FC4-6B78FC8A9652}"/>
    <cellStyle name="20% no 4. izcēluma 2 3" xfId="2620" xr:uid="{3EC85499-9024-469E-8A8C-2599B5162CFC}"/>
    <cellStyle name="20% no 4. izcēluma 3" xfId="185" xr:uid="{00000000-0005-0000-0000-0000B8000000}"/>
    <cellStyle name="20% no 4. izcēluma 3 2" xfId="3609" xr:uid="{6C77A9D6-5DE1-4A83-AF88-3D4851EB1306}"/>
    <cellStyle name="20% no 4. izcēluma 3 3" xfId="2621" xr:uid="{B4D4B1A5-1CB0-49C2-99F0-FEF662545886}"/>
    <cellStyle name="20% no 5. izcēluma" xfId="186" xr:uid="{00000000-0005-0000-0000-0000B9000000}"/>
    <cellStyle name="20% no 5. izcēluma 2" xfId="187" xr:uid="{00000000-0005-0000-0000-0000BA000000}"/>
    <cellStyle name="20% no 5. izcēluma 2 2" xfId="3610" xr:uid="{B72EBD47-869A-4CE6-9470-1CA086A7699D}"/>
    <cellStyle name="20% no 5. izcēluma 2 3" xfId="2622" xr:uid="{CC04506E-321A-4AC9-A751-02E852177EC3}"/>
    <cellStyle name="20% no 6. izcēluma" xfId="188" xr:uid="{00000000-0005-0000-0000-0000BB000000}"/>
    <cellStyle name="20% no 6. izcēluma 2" xfId="189" xr:uid="{00000000-0005-0000-0000-0000BC000000}"/>
    <cellStyle name="20% no 6. izcēluma 2 2" xfId="3611" xr:uid="{F4F6EF6E-1E7D-4464-B169-70A8AC54AB5F}"/>
    <cellStyle name="20% no 6. izcēluma 2 3" xfId="2623" xr:uid="{11420459-05B7-4F74-9E76-FF5950FE0926}"/>
    <cellStyle name="3. izcēlums " xfId="190" xr:uid="{00000000-0005-0000-0000-0000BD000000}"/>
    <cellStyle name="4. izcēlums" xfId="191" xr:uid="{00000000-0005-0000-0000-0000BE000000}"/>
    <cellStyle name="4. izcēlums 2" xfId="192" xr:uid="{00000000-0005-0000-0000-0000BF000000}"/>
    <cellStyle name="40% - Accent1" xfId="193" builtinId="31" customBuiltin="1"/>
    <cellStyle name="40% - Accent1 10" xfId="194" xr:uid="{00000000-0005-0000-0000-0000C1000000}"/>
    <cellStyle name="40% - Accent1 11" xfId="195" xr:uid="{00000000-0005-0000-0000-0000C2000000}"/>
    <cellStyle name="40% - Accent1 12" xfId="196" xr:uid="{00000000-0005-0000-0000-0000C3000000}"/>
    <cellStyle name="40% - Accent1 13" xfId="197" xr:uid="{00000000-0005-0000-0000-0000C4000000}"/>
    <cellStyle name="40% - Accent1 14" xfId="198" xr:uid="{00000000-0005-0000-0000-0000C5000000}"/>
    <cellStyle name="40% - Accent1 15" xfId="199" xr:uid="{00000000-0005-0000-0000-0000C6000000}"/>
    <cellStyle name="40% - Accent1 16" xfId="200" xr:uid="{00000000-0005-0000-0000-0000C7000000}"/>
    <cellStyle name="40% - Accent1 17" xfId="201" xr:uid="{00000000-0005-0000-0000-0000C8000000}"/>
    <cellStyle name="40% - Accent1 18" xfId="202" xr:uid="{00000000-0005-0000-0000-0000C9000000}"/>
    <cellStyle name="40% - Accent1 19" xfId="203" xr:uid="{00000000-0005-0000-0000-0000CA000000}"/>
    <cellStyle name="40% - Accent1 2" xfId="204" xr:uid="{00000000-0005-0000-0000-0000CB000000}"/>
    <cellStyle name="40% - Accent1 2 2" xfId="205" xr:uid="{00000000-0005-0000-0000-0000CC000000}"/>
    <cellStyle name="40% - Accent1 2 3" xfId="206" xr:uid="{00000000-0005-0000-0000-0000CD000000}"/>
    <cellStyle name="40% - Accent1 2 4" xfId="207" xr:uid="{00000000-0005-0000-0000-0000CE000000}"/>
    <cellStyle name="40% - Accent1 2 5" xfId="2578" xr:uid="{FE99D5DD-E0E4-4CD2-A8D5-5AAEBF39EB29}"/>
    <cellStyle name="40% - Accent1 2 6" xfId="3612" xr:uid="{DB2A17ED-C168-480E-9790-371A1F824634}"/>
    <cellStyle name="40% - Accent1 20" xfId="208" xr:uid="{00000000-0005-0000-0000-0000CF000000}"/>
    <cellStyle name="40% - Accent1 21" xfId="209" xr:uid="{00000000-0005-0000-0000-0000D0000000}"/>
    <cellStyle name="40% - Accent1 22" xfId="210" xr:uid="{00000000-0005-0000-0000-0000D1000000}"/>
    <cellStyle name="40% - Accent1 22 2" xfId="3613" xr:uid="{2D8640EC-D51F-4A4D-BD6F-0F8DFA1B0872}"/>
    <cellStyle name="40% - Accent1 22 3" xfId="2624" xr:uid="{69A337FE-B9A7-44B8-8581-7E787211CB3E}"/>
    <cellStyle name="40% - Accent1 3" xfId="211" xr:uid="{00000000-0005-0000-0000-0000D2000000}"/>
    <cellStyle name="40% - Accent1 4" xfId="212" xr:uid="{00000000-0005-0000-0000-0000D3000000}"/>
    <cellStyle name="40% - Accent1 5" xfId="213" xr:uid="{00000000-0005-0000-0000-0000D4000000}"/>
    <cellStyle name="40% - Accent1 6" xfId="214" xr:uid="{00000000-0005-0000-0000-0000D5000000}"/>
    <cellStyle name="40% - Accent1 7" xfId="215" xr:uid="{00000000-0005-0000-0000-0000D6000000}"/>
    <cellStyle name="40% - Accent1 8" xfId="216" xr:uid="{00000000-0005-0000-0000-0000D7000000}"/>
    <cellStyle name="40% - Accent1 9" xfId="217" xr:uid="{00000000-0005-0000-0000-0000D8000000}"/>
    <cellStyle name="40% - Accent2" xfId="218" builtinId="35" customBuiltin="1"/>
    <cellStyle name="40% - Accent2 10" xfId="219" xr:uid="{00000000-0005-0000-0000-0000DA000000}"/>
    <cellStyle name="40% - Accent2 11" xfId="220" xr:uid="{00000000-0005-0000-0000-0000DB000000}"/>
    <cellStyle name="40% - Accent2 12" xfId="221" xr:uid="{00000000-0005-0000-0000-0000DC000000}"/>
    <cellStyle name="40% - Accent2 13" xfId="222" xr:uid="{00000000-0005-0000-0000-0000DD000000}"/>
    <cellStyle name="40% - Accent2 14" xfId="223" xr:uid="{00000000-0005-0000-0000-0000DE000000}"/>
    <cellStyle name="40% - Accent2 15" xfId="224" xr:uid="{00000000-0005-0000-0000-0000DF000000}"/>
    <cellStyle name="40% - Accent2 16" xfId="225" xr:uid="{00000000-0005-0000-0000-0000E0000000}"/>
    <cellStyle name="40% - Accent2 17" xfId="226" xr:uid="{00000000-0005-0000-0000-0000E1000000}"/>
    <cellStyle name="40% - Accent2 18" xfId="227" xr:uid="{00000000-0005-0000-0000-0000E2000000}"/>
    <cellStyle name="40% - Accent2 19" xfId="228" xr:uid="{00000000-0005-0000-0000-0000E3000000}"/>
    <cellStyle name="40% - Accent2 2" xfId="229" xr:uid="{00000000-0005-0000-0000-0000E4000000}"/>
    <cellStyle name="40% - Accent2 2 2" xfId="230" xr:uid="{00000000-0005-0000-0000-0000E5000000}"/>
    <cellStyle name="40% - Accent2 2 3" xfId="231" xr:uid="{00000000-0005-0000-0000-0000E6000000}"/>
    <cellStyle name="40% - Accent2 2 4" xfId="232" xr:uid="{00000000-0005-0000-0000-0000E7000000}"/>
    <cellStyle name="40% - Accent2 2 5" xfId="2579" xr:uid="{465BC79D-4699-4C12-BACA-D977597164DC}"/>
    <cellStyle name="40% - Accent2 2 6" xfId="3614" xr:uid="{1EB7B55A-4DCE-47CB-89EA-6BF02EB5828E}"/>
    <cellStyle name="40% - Accent2 20" xfId="233" xr:uid="{00000000-0005-0000-0000-0000E8000000}"/>
    <cellStyle name="40% - Accent2 21" xfId="234" xr:uid="{00000000-0005-0000-0000-0000E9000000}"/>
    <cellStyle name="40% - Accent2 22" xfId="235" xr:uid="{00000000-0005-0000-0000-0000EA000000}"/>
    <cellStyle name="40% - Accent2 22 2" xfId="3615" xr:uid="{939C08A7-B6B6-4360-A9E1-9819128F0F51}"/>
    <cellStyle name="40% - Accent2 22 3" xfId="2625" xr:uid="{B8A6A11C-3FD1-4754-B4B9-BCEB3E4DDA46}"/>
    <cellStyle name="40% - Accent2 3" xfId="236" xr:uid="{00000000-0005-0000-0000-0000EB000000}"/>
    <cellStyle name="40% - Accent2 4" xfId="237" xr:uid="{00000000-0005-0000-0000-0000EC000000}"/>
    <cellStyle name="40% - Accent2 5" xfId="238" xr:uid="{00000000-0005-0000-0000-0000ED000000}"/>
    <cellStyle name="40% - Accent2 6" xfId="239" xr:uid="{00000000-0005-0000-0000-0000EE000000}"/>
    <cellStyle name="40% - Accent2 7" xfId="240" xr:uid="{00000000-0005-0000-0000-0000EF000000}"/>
    <cellStyle name="40% - Accent2 8" xfId="241" xr:uid="{00000000-0005-0000-0000-0000F0000000}"/>
    <cellStyle name="40% - Accent2 9" xfId="242" xr:uid="{00000000-0005-0000-0000-0000F1000000}"/>
    <cellStyle name="40% - Accent3" xfId="243" builtinId="39" customBuiltin="1"/>
    <cellStyle name="40% - Accent3 10" xfId="244" xr:uid="{00000000-0005-0000-0000-0000F3000000}"/>
    <cellStyle name="40% - Accent3 11" xfId="245" xr:uid="{00000000-0005-0000-0000-0000F4000000}"/>
    <cellStyle name="40% - Accent3 12" xfId="246" xr:uid="{00000000-0005-0000-0000-0000F5000000}"/>
    <cellStyle name="40% - Accent3 13" xfId="247" xr:uid="{00000000-0005-0000-0000-0000F6000000}"/>
    <cellStyle name="40% - Accent3 14" xfId="248" xr:uid="{00000000-0005-0000-0000-0000F7000000}"/>
    <cellStyle name="40% - Accent3 15" xfId="249" xr:uid="{00000000-0005-0000-0000-0000F8000000}"/>
    <cellStyle name="40% - Accent3 16" xfId="250" xr:uid="{00000000-0005-0000-0000-0000F9000000}"/>
    <cellStyle name="40% - Accent3 17" xfId="251" xr:uid="{00000000-0005-0000-0000-0000FA000000}"/>
    <cellStyle name="40% - Accent3 18" xfId="252" xr:uid="{00000000-0005-0000-0000-0000FB000000}"/>
    <cellStyle name="40% - Accent3 19" xfId="253" xr:uid="{00000000-0005-0000-0000-0000FC000000}"/>
    <cellStyle name="40% - Accent3 2" xfId="254" xr:uid="{00000000-0005-0000-0000-0000FD000000}"/>
    <cellStyle name="40% - Accent3 2 2" xfId="255" xr:uid="{00000000-0005-0000-0000-0000FE000000}"/>
    <cellStyle name="40% - Accent3 2 3" xfId="256" xr:uid="{00000000-0005-0000-0000-0000FF000000}"/>
    <cellStyle name="40% - Accent3 2 4" xfId="257" xr:uid="{00000000-0005-0000-0000-000000010000}"/>
    <cellStyle name="40% - Accent3 2 5" xfId="2580" xr:uid="{F5B55B7B-41B7-4954-8D3A-A460333F8810}"/>
    <cellStyle name="40% - Accent3 2 6" xfId="3616" xr:uid="{F05EEB8F-CEEE-428E-A722-72E6D67F3A4C}"/>
    <cellStyle name="40% - Accent3 20" xfId="258" xr:uid="{00000000-0005-0000-0000-000001010000}"/>
    <cellStyle name="40% - Accent3 21" xfId="259" xr:uid="{00000000-0005-0000-0000-000002010000}"/>
    <cellStyle name="40% - Accent3 22" xfId="260" xr:uid="{00000000-0005-0000-0000-000003010000}"/>
    <cellStyle name="40% - Accent3 22 2" xfId="3617" xr:uid="{8D17D58C-5DE2-4DDC-82DF-157A73C1BB87}"/>
    <cellStyle name="40% - Accent3 22 3" xfId="2626" xr:uid="{23345BF6-5C3B-46D7-8E33-08126B5D613F}"/>
    <cellStyle name="40% - Accent3 3" xfId="261" xr:uid="{00000000-0005-0000-0000-000004010000}"/>
    <cellStyle name="40% - Accent3 4" xfId="262" xr:uid="{00000000-0005-0000-0000-000005010000}"/>
    <cellStyle name="40% - Accent3 5" xfId="263" xr:uid="{00000000-0005-0000-0000-000006010000}"/>
    <cellStyle name="40% - Accent3 6" xfId="264" xr:uid="{00000000-0005-0000-0000-000007010000}"/>
    <cellStyle name="40% - Accent3 7" xfId="265" xr:uid="{00000000-0005-0000-0000-000008010000}"/>
    <cellStyle name="40% - Accent3 8" xfId="266" xr:uid="{00000000-0005-0000-0000-000009010000}"/>
    <cellStyle name="40% - Accent3 9" xfId="267" xr:uid="{00000000-0005-0000-0000-00000A010000}"/>
    <cellStyle name="40% - Accent4" xfId="268" builtinId="43" customBuiltin="1"/>
    <cellStyle name="40% - Accent4 10" xfId="269" xr:uid="{00000000-0005-0000-0000-00000C010000}"/>
    <cellStyle name="40% - Accent4 11" xfId="270" xr:uid="{00000000-0005-0000-0000-00000D010000}"/>
    <cellStyle name="40% - Accent4 12" xfId="271" xr:uid="{00000000-0005-0000-0000-00000E010000}"/>
    <cellStyle name="40% - Accent4 13" xfId="272" xr:uid="{00000000-0005-0000-0000-00000F010000}"/>
    <cellStyle name="40% - Accent4 14" xfId="273" xr:uid="{00000000-0005-0000-0000-000010010000}"/>
    <cellStyle name="40% - Accent4 15" xfId="274" xr:uid="{00000000-0005-0000-0000-000011010000}"/>
    <cellStyle name="40% - Accent4 16" xfId="275" xr:uid="{00000000-0005-0000-0000-000012010000}"/>
    <cellStyle name="40% - Accent4 17" xfId="276" xr:uid="{00000000-0005-0000-0000-000013010000}"/>
    <cellStyle name="40% - Accent4 18" xfId="277" xr:uid="{00000000-0005-0000-0000-000014010000}"/>
    <cellStyle name="40% - Accent4 19" xfId="278" xr:uid="{00000000-0005-0000-0000-000015010000}"/>
    <cellStyle name="40% - Accent4 2" xfId="279" xr:uid="{00000000-0005-0000-0000-000016010000}"/>
    <cellStyle name="40% - Accent4 2 2" xfId="280" xr:uid="{00000000-0005-0000-0000-000017010000}"/>
    <cellStyle name="40% - Accent4 2 3" xfId="281" xr:uid="{00000000-0005-0000-0000-000018010000}"/>
    <cellStyle name="40% - Accent4 2 4" xfId="282" xr:uid="{00000000-0005-0000-0000-000019010000}"/>
    <cellStyle name="40% - Accent4 2 5" xfId="2581" xr:uid="{8483E185-9543-4558-AE8B-3D4ED6498E20}"/>
    <cellStyle name="40% - Accent4 2 6" xfId="3618" xr:uid="{2B6891A9-5E15-4298-8728-CC50CE056459}"/>
    <cellStyle name="40% - Accent4 20" xfId="283" xr:uid="{00000000-0005-0000-0000-00001A010000}"/>
    <cellStyle name="40% - Accent4 21" xfId="284" xr:uid="{00000000-0005-0000-0000-00001B010000}"/>
    <cellStyle name="40% - Accent4 22" xfId="285" xr:uid="{00000000-0005-0000-0000-00001C010000}"/>
    <cellStyle name="40% - Accent4 22 2" xfId="3619" xr:uid="{5EEA3E07-5242-455C-BD9F-F0B17439577D}"/>
    <cellStyle name="40% - Accent4 22 3" xfId="2627" xr:uid="{35FA79D5-A064-4352-8D29-EECEB9A30F18}"/>
    <cellStyle name="40% - Accent4 3" xfId="286" xr:uid="{00000000-0005-0000-0000-00001D010000}"/>
    <cellStyle name="40% - Accent4 4" xfId="287" xr:uid="{00000000-0005-0000-0000-00001E010000}"/>
    <cellStyle name="40% - Accent4 5" xfId="288" xr:uid="{00000000-0005-0000-0000-00001F010000}"/>
    <cellStyle name="40% - Accent4 6" xfId="289" xr:uid="{00000000-0005-0000-0000-000020010000}"/>
    <cellStyle name="40% - Accent4 7" xfId="290" xr:uid="{00000000-0005-0000-0000-000021010000}"/>
    <cellStyle name="40% - Accent4 8" xfId="291" xr:uid="{00000000-0005-0000-0000-000022010000}"/>
    <cellStyle name="40% - Accent4 9" xfId="292" xr:uid="{00000000-0005-0000-0000-000023010000}"/>
    <cellStyle name="40% - Accent5" xfId="293" builtinId="47" customBuiltin="1"/>
    <cellStyle name="40% - Accent5 10" xfId="294" xr:uid="{00000000-0005-0000-0000-000025010000}"/>
    <cellStyle name="40% - Accent5 11" xfId="295" xr:uid="{00000000-0005-0000-0000-000026010000}"/>
    <cellStyle name="40% - Accent5 12" xfId="296" xr:uid="{00000000-0005-0000-0000-000027010000}"/>
    <cellStyle name="40% - Accent5 13" xfId="297" xr:uid="{00000000-0005-0000-0000-000028010000}"/>
    <cellStyle name="40% - Accent5 14" xfId="298" xr:uid="{00000000-0005-0000-0000-000029010000}"/>
    <cellStyle name="40% - Accent5 15" xfId="299" xr:uid="{00000000-0005-0000-0000-00002A010000}"/>
    <cellStyle name="40% - Accent5 16" xfId="300" xr:uid="{00000000-0005-0000-0000-00002B010000}"/>
    <cellStyle name="40% - Accent5 17" xfId="301" xr:uid="{00000000-0005-0000-0000-00002C010000}"/>
    <cellStyle name="40% - Accent5 18" xfId="302" xr:uid="{00000000-0005-0000-0000-00002D010000}"/>
    <cellStyle name="40% - Accent5 19" xfId="303" xr:uid="{00000000-0005-0000-0000-00002E010000}"/>
    <cellStyle name="40% - Accent5 2" xfId="304" xr:uid="{00000000-0005-0000-0000-00002F010000}"/>
    <cellStyle name="40% - Accent5 2 2" xfId="305" xr:uid="{00000000-0005-0000-0000-000030010000}"/>
    <cellStyle name="40% - Accent5 2 3" xfId="306" xr:uid="{00000000-0005-0000-0000-000031010000}"/>
    <cellStyle name="40% - Accent5 2 4" xfId="307" xr:uid="{00000000-0005-0000-0000-000032010000}"/>
    <cellStyle name="40% - Accent5 2 5" xfId="2582" xr:uid="{89421C2E-5F3D-4D42-8932-AEC8559B04BD}"/>
    <cellStyle name="40% - Accent5 2 6" xfId="3620" xr:uid="{FD042740-5EC2-4529-8157-992F4029EB95}"/>
    <cellStyle name="40% - Accent5 20" xfId="308" xr:uid="{00000000-0005-0000-0000-000033010000}"/>
    <cellStyle name="40% - Accent5 21" xfId="309" xr:uid="{00000000-0005-0000-0000-000034010000}"/>
    <cellStyle name="40% - Accent5 22" xfId="310" xr:uid="{00000000-0005-0000-0000-000035010000}"/>
    <cellStyle name="40% - Accent5 22 2" xfId="3621" xr:uid="{AF4482EB-12AC-40BB-A0EC-550BD189A682}"/>
    <cellStyle name="40% - Accent5 22 3" xfId="2628" xr:uid="{D85BDA9D-A323-4A56-8302-F95EB229E459}"/>
    <cellStyle name="40% - Accent5 3" xfId="311" xr:uid="{00000000-0005-0000-0000-000036010000}"/>
    <cellStyle name="40% - Accent5 4" xfId="312" xr:uid="{00000000-0005-0000-0000-000037010000}"/>
    <cellStyle name="40% - Accent5 5" xfId="313" xr:uid="{00000000-0005-0000-0000-000038010000}"/>
    <cellStyle name="40% - Accent5 6" xfId="314" xr:uid="{00000000-0005-0000-0000-000039010000}"/>
    <cellStyle name="40% - Accent5 7" xfId="315" xr:uid="{00000000-0005-0000-0000-00003A010000}"/>
    <cellStyle name="40% - Accent5 8" xfId="316" xr:uid="{00000000-0005-0000-0000-00003B010000}"/>
    <cellStyle name="40% - Accent5 9" xfId="317" xr:uid="{00000000-0005-0000-0000-00003C010000}"/>
    <cellStyle name="40% - Accent6" xfId="318" builtinId="51" customBuiltin="1"/>
    <cellStyle name="40% - Accent6 10" xfId="319" xr:uid="{00000000-0005-0000-0000-00003E010000}"/>
    <cellStyle name="40% - Accent6 11" xfId="320" xr:uid="{00000000-0005-0000-0000-00003F010000}"/>
    <cellStyle name="40% - Accent6 12" xfId="321" xr:uid="{00000000-0005-0000-0000-000040010000}"/>
    <cellStyle name="40% - Accent6 13" xfId="322" xr:uid="{00000000-0005-0000-0000-000041010000}"/>
    <cellStyle name="40% - Accent6 14" xfId="323" xr:uid="{00000000-0005-0000-0000-000042010000}"/>
    <cellStyle name="40% - Accent6 15" xfId="324" xr:uid="{00000000-0005-0000-0000-000043010000}"/>
    <cellStyle name="40% - Accent6 16" xfId="325" xr:uid="{00000000-0005-0000-0000-000044010000}"/>
    <cellStyle name="40% - Accent6 17" xfId="326" xr:uid="{00000000-0005-0000-0000-000045010000}"/>
    <cellStyle name="40% - Accent6 18" xfId="327" xr:uid="{00000000-0005-0000-0000-000046010000}"/>
    <cellStyle name="40% - Accent6 19" xfId="328" xr:uid="{00000000-0005-0000-0000-000047010000}"/>
    <cellStyle name="40% - Accent6 2" xfId="329" xr:uid="{00000000-0005-0000-0000-000048010000}"/>
    <cellStyle name="40% - Accent6 2 2" xfId="330" xr:uid="{00000000-0005-0000-0000-000049010000}"/>
    <cellStyle name="40% - Accent6 2 3" xfId="331" xr:uid="{00000000-0005-0000-0000-00004A010000}"/>
    <cellStyle name="40% - Accent6 2 4" xfId="332" xr:uid="{00000000-0005-0000-0000-00004B010000}"/>
    <cellStyle name="40% - Accent6 2 5" xfId="2583" xr:uid="{0E4F7FFC-626A-41D6-8F81-69E6DFAA4B70}"/>
    <cellStyle name="40% - Accent6 2 6" xfId="3622" xr:uid="{AE1C8B21-6B33-476F-B990-09CF210E31F0}"/>
    <cellStyle name="40% - Accent6 20" xfId="333" xr:uid="{00000000-0005-0000-0000-00004C010000}"/>
    <cellStyle name="40% - Accent6 21" xfId="334" xr:uid="{00000000-0005-0000-0000-00004D010000}"/>
    <cellStyle name="40% - Accent6 22" xfId="335" xr:uid="{00000000-0005-0000-0000-00004E010000}"/>
    <cellStyle name="40% - Accent6 22 2" xfId="3623" xr:uid="{B7296678-F87F-4849-9899-F97468FB2242}"/>
    <cellStyle name="40% - Accent6 22 3" xfId="2629" xr:uid="{5CF63998-D167-4B6C-A1A3-F14ECBC70929}"/>
    <cellStyle name="40% - Accent6 3" xfId="336" xr:uid="{00000000-0005-0000-0000-00004F010000}"/>
    <cellStyle name="40% - Accent6 4" xfId="337" xr:uid="{00000000-0005-0000-0000-000050010000}"/>
    <cellStyle name="40% - Accent6 5" xfId="338" xr:uid="{00000000-0005-0000-0000-000051010000}"/>
    <cellStyle name="40% - Accent6 6" xfId="339" xr:uid="{00000000-0005-0000-0000-000052010000}"/>
    <cellStyle name="40% - Accent6 7" xfId="340" xr:uid="{00000000-0005-0000-0000-000053010000}"/>
    <cellStyle name="40% - Accent6 8" xfId="341" xr:uid="{00000000-0005-0000-0000-000054010000}"/>
    <cellStyle name="40% - Accent6 9" xfId="342" xr:uid="{00000000-0005-0000-0000-000055010000}"/>
    <cellStyle name="40% - Izcēlums1" xfId="343" xr:uid="{00000000-0005-0000-0000-000056010000}"/>
    <cellStyle name="40% - Izcēlums1 2" xfId="3624" xr:uid="{C9B71203-1C2E-4415-9D2C-1C61FDBD80D1}"/>
    <cellStyle name="40% - Izcēlums1 3" xfId="2630" xr:uid="{3901E00B-4ED1-47D3-85BB-27B98B921C92}"/>
    <cellStyle name="40% - Izcēlums2" xfId="344" xr:uid="{00000000-0005-0000-0000-000057010000}"/>
    <cellStyle name="40% - Izcēlums2 2" xfId="3625" xr:uid="{1DC2016D-008C-490E-82A6-023FF9C85D84}"/>
    <cellStyle name="40% - Izcēlums2 3" xfId="2631" xr:uid="{CD1EA1DD-938D-481E-8CE4-30E0D8E64164}"/>
    <cellStyle name="40% - Izcēlums3" xfId="345" xr:uid="{00000000-0005-0000-0000-000058010000}"/>
    <cellStyle name="40% - Izcēlums3 2" xfId="3626" xr:uid="{65CBF0D1-59E6-4153-A68F-81CC9E026C1C}"/>
    <cellStyle name="40% - Izcēlums3 3" xfId="2632" xr:uid="{1C7A61F6-8B52-45EA-A391-286584CCCEF9}"/>
    <cellStyle name="40% - Izcēlums4" xfId="346" xr:uid="{00000000-0005-0000-0000-000059010000}"/>
    <cellStyle name="40% - Izcēlums4 2" xfId="3627" xr:uid="{F7AFDD52-8F2D-49C8-8412-23393165F93D}"/>
    <cellStyle name="40% - Izcēlums4 3" xfId="2633" xr:uid="{4CF1BDD8-59B4-48C3-82BD-579E74817889}"/>
    <cellStyle name="40% - Izcēlums5" xfId="347" xr:uid="{00000000-0005-0000-0000-00005A010000}"/>
    <cellStyle name="40% - Izcēlums5 2" xfId="3628" xr:uid="{9841DDA9-7544-4106-B96D-2388239A4582}"/>
    <cellStyle name="40% - Izcēlums5 3" xfId="2634" xr:uid="{AD34F0C8-B7F8-4B8D-90CD-7A3E58B9E9D5}"/>
    <cellStyle name="40% - Izcēlums6" xfId="348" xr:uid="{00000000-0005-0000-0000-00005B010000}"/>
    <cellStyle name="40% - Izcēlums6 2" xfId="3629" xr:uid="{BB442B11-11F3-4976-A628-7163D4809F4F}"/>
    <cellStyle name="40% - Izcēlums6 3" xfId="2635" xr:uid="{6771C16C-BCAF-4FDF-ADE1-566FED7F1852}"/>
    <cellStyle name="40% - Акцент1" xfId="349" xr:uid="{00000000-0005-0000-0000-00005C010000}"/>
    <cellStyle name="40% - Акцент1 2" xfId="3630" xr:uid="{36BF76A8-6716-4BA6-B874-D0D0C045CC85}"/>
    <cellStyle name="40% - Акцент1 3" xfId="2636" xr:uid="{0614FB9A-037A-4BF5-BECE-CA2EEC9AB6D8}"/>
    <cellStyle name="40% - Акцент2" xfId="350" xr:uid="{00000000-0005-0000-0000-00005D010000}"/>
    <cellStyle name="40% - Акцент2 2" xfId="3631" xr:uid="{BD05EB94-3511-41BA-ABC1-B9C58720D7B9}"/>
    <cellStyle name="40% - Акцент2 3" xfId="2637" xr:uid="{543E04C7-98D0-4F7A-A8E2-9D8FB01D2817}"/>
    <cellStyle name="40% - Акцент3" xfId="351" xr:uid="{00000000-0005-0000-0000-00005E010000}"/>
    <cellStyle name="40% - Акцент3 2" xfId="3632" xr:uid="{BDDEF733-3BFD-488A-B024-02729A23D2C9}"/>
    <cellStyle name="40% - Акцент3 3" xfId="2638" xr:uid="{C66690E0-D4CA-4930-9CCA-6CEB2CD15951}"/>
    <cellStyle name="40% - Акцент4" xfId="352" xr:uid="{00000000-0005-0000-0000-00005F010000}"/>
    <cellStyle name="40% - Акцент4 2" xfId="3633" xr:uid="{22EDCE3D-45C1-496A-89BE-E10BB0299490}"/>
    <cellStyle name="40% - Акцент4 3" xfId="2639" xr:uid="{83A01C3D-7854-4AAC-9997-BE2D910168EA}"/>
    <cellStyle name="40% - Акцент5" xfId="353" xr:uid="{00000000-0005-0000-0000-000060010000}"/>
    <cellStyle name="40% - Акцент5 2" xfId="3634" xr:uid="{B91EB81A-F00A-435B-9B76-AE541BC12365}"/>
    <cellStyle name="40% - Акцент5 3" xfId="2640" xr:uid="{3440A2D9-79EF-4E40-971F-B3AB55DAD0F9}"/>
    <cellStyle name="40% - Акцент6" xfId="354" xr:uid="{00000000-0005-0000-0000-000061010000}"/>
    <cellStyle name="40% - Акцент6 2" xfId="3635" xr:uid="{D8E65C06-F280-4F9C-BDEF-C14C8C0BD1CB}"/>
    <cellStyle name="40% - Акцент6 3" xfId="2641" xr:uid="{AFED4EE8-83D3-4548-823A-A67D9DA100B9}"/>
    <cellStyle name="40% no 1. izcēluma" xfId="355" xr:uid="{00000000-0005-0000-0000-000062010000}"/>
    <cellStyle name="40% no 1. izcēluma 2" xfId="356" xr:uid="{00000000-0005-0000-0000-000063010000}"/>
    <cellStyle name="40% no 1. izcēluma 2 2" xfId="3636" xr:uid="{59D6A8EC-C27A-4685-B75F-3CA7C0A69198}"/>
    <cellStyle name="40% no 1. izcēluma 2 3" xfId="2642" xr:uid="{C7735959-1997-4954-9914-B5BD108D436D}"/>
    <cellStyle name="40% no 1. izcēluma 3" xfId="357" xr:uid="{00000000-0005-0000-0000-000064010000}"/>
    <cellStyle name="40% no 1. izcēluma 3 2" xfId="3637" xr:uid="{CBF85766-489D-4C00-8A11-0FEA07608CC9}"/>
    <cellStyle name="40% no 1. izcēluma 3 3" xfId="2643" xr:uid="{E4C2ABFF-A9BB-49E1-8B80-B4955502CE59}"/>
    <cellStyle name="40% no 2. izcēluma" xfId="358" xr:uid="{00000000-0005-0000-0000-000065010000}"/>
    <cellStyle name="40% no 2. izcēluma 2" xfId="359" xr:uid="{00000000-0005-0000-0000-000066010000}"/>
    <cellStyle name="40% no 2. izcēluma 2 2" xfId="3638" xr:uid="{BF88596E-377B-4CBC-98EF-DABB13B51D1B}"/>
    <cellStyle name="40% no 2. izcēluma 2 3" xfId="2644" xr:uid="{64D4DC85-08BB-481B-BBF5-471825B0390E}"/>
    <cellStyle name="40% no 3. izcēluma" xfId="360" xr:uid="{00000000-0005-0000-0000-000067010000}"/>
    <cellStyle name="40% no 3. izcēluma 2" xfId="361" xr:uid="{00000000-0005-0000-0000-000068010000}"/>
    <cellStyle name="40% no 3. izcēluma 2 2" xfId="3639" xr:uid="{02F16F41-B588-4F0F-9097-87FFFBFC9D61}"/>
    <cellStyle name="40% no 3. izcēluma 2 3" xfId="2645" xr:uid="{3BFE84FC-2E55-4894-8E85-2B2438182013}"/>
    <cellStyle name="40% no 3. izcēluma 3" xfId="362" xr:uid="{00000000-0005-0000-0000-000069010000}"/>
    <cellStyle name="40% no 3. izcēluma 3 2" xfId="3640" xr:uid="{24B09AB4-D09E-42EB-988D-CD9F5B402C49}"/>
    <cellStyle name="40% no 3. izcēluma 3 3" xfId="2646" xr:uid="{5F3ABA28-A33A-49E5-B83C-7AD4F0F9B2D0}"/>
    <cellStyle name="40% no 4. izcēluma" xfId="363" xr:uid="{00000000-0005-0000-0000-00006A010000}"/>
    <cellStyle name="40% no 4. izcēluma 2" xfId="364" xr:uid="{00000000-0005-0000-0000-00006B010000}"/>
    <cellStyle name="40% no 4. izcēluma 2 2" xfId="3641" xr:uid="{7308F689-3838-46BD-A18C-703227596F2C}"/>
    <cellStyle name="40% no 4. izcēluma 2 3" xfId="2647" xr:uid="{8371E12B-8FC2-40A0-A253-170560D50B7F}"/>
    <cellStyle name="40% no 4. izcēluma 3" xfId="365" xr:uid="{00000000-0005-0000-0000-00006C010000}"/>
    <cellStyle name="40% no 4. izcēluma 3 2" xfId="3642" xr:uid="{60881F88-A5EE-410F-9A8D-8A837A1F8B48}"/>
    <cellStyle name="40% no 4. izcēluma 3 3" xfId="2648" xr:uid="{75AAC34A-2997-4208-BAF6-2CDFA8FF1ADD}"/>
    <cellStyle name="40% no 5. izcēluma" xfId="366" xr:uid="{00000000-0005-0000-0000-00006D010000}"/>
    <cellStyle name="40% no 5. izcēluma 2" xfId="367" xr:uid="{00000000-0005-0000-0000-00006E010000}"/>
    <cellStyle name="40% no 5. izcēluma 2 2" xfId="3643" xr:uid="{C2041A34-CC4C-40D7-8119-6FE041BB143F}"/>
    <cellStyle name="40% no 5. izcēluma 2 3" xfId="2649" xr:uid="{EE7B0550-DEDA-40D7-A5BD-DB9FEE4B2242}"/>
    <cellStyle name="40% no 6. izcēluma" xfId="368" xr:uid="{00000000-0005-0000-0000-00006F010000}"/>
    <cellStyle name="40% no 6. izcēluma 2" xfId="369" xr:uid="{00000000-0005-0000-0000-000070010000}"/>
    <cellStyle name="40% no 6. izcēluma 2 2" xfId="3644" xr:uid="{6850650B-DB73-44A1-9FEC-DB40D15C23CA}"/>
    <cellStyle name="40% no 6. izcēluma 2 3" xfId="2650" xr:uid="{8715C50B-C038-4D38-90AA-5E5D7300ED9D}"/>
    <cellStyle name="40% no 6. izcēluma 3" xfId="370" xr:uid="{00000000-0005-0000-0000-000071010000}"/>
    <cellStyle name="40% no 6. izcēluma 3 2" xfId="3645" xr:uid="{1824FE50-0C96-45D5-9E8D-89CEF91FC73C}"/>
    <cellStyle name="40% no 6. izcēluma 3 3" xfId="2651" xr:uid="{EFFADF2D-820B-45A8-A977-56464ADD5D70}"/>
    <cellStyle name="5. izcēlums" xfId="371" xr:uid="{00000000-0005-0000-0000-000072010000}"/>
    <cellStyle name="6. izcēlums" xfId="372" xr:uid="{00000000-0005-0000-0000-000073010000}"/>
    <cellStyle name="60% - Accent1" xfId="373" builtinId="32" customBuiltin="1"/>
    <cellStyle name="60% - Accent1 10" xfId="374" xr:uid="{00000000-0005-0000-0000-000075010000}"/>
    <cellStyle name="60% - Accent1 11" xfId="375" xr:uid="{00000000-0005-0000-0000-000076010000}"/>
    <cellStyle name="60% - Accent1 12" xfId="376" xr:uid="{00000000-0005-0000-0000-000077010000}"/>
    <cellStyle name="60% - Accent1 13" xfId="377" xr:uid="{00000000-0005-0000-0000-000078010000}"/>
    <cellStyle name="60% - Accent1 14" xfId="378" xr:uid="{00000000-0005-0000-0000-000079010000}"/>
    <cellStyle name="60% - Accent1 15" xfId="379" xr:uid="{00000000-0005-0000-0000-00007A010000}"/>
    <cellStyle name="60% - Accent1 16" xfId="380" xr:uid="{00000000-0005-0000-0000-00007B010000}"/>
    <cellStyle name="60% - Accent1 17" xfId="381" xr:uid="{00000000-0005-0000-0000-00007C010000}"/>
    <cellStyle name="60% - Accent1 18" xfId="382" xr:uid="{00000000-0005-0000-0000-00007D010000}"/>
    <cellStyle name="60% - Accent1 19" xfId="383" xr:uid="{00000000-0005-0000-0000-00007E010000}"/>
    <cellStyle name="60% - Accent1 2" xfId="384" xr:uid="{00000000-0005-0000-0000-00007F010000}"/>
    <cellStyle name="60% - Accent1 2 2" xfId="385" xr:uid="{00000000-0005-0000-0000-000080010000}"/>
    <cellStyle name="60% - Accent1 2 3" xfId="386" xr:uid="{00000000-0005-0000-0000-000081010000}"/>
    <cellStyle name="60% - Accent1 2 4" xfId="387" xr:uid="{00000000-0005-0000-0000-000082010000}"/>
    <cellStyle name="60% - Accent1 20" xfId="388" xr:uid="{00000000-0005-0000-0000-000083010000}"/>
    <cellStyle name="60% - Accent1 21" xfId="389" xr:uid="{00000000-0005-0000-0000-000084010000}"/>
    <cellStyle name="60% - Accent1 22" xfId="390" xr:uid="{00000000-0005-0000-0000-000085010000}"/>
    <cellStyle name="60% - Accent1 3" xfId="391" xr:uid="{00000000-0005-0000-0000-000086010000}"/>
    <cellStyle name="60% - Accent1 4" xfId="392" xr:uid="{00000000-0005-0000-0000-000087010000}"/>
    <cellStyle name="60% - Accent1 5" xfId="393" xr:uid="{00000000-0005-0000-0000-000088010000}"/>
    <cellStyle name="60% - Accent1 6" xfId="394" xr:uid="{00000000-0005-0000-0000-000089010000}"/>
    <cellStyle name="60% - Accent1 7" xfId="395" xr:uid="{00000000-0005-0000-0000-00008A010000}"/>
    <cellStyle name="60% - Accent1 8" xfId="396" xr:uid="{00000000-0005-0000-0000-00008B010000}"/>
    <cellStyle name="60% - Accent1 9" xfId="397" xr:uid="{00000000-0005-0000-0000-00008C010000}"/>
    <cellStyle name="60% - Accent2" xfId="398" builtinId="36" customBuiltin="1"/>
    <cellStyle name="60% - Accent2 10" xfId="399" xr:uid="{00000000-0005-0000-0000-00008E010000}"/>
    <cellStyle name="60% - Accent2 11" xfId="400" xr:uid="{00000000-0005-0000-0000-00008F010000}"/>
    <cellStyle name="60% - Accent2 12" xfId="401" xr:uid="{00000000-0005-0000-0000-000090010000}"/>
    <cellStyle name="60% - Accent2 13" xfId="402" xr:uid="{00000000-0005-0000-0000-000091010000}"/>
    <cellStyle name="60% - Accent2 14" xfId="403" xr:uid="{00000000-0005-0000-0000-000092010000}"/>
    <cellStyle name="60% - Accent2 15" xfId="404" xr:uid="{00000000-0005-0000-0000-000093010000}"/>
    <cellStyle name="60% - Accent2 16" xfId="405" xr:uid="{00000000-0005-0000-0000-000094010000}"/>
    <cellStyle name="60% - Accent2 17" xfId="406" xr:uid="{00000000-0005-0000-0000-000095010000}"/>
    <cellStyle name="60% - Accent2 18" xfId="407" xr:uid="{00000000-0005-0000-0000-000096010000}"/>
    <cellStyle name="60% - Accent2 19" xfId="408" xr:uid="{00000000-0005-0000-0000-000097010000}"/>
    <cellStyle name="60% - Accent2 2" xfId="409" xr:uid="{00000000-0005-0000-0000-000098010000}"/>
    <cellStyle name="60% - Accent2 2 2" xfId="410" xr:uid="{00000000-0005-0000-0000-000099010000}"/>
    <cellStyle name="60% - Accent2 2 3" xfId="411" xr:uid="{00000000-0005-0000-0000-00009A010000}"/>
    <cellStyle name="60% - Accent2 2 4" xfId="412" xr:uid="{00000000-0005-0000-0000-00009B010000}"/>
    <cellStyle name="60% - Accent2 20" xfId="413" xr:uid="{00000000-0005-0000-0000-00009C010000}"/>
    <cellStyle name="60% - Accent2 21" xfId="414" xr:uid="{00000000-0005-0000-0000-00009D010000}"/>
    <cellStyle name="60% - Accent2 22" xfId="415" xr:uid="{00000000-0005-0000-0000-00009E010000}"/>
    <cellStyle name="60% - Accent2 3" xfId="416" xr:uid="{00000000-0005-0000-0000-00009F010000}"/>
    <cellStyle name="60% - Accent2 4" xfId="417" xr:uid="{00000000-0005-0000-0000-0000A0010000}"/>
    <cellStyle name="60% - Accent2 5" xfId="418" xr:uid="{00000000-0005-0000-0000-0000A1010000}"/>
    <cellStyle name="60% - Accent2 6" xfId="419" xr:uid="{00000000-0005-0000-0000-0000A2010000}"/>
    <cellStyle name="60% - Accent2 7" xfId="420" xr:uid="{00000000-0005-0000-0000-0000A3010000}"/>
    <cellStyle name="60% - Accent2 8" xfId="421" xr:uid="{00000000-0005-0000-0000-0000A4010000}"/>
    <cellStyle name="60% - Accent2 9" xfId="422" xr:uid="{00000000-0005-0000-0000-0000A5010000}"/>
    <cellStyle name="60% - Accent3" xfId="423" builtinId="40" customBuiltin="1"/>
    <cellStyle name="60% - Accent3 10" xfId="424" xr:uid="{00000000-0005-0000-0000-0000A7010000}"/>
    <cellStyle name="60% - Accent3 11" xfId="425" xr:uid="{00000000-0005-0000-0000-0000A8010000}"/>
    <cellStyle name="60% - Accent3 12" xfId="426" xr:uid="{00000000-0005-0000-0000-0000A9010000}"/>
    <cellStyle name="60% - Accent3 13" xfId="427" xr:uid="{00000000-0005-0000-0000-0000AA010000}"/>
    <cellStyle name="60% - Accent3 14" xfId="428" xr:uid="{00000000-0005-0000-0000-0000AB010000}"/>
    <cellStyle name="60% - Accent3 15" xfId="429" xr:uid="{00000000-0005-0000-0000-0000AC010000}"/>
    <cellStyle name="60% - Accent3 16" xfId="430" xr:uid="{00000000-0005-0000-0000-0000AD010000}"/>
    <cellStyle name="60% - Accent3 17" xfId="431" xr:uid="{00000000-0005-0000-0000-0000AE010000}"/>
    <cellStyle name="60% - Accent3 18" xfId="432" xr:uid="{00000000-0005-0000-0000-0000AF010000}"/>
    <cellStyle name="60% - Accent3 19" xfId="433" xr:uid="{00000000-0005-0000-0000-0000B0010000}"/>
    <cellStyle name="60% - Accent3 2" xfId="434" xr:uid="{00000000-0005-0000-0000-0000B1010000}"/>
    <cellStyle name="60% - Accent3 2 2" xfId="435" xr:uid="{00000000-0005-0000-0000-0000B2010000}"/>
    <cellStyle name="60% - Accent3 2 3" xfId="436" xr:uid="{00000000-0005-0000-0000-0000B3010000}"/>
    <cellStyle name="60% - Accent3 2 4" xfId="437" xr:uid="{00000000-0005-0000-0000-0000B4010000}"/>
    <cellStyle name="60% - Accent3 20" xfId="438" xr:uid="{00000000-0005-0000-0000-0000B5010000}"/>
    <cellStyle name="60% - Accent3 21" xfId="439" xr:uid="{00000000-0005-0000-0000-0000B6010000}"/>
    <cellStyle name="60% - Accent3 22" xfId="440" xr:uid="{00000000-0005-0000-0000-0000B7010000}"/>
    <cellStyle name="60% - Accent3 3" xfId="441" xr:uid="{00000000-0005-0000-0000-0000B8010000}"/>
    <cellStyle name="60% - Accent3 4" xfId="442" xr:uid="{00000000-0005-0000-0000-0000B9010000}"/>
    <cellStyle name="60% - Accent3 5" xfId="443" xr:uid="{00000000-0005-0000-0000-0000BA010000}"/>
    <cellStyle name="60% - Accent3 6" xfId="444" xr:uid="{00000000-0005-0000-0000-0000BB010000}"/>
    <cellStyle name="60% - Accent3 7" xfId="445" xr:uid="{00000000-0005-0000-0000-0000BC010000}"/>
    <cellStyle name="60% - Accent3 8" xfId="446" xr:uid="{00000000-0005-0000-0000-0000BD010000}"/>
    <cellStyle name="60% - Accent3 9" xfId="447" xr:uid="{00000000-0005-0000-0000-0000BE010000}"/>
    <cellStyle name="60% - Accent4" xfId="448" builtinId="44" customBuiltin="1"/>
    <cellStyle name="60% - Accent4 10" xfId="449" xr:uid="{00000000-0005-0000-0000-0000C0010000}"/>
    <cellStyle name="60% - Accent4 11" xfId="450" xr:uid="{00000000-0005-0000-0000-0000C1010000}"/>
    <cellStyle name="60% - Accent4 12" xfId="451" xr:uid="{00000000-0005-0000-0000-0000C2010000}"/>
    <cellStyle name="60% - Accent4 13" xfId="452" xr:uid="{00000000-0005-0000-0000-0000C3010000}"/>
    <cellStyle name="60% - Accent4 14" xfId="453" xr:uid="{00000000-0005-0000-0000-0000C4010000}"/>
    <cellStyle name="60% - Accent4 15" xfId="454" xr:uid="{00000000-0005-0000-0000-0000C5010000}"/>
    <cellStyle name="60% - Accent4 16" xfId="455" xr:uid="{00000000-0005-0000-0000-0000C6010000}"/>
    <cellStyle name="60% - Accent4 17" xfId="456" xr:uid="{00000000-0005-0000-0000-0000C7010000}"/>
    <cellStyle name="60% - Accent4 18" xfId="457" xr:uid="{00000000-0005-0000-0000-0000C8010000}"/>
    <cellStyle name="60% - Accent4 19" xfId="458" xr:uid="{00000000-0005-0000-0000-0000C9010000}"/>
    <cellStyle name="60% - Accent4 2" xfId="459" xr:uid="{00000000-0005-0000-0000-0000CA010000}"/>
    <cellStyle name="60% - Accent4 2 2" xfId="460" xr:uid="{00000000-0005-0000-0000-0000CB010000}"/>
    <cellStyle name="60% - Accent4 2 3" xfId="461" xr:uid="{00000000-0005-0000-0000-0000CC010000}"/>
    <cellStyle name="60% - Accent4 2 4" xfId="462" xr:uid="{00000000-0005-0000-0000-0000CD010000}"/>
    <cellStyle name="60% - Accent4 20" xfId="463" xr:uid="{00000000-0005-0000-0000-0000CE010000}"/>
    <cellStyle name="60% - Accent4 21" xfId="464" xr:uid="{00000000-0005-0000-0000-0000CF010000}"/>
    <cellStyle name="60% - Accent4 22" xfId="465" xr:uid="{00000000-0005-0000-0000-0000D0010000}"/>
    <cellStyle name="60% - Accent4 3" xfId="466" xr:uid="{00000000-0005-0000-0000-0000D1010000}"/>
    <cellStyle name="60% - Accent4 4" xfId="467" xr:uid="{00000000-0005-0000-0000-0000D2010000}"/>
    <cellStyle name="60% - Accent4 5" xfId="468" xr:uid="{00000000-0005-0000-0000-0000D3010000}"/>
    <cellStyle name="60% - Accent4 6" xfId="469" xr:uid="{00000000-0005-0000-0000-0000D4010000}"/>
    <cellStyle name="60% - Accent4 7" xfId="470" xr:uid="{00000000-0005-0000-0000-0000D5010000}"/>
    <cellStyle name="60% - Accent4 8" xfId="471" xr:uid="{00000000-0005-0000-0000-0000D6010000}"/>
    <cellStyle name="60% - Accent4 9" xfId="472" xr:uid="{00000000-0005-0000-0000-0000D7010000}"/>
    <cellStyle name="60% - Accent5" xfId="473" builtinId="48" customBuiltin="1"/>
    <cellStyle name="60% - Accent5 10" xfId="474" xr:uid="{00000000-0005-0000-0000-0000D9010000}"/>
    <cellStyle name="60% - Accent5 11" xfId="475" xr:uid="{00000000-0005-0000-0000-0000DA010000}"/>
    <cellStyle name="60% - Accent5 12" xfId="476" xr:uid="{00000000-0005-0000-0000-0000DB010000}"/>
    <cellStyle name="60% - Accent5 13" xfId="477" xr:uid="{00000000-0005-0000-0000-0000DC010000}"/>
    <cellStyle name="60% - Accent5 14" xfId="478" xr:uid="{00000000-0005-0000-0000-0000DD010000}"/>
    <cellStyle name="60% - Accent5 15" xfId="479" xr:uid="{00000000-0005-0000-0000-0000DE010000}"/>
    <cellStyle name="60% - Accent5 16" xfId="480" xr:uid="{00000000-0005-0000-0000-0000DF010000}"/>
    <cellStyle name="60% - Accent5 17" xfId="481" xr:uid="{00000000-0005-0000-0000-0000E0010000}"/>
    <cellStyle name="60% - Accent5 18" xfId="482" xr:uid="{00000000-0005-0000-0000-0000E1010000}"/>
    <cellStyle name="60% - Accent5 19" xfId="483" xr:uid="{00000000-0005-0000-0000-0000E2010000}"/>
    <cellStyle name="60% - Accent5 2" xfId="484" xr:uid="{00000000-0005-0000-0000-0000E3010000}"/>
    <cellStyle name="60% - Accent5 2 2" xfId="485" xr:uid="{00000000-0005-0000-0000-0000E4010000}"/>
    <cellStyle name="60% - Accent5 2 3" xfId="486" xr:uid="{00000000-0005-0000-0000-0000E5010000}"/>
    <cellStyle name="60% - Accent5 2 4" xfId="487" xr:uid="{00000000-0005-0000-0000-0000E6010000}"/>
    <cellStyle name="60% - Accent5 20" xfId="488" xr:uid="{00000000-0005-0000-0000-0000E7010000}"/>
    <cellStyle name="60% - Accent5 21" xfId="489" xr:uid="{00000000-0005-0000-0000-0000E8010000}"/>
    <cellStyle name="60% - Accent5 22" xfId="490" xr:uid="{00000000-0005-0000-0000-0000E9010000}"/>
    <cellStyle name="60% - Accent5 3" xfId="491" xr:uid="{00000000-0005-0000-0000-0000EA010000}"/>
    <cellStyle name="60% - Accent5 4" xfId="492" xr:uid="{00000000-0005-0000-0000-0000EB010000}"/>
    <cellStyle name="60% - Accent5 5" xfId="493" xr:uid="{00000000-0005-0000-0000-0000EC010000}"/>
    <cellStyle name="60% - Accent5 6" xfId="494" xr:uid="{00000000-0005-0000-0000-0000ED010000}"/>
    <cellStyle name="60% - Accent5 7" xfId="495" xr:uid="{00000000-0005-0000-0000-0000EE010000}"/>
    <cellStyle name="60% - Accent5 8" xfId="496" xr:uid="{00000000-0005-0000-0000-0000EF010000}"/>
    <cellStyle name="60% - Accent5 9" xfId="497" xr:uid="{00000000-0005-0000-0000-0000F0010000}"/>
    <cellStyle name="60% - Accent6" xfId="498" builtinId="52" customBuiltin="1"/>
    <cellStyle name="60% - Accent6 10" xfId="499" xr:uid="{00000000-0005-0000-0000-0000F2010000}"/>
    <cellStyle name="60% - Accent6 11" xfId="500" xr:uid="{00000000-0005-0000-0000-0000F3010000}"/>
    <cellStyle name="60% - Accent6 12" xfId="501" xr:uid="{00000000-0005-0000-0000-0000F4010000}"/>
    <cellStyle name="60% - Accent6 13" xfId="502" xr:uid="{00000000-0005-0000-0000-0000F5010000}"/>
    <cellStyle name="60% - Accent6 14" xfId="503" xr:uid="{00000000-0005-0000-0000-0000F6010000}"/>
    <cellStyle name="60% - Accent6 15" xfId="504" xr:uid="{00000000-0005-0000-0000-0000F7010000}"/>
    <cellStyle name="60% - Accent6 16" xfId="505" xr:uid="{00000000-0005-0000-0000-0000F8010000}"/>
    <cellStyle name="60% - Accent6 17" xfId="506" xr:uid="{00000000-0005-0000-0000-0000F9010000}"/>
    <cellStyle name="60% - Accent6 18" xfId="507" xr:uid="{00000000-0005-0000-0000-0000FA010000}"/>
    <cellStyle name="60% - Accent6 19" xfId="508" xr:uid="{00000000-0005-0000-0000-0000FB010000}"/>
    <cellStyle name="60% - Accent6 2" xfId="509" xr:uid="{00000000-0005-0000-0000-0000FC010000}"/>
    <cellStyle name="60% - Accent6 2 2" xfId="510" xr:uid="{00000000-0005-0000-0000-0000FD010000}"/>
    <cellStyle name="60% - Accent6 2 3" xfId="511" xr:uid="{00000000-0005-0000-0000-0000FE010000}"/>
    <cellStyle name="60% - Accent6 2 4" xfId="512" xr:uid="{00000000-0005-0000-0000-0000FF010000}"/>
    <cellStyle name="60% - Accent6 20" xfId="513" xr:uid="{00000000-0005-0000-0000-000000020000}"/>
    <cellStyle name="60% - Accent6 21" xfId="514" xr:uid="{00000000-0005-0000-0000-000001020000}"/>
    <cellStyle name="60% - Accent6 22" xfId="515" xr:uid="{00000000-0005-0000-0000-000002020000}"/>
    <cellStyle name="60% - Accent6 3" xfId="516" xr:uid="{00000000-0005-0000-0000-000003020000}"/>
    <cellStyle name="60% - Accent6 4" xfId="517" xr:uid="{00000000-0005-0000-0000-000004020000}"/>
    <cellStyle name="60% - Accent6 5" xfId="518" xr:uid="{00000000-0005-0000-0000-000005020000}"/>
    <cellStyle name="60% - Accent6 6" xfId="519" xr:uid="{00000000-0005-0000-0000-000006020000}"/>
    <cellStyle name="60% - Accent6 7" xfId="520" xr:uid="{00000000-0005-0000-0000-000007020000}"/>
    <cellStyle name="60% - Accent6 8" xfId="521" xr:uid="{00000000-0005-0000-0000-000008020000}"/>
    <cellStyle name="60% - Accent6 9" xfId="522" xr:uid="{00000000-0005-0000-0000-000009020000}"/>
    <cellStyle name="60% - Izcēlums1" xfId="523" xr:uid="{00000000-0005-0000-0000-00000A020000}"/>
    <cellStyle name="60% - Izcēlums2" xfId="524" xr:uid="{00000000-0005-0000-0000-00000B020000}"/>
    <cellStyle name="60% - Izcēlums3" xfId="525" xr:uid="{00000000-0005-0000-0000-00000C020000}"/>
    <cellStyle name="60% - Izcēlums4" xfId="526" xr:uid="{00000000-0005-0000-0000-00000D020000}"/>
    <cellStyle name="60% - Izcēlums5" xfId="527" xr:uid="{00000000-0005-0000-0000-00000E020000}"/>
    <cellStyle name="60% - Izcēlums6" xfId="528" xr:uid="{00000000-0005-0000-0000-00000F020000}"/>
    <cellStyle name="60% - Акцент1" xfId="529" xr:uid="{00000000-0005-0000-0000-000010020000}"/>
    <cellStyle name="60% - Акцент2" xfId="530" xr:uid="{00000000-0005-0000-0000-000011020000}"/>
    <cellStyle name="60% - Акцент3" xfId="531" xr:uid="{00000000-0005-0000-0000-000012020000}"/>
    <cellStyle name="60% - Акцент4" xfId="532" xr:uid="{00000000-0005-0000-0000-000013020000}"/>
    <cellStyle name="60% - Акцент5" xfId="533" xr:uid="{00000000-0005-0000-0000-000014020000}"/>
    <cellStyle name="60% - Акцент6" xfId="534" xr:uid="{00000000-0005-0000-0000-000015020000}"/>
    <cellStyle name="60% no 1. izcēluma" xfId="535" xr:uid="{00000000-0005-0000-0000-000016020000}"/>
    <cellStyle name="60% no 1. izcēluma 2" xfId="536" xr:uid="{00000000-0005-0000-0000-000017020000}"/>
    <cellStyle name="60% no 2. izcēluma" xfId="537" xr:uid="{00000000-0005-0000-0000-000018020000}"/>
    <cellStyle name="60% no 3. izcēluma" xfId="538" xr:uid="{00000000-0005-0000-0000-000019020000}"/>
    <cellStyle name="60% no 3. izcēluma 2" xfId="539" xr:uid="{00000000-0005-0000-0000-00001A020000}"/>
    <cellStyle name="60% no 4. izcēluma" xfId="540" xr:uid="{00000000-0005-0000-0000-00001B020000}"/>
    <cellStyle name="60% no 4. izcēluma 2" xfId="541" xr:uid="{00000000-0005-0000-0000-00001C020000}"/>
    <cellStyle name="60% no 5. izcēluma" xfId="542" xr:uid="{00000000-0005-0000-0000-00001D020000}"/>
    <cellStyle name="60% no 6. izcēluma" xfId="543" xr:uid="{00000000-0005-0000-0000-00001E020000}"/>
    <cellStyle name="60% no 6. izcēluma 2" xfId="544" xr:uid="{00000000-0005-0000-0000-00001F020000}"/>
    <cellStyle name="Äåķåęķūé [0]_laroux" xfId="545" xr:uid="{00000000-0005-0000-0000-000020020000}"/>
    <cellStyle name="Äåķåęķūé_laroux" xfId="546" xr:uid="{00000000-0005-0000-0000-000021020000}"/>
    <cellStyle name="Accent1" xfId="547" builtinId="29" customBuiltin="1"/>
    <cellStyle name="Accent1 10" xfId="548" xr:uid="{00000000-0005-0000-0000-000023020000}"/>
    <cellStyle name="Accent1 11" xfId="549" xr:uid="{00000000-0005-0000-0000-000024020000}"/>
    <cellStyle name="Accent1 12" xfId="550" xr:uid="{00000000-0005-0000-0000-000025020000}"/>
    <cellStyle name="Accent1 13" xfId="551" xr:uid="{00000000-0005-0000-0000-000026020000}"/>
    <cellStyle name="Accent1 14" xfId="552" xr:uid="{00000000-0005-0000-0000-000027020000}"/>
    <cellStyle name="Accent1 15" xfId="553" xr:uid="{00000000-0005-0000-0000-000028020000}"/>
    <cellStyle name="Accent1 16" xfId="554" xr:uid="{00000000-0005-0000-0000-000029020000}"/>
    <cellStyle name="Accent1 17" xfId="555" xr:uid="{00000000-0005-0000-0000-00002A020000}"/>
    <cellStyle name="Accent1 18" xfId="556" xr:uid="{00000000-0005-0000-0000-00002B020000}"/>
    <cellStyle name="Accent1 19" xfId="557" xr:uid="{00000000-0005-0000-0000-00002C020000}"/>
    <cellStyle name="Accent1 2" xfId="558" xr:uid="{00000000-0005-0000-0000-00002D020000}"/>
    <cellStyle name="Accent1 2 2" xfId="559" xr:uid="{00000000-0005-0000-0000-00002E020000}"/>
    <cellStyle name="Accent1 2 3" xfId="560" xr:uid="{00000000-0005-0000-0000-00002F020000}"/>
    <cellStyle name="Accent1 2 4" xfId="561" xr:uid="{00000000-0005-0000-0000-000030020000}"/>
    <cellStyle name="Accent1 20" xfId="562" xr:uid="{00000000-0005-0000-0000-000031020000}"/>
    <cellStyle name="Accent1 21" xfId="563" xr:uid="{00000000-0005-0000-0000-000032020000}"/>
    <cellStyle name="Accent1 22" xfId="564" xr:uid="{00000000-0005-0000-0000-000033020000}"/>
    <cellStyle name="Accent1 3" xfId="565" xr:uid="{00000000-0005-0000-0000-000034020000}"/>
    <cellStyle name="Accent1 4" xfId="566" xr:uid="{00000000-0005-0000-0000-000035020000}"/>
    <cellStyle name="Accent1 5" xfId="567" xr:uid="{00000000-0005-0000-0000-000036020000}"/>
    <cellStyle name="Accent1 6" xfId="568" xr:uid="{00000000-0005-0000-0000-000037020000}"/>
    <cellStyle name="Accent1 7" xfId="569" xr:uid="{00000000-0005-0000-0000-000038020000}"/>
    <cellStyle name="Accent1 8" xfId="570" xr:uid="{00000000-0005-0000-0000-000039020000}"/>
    <cellStyle name="Accent1 9" xfId="571" xr:uid="{00000000-0005-0000-0000-00003A020000}"/>
    <cellStyle name="Accent2" xfId="572" builtinId="33" customBuiltin="1"/>
    <cellStyle name="Accent2 10" xfId="573" xr:uid="{00000000-0005-0000-0000-00003C020000}"/>
    <cellStyle name="Accent2 11" xfId="574" xr:uid="{00000000-0005-0000-0000-00003D020000}"/>
    <cellStyle name="Accent2 12" xfId="575" xr:uid="{00000000-0005-0000-0000-00003E020000}"/>
    <cellStyle name="Accent2 13" xfId="576" xr:uid="{00000000-0005-0000-0000-00003F020000}"/>
    <cellStyle name="Accent2 14" xfId="577" xr:uid="{00000000-0005-0000-0000-000040020000}"/>
    <cellStyle name="Accent2 15" xfId="578" xr:uid="{00000000-0005-0000-0000-000041020000}"/>
    <cellStyle name="Accent2 16" xfId="579" xr:uid="{00000000-0005-0000-0000-000042020000}"/>
    <cellStyle name="Accent2 17" xfId="580" xr:uid="{00000000-0005-0000-0000-000043020000}"/>
    <cellStyle name="Accent2 18" xfId="581" xr:uid="{00000000-0005-0000-0000-000044020000}"/>
    <cellStyle name="Accent2 19" xfId="582" xr:uid="{00000000-0005-0000-0000-000045020000}"/>
    <cellStyle name="Accent2 2" xfId="583" xr:uid="{00000000-0005-0000-0000-000046020000}"/>
    <cellStyle name="Accent2 2 2" xfId="584" xr:uid="{00000000-0005-0000-0000-000047020000}"/>
    <cellStyle name="Accent2 2 3" xfId="585" xr:uid="{00000000-0005-0000-0000-000048020000}"/>
    <cellStyle name="Accent2 2 4" xfId="586" xr:uid="{00000000-0005-0000-0000-000049020000}"/>
    <cellStyle name="Accent2 20" xfId="587" xr:uid="{00000000-0005-0000-0000-00004A020000}"/>
    <cellStyle name="Accent2 21" xfId="588" xr:uid="{00000000-0005-0000-0000-00004B020000}"/>
    <cellStyle name="Accent2 22" xfId="589" xr:uid="{00000000-0005-0000-0000-00004C020000}"/>
    <cellStyle name="Accent2 3" xfId="590" xr:uid="{00000000-0005-0000-0000-00004D020000}"/>
    <cellStyle name="Accent2 4" xfId="591" xr:uid="{00000000-0005-0000-0000-00004E020000}"/>
    <cellStyle name="Accent2 5" xfId="592" xr:uid="{00000000-0005-0000-0000-00004F020000}"/>
    <cellStyle name="Accent2 6" xfId="593" xr:uid="{00000000-0005-0000-0000-000050020000}"/>
    <cellStyle name="Accent2 7" xfId="594" xr:uid="{00000000-0005-0000-0000-000051020000}"/>
    <cellStyle name="Accent2 8" xfId="595" xr:uid="{00000000-0005-0000-0000-000052020000}"/>
    <cellStyle name="Accent2 9" xfId="596" xr:uid="{00000000-0005-0000-0000-000053020000}"/>
    <cellStyle name="Accent3" xfId="597" builtinId="37" customBuiltin="1"/>
    <cellStyle name="Accent3 10" xfId="598" xr:uid="{00000000-0005-0000-0000-000055020000}"/>
    <cellStyle name="Accent3 11" xfId="599" xr:uid="{00000000-0005-0000-0000-000056020000}"/>
    <cellStyle name="Accent3 12" xfId="600" xr:uid="{00000000-0005-0000-0000-000057020000}"/>
    <cellStyle name="Accent3 13" xfId="601" xr:uid="{00000000-0005-0000-0000-000058020000}"/>
    <cellStyle name="Accent3 14" xfId="602" xr:uid="{00000000-0005-0000-0000-000059020000}"/>
    <cellStyle name="Accent3 15" xfId="603" xr:uid="{00000000-0005-0000-0000-00005A020000}"/>
    <cellStyle name="Accent3 16" xfId="604" xr:uid="{00000000-0005-0000-0000-00005B020000}"/>
    <cellStyle name="Accent3 17" xfId="605" xr:uid="{00000000-0005-0000-0000-00005C020000}"/>
    <cellStyle name="Accent3 18" xfId="606" xr:uid="{00000000-0005-0000-0000-00005D020000}"/>
    <cellStyle name="Accent3 19" xfId="607" xr:uid="{00000000-0005-0000-0000-00005E020000}"/>
    <cellStyle name="Accent3 2" xfId="608" xr:uid="{00000000-0005-0000-0000-00005F020000}"/>
    <cellStyle name="Accent3 2 2" xfId="609" xr:uid="{00000000-0005-0000-0000-000060020000}"/>
    <cellStyle name="Accent3 2 3" xfId="610" xr:uid="{00000000-0005-0000-0000-000061020000}"/>
    <cellStyle name="Accent3 2 4" xfId="611" xr:uid="{00000000-0005-0000-0000-000062020000}"/>
    <cellStyle name="Accent3 20" xfId="612" xr:uid="{00000000-0005-0000-0000-000063020000}"/>
    <cellStyle name="Accent3 21" xfId="613" xr:uid="{00000000-0005-0000-0000-000064020000}"/>
    <cellStyle name="Accent3 22" xfId="614" xr:uid="{00000000-0005-0000-0000-000065020000}"/>
    <cellStyle name="Accent3 3" xfId="615" xr:uid="{00000000-0005-0000-0000-000066020000}"/>
    <cellStyle name="Accent3 4" xfId="616" xr:uid="{00000000-0005-0000-0000-000067020000}"/>
    <cellStyle name="Accent3 5" xfId="617" xr:uid="{00000000-0005-0000-0000-000068020000}"/>
    <cellStyle name="Accent3 6" xfId="618" xr:uid="{00000000-0005-0000-0000-000069020000}"/>
    <cellStyle name="Accent3 7" xfId="619" xr:uid="{00000000-0005-0000-0000-00006A020000}"/>
    <cellStyle name="Accent3 8" xfId="620" xr:uid="{00000000-0005-0000-0000-00006B020000}"/>
    <cellStyle name="Accent3 9" xfId="621" xr:uid="{00000000-0005-0000-0000-00006C020000}"/>
    <cellStyle name="Accent4" xfId="622" builtinId="41" customBuiltin="1"/>
    <cellStyle name="Accent4 10" xfId="623" xr:uid="{00000000-0005-0000-0000-00006E020000}"/>
    <cellStyle name="Accent4 11" xfId="624" xr:uid="{00000000-0005-0000-0000-00006F020000}"/>
    <cellStyle name="Accent4 12" xfId="625" xr:uid="{00000000-0005-0000-0000-000070020000}"/>
    <cellStyle name="Accent4 13" xfId="626" xr:uid="{00000000-0005-0000-0000-000071020000}"/>
    <cellStyle name="Accent4 14" xfId="627" xr:uid="{00000000-0005-0000-0000-000072020000}"/>
    <cellStyle name="Accent4 15" xfId="628" xr:uid="{00000000-0005-0000-0000-000073020000}"/>
    <cellStyle name="Accent4 16" xfId="629" xr:uid="{00000000-0005-0000-0000-000074020000}"/>
    <cellStyle name="Accent4 17" xfId="630" xr:uid="{00000000-0005-0000-0000-000075020000}"/>
    <cellStyle name="Accent4 18" xfId="631" xr:uid="{00000000-0005-0000-0000-000076020000}"/>
    <cellStyle name="Accent4 19" xfId="632" xr:uid="{00000000-0005-0000-0000-000077020000}"/>
    <cellStyle name="Accent4 2" xfId="633" xr:uid="{00000000-0005-0000-0000-000078020000}"/>
    <cellStyle name="Accent4 2 2" xfId="634" xr:uid="{00000000-0005-0000-0000-000079020000}"/>
    <cellStyle name="Accent4 2 3" xfId="635" xr:uid="{00000000-0005-0000-0000-00007A020000}"/>
    <cellStyle name="Accent4 2 4" xfId="636" xr:uid="{00000000-0005-0000-0000-00007B020000}"/>
    <cellStyle name="Accent4 20" xfId="637" xr:uid="{00000000-0005-0000-0000-00007C020000}"/>
    <cellStyle name="Accent4 21" xfId="638" xr:uid="{00000000-0005-0000-0000-00007D020000}"/>
    <cellStyle name="Accent4 22" xfId="639" xr:uid="{00000000-0005-0000-0000-00007E020000}"/>
    <cellStyle name="Accent4 3" xfId="640" xr:uid="{00000000-0005-0000-0000-00007F020000}"/>
    <cellStyle name="Accent4 4" xfId="641" xr:uid="{00000000-0005-0000-0000-000080020000}"/>
    <cellStyle name="Accent4 5" xfId="642" xr:uid="{00000000-0005-0000-0000-000081020000}"/>
    <cellStyle name="Accent4 6" xfId="643" xr:uid="{00000000-0005-0000-0000-000082020000}"/>
    <cellStyle name="Accent4 7" xfId="644" xr:uid="{00000000-0005-0000-0000-000083020000}"/>
    <cellStyle name="Accent4 8" xfId="645" xr:uid="{00000000-0005-0000-0000-000084020000}"/>
    <cellStyle name="Accent4 9" xfId="646" xr:uid="{00000000-0005-0000-0000-000085020000}"/>
    <cellStyle name="Accent5" xfId="647" builtinId="45" customBuiltin="1"/>
    <cellStyle name="Accent5 10" xfId="648" xr:uid="{00000000-0005-0000-0000-000087020000}"/>
    <cellStyle name="Accent5 11" xfId="649" xr:uid="{00000000-0005-0000-0000-000088020000}"/>
    <cellStyle name="Accent5 12" xfId="650" xr:uid="{00000000-0005-0000-0000-000089020000}"/>
    <cellStyle name="Accent5 13" xfId="651" xr:uid="{00000000-0005-0000-0000-00008A020000}"/>
    <cellStyle name="Accent5 14" xfId="652" xr:uid="{00000000-0005-0000-0000-00008B020000}"/>
    <cellStyle name="Accent5 15" xfId="653" xr:uid="{00000000-0005-0000-0000-00008C020000}"/>
    <cellStyle name="Accent5 16" xfId="654" xr:uid="{00000000-0005-0000-0000-00008D020000}"/>
    <cellStyle name="Accent5 17" xfId="655" xr:uid="{00000000-0005-0000-0000-00008E020000}"/>
    <cellStyle name="Accent5 18" xfId="656" xr:uid="{00000000-0005-0000-0000-00008F020000}"/>
    <cellStyle name="Accent5 19" xfId="657" xr:uid="{00000000-0005-0000-0000-000090020000}"/>
    <cellStyle name="Accent5 2" xfId="658" xr:uid="{00000000-0005-0000-0000-000091020000}"/>
    <cellStyle name="Accent5 2 2" xfId="659" xr:uid="{00000000-0005-0000-0000-000092020000}"/>
    <cellStyle name="Accent5 2 3" xfId="660" xr:uid="{00000000-0005-0000-0000-000093020000}"/>
    <cellStyle name="Accent5 2 4" xfId="661" xr:uid="{00000000-0005-0000-0000-000094020000}"/>
    <cellStyle name="Accent5 20" xfId="662" xr:uid="{00000000-0005-0000-0000-000095020000}"/>
    <cellStyle name="Accent5 21" xfId="663" xr:uid="{00000000-0005-0000-0000-000096020000}"/>
    <cellStyle name="Accent5 22" xfId="664" xr:uid="{00000000-0005-0000-0000-000097020000}"/>
    <cellStyle name="Accent5 3" xfId="665" xr:uid="{00000000-0005-0000-0000-000098020000}"/>
    <cellStyle name="Accent5 4" xfId="666" xr:uid="{00000000-0005-0000-0000-000099020000}"/>
    <cellStyle name="Accent5 5" xfId="667" xr:uid="{00000000-0005-0000-0000-00009A020000}"/>
    <cellStyle name="Accent5 6" xfId="668" xr:uid="{00000000-0005-0000-0000-00009B020000}"/>
    <cellStyle name="Accent5 7" xfId="669" xr:uid="{00000000-0005-0000-0000-00009C020000}"/>
    <cellStyle name="Accent5 8" xfId="670" xr:uid="{00000000-0005-0000-0000-00009D020000}"/>
    <cellStyle name="Accent5 9" xfId="671" xr:uid="{00000000-0005-0000-0000-00009E020000}"/>
    <cellStyle name="Accent6" xfId="672" builtinId="49" customBuiltin="1"/>
    <cellStyle name="Accent6 10" xfId="673" xr:uid="{00000000-0005-0000-0000-0000A0020000}"/>
    <cellStyle name="Accent6 11" xfId="674" xr:uid="{00000000-0005-0000-0000-0000A1020000}"/>
    <cellStyle name="Accent6 12" xfId="675" xr:uid="{00000000-0005-0000-0000-0000A2020000}"/>
    <cellStyle name="Accent6 13" xfId="676" xr:uid="{00000000-0005-0000-0000-0000A3020000}"/>
    <cellStyle name="Accent6 14" xfId="677" xr:uid="{00000000-0005-0000-0000-0000A4020000}"/>
    <cellStyle name="Accent6 15" xfId="678" xr:uid="{00000000-0005-0000-0000-0000A5020000}"/>
    <cellStyle name="Accent6 16" xfId="679" xr:uid="{00000000-0005-0000-0000-0000A6020000}"/>
    <cellStyle name="Accent6 17" xfId="680" xr:uid="{00000000-0005-0000-0000-0000A7020000}"/>
    <cellStyle name="Accent6 18" xfId="681" xr:uid="{00000000-0005-0000-0000-0000A8020000}"/>
    <cellStyle name="Accent6 19" xfId="682" xr:uid="{00000000-0005-0000-0000-0000A9020000}"/>
    <cellStyle name="Accent6 2" xfId="683" xr:uid="{00000000-0005-0000-0000-0000AA020000}"/>
    <cellStyle name="Accent6 2 2" xfId="684" xr:uid="{00000000-0005-0000-0000-0000AB020000}"/>
    <cellStyle name="Accent6 2 3" xfId="685" xr:uid="{00000000-0005-0000-0000-0000AC020000}"/>
    <cellStyle name="Accent6 2 4" xfId="686" xr:uid="{00000000-0005-0000-0000-0000AD020000}"/>
    <cellStyle name="Accent6 20" xfId="687" xr:uid="{00000000-0005-0000-0000-0000AE020000}"/>
    <cellStyle name="Accent6 21" xfId="688" xr:uid="{00000000-0005-0000-0000-0000AF020000}"/>
    <cellStyle name="Accent6 22" xfId="689" xr:uid="{00000000-0005-0000-0000-0000B0020000}"/>
    <cellStyle name="Accent6 3" xfId="690" xr:uid="{00000000-0005-0000-0000-0000B1020000}"/>
    <cellStyle name="Accent6 4" xfId="691" xr:uid="{00000000-0005-0000-0000-0000B2020000}"/>
    <cellStyle name="Accent6 5" xfId="692" xr:uid="{00000000-0005-0000-0000-0000B3020000}"/>
    <cellStyle name="Accent6 6" xfId="693" xr:uid="{00000000-0005-0000-0000-0000B4020000}"/>
    <cellStyle name="Accent6 7" xfId="694" xr:uid="{00000000-0005-0000-0000-0000B5020000}"/>
    <cellStyle name="Accent6 8" xfId="695" xr:uid="{00000000-0005-0000-0000-0000B6020000}"/>
    <cellStyle name="Accent6 9" xfId="696" xr:uid="{00000000-0005-0000-0000-0000B7020000}"/>
    <cellStyle name="Aprēķināšana" xfId="722" xr:uid="{00000000-0005-0000-0000-0000B8020000}"/>
    <cellStyle name="Aprēķināšana 2" xfId="697" xr:uid="{00000000-0005-0000-0000-0000B9020000}"/>
    <cellStyle name="Bad" xfId="2414" builtinId="27" customBuiltin="1"/>
    <cellStyle name="Bad 10" xfId="698" xr:uid="{00000000-0005-0000-0000-0000BB020000}"/>
    <cellStyle name="Bad 11" xfId="699" xr:uid="{00000000-0005-0000-0000-0000BC020000}"/>
    <cellStyle name="Bad 12" xfId="700" xr:uid="{00000000-0005-0000-0000-0000BD020000}"/>
    <cellStyle name="Bad 13" xfId="701" xr:uid="{00000000-0005-0000-0000-0000BE020000}"/>
    <cellStyle name="Bad 14" xfId="702" xr:uid="{00000000-0005-0000-0000-0000BF020000}"/>
    <cellStyle name="Bad 15" xfId="703" xr:uid="{00000000-0005-0000-0000-0000C0020000}"/>
    <cellStyle name="Bad 16" xfId="704" xr:uid="{00000000-0005-0000-0000-0000C1020000}"/>
    <cellStyle name="Bad 17" xfId="705" xr:uid="{00000000-0005-0000-0000-0000C2020000}"/>
    <cellStyle name="Bad 18" xfId="706" xr:uid="{00000000-0005-0000-0000-0000C3020000}"/>
    <cellStyle name="Bad 19" xfId="707" xr:uid="{00000000-0005-0000-0000-0000C4020000}"/>
    <cellStyle name="Bad 2" xfId="708" xr:uid="{00000000-0005-0000-0000-0000C5020000}"/>
    <cellStyle name="Bad 2 2" xfId="709" xr:uid="{00000000-0005-0000-0000-0000C6020000}"/>
    <cellStyle name="Bad 2 3" xfId="710" xr:uid="{00000000-0005-0000-0000-0000C7020000}"/>
    <cellStyle name="Bad 2 4" xfId="711" xr:uid="{00000000-0005-0000-0000-0000C8020000}"/>
    <cellStyle name="Bad 20" xfId="712" xr:uid="{00000000-0005-0000-0000-0000C9020000}"/>
    <cellStyle name="Bad 21" xfId="713" xr:uid="{00000000-0005-0000-0000-0000CA020000}"/>
    <cellStyle name="Bad 22" xfId="714" xr:uid="{00000000-0005-0000-0000-0000CB020000}"/>
    <cellStyle name="Bad 3" xfId="715" xr:uid="{00000000-0005-0000-0000-0000CC020000}"/>
    <cellStyle name="Bad 4" xfId="716" xr:uid="{00000000-0005-0000-0000-0000CD020000}"/>
    <cellStyle name="Bad 5" xfId="717" xr:uid="{00000000-0005-0000-0000-0000CE020000}"/>
    <cellStyle name="Bad 6" xfId="718" xr:uid="{00000000-0005-0000-0000-0000CF020000}"/>
    <cellStyle name="Bad 7" xfId="719" xr:uid="{00000000-0005-0000-0000-0000D0020000}"/>
    <cellStyle name="Bad 8" xfId="720" xr:uid="{00000000-0005-0000-0000-0000D1020000}"/>
    <cellStyle name="Bad 9" xfId="721" xr:uid="{00000000-0005-0000-0000-0000D2020000}"/>
    <cellStyle name="Brīdinājuma teksts" xfId="2481" xr:uid="{00000000-0005-0000-0000-0000D3020000}"/>
    <cellStyle name="Calculation 10" xfId="723" xr:uid="{00000000-0005-0000-0000-0000D4020000}"/>
    <cellStyle name="Calculation 11" xfId="724" xr:uid="{00000000-0005-0000-0000-0000D5020000}"/>
    <cellStyle name="Calculation 12" xfId="725" xr:uid="{00000000-0005-0000-0000-0000D6020000}"/>
    <cellStyle name="Calculation 13" xfId="726" xr:uid="{00000000-0005-0000-0000-0000D7020000}"/>
    <cellStyle name="Calculation 14" xfId="727" xr:uid="{00000000-0005-0000-0000-0000D8020000}"/>
    <cellStyle name="Calculation 15" xfId="728" xr:uid="{00000000-0005-0000-0000-0000D9020000}"/>
    <cellStyle name="Calculation 16" xfId="729" xr:uid="{00000000-0005-0000-0000-0000DA020000}"/>
    <cellStyle name="Calculation 17" xfId="730" xr:uid="{00000000-0005-0000-0000-0000DB020000}"/>
    <cellStyle name="Calculation 18" xfId="731" xr:uid="{00000000-0005-0000-0000-0000DC020000}"/>
    <cellStyle name="Calculation 19" xfId="732" xr:uid="{00000000-0005-0000-0000-0000DD020000}"/>
    <cellStyle name="Calculation 2" xfId="733" xr:uid="{00000000-0005-0000-0000-0000DE020000}"/>
    <cellStyle name="Calculation 2 2" xfId="734" xr:uid="{00000000-0005-0000-0000-0000DF020000}"/>
    <cellStyle name="Calculation 2 3" xfId="735" xr:uid="{00000000-0005-0000-0000-0000E0020000}"/>
    <cellStyle name="Calculation 2 4" xfId="736" xr:uid="{00000000-0005-0000-0000-0000E1020000}"/>
    <cellStyle name="Calculation 20" xfId="737" xr:uid="{00000000-0005-0000-0000-0000E2020000}"/>
    <cellStyle name="Calculation 21" xfId="738" xr:uid="{00000000-0005-0000-0000-0000E3020000}"/>
    <cellStyle name="Calculation 22" xfId="739" xr:uid="{00000000-0005-0000-0000-0000E4020000}"/>
    <cellStyle name="Calculation 3" xfId="740" xr:uid="{00000000-0005-0000-0000-0000E5020000}"/>
    <cellStyle name="Calculation 4" xfId="741" xr:uid="{00000000-0005-0000-0000-0000E6020000}"/>
    <cellStyle name="Calculation 5" xfId="742" xr:uid="{00000000-0005-0000-0000-0000E7020000}"/>
    <cellStyle name="Calculation 6" xfId="743" xr:uid="{00000000-0005-0000-0000-0000E8020000}"/>
    <cellStyle name="Calculation 7" xfId="744" xr:uid="{00000000-0005-0000-0000-0000E9020000}"/>
    <cellStyle name="Calculation 8" xfId="745" xr:uid="{00000000-0005-0000-0000-0000EA020000}"/>
    <cellStyle name="Calculation 9" xfId="746" xr:uid="{00000000-0005-0000-0000-0000EB020000}"/>
    <cellStyle name="Check Cell" xfId="2385" builtinId="23" customBuiltin="1"/>
    <cellStyle name="Check Cell 10" xfId="747" xr:uid="{00000000-0005-0000-0000-0000ED020000}"/>
    <cellStyle name="Check Cell 11" xfId="748" xr:uid="{00000000-0005-0000-0000-0000EE020000}"/>
    <cellStyle name="Check Cell 12" xfId="749" xr:uid="{00000000-0005-0000-0000-0000EF020000}"/>
    <cellStyle name="Check Cell 13" xfId="750" xr:uid="{00000000-0005-0000-0000-0000F0020000}"/>
    <cellStyle name="Check Cell 14" xfId="751" xr:uid="{00000000-0005-0000-0000-0000F1020000}"/>
    <cellStyle name="Check Cell 15" xfId="752" xr:uid="{00000000-0005-0000-0000-0000F2020000}"/>
    <cellStyle name="Check Cell 16" xfId="753" xr:uid="{00000000-0005-0000-0000-0000F3020000}"/>
    <cellStyle name="Check Cell 17" xfId="754" xr:uid="{00000000-0005-0000-0000-0000F4020000}"/>
    <cellStyle name="Check Cell 18" xfId="755" xr:uid="{00000000-0005-0000-0000-0000F5020000}"/>
    <cellStyle name="Check Cell 19" xfId="756" xr:uid="{00000000-0005-0000-0000-0000F6020000}"/>
    <cellStyle name="Check Cell 2" xfId="757" xr:uid="{00000000-0005-0000-0000-0000F7020000}"/>
    <cellStyle name="Check Cell 2 2" xfId="758" xr:uid="{00000000-0005-0000-0000-0000F8020000}"/>
    <cellStyle name="Check Cell 2 3" xfId="759" xr:uid="{00000000-0005-0000-0000-0000F9020000}"/>
    <cellStyle name="Check Cell 2 4" xfId="760" xr:uid="{00000000-0005-0000-0000-0000FA020000}"/>
    <cellStyle name="Check Cell 20" xfId="761" xr:uid="{00000000-0005-0000-0000-0000FB020000}"/>
    <cellStyle name="Check Cell 21" xfId="762" xr:uid="{00000000-0005-0000-0000-0000FC020000}"/>
    <cellStyle name="Check Cell 22" xfId="763" xr:uid="{00000000-0005-0000-0000-0000FD020000}"/>
    <cellStyle name="Check Cell 3" xfId="764" xr:uid="{00000000-0005-0000-0000-0000FE020000}"/>
    <cellStyle name="Check Cell 4" xfId="765" xr:uid="{00000000-0005-0000-0000-0000FF020000}"/>
    <cellStyle name="Check Cell 5" xfId="766" xr:uid="{00000000-0005-0000-0000-000000030000}"/>
    <cellStyle name="Check Cell 6" xfId="767" xr:uid="{00000000-0005-0000-0000-000001030000}"/>
    <cellStyle name="Check Cell 7" xfId="768" xr:uid="{00000000-0005-0000-0000-000002030000}"/>
    <cellStyle name="Check Cell 8" xfId="769" xr:uid="{00000000-0005-0000-0000-000003030000}"/>
    <cellStyle name="Check Cell 9" xfId="770" xr:uid="{00000000-0005-0000-0000-000004030000}"/>
    <cellStyle name="Comma" xfId="2547" builtinId="3"/>
    <cellStyle name="Comma 10" xfId="771" xr:uid="{00000000-0005-0000-0000-000006030000}"/>
    <cellStyle name="Comma 10 10" xfId="5358" xr:uid="{6FB0B2CF-5AB5-407C-89D5-CCB1B88413D0}"/>
    <cellStyle name="Comma 10 2" xfId="772" xr:uid="{00000000-0005-0000-0000-000007030000}"/>
    <cellStyle name="Comma 10 2 2" xfId="773" xr:uid="{00000000-0005-0000-0000-000008030000}"/>
    <cellStyle name="Comma 10 2 2 2" xfId="3648" xr:uid="{6B5F5ADF-6D20-420E-9CE5-812397A8F9C0}"/>
    <cellStyle name="Comma 10 2 2 2 2" xfId="4960" xr:uid="{60D05BB0-86A9-40A7-842B-A173F18A324C}"/>
    <cellStyle name="Comma 10 2 2 3" xfId="2654" xr:uid="{28611044-8F6E-47E4-9D7A-8C6FBC5E0143}"/>
    <cellStyle name="Comma 10 2 2 4" xfId="4580" xr:uid="{41D2939E-6725-49F2-B94B-4A76FFC35BC2}"/>
    <cellStyle name="Comma 10 2 2 5" xfId="5360" xr:uid="{E5546D43-987A-4D5C-B1EC-68925491E7D2}"/>
    <cellStyle name="Comma 10 2 3" xfId="3647" xr:uid="{C894BBC6-BF47-40B9-A15C-FA36DEDDE8A3}"/>
    <cellStyle name="Comma 10 2 3 2" xfId="4959" xr:uid="{CDD44D10-0E5B-467B-AFB1-11CA344E909B}"/>
    <cellStyle name="Comma 10 2 4" xfId="2653" xr:uid="{C55CBBD0-0763-4C23-AEC4-B0AF41491CE1}"/>
    <cellStyle name="Comma 10 2 5" xfId="4579" xr:uid="{7A0B9616-5CB0-4AEB-B7AB-E99E2096C562}"/>
    <cellStyle name="Comma 10 2 6" xfId="5359" xr:uid="{30489088-F4BC-4074-BDF2-23DE2903C64B}"/>
    <cellStyle name="Comma 10 3" xfId="774" xr:uid="{00000000-0005-0000-0000-000009030000}"/>
    <cellStyle name="Comma 10 3 2" xfId="3649" xr:uid="{A73F9D2C-1CCD-41B2-A78F-1068349810B5}"/>
    <cellStyle name="Comma 10 3 2 2" xfId="4961" xr:uid="{7DEE32E1-454A-4DEE-8912-92AF3751C91A}"/>
    <cellStyle name="Comma 10 3 3" xfId="2655" xr:uid="{EBBB3555-6726-4A8F-9F82-E30D8D023262}"/>
    <cellStyle name="Comma 10 3 4" xfId="4581" xr:uid="{278BB017-DC16-42E0-AC5C-CD3CE119B8CF}"/>
    <cellStyle name="Comma 10 3 5" xfId="5361" xr:uid="{B10DF5CD-FA02-47ED-8019-B33E24B40E15}"/>
    <cellStyle name="Comma 10 4" xfId="775" xr:uid="{00000000-0005-0000-0000-00000A030000}"/>
    <cellStyle name="Comma 10 5" xfId="776" xr:uid="{00000000-0005-0000-0000-00000B030000}"/>
    <cellStyle name="Comma 10 5 2" xfId="3650" xr:uid="{FABAFB7B-36BA-4E92-A8B3-5B1F27E0ACEC}"/>
    <cellStyle name="Comma 10 5 2 2" xfId="4962" xr:uid="{F941F999-A163-4B29-93C6-C43BE615F050}"/>
    <cellStyle name="Comma 10 5 3" xfId="2656" xr:uid="{5533A6D2-00B2-4E8C-963B-8DD2540467F9}"/>
    <cellStyle name="Comma 10 5 4" xfId="4582" xr:uid="{EDD7AB2E-6E75-47B4-98D2-F69D51F2F548}"/>
    <cellStyle name="Comma 10 5 5" xfId="5362" xr:uid="{9C0DF69E-B320-46EE-94EB-9B57D7597C97}"/>
    <cellStyle name="Comma 10 6" xfId="777" xr:uid="{00000000-0005-0000-0000-00000C030000}"/>
    <cellStyle name="Comma 10 6 2" xfId="3651" xr:uid="{0BFEFF3C-9A73-46C3-ABA8-2CFC58239D55}"/>
    <cellStyle name="Comma 10 6 2 2" xfId="4963" xr:uid="{889FEE67-BECB-4400-B3A9-3EF4E13F0D2E}"/>
    <cellStyle name="Comma 10 6 3" xfId="2657" xr:uid="{0AFED9CF-BAC2-45A4-A4E4-8865568371DF}"/>
    <cellStyle name="Comma 10 6 4" xfId="4583" xr:uid="{46795FFF-B1BD-4747-9679-85A423BC8EA8}"/>
    <cellStyle name="Comma 10 6 5" xfId="5363" xr:uid="{2E137D5F-4CA3-4B9A-A48B-875D0572205E}"/>
    <cellStyle name="Comma 10 7" xfId="3646" xr:uid="{8C0BA46E-B37F-4FAB-9D2E-B05A4AADDAF5}"/>
    <cellStyle name="Comma 10 7 2" xfId="4958" xr:uid="{E3760CFE-1BF3-4428-A111-61E7E96345E9}"/>
    <cellStyle name="Comma 10 8" xfId="2652" xr:uid="{CD4876C4-1390-4757-83E3-E7E38FBB5C5B}"/>
    <cellStyle name="Comma 10 9" xfId="4578" xr:uid="{F6E8DAA5-6F15-4986-BBEF-BEA8CE57B91C}"/>
    <cellStyle name="Comma 11" xfId="778" xr:uid="{00000000-0005-0000-0000-00000D030000}"/>
    <cellStyle name="Comma 11 10" xfId="5364" xr:uid="{DAA6F08C-A62D-4EB1-93C9-17C2B474A6AE}"/>
    <cellStyle name="Comma 11 2" xfId="779" xr:uid="{00000000-0005-0000-0000-00000E030000}"/>
    <cellStyle name="Comma 11 2 2" xfId="780" xr:uid="{00000000-0005-0000-0000-00000F030000}"/>
    <cellStyle name="Comma 11 2 2 2" xfId="3654" xr:uid="{31C2AB91-24D0-4226-91A8-211E5D0993A8}"/>
    <cellStyle name="Comma 11 2 2 2 2" xfId="4966" xr:uid="{687DC3AD-3CD0-454F-A9AE-E9254442B3F8}"/>
    <cellStyle name="Comma 11 2 2 3" xfId="2660" xr:uid="{62DBD13A-370C-47F0-91AB-5AEB05CDFDFB}"/>
    <cellStyle name="Comma 11 2 2 4" xfId="4586" xr:uid="{CC463D51-980D-48FB-86CE-58C61158322B}"/>
    <cellStyle name="Comma 11 2 2 5" xfId="5366" xr:uid="{883DB329-9FC9-4429-AD04-01C217599CBE}"/>
    <cellStyle name="Comma 11 2 3" xfId="3653" xr:uid="{1E3A20FA-BFC8-41ED-B717-EFBA8B73D275}"/>
    <cellStyle name="Comma 11 2 3 2" xfId="4965" xr:uid="{972AC6B5-6874-4FC0-B4D1-01299F89F733}"/>
    <cellStyle name="Comma 11 2 4" xfId="2659" xr:uid="{B6F5AC16-4278-4D3C-87D6-950732F4B0F2}"/>
    <cellStyle name="Comma 11 2 5" xfId="4585" xr:uid="{5BC75D3B-E62A-4DE9-9951-85E921A17B79}"/>
    <cellStyle name="Comma 11 2 6" xfId="5365" xr:uid="{61D5F9A9-D78E-4DC3-8EDD-C53A89901937}"/>
    <cellStyle name="Comma 11 3" xfId="781" xr:uid="{00000000-0005-0000-0000-000010030000}"/>
    <cellStyle name="Comma 11 3 2" xfId="3655" xr:uid="{94A1EBB0-96F0-4F32-AB21-6F1EB333F9A2}"/>
    <cellStyle name="Comma 11 3 2 2" xfId="4967" xr:uid="{6894E9E2-3A3D-4A6F-9D74-D8544D123465}"/>
    <cellStyle name="Comma 11 3 3" xfId="2661" xr:uid="{693DA4C5-3B2B-4D98-8B1E-5955281B745F}"/>
    <cellStyle name="Comma 11 3 4" xfId="4587" xr:uid="{C6E65CBE-B997-4AA1-B77A-96CB5CF3CFA1}"/>
    <cellStyle name="Comma 11 3 5" xfId="5367" xr:uid="{721C9645-036A-4F0A-A4FE-654EA70895DC}"/>
    <cellStyle name="Comma 11 4" xfId="782" xr:uid="{00000000-0005-0000-0000-000011030000}"/>
    <cellStyle name="Comma 11 5" xfId="783" xr:uid="{00000000-0005-0000-0000-000012030000}"/>
    <cellStyle name="Comma 11 5 2" xfId="3656" xr:uid="{AEFA2CC8-4935-4EBB-8C35-52119E7110AB}"/>
    <cellStyle name="Comma 11 5 2 2" xfId="4968" xr:uid="{3309593F-A98E-4EBB-BA3A-6A132CD01BBA}"/>
    <cellStyle name="Comma 11 5 3" xfId="2662" xr:uid="{448707AC-8C4E-4E73-95B5-7BE9CC4E7472}"/>
    <cellStyle name="Comma 11 5 4" xfId="4588" xr:uid="{B3D0A6C8-A33D-404E-B9CB-E7040CB94A79}"/>
    <cellStyle name="Comma 11 5 5" xfId="5368" xr:uid="{38AEE916-E016-4C7E-A41A-7D321A132B7D}"/>
    <cellStyle name="Comma 11 6" xfId="784" xr:uid="{00000000-0005-0000-0000-000013030000}"/>
    <cellStyle name="Comma 11 6 2" xfId="3657" xr:uid="{4FE59772-E466-4FD9-9189-814EBF07521A}"/>
    <cellStyle name="Comma 11 6 2 2" xfId="4969" xr:uid="{3ABC84D6-F776-44E3-8DE4-0D734475B1AC}"/>
    <cellStyle name="Comma 11 6 3" xfId="2663" xr:uid="{68AC08C4-F4A6-43EB-B926-933470ADC759}"/>
    <cellStyle name="Comma 11 6 4" xfId="4589" xr:uid="{0783FEF8-F79F-41B2-9556-C4193A39F7DD}"/>
    <cellStyle name="Comma 11 6 5" xfId="5369" xr:uid="{9E5E9663-F8C3-4902-BC36-3539810FB6B9}"/>
    <cellStyle name="Comma 11 7" xfId="3652" xr:uid="{21D05365-7B7D-4375-91B9-FBD22C5F52FE}"/>
    <cellStyle name="Comma 11 7 2" xfId="4964" xr:uid="{1700F0AB-5847-4884-AB04-91780B4BAD2C}"/>
    <cellStyle name="Comma 11 8" xfId="2658" xr:uid="{57A85851-EB28-4153-80E0-79F2D206AD2E}"/>
    <cellStyle name="Comma 11 9" xfId="4584" xr:uid="{4BDC3F98-B299-44A9-93AD-DAED6702D4B5}"/>
    <cellStyle name="Comma 12" xfId="785" xr:uid="{00000000-0005-0000-0000-000014030000}"/>
    <cellStyle name="Comma 12 10" xfId="5370" xr:uid="{D3043348-8547-45AF-9C31-8C347C74A550}"/>
    <cellStyle name="Comma 12 2" xfId="786" xr:uid="{00000000-0005-0000-0000-000015030000}"/>
    <cellStyle name="Comma 12 2 2" xfId="787" xr:uid="{00000000-0005-0000-0000-000016030000}"/>
    <cellStyle name="Comma 12 2 2 2" xfId="3660" xr:uid="{FED364DA-4FE3-4F9E-BE70-119F2E0F7B7C}"/>
    <cellStyle name="Comma 12 2 2 2 2" xfId="4972" xr:uid="{A5773A21-6FBE-4873-BA1F-5DE2E86A9DBE}"/>
    <cellStyle name="Comma 12 2 2 3" xfId="2666" xr:uid="{EB8430D7-DDE4-4671-B06C-520308E19755}"/>
    <cellStyle name="Comma 12 2 2 4" xfId="4592" xr:uid="{B83B1C11-DB05-4794-8724-0CC51E7BC2E9}"/>
    <cellStyle name="Comma 12 2 2 5" xfId="5372" xr:uid="{0D72C916-6BBF-4B1C-91B8-A6DCB720766E}"/>
    <cellStyle name="Comma 12 2 3" xfId="3659" xr:uid="{98F1FF01-9C08-4E6C-9DE7-3110EE15DFA0}"/>
    <cellStyle name="Comma 12 2 3 2" xfId="4971" xr:uid="{38A0745F-29BD-4CEC-889B-BE938B809286}"/>
    <cellStyle name="Comma 12 2 4" xfId="2665" xr:uid="{1314EA9E-9A5E-4D94-B698-303461224D7D}"/>
    <cellStyle name="Comma 12 2 5" xfId="4591" xr:uid="{9F8D2303-0A61-4D21-8DD1-02F67CD5983C}"/>
    <cellStyle name="Comma 12 2 6" xfId="5371" xr:uid="{56C2673B-9C71-4B30-B507-DF661B834DD1}"/>
    <cellStyle name="Comma 12 3" xfId="788" xr:uid="{00000000-0005-0000-0000-000017030000}"/>
    <cellStyle name="Comma 12 3 2" xfId="3661" xr:uid="{919ABCFB-9C9A-4338-B3AF-07FB2F1798B1}"/>
    <cellStyle name="Comma 12 3 2 2" xfId="4973" xr:uid="{AC756202-5494-444F-86D4-3DE44A5FB7ED}"/>
    <cellStyle name="Comma 12 3 3" xfId="2667" xr:uid="{E61AEEE6-109E-46D4-8006-0E81F69A2B95}"/>
    <cellStyle name="Comma 12 3 4" xfId="4593" xr:uid="{EA753465-3FD2-475C-A3A0-D74808AFF901}"/>
    <cellStyle name="Comma 12 3 5" xfId="5373" xr:uid="{06EDE916-F69F-43F0-8C39-9D8E3825AC4C}"/>
    <cellStyle name="Comma 12 4" xfId="789" xr:uid="{00000000-0005-0000-0000-000018030000}"/>
    <cellStyle name="Comma 12 5" xfId="790" xr:uid="{00000000-0005-0000-0000-000019030000}"/>
    <cellStyle name="Comma 12 5 2" xfId="3662" xr:uid="{F2CE12C0-965B-46AD-8A99-9A9330A2F827}"/>
    <cellStyle name="Comma 12 5 2 2" xfId="4974" xr:uid="{6C166773-ABDD-4CE5-8C4C-510326CB73AB}"/>
    <cellStyle name="Comma 12 5 3" xfId="2668" xr:uid="{33468444-1DEC-4269-A2DF-C68A26616091}"/>
    <cellStyle name="Comma 12 5 4" xfId="4594" xr:uid="{0F3A2F08-EA94-4223-A9BB-C3E570F51FF5}"/>
    <cellStyle name="Comma 12 5 5" xfId="5374" xr:uid="{D39FFBE7-1051-400A-83B2-68B01E5C3039}"/>
    <cellStyle name="Comma 12 6" xfId="791" xr:uid="{00000000-0005-0000-0000-00001A030000}"/>
    <cellStyle name="Comma 12 6 2" xfId="3663" xr:uid="{3CFA39FE-7AD5-49FB-A038-7436CD844471}"/>
    <cellStyle name="Comma 12 6 2 2" xfId="4975" xr:uid="{60F73D96-43D5-40FA-B802-498E2995DCB3}"/>
    <cellStyle name="Comma 12 6 3" xfId="2669" xr:uid="{CCB5843C-8F55-4419-9867-D7D54E6F58ED}"/>
    <cellStyle name="Comma 12 6 4" xfId="4595" xr:uid="{286641EC-EBEE-487E-85A7-52EB53FCBC66}"/>
    <cellStyle name="Comma 12 6 5" xfId="5375" xr:uid="{F61F1A80-B8E5-442C-9B7B-9057B423D5A3}"/>
    <cellStyle name="Comma 12 7" xfId="3658" xr:uid="{905B6938-6660-4B11-B86B-596307A2CFA4}"/>
    <cellStyle name="Comma 12 7 2" xfId="4970" xr:uid="{21A9B7CD-6A18-4016-BDEC-368B172F9082}"/>
    <cellStyle name="Comma 12 8" xfId="2664" xr:uid="{5FB8A667-2432-4D2B-AA2F-454F0A44F005}"/>
    <cellStyle name="Comma 12 9" xfId="4590" xr:uid="{F25646BC-037A-460A-940F-A1FEFFF0047C}"/>
    <cellStyle name="Comma 13" xfId="792" xr:uid="{00000000-0005-0000-0000-00001B030000}"/>
    <cellStyle name="Comma 13 2" xfId="793" xr:uid="{00000000-0005-0000-0000-00001C030000}"/>
    <cellStyle name="Comma 13 2 2" xfId="3665" xr:uid="{EF467876-B90E-4CD4-840C-39A5826BB0A9}"/>
    <cellStyle name="Comma 13 2 2 2" xfId="4977" xr:uid="{420C266F-E7A2-4091-8040-A9B9F2844A19}"/>
    <cellStyle name="Comma 13 2 3" xfId="2671" xr:uid="{AE65925A-AB86-4E50-9A67-ADCE0C47E0F2}"/>
    <cellStyle name="Comma 13 2 4" xfId="4597" xr:uid="{323752B4-4AE2-41DC-B8FD-602553C51F77}"/>
    <cellStyle name="Comma 13 2 5" xfId="5377" xr:uid="{137358A9-E0D8-4AA5-973D-29EA665A95B0}"/>
    <cellStyle name="Comma 13 3" xfId="794" xr:uid="{00000000-0005-0000-0000-00001D030000}"/>
    <cellStyle name="Comma 13 4" xfId="3664" xr:uid="{656AFFFD-BA51-495D-A935-219214A51A49}"/>
    <cellStyle name="Comma 13 4 2" xfId="4976" xr:uid="{524FC8B3-52DE-4085-9898-CC7B2DFE1670}"/>
    <cellStyle name="Comma 13 5" xfId="2670" xr:uid="{6D54248F-5779-4791-A58D-D307DD3BB490}"/>
    <cellStyle name="Comma 13 6" xfId="4596" xr:uid="{4C40F752-A259-4E12-958F-1307647C8F38}"/>
    <cellStyle name="Comma 13 7" xfId="5376" xr:uid="{0318D1B4-05DB-4604-88CB-FC589FE98BDB}"/>
    <cellStyle name="Comma 14" xfId="795" xr:uid="{00000000-0005-0000-0000-00001E030000}"/>
    <cellStyle name="Comma 14 2" xfId="796" xr:uid="{00000000-0005-0000-0000-00001F030000}"/>
    <cellStyle name="Comma 14 3" xfId="3666" xr:uid="{ECB51BF1-E1EF-4ACD-8A2D-1610B959C5BB}"/>
    <cellStyle name="Comma 14 3 2" xfId="4978" xr:uid="{C4BE6552-449B-4050-AA7C-4AC809297ABA}"/>
    <cellStyle name="Comma 14 4" xfId="2672" xr:uid="{6F2843AD-26A4-4086-84C7-CD6B3DF00050}"/>
    <cellStyle name="Comma 14 5" xfId="4598" xr:uid="{0B88769F-6DAA-410A-9465-3414A018D651}"/>
    <cellStyle name="Comma 14 6" xfId="5378" xr:uid="{583605A5-5E1E-4087-9C51-133E037E1B1D}"/>
    <cellStyle name="Comma 15" xfId="797" xr:uid="{00000000-0005-0000-0000-000020030000}"/>
    <cellStyle name="Comma 16" xfId="798" xr:uid="{00000000-0005-0000-0000-000021030000}"/>
    <cellStyle name="Comma 17" xfId="799" xr:uid="{00000000-0005-0000-0000-000022030000}"/>
    <cellStyle name="Comma 18" xfId="800" xr:uid="{00000000-0005-0000-0000-000023030000}"/>
    <cellStyle name="Comma 19" xfId="801" xr:uid="{00000000-0005-0000-0000-000024030000}"/>
    <cellStyle name="Comma 2" xfId="802" xr:uid="{00000000-0005-0000-0000-000025030000}"/>
    <cellStyle name="Comma 2 10" xfId="803" xr:uid="{00000000-0005-0000-0000-000026030000}"/>
    <cellStyle name="Comma 2 11" xfId="804" xr:uid="{00000000-0005-0000-0000-000027030000}"/>
    <cellStyle name="Comma 2 12" xfId="805" xr:uid="{00000000-0005-0000-0000-000028030000}"/>
    <cellStyle name="Comma 2 13" xfId="806" xr:uid="{00000000-0005-0000-0000-000029030000}"/>
    <cellStyle name="Comma 2 14" xfId="807" xr:uid="{00000000-0005-0000-0000-00002A030000}"/>
    <cellStyle name="Comma 2 15" xfId="808" xr:uid="{00000000-0005-0000-0000-00002B030000}"/>
    <cellStyle name="Comma 2 16" xfId="809" xr:uid="{00000000-0005-0000-0000-00002C030000}"/>
    <cellStyle name="Comma 2 17" xfId="810" xr:uid="{00000000-0005-0000-0000-00002D030000}"/>
    <cellStyle name="Comma 2 17 10" xfId="811" xr:uid="{00000000-0005-0000-0000-00002E030000}"/>
    <cellStyle name="Comma 2 17 11" xfId="812" xr:uid="{00000000-0005-0000-0000-00002F030000}"/>
    <cellStyle name="Comma 2 17 12" xfId="813" xr:uid="{00000000-0005-0000-0000-000030030000}"/>
    <cellStyle name="Comma 2 17 13" xfId="814" xr:uid="{00000000-0005-0000-0000-000031030000}"/>
    <cellStyle name="Comma 2 17 14" xfId="815" xr:uid="{00000000-0005-0000-0000-000032030000}"/>
    <cellStyle name="Comma 2 17 15" xfId="816" xr:uid="{00000000-0005-0000-0000-000033030000}"/>
    <cellStyle name="Comma 2 17 16" xfId="817" xr:uid="{00000000-0005-0000-0000-000034030000}"/>
    <cellStyle name="Comma 2 17 17" xfId="818" xr:uid="{00000000-0005-0000-0000-000035030000}"/>
    <cellStyle name="Comma 2 17 18" xfId="819" xr:uid="{00000000-0005-0000-0000-000036030000}"/>
    <cellStyle name="Comma 2 17 19" xfId="820" xr:uid="{00000000-0005-0000-0000-000037030000}"/>
    <cellStyle name="Comma 2 17 2" xfId="821" xr:uid="{00000000-0005-0000-0000-000038030000}"/>
    <cellStyle name="Comma 2 17 20" xfId="822" xr:uid="{00000000-0005-0000-0000-000039030000}"/>
    <cellStyle name="Comma 2 17 21" xfId="823" xr:uid="{00000000-0005-0000-0000-00003A030000}"/>
    <cellStyle name="Comma 2 17 22" xfId="824" xr:uid="{00000000-0005-0000-0000-00003B030000}"/>
    <cellStyle name="Comma 2 17 23" xfId="825" xr:uid="{00000000-0005-0000-0000-00003C030000}"/>
    <cellStyle name="Comma 2 17 23 2" xfId="826" xr:uid="{00000000-0005-0000-0000-00003D030000}"/>
    <cellStyle name="Comma 2 17 3" xfId="827" xr:uid="{00000000-0005-0000-0000-00003E030000}"/>
    <cellStyle name="Comma 2 17 4" xfId="828" xr:uid="{00000000-0005-0000-0000-00003F030000}"/>
    <cellStyle name="Comma 2 17 5" xfId="829" xr:uid="{00000000-0005-0000-0000-000040030000}"/>
    <cellStyle name="Comma 2 17 6" xfId="830" xr:uid="{00000000-0005-0000-0000-000041030000}"/>
    <cellStyle name="Comma 2 17 7" xfId="831" xr:uid="{00000000-0005-0000-0000-000042030000}"/>
    <cellStyle name="Comma 2 17 8" xfId="832" xr:uid="{00000000-0005-0000-0000-000043030000}"/>
    <cellStyle name="Comma 2 17 9" xfId="833" xr:uid="{00000000-0005-0000-0000-000044030000}"/>
    <cellStyle name="Comma 2 18" xfId="834" xr:uid="{00000000-0005-0000-0000-000045030000}"/>
    <cellStyle name="Comma 2 18 10" xfId="835" xr:uid="{00000000-0005-0000-0000-000046030000}"/>
    <cellStyle name="Comma 2 18 11" xfId="836" xr:uid="{00000000-0005-0000-0000-000047030000}"/>
    <cellStyle name="Comma 2 18 12" xfId="837" xr:uid="{00000000-0005-0000-0000-000048030000}"/>
    <cellStyle name="Comma 2 18 13" xfId="838" xr:uid="{00000000-0005-0000-0000-000049030000}"/>
    <cellStyle name="Comma 2 18 14" xfId="839" xr:uid="{00000000-0005-0000-0000-00004A030000}"/>
    <cellStyle name="Comma 2 18 15" xfId="840" xr:uid="{00000000-0005-0000-0000-00004B030000}"/>
    <cellStyle name="Comma 2 18 16" xfId="841" xr:uid="{00000000-0005-0000-0000-00004C030000}"/>
    <cellStyle name="Comma 2 18 17" xfId="842" xr:uid="{00000000-0005-0000-0000-00004D030000}"/>
    <cellStyle name="Comma 2 18 18" xfId="843" xr:uid="{00000000-0005-0000-0000-00004E030000}"/>
    <cellStyle name="Comma 2 18 19" xfId="844" xr:uid="{00000000-0005-0000-0000-00004F030000}"/>
    <cellStyle name="Comma 2 18 2" xfId="845" xr:uid="{00000000-0005-0000-0000-000050030000}"/>
    <cellStyle name="Comma 2 18 20" xfId="846" xr:uid="{00000000-0005-0000-0000-000051030000}"/>
    <cellStyle name="Comma 2 18 21" xfId="847" xr:uid="{00000000-0005-0000-0000-000052030000}"/>
    <cellStyle name="Comma 2 18 22" xfId="848" xr:uid="{00000000-0005-0000-0000-000053030000}"/>
    <cellStyle name="Comma 2 18 23" xfId="849" xr:uid="{00000000-0005-0000-0000-000054030000}"/>
    <cellStyle name="Comma 2 18 23 2" xfId="850" xr:uid="{00000000-0005-0000-0000-000055030000}"/>
    <cellStyle name="Comma 2 18 3" xfId="851" xr:uid="{00000000-0005-0000-0000-000056030000}"/>
    <cellStyle name="Comma 2 18 4" xfId="852" xr:uid="{00000000-0005-0000-0000-000057030000}"/>
    <cellStyle name="Comma 2 18 5" xfId="853" xr:uid="{00000000-0005-0000-0000-000058030000}"/>
    <cellStyle name="Comma 2 18 6" xfId="854" xr:uid="{00000000-0005-0000-0000-000059030000}"/>
    <cellStyle name="Comma 2 18 7" xfId="855" xr:uid="{00000000-0005-0000-0000-00005A030000}"/>
    <cellStyle name="Comma 2 18 8" xfId="856" xr:uid="{00000000-0005-0000-0000-00005B030000}"/>
    <cellStyle name="Comma 2 18 9" xfId="857" xr:uid="{00000000-0005-0000-0000-00005C030000}"/>
    <cellStyle name="Comma 2 19" xfId="858" xr:uid="{00000000-0005-0000-0000-00005D030000}"/>
    <cellStyle name="Comma 2 2" xfId="859" xr:uid="{00000000-0005-0000-0000-00005E030000}"/>
    <cellStyle name="Comma 2 2 10" xfId="860" xr:uid="{00000000-0005-0000-0000-00005F030000}"/>
    <cellStyle name="Comma 2 2 10 2" xfId="3669" xr:uid="{05E7912D-D4B5-4E5E-B91D-9BE98F08CDDD}"/>
    <cellStyle name="Comma 2 2 10 2 2" xfId="4981" xr:uid="{6C451582-F944-44FD-A8AE-0FC8D9A0A182}"/>
    <cellStyle name="Comma 2 2 10 3" xfId="2675" xr:uid="{E80F8943-42B5-4E91-901B-B9E1508F3503}"/>
    <cellStyle name="Comma 2 2 10 4" xfId="4601" xr:uid="{1425DCB8-EA9C-4077-BEFB-8BF4CD038F55}"/>
    <cellStyle name="Comma 2 2 10 5" xfId="5381" xr:uid="{235FDCBF-1A1D-4B6A-9010-1E6E3179B697}"/>
    <cellStyle name="Comma 2 2 11" xfId="3668" xr:uid="{52953747-87BF-4B77-965B-A3AB9F42D366}"/>
    <cellStyle name="Comma 2 2 11 2" xfId="4980" xr:uid="{173F3B86-1F8D-43EF-998A-81AE2218B737}"/>
    <cellStyle name="Comma 2 2 12" xfId="2674" xr:uid="{83695C3B-0ECE-4817-A868-CCF17A773348}"/>
    <cellStyle name="Comma 2 2 13" xfId="4600" xr:uid="{F160B1DE-97BF-4392-86DE-88C4D6C036E9}"/>
    <cellStyle name="Comma 2 2 14" xfId="5380" xr:uid="{77ED2074-656F-489D-BDE9-9DBE0364A1C8}"/>
    <cellStyle name="Comma 2 2 2" xfId="861" xr:uid="{00000000-0005-0000-0000-000060030000}"/>
    <cellStyle name="Comma 2 2 2 10" xfId="5382" xr:uid="{FC802640-1D45-4A95-8830-BE5B0DF5AD47}"/>
    <cellStyle name="Comma 2 2 2 2" xfId="862" xr:uid="{00000000-0005-0000-0000-000061030000}"/>
    <cellStyle name="Comma 2 2 2 2 2" xfId="863" xr:uid="{00000000-0005-0000-0000-000062030000}"/>
    <cellStyle name="Comma 2 2 2 2 2 2" xfId="864" xr:uid="{00000000-0005-0000-0000-000063030000}"/>
    <cellStyle name="Comma 2 2 2 2 2 2 2" xfId="3673" xr:uid="{1B925808-F523-483C-AACB-B444B6FDFEA5}"/>
    <cellStyle name="Comma 2 2 2 2 2 2 2 2" xfId="4985" xr:uid="{5383174D-E592-4032-B18A-4682FEC22C18}"/>
    <cellStyle name="Comma 2 2 2 2 2 2 3" xfId="2679" xr:uid="{1CBC236B-1100-4C44-9A21-CA7E60FB897E}"/>
    <cellStyle name="Comma 2 2 2 2 2 2 4" xfId="4605" xr:uid="{BCAA69B1-04CB-4B0A-99D5-D5C1CE1980DB}"/>
    <cellStyle name="Comma 2 2 2 2 2 2 5" xfId="5385" xr:uid="{E75C116E-AE08-454A-9C46-5460A49D2E36}"/>
    <cellStyle name="Comma 2 2 2 2 2 3" xfId="3672" xr:uid="{8D9DCE4B-6187-4985-AEBF-AE964CAF5BF8}"/>
    <cellStyle name="Comma 2 2 2 2 2 3 2" xfId="4984" xr:uid="{B6E6C44C-8E8C-47A7-9E90-77998E1B0860}"/>
    <cellStyle name="Comma 2 2 2 2 2 4" xfId="2678" xr:uid="{269FA119-EA4E-4BED-9A42-C3D69ED34092}"/>
    <cellStyle name="Comma 2 2 2 2 2 5" xfId="4604" xr:uid="{D2B577F8-6F3C-434A-849E-4AEF978B66FC}"/>
    <cellStyle name="Comma 2 2 2 2 2 6" xfId="5384" xr:uid="{A7207606-6A99-44B3-9C82-8775A8C6E1D7}"/>
    <cellStyle name="Comma 2 2 2 2 3" xfId="865" xr:uid="{00000000-0005-0000-0000-000064030000}"/>
    <cellStyle name="Comma 2 2 2 2 3 2" xfId="3674" xr:uid="{1AFF4A8E-E7DD-4BF8-A7B3-953D379985F2}"/>
    <cellStyle name="Comma 2 2 2 2 3 2 2" xfId="4986" xr:uid="{ECA88C91-4FC4-4049-A886-9B9E93453FC1}"/>
    <cellStyle name="Comma 2 2 2 2 3 3" xfId="2680" xr:uid="{98AA8CCD-1C81-493B-9EF8-ED95863B247B}"/>
    <cellStyle name="Comma 2 2 2 2 3 4" xfId="4606" xr:uid="{E276511B-3EE9-454C-A7CE-A3BD28D740DD}"/>
    <cellStyle name="Comma 2 2 2 2 3 5" xfId="5386" xr:uid="{B74D07CB-2D82-41FD-B5B3-D16A9BD14EDA}"/>
    <cellStyle name="Comma 2 2 2 2 4" xfId="866" xr:uid="{00000000-0005-0000-0000-000065030000}"/>
    <cellStyle name="Comma 2 2 2 2 4 2" xfId="3675" xr:uid="{888B7595-DBE9-4FD1-84AD-F3C8D80792FB}"/>
    <cellStyle name="Comma 2 2 2 2 4 2 2" xfId="4987" xr:uid="{F2DD36EC-AA90-4879-8AB9-6A1474EED339}"/>
    <cellStyle name="Comma 2 2 2 2 4 3" xfId="2681" xr:uid="{5B68E16A-2020-48CE-A84B-02F320B0E4B7}"/>
    <cellStyle name="Comma 2 2 2 2 4 4" xfId="4607" xr:uid="{50560EFF-F3A8-4F86-8B97-7953CCEF329D}"/>
    <cellStyle name="Comma 2 2 2 2 4 5" xfId="5387" xr:uid="{3249239F-328E-44B4-BF45-C84A7E0C3683}"/>
    <cellStyle name="Comma 2 2 2 2 5" xfId="867" xr:uid="{00000000-0005-0000-0000-000066030000}"/>
    <cellStyle name="Comma 2 2 2 2 5 2" xfId="3676" xr:uid="{82813ED1-BED6-49FF-9CF9-5AE17DCFFD75}"/>
    <cellStyle name="Comma 2 2 2 2 5 2 2" xfId="4988" xr:uid="{42BC06D7-EF53-4AD0-BB1A-ABA035F192FF}"/>
    <cellStyle name="Comma 2 2 2 2 5 3" xfId="2682" xr:uid="{BDFD0C41-CC23-4CE8-9DBA-2B80CBC35D68}"/>
    <cellStyle name="Comma 2 2 2 2 5 4" xfId="4608" xr:uid="{69233F6A-6D57-4E7C-BDEA-109DC2D0B2E7}"/>
    <cellStyle name="Comma 2 2 2 2 5 5" xfId="5388" xr:uid="{BFEC33F7-F57D-4E42-AF78-21B0570EC3E6}"/>
    <cellStyle name="Comma 2 2 2 2 6" xfId="3671" xr:uid="{B7AED597-24E2-417B-AFE1-54C9EA8B2DAD}"/>
    <cellStyle name="Comma 2 2 2 2 6 2" xfId="4983" xr:uid="{410E749A-E903-4026-917F-F9473DE55C42}"/>
    <cellStyle name="Comma 2 2 2 2 7" xfId="2677" xr:uid="{3EE8092E-CE33-478D-8DC2-E300D9984D2C}"/>
    <cellStyle name="Comma 2 2 2 2 8" xfId="4603" xr:uid="{594F753D-C440-474C-86F7-DD7C84A9A70A}"/>
    <cellStyle name="Comma 2 2 2 2 9" xfId="5383" xr:uid="{340BB4CC-CB25-466B-9521-C6174BD50801}"/>
    <cellStyle name="Comma 2 2 2 3" xfId="868" xr:uid="{00000000-0005-0000-0000-000067030000}"/>
    <cellStyle name="Comma 2 2 2 3 2" xfId="869" xr:uid="{00000000-0005-0000-0000-000068030000}"/>
    <cellStyle name="Comma 2 2 2 3 2 2" xfId="3678" xr:uid="{686CB86E-1820-49B7-8824-A43844AB15C2}"/>
    <cellStyle name="Comma 2 2 2 3 2 2 2" xfId="4990" xr:uid="{71748163-131F-405B-893B-4790602B28D0}"/>
    <cellStyle name="Comma 2 2 2 3 2 3" xfId="2684" xr:uid="{99F3DCDF-8E27-424C-BB54-0A12E37E8A83}"/>
    <cellStyle name="Comma 2 2 2 3 2 4" xfId="4610" xr:uid="{D4F96495-ECC1-43D5-B7C7-82744AB7F365}"/>
    <cellStyle name="Comma 2 2 2 3 2 5" xfId="5390" xr:uid="{3F1E092A-915A-4EBF-8743-946010519174}"/>
    <cellStyle name="Comma 2 2 2 3 3" xfId="3677" xr:uid="{A60F7537-3E00-40A0-AFBE-0F99D13522E8}"/>
    <cellStyle name="Comma 2 2 2 3 3 2" xfId="4989" xr:uid="{5E65FEC8-1A33-4C59-92F4-BF452F28F471}"/>
    <cellStyle name="Comma 2 2 2 3 4" xfId="2683" xr:uid="{006008B7-5571-47CC-B104-F9962790F957}"/>
    <cellStyle name="Comma 2 2 2 3 5" xfId="4609" xr:uid="{705AAEFA-33A8-401D-ABA7-1962E23F133D}"/>
    <cellStyle name="Comma 2 2 2 3 6" xfId="5389" xr:uid="{4DC525AD-C2D5-46D5-80C0-02679DADAAD0}"/>
    <cellStyle name="Comma 2 2 2 4" xfId="870" xr:uid="{00000000-0005-0000-0000-000069030000}"/>
    <cellStyle name="Comma 2 2 2 4 2" xfId="3679" xr:uid="{ED685CE6-FD2A-4F6D-AD04-8E58B588E44A}"/>
    <cellStyle name="Comma 2 2 2 4 2 2" xfId="4991" xr:uid="{4A294915-8232-483E-B7F8-CBAAEFAE87CF}"/>
    <cellStyle name="Comma 2 2 2 4 3" xfId="2685" xr:uid="{8C0A92A5-07A8-4DF4-8050-A7F250D61060}"/>
    <cellStyle name="Comma 2 2 2 4 4" xfId="4611" xr:uid="{B8B23AEC-A59D-4A1E-B821-9B4CA7904C9E}"/>
    <cellStyle name="Comma 2 2 2 4 5" xfId="5391" xr:uid="{E7809AFA-70A5-47BA-8B36-11F1AF3372BE}"/>
    <cellStyle name="Comma 2 2 2 5" xfId="871" xr:uid="{00000000-0005-0000-0000-00006A030000}"/>
    <cellStyle name="Comma 2 2 2 5 2" xfId="3680" xr:uid="{E1E42BEA-81A0-463B-B83F-92DA8990E779}"/>
    <cellStyle name="Comma 2 2 2 5 2 2" xfId="4992" xr:uid="{57D47B7B-1A25-41DB-9588-4E724B8FB5E3}"/>
    <cellStyle name="Comma 2 2 2 5 3" xfId="2686" xr:uid="{5C0D17E3-784F-4576-AF21-F1E27BD4A7B0}"/>
    <cellStyle name="Comma 2 2 2 5 4" xfId="4612" xr:uid="{43B5D381-D50B-4144-83BC-C08593576515}"/>
    <cellStyle name="Comma 2 2 2 5 5" xfId="5392" xr:uid="{3C116C3B-5812-4E90-90BA-53F7A9857127}"/>
    <cellStyle name="Comma 2 2 2 6" xfId="872" xr:uid="{00000000-0005-0000-0000-00006B030000}"/>
    <cellStyle name="Comma 2 2 2 6 2" xfId="3681" xr:uid="{F5DDF4F2-F4DB-4637-8C6E-B81442CF29A4}"/>
    <cellStyle name="Comma 2 2 2 6 2 2" xfId="4993" xr:uid="{F34F08D4-D7C9-4D98-AA88-1C4468577246}"/>
    <cellStyle name="Comma 2 2 2 6 3" xfId="2687" xr:uid="{751787BD-0557-4DF1-9E81-A4B2EBE47AB3}"/>
    <cellStyle name="Comma 2 2 2 6 4" xfId="4613" xr:uid="{11CF6A9F-B25F-4A15-B57D-FDE6DDB70F49}"/>
    <cellStyle name="Comma 2 2 2 6 5" xfId="5393" xr:uid="{0EE84374-2418-4B5B-AD31-10F30E80B460}"/>
    <cellStyle name="Comma 2 2 2 7" xfId="3670" xr:uid="{896007E5-4A6E-4860-82E1-5589A8B1679D}"/>
    <cellStyle name="Comma 2 2 2 7 2" xfId="4982" xr:uid="{6B6B4266-497F-45A2-85AF-A8265F3C525A}"/>
    <cellStyle name="Comma 2 2 2 8" xfId="2676" xr:uid="{1983C7A2-F224-44CE-A4BA-5BA1D2FDB7A4}"/>
    <cellStyle name="Comma 2 2 2 9" xfId="4602" xr:uid="{14ED0656-2A8D-4022-8708-47B345D96E09}"/>
    <cellStyle name="Comma 2 2 3" xfId="873" xr:uid="{00000000-0005-0000-0000-00006C030000}"/>
    <cellStyle name="Comma 2 2 3 2" xfId="874" xr:uid="{00000000-0005-0000-0000-00006D030000}"/>
    <cellStyle name="Comma 2 2 3 2 2" xfId="875" xr:uid="{00000000-0005-0000-0000-00006E030000}"/>
    <cellStyle name="Comma 2 2 3 2 2 2" xfId="3684" xr:uid="{8329AAE4-A2AF-4059-A972-51FC56023391}"/>
    <cellStyle name="Comma 2 2 3 2 2 2 2" xfId="4996" xr:uid="{AC644440-4DDB-4ABC-AC03-2EC03B022216}"/>
    <cellStyle name="Comma 2 2 3 2 2 3" xfId="2690" xr:uid="{07B64886-381B-4A02-8024-AC344A410918}"/>
    <cellStyle name="Comma 2 2 3 2 2 4" xfId="4616" xr:uid="{516DDC09-0258-4197-AA0B-BA9B8FD03476}"/>
    <cellStyle name="Comma 2 2 3 2 2 5" xfId="5396" xr:uid="{5E010CF8-89FF-4345-BE63-06B2FBB703B0}"/>
    <cellStyle name="Comma 2 2 3 2 3" xfId="3683" xr:uid="{C97CF4B6-B993-4E25-9A68-375BDA322EEF}"/>
    <cellStyle name="Comma 2 2 3 2 3 2" xfId="4995" xr:uid="{F3E51224-6B73-42B0-8B48-C62810F6148A}"/>
    <cellStyle name="Comma 2 2 3 2 4" xfId="2689" xr:uid="{DDA7DF43-66CE-419C-9600-0EB64FF5DBAC}"/>
    <cellStyle name="Comma 2 2 3 2 5" xfId="4615" xr:uid="{57632FED-5778-4A49-BE96-079D90C401AF}"/>
    <cellStyle name="Comma 2 2 3 2 6" xfId="5395" xr:uid="{9DA3A374-711C-4A91-B900-9230266AB976}"/>
    <cellStyle name="Comma 2 2 3 3" xfId="876" xr:uid="{00000000-0005-0000-0000-00006F030000}"/>
    <cellStyle name="Comma 2 2 3 3 2" xfId="3685" xr:uid="{10B7FB60-EAC2-4C9D-A78F-FB944344D54E}"/>
    <cellStyle name="Comma 2 2 3 3 2 2" xfId="4997" xr:uid="{A363CB39-AEE7-49B2-963E-8C4AE96FC142}"/>
    <cellStyle name="Comma 2 2 3 3 3" xfId="2691" xr:uid="{43747ED2-2167-450B-9F78-99DAED56D577}"/>
    <cellStyle name="Comma 2 2 3 3 4" xfId="4617" xr:uid="{062C3333-C419-4571-A5D9-134602C708E9}"/>
    <cellStyle name="Comma 2 2 3 3 5" xfId="5397" xr:uid="{C6E1911A-576A-4C90-BEE5-595CEC0D246F}"/>
    <cellStyle name="Comma 2 2 3 4" xfId="877" xr:uid="{00000000-0005-0000-0000-000070030000}"/>
    <cellStyle name="Comma 2 2 3 4 2" xfId="3686" xr:uid="{1A87C4C4-BA5A-42E0-ADC3-C2CA722BB7B1}"/>
    <cellStyle name="Comma 2 2 3 4 2 2" xfId="4998" xr:uid="{AB930254-AFAB-4E00-94F3-1FB51C94B930}"/>
    <cellStyle name="Comma 2 2 3 4 3" xfId="2692" xr:uid="{D1B18D0D-1288-49AA-B6EB-3A6D21902659}"/>
    <cellStyle name="Comma 2 2 3 4 4" xfId="4618" xr:uid="{9E9C5615-F2A8-421B-A0E5-3F0CDD5C0D55}"/>
    <cellStyle name="Comma 2 2 3 4 5" xfId="5398" xr:uid="{22CE11D4-378F-46B7-A046-59F5ECE0E923}"/>
    <cellStyle name="Comma 2 2 3 5" xfId="878" xr:uid="{00000000-0005-0000-0000-000071030000}"/>
    <cellStyle name="Comma 2 2 3 5 2" xfId="3687" xr:uid="{70DE270A-3E61-4972-8105-4B8DC3808CF0}"/>
    <cellStyle name="Comma 2 2 3 5 2 2" xfId="4999" xr:uid="{9460443F-32D5-48CF-9FAB-97E68C4C426D}"/>
    <cellStyle name="Comma 2 2 3 5 3" xfId="2693" xr:uid="{8851B121-E533-45A8-8058-EAF817C3A19E}"/>
    <cellStyle name="Comma 2 2 3 5 4" xfId="4619" xr:uid="{E070C66B-C311-41EF-9D92-57647985F3BE}"/>
    <cellStyle name="Comma 2 2 3 5 5" xfId="5399" xr:uid="{58F4F8A8-8521-4147-9F9A-A2B8BFBF61E3}"/>
    <cellStyle name="Comma 2 2 3 6" xfId="3682" xr:uid="{472EACB5-1F64-4B06-99CB-91881AB0DAC6}"/>
    <cellStyle name="Comma 2 2 3 6 2" xfId="4994" xr:uid="{CF2732C9-B9EA-4F0C-9A34-4564983B80E9}"/>
    <cellStyle name="Comma 2 2 3 7" xfId="2688" xr:uid="{BED2FB02-46F1-4E7B-B2AE-F3BF15C1B7EE}"/>
    <cellStyle name="Comma 2 2 3 8" xfId="4614" xr:uid="{81110CF3-0483-4EB7-855E-7885F9E94042}"/>
    <cellStyle name="Comma 2 2 3 9" xfId="5394" xr:uid="{BFAD269C-BE10-410A-8E03-C83952D9AB00}"/>
    <cellStyle name="Comma 2 2 4" xfId="879" xr:uid="{00000000-0005-0000-0000-000072030000}"/>
    <cellStyle name="Comma 2 2 4 2" xfId="880" xr:uid="{00000000-0005-0000-0000-000073030000}"/>
    <cellStyle name="Comma 2 2 4 2 2" xfId="881" xr:uid="{00000000-0005-0000-0000-000074030000}"/>
    <cellStyle name="Comma 2 2 4 2 2 2" xfId="3690" xr:uid="{3EF5346F-60AE-4C50-AFE1-E3FCDA63384E}"/>
    <cellStyle name="Comma 2 2 4 2 2 2 2" xfId="5002" xr:uid="{189CDF4B-9912-45FE-93E9-0232C7FB5564}"/>
    <cellStyle name="Comma 2 2 4 2 2 3" xfId="2696" xr:uid="{366A0095-5C84-47EE-8408-2861D658CE55}"/>
    <cellStyle name="Comma 2 2 4 2 2 4" xfId="4622" xr:uid="{547E8B80-B9E4-4EFF-9245-55AF36109194}"/>
    <cellStyle name="Comma 2 2 4 2 2 5" xfId="5402" xr:uid="{A828CB2C-28A1-4954-B902-10A2973A5C21}"/>
    <cellStyle name="Comma 2 2 4 2 3" xfId="3689" xr:uid="{37E6E0BE-C52F-4179-A10A-3E85814CBE09}"/>
    <cellStyle name="Comma 2 2 4 2 3 2" xfId="5001" xr:uid="{E69E9AC7-23B0-4E56-AAF5-901F5D113158}"/>
    <cellStyle name="Comma 2 2 4 2 4" xfId="2695" xr:uid="{93D83692-32D5-47F5-A4A8-368D2B96A90E}"/>
    <cellStyle name="Comma 2 2 4 2 5" xfId="4621" xr:uid="{07EDFD04-4919-4E6B-AC35-B0A2D57A65C1}"/>
    <cellStyle name="Comma 2 2 4 2 6" xfId="5401" xr:uid="{3383BE24-44A1-4DDD-8AD0-747FEE477FC4}"/>
    <cellStyle name="Comma 2 2 4 3" xfId="882" xr:uid="{00000000-0005-0000-0000-000075030000}"/>
    <cellStyle name="Comma 2 2 4 3 2" xfId="3691" xr:uid="{232DD108-FFD2-448E-93E6-56C170314B53}"/>
    <cellStyle name="Comma 2 2 4 3 2 2" xfId="5003" xr:uid="{3CC1B931-93C6-4598-A04A-DAD76DF58349}"/>
    <cellStyle name="Comma 2 2 4 3 3" xfId="2697" xr:uid="{790A59A4-E8BE-40E7-B4B2-131CD515B0BA}"/>
    <cellStyle name="Comma 2 2 4 3 4" xfId="4623" xr:uid="{278542D4-8D3C-4935-ADC4-CB9EB8C08BD3}"/>
    <cellStyle name="Comma 2 2 4 3 5" xfId="5403" xr:uid="{BC2CD09E-9C41-44B8-85CF-8F6B1D8DF71B}"/>
    <cellStyle name="Comma 2 2 4 4" xfId="883" xr:uid="{00000000-0005-0000-0000-000076030000}"/>
    <cellStyle name="Comma 2 2 4 4 2" xfId="3692" xr:uid="{475BC39D-EDB6-464E-BD67-07E702717482}"/>
    <cellStyle name="Comma 2 2 4 4 2 2" xfId="5004" xr:uid="{76DB6660-F774-463C-8A82-F6511ADD9E3E}"/>
    <cellStyle name="Comma 2 2 4 4 3" xfId="2698" xr:uid="{71AD4F1B-A473-4878-9774-923CDB54D291}"/>
    <cellStyle name="Comma 2 2 4 4 4" xfId="4624" xr:uid="{A2D9AD58-FDD0-41EC-B1EE-EE0EE08CA0A4}"/>
    <cellStyle name="Comma 2 2 4 4 5" xfId="5404" xr:uid="{385B76EA-7049-42B2-8C98-80B12FB952BD}"/>
    <cellStyle name="Comma 2 2 4 5" xfId="884" xr:uid="{00000000-0005-0000-0000-000077030000}"/>
    <cellStyle name="Comma 2 2 4 5 2" xfId="3693" xr:uid="{8DB34986-51DB-476E-8E14-E4D99FA98445}"/>
    <cellStyle name="Comma 2 2 4 5 2 2" xfId="5005" xr:uid="{AE1BB99A-C5ED-4EE0-988E-DB852784A191}"/>
    <cellStyle name="Comma 2 2 4 5 3" xfId="2699" xr:uid="{B2C3E583-4C46-440D-827E-C9E732D4E2A9}"/>
    <cellStyle name="Comma 2 2 4 5 4" xfId="4625" xr:uid="{E44943F8-5242-4A72-B444-EBE7CF2E9B09}"/>
    <cellStyle name="Comma 2 2 4 5 5" xfId="5405" xr:uid="{2A3FA3E3-C57C-4833-A8C5-615BB4A2DF4D}"/>
    <cellStyle name="Comma 2 2 4 6" xfId="3688" xr:uid="{0EEC5C4F-8755-4FB8-A13D-2E7739B2C51B}"/>
    <cellStyle name="Comma 2 2 4 6 2" xfId="5000" xr:uid="{9E293897-4273-4456-8D96-8A52D31EE1C3}"/>
    <cellStyle name="Comma 2 2 4 7" xfId="2694" xr:uid="{F6CB88FD-6579-43ED-A23E-7543BE9FD0AC}"/>
    <cellStyle name="Comma 2 2 4 8" xfId="4620" xr:uid="{C189035A-1D34-488E-9216-196ED362309A}"/>
    <cellStyle name="Comma 2 2 4 9" xfId="5400" xr:uid="{CD7566C6-D95B-48B5-BECE-4B559A1064B1}"/>
    <cellStyle name="Comma 2 2 5" xfId="885" xr:uid="{00000000-0005-0000-0000-000078030000}"/>
    <cellStyle name="Comma 2 2 5 2" xfId="886" xr:uid="{00000000-0005-0000-0000-000079030000}"/>
    <cellStyle name="Comma 2 2 5 2 2" xfId="887" xr:uid="{00000000-0005-0000-0000-00007A030000}"/>
    <cellStyle name="Comma 2 2 5 2 2 2" xfId="3696" xr:uid="{7C56FB1A-A360-4C37-A324-605DF024D7C4}"/>
    <cellStyle name="Comma 2 2 5 2 2 2 2" xfId="5008" xr:uid="{EB7CBBB3-D489-4DE1-8168-AE2D2AEDEEC9}"/>
    <cellStyle name="Comma 2 2 5 2 2 3" xfId="2702" xr:uid="{E7799498-A85D-44FF-9AAB-0520CFDADF4F}"/>
    <cellStyle name="Comma 2 2 5 2 2 4" xfId="4628" xr:uid="{A3B2A139-7E98-4D60-8E92-FE512438EE40}"/>
    <cellStyle name="Comma 2 2 5 2 2 5" xfId="5408" xr:uid="{40CFA8F5-7C42-415D-912D-187D76D131E9}"/>
    <cellStyle name="Comma 2 2 5 2 3" xfId="3695" xr:uid="{44AE56E6-37B2-407B-916A-4CA4F990F2A8}"/>
    <cellStyle name="Comma 2 2 5 2 3 2" xfId="5007" xr:uid="{4388BFC3-F27D-4FBA-BE57-0277BFDFC98D}"/>
    <cellStyle name="Comma 2 2 5 2 4" xfId="2701" xr:uid="{C082EBAC-0245-4D8A-B8E3-E300E1D651E6}"/>
    <cellStyle name="Comma 2 2 5 2 5" xfId="4627" xr:uid="{3BE81219-6DD0-442D-9300-96865348BC95}"/>
    <cellStyle name="Comma 2 2 5 2 6" xfId="5407" xr:uid="{6F677685-D2B5-4130-9FB6-D1983F6ED2B7}"/>
    <cellStyle name="Comma 2 2 5 3" xfId="888" xr:uid="{00000000-0005-0000-0000-00007B030000}"/>
    <cellStyle name="Comma 2 2 5 3 2" xfId="3697" xr:uid="{B4C47997-10D0-460C-85DD-F79ED259EBBE}"/>
    <cellStyle name="Comma 2 2 5 3 2 2" xfId="5009" xr:uid="{DF3FFCAC-1748-4620-AD64-8BA6BE2A18E6}"/>
    <cellStyle name="Comma 2 2 5 3 3" xfId="2703" xr:uid="{D9314539-B665-4A33-B9E3-41BD48FF04F7}"/>
    <cellStyle name="Comma 2 2 5 3 4" xfId="4629" xr:uid="{500D0F88-4A1A-40B7-8CBB-85B4D976C34F}"/>
    <cellStyle name="Comma 2 2 5 3 5" xfId="5409" xr:uid="{B8DEDDB1-2DCC-4201-B6B7-8B327CF64E64}"/>
    <cellStyle name="Comma 2 2 5 4" xfId="889" xr:uid="{00000000-0005-0000-0000-00007C030000}"/>
    <cellStyle name="Comma 2 2 5 4 2" xfId="3698" xr:uid="{A6F4D9E0-5787-4AB7-AB50-DC37147EEAC7}"/>
    <cellStyle name="Comma 2 2 5 4 2 2" xfId="5010" xr:uid="{F2B7107D-AE5A-4252-A81C-E7E73BEBDCFC}"/>
    <cellStyle name="Comma 2 2 5 4 3" xfId="2704" xr:uid="{653195FE-4297-4CDC-BD64-924707C81888}"/>
    <cellStyle name="Comma 2 2 5 4 4" xfId="4630" xr:uid="{9B6F9FB1-1743-40A6-87EE-CFEC225C6C77}"/>
    <cellStyle name="Comma 2 2 5 4 5" xfId="5410" xr:uid="{D989EE0A-BFB2-46AA-AB20-E1B29683FB80}"/>
    <cellStyle name="Comma 2 2 5 5" xfId="890" xr:uid="{00000000-0005-0000-0000-00007D030000}"/>
    <cellStyle name="Comma 2 2 5 5 2" xfId="3699" xr:uid="{FE32FA2E-ADAC-4A57-B983-9B5DC49071F1}"/>
    <cellStyle name="Comma 2 2 5 5 2 2" xfId="5011" xr:uid="{51ABDAE2-E797-4B34-A21B-EE3808E56365}"/>
    <cellStyle name="Comma 2 2 5 5 3" xfId="2705" xr:uid="{A3691D71-48EA-462F-B0ED-176728601489}"/>
    <cellStyle name="Comma 2 2 5 5 4" xfId="4631" xr:uid="{8C5B6CD8-5FD1-40CC-B2F2-5E790A569F6D}"/>
    <cellStyle name="Comma 2 2 5 5 5" xfId="5411" xr:uid="{A8E2AD19-DBD3-4B2F-BF87-FF838E3F5583}"/>
    <cellStyle name="Comma 2 2 5 6" xfId="3694" xr:uid="{3206FAA9-30B0-49F2-B355-F7E6F54490B5}"/>
    <cellStyle name="Comma 2 2 5 6 2" xfId="5006" xr:uid="{DC0FDD15-09D6-4DF4-88DB-3DEE81FC9ABD}"/>
    <cellStyle name="Comma 2 2 5 7" xfId="2700" xr:uid="{ABA3917E-6321-499A-984A-F7BC2D997404}"/>
    <cellStyle name="Comma 2 2 5 8" xfId="4626" xr:uid="{E85B35D9-70A1-42D8-8D13-0917C6488054}"/>
    <cellStyle name="Comma 2 2 5 9" xfId="5406" xr:uid="{3FBE8359-D369-46DE-B88F-AEE0C9576E83}"/>
    <cellStyle name="Comma 2 2 6" xfId="891" xr:uid="{00000000-0005-0000-0000-00007E030000}"/>
    <cellStyle name="Comma 2 2 6 2" xfId="892" xr:uid="{00000000-0005-0000-0000-00007F030000}"/>
    <cellStyle name="Comma 2 2 6 2 2" xfId="3701" xr:uid="{AD96F4E9-9DCF-4CEF-9EB6-E9A3D5DB6B77}"/>
    <cellStyle name="Comma 2 2 6 2 2 2" xfId="5013" xr:uid="{06B78784-1F52-4FFF-BF0D-DD2F295F91E0}"/>
    <cellStyle name="Comma 2 2 6 2 3" xfId="2707" xr:uid="{1F26D55B-865F-4D55-A3F5-5057F1AA9976}"/>
    <cellStyle name="Comma 2 2 6 2 4" xfId="4633" xr:uid="{8B7A5EDF-DD89-418A-9D94-4D62D7FE1005}"/>
    <cellStyle name="Comma 2 2 6 2 5" xfId="5413" xr:uid="{1C5C98C5-6FCC-47AD-BEFD-DD40D8F59587}"/>
    <cellStyle name="Comma 2 2 6 3" xfId="3700" xr:uid="{8905464E-ADFC-42F7-BC29-AB58AC13E70A}"/>
    <cellStyle name="Comma 2 2 6 3 2" xfId="5012" xr:uid="{C955B403-6F01-4C84-91E7-F79AA2D9B1AF}"/>
    <cellStyle name="Comma 2 2 6 4" xfId="2706" xr:uid="{64A0150D-5338-495C-A0C7-7A33D3684684}"/>
    <cellStyle name="Comma 2 2 6 5" xfId="4632" xr:uid="{7CF3BB41-2BBF-4592-A224-36B02BF6875F}"/>
    <cellStyle name="Comma 2 2 6 6" xfId="5412" xr:uid="{5C78622E-66BF-44BD-B393-D4D2F9C0D582}"/>
    <cellStyle name="Comma 2 2 7" xfId="893" xr:uid="{00000000-0005-0000-0000-000080030000}"/>
    <cellStyle name="Comma 2 2 7 2" xfId="3702" xr:uid="{16B048C2-07D8-446C-BC7B-F2A2B94FEE28}"/>
    <cellStyle name="Comma 2 2 7 2 2" xfId="5014" xr:uid="{9696ABB3-1DC0-4E7A-B54F-8CBC89C8AE67}"/>
    <cellStyle name="Comma 2 2 7 3" xfId="2708" xr:uid="{8A2A4C4F-1F4A-4BCC-A58F-876D3EAF096B}"/>
    <cellStyle name="Comma 2 2 7 4" xfId="4634" xr:uid="{5AA60F14-C510-481F-89C8-E5A1CE5D20C0}"/>
    <cellStyle name="Comma 2 2 7 5" xfId="5414" xr:uid="{2E7B0D9B-1599-4064-B2E8-02B29ABE4CFF}"/>
    <cellStyle name="Comma 2 2 8" xfId="894" xr:uid="{00000000-0005-0000-0000-000081030000}"/>
    <cellStyle name="Comma 2 2 9" xfId="895" xr:uid="{00000000-0005-0000-0000-000082030000}"/>
    <cellStyle name="Comma 2 2 9 2" xfId="3703" xr:uid="{2115F250-0809-4F56-8E32-70B26EF1A415}"/>
    <cellStyle name="Comma 2 2 9 2 2" xfId="5015" xr:uid="{F365297B-9814-4BE5-A208-4E31535E7BD7}"/>
    <cellStyle name="Comma 2 2 9 3" xfId="2709" xr:uid="{5F748E5E-50E5-484E-B4D1-36B47AEF385B}"/>
    <cellStyle name="Comma 2 2 9 4" xfId="4635" xr:uid="{CD8EB49A-6158-4BE2-B281-C03C3B7E643B}"/>
    <cellStyle name="Comma 2 2 9 5" xfId="5415" xr:uid="{4D4E0BA7-654E-45F2-BCE7-49451AEAB77A}"/>
    <cellStyle name="Comma 2 20" xfId="896" xr:uid="{00000000-0005-0000-0000-000083030000}"/>
    <cellStyle name="Comma 2 21" xfId="897" xr:uid="{00000000-0005-0000-0000-000084030000}"/>
    <cellStyle name="Comma 2 22" xfId="898" xr:uid="{00000000-0005-0000-0000-000085030000}"/>
    <cellStyle name="Comma 2 23" xfId="899" xr:uid="{00000000-0005-0000-0000-000086030000}"/>
    <cellStyle name="Comma 2 24" xfId="900" xr:uid="{00000000-0005-0000-0000-000087030000}"/>
    <cellStyle name="Comma 2 25" xfId="901" xr:uid="{00000000-0005-0000-0000-000088030000}"/>
    <cellStyle name="Comma 2 26" xfId="902" xr:uid="{00000000-0005-0000-0000-000089030000}"/>
    <cellStyle name="Comma 2 27" xfId="903" xr:uid="{00000000-0005-0000-0000-00008A030000}"/>
    <cellStyle name="Comma 2 28" xfId="904" xr:uid="{00000000-0005-0000-0000-00008B030000}"/>
    <cellStyle name="Comma 2 29" xfId="905" xr:uid="{00000000-0005-0000-0000-00008C030000}"/>
    <cellStyle name="Comma 2 3" xfId="906" xr:uid="{00000000-0005-0000-0000-00008D030000}"/>
    <cellStyle name="Comma 2 3 10" xfId="907" xr:uid="{00000000-0005-0000-0000-00008E030000}"/>
    <cellStyle name="Comma 2 3 10 2" xfId="3705" xr:uid="{44082C64-75C3-4EEC-B144-8221601D1386}"/>
    <cellStyle name="Comma 2 3 10 2 2" xfId="5017" xr:uid="{78296903-5F33-45E9-9BD0-4DD51572D4B4}"/>
    <cellStyle name="Comma 2 3 10 3" xfId="2711" xr:uid="{828CA7D0-EED1-4C74-AED2-5A55F9DDC622}"/>
    <cellStyle name="Comma 2 3 10 4" xfId="4637" xr:uid="{1C46E92C-EBD6-47BE-BB5D-4D49119C698D}"/>
    <cellStyle name="Comma 2 3 10 5" xfId="5417" xr:uid="{BF7B5566-40D3-4BD6-848D-A57DBDEC5428}"/>
    <cellStyle name="Comma 2 3 11" xfId="908" xr:uid="{00000000-0005-0000-0000-00008F030000}"/>
    <cellStyle name="Comma 2 3 11 2" xfId="3706" xr:uid="{FE4BDEBB-234A-4C92-8EAF-ECF7A495C744}"/>
    <cellStyle name="Comma 2 3 11 2 2" xfId="5018" xr:uid="{C556711D-F9B0-4721-9FDF-523E13E52692}"/>
    <cellStyle name="Comma 2 3 11 3" xfId="2712" xr:uid="{F1D9BEBC-90A8-493F-9F5F-D1F8EFC5CEBA}"/>
    <cellStyle name="Comma 2 3 11 4" xfId="4638" xr:uid="{FCFE55D8-5FE2-4680-8055-89D8BD681588}"/>
    <cellStyle name="Comma 2 3 11 5" xfId="5418" xr:uid="{75FA19D6-D377-4237-B2EA-3110F037079E}"/>
    <cellStyle name="Comma 2 3 12" xfId="3704" xr:uid="{530999F2-B3F3-49AF-A6A4-E316EF00CE57}"/>
    <cellStyle name="Comma 2 3 12 2" xfId="5016" xr:uid="{F395EA9E-78BB-486F-8329-70E75B6B5DC6}"/>
    <cellStyle name="Comma 2 3 13" xfId="2710" xr:uid="{B66DABA6-25DC-4A7B-BB22-E7EA5D7045A9}"/>
    <cellStyle name="Comma 2 3 14" xfId="4636" xr:uid="{ED0B24EC-7B84-4E42-881B-33F535B20F63}"/>
    <cellStyle name="Comma 2 3 15" xfId="5416" xr:uid="{0AEFA6C5-FB15-49AE-B700-F9934A51D2FE}"/>
    <cellStyle name="Comma 2 3 2" xfId="909" xr:uid="{00000000-0005-0000-0000-000090030000}"/>
    <cellStyle name="Comma 2 3 2 10" xfId="3707" xr:uid="{A09E3148-165D-4B41-ACBA-26837BBF046C}"/>
    <cellStyle name="Comma 2 3 2 10 2" xfId="5019" xr:uid="{F22A2157-A7AC-41CF-8C7A-20FCD7C9C282}"/>
    <cellStyle name="Comma 2 3 2 11" xfId="2713" xr:uid="{0DCFED09-DFDB-439B-9539-1A4CDC40A1D7}"/>
    <cellStyle name="Comma 2 3 2 12" xfId="4639" xr:uid="{28917258-078E-48D3-9477-D12A7F010D76}"/>
    <cellStyle name="Comma 2 3 2 13" xfId="5419" xr:uid="{3C68D5BA-1E3E-41DE-898B-49BFC5E67385}"/>
    <cellStyle name="Comma 2 3 2 2" xfId="910" xr:uid="{00000000-0005-0000-0000-000091030000}"/>
    <cellStyle name="Comma 2 3 2 2 10" xfId="5420" xr:uid="{A22461E2-D1A1-4148-9199-6D939EEA23EB}"/>
    <cellStyle name="Comma 2 3 2 2 2" xfId="911" xr:uid="{00000000-0005-0000-0000-000092030000}"/>
    <cellStyle name="Comma 2 3 2 2 2 2" xfId="912" xr:uid="{00000000-0005-0000-0000-000093030000}"/>
    <cellStyle name="Comma 2 3 2 2 2 2 2" xfId="913" xr:uid="{00000000-0005-0000-0000-000094030000}"/>
    <cellStyle name="Comma 2 3 2 2 2 2 2 2" xfId="3711" xr:uid="{5B35B233-4491-48C3-BE71-BB104E8F7B33}"/>
    <cellStyle name="Comma 2 3 2 2 2 2 2 2 2" xfId="5023" xr:uid="{63A3744C-BB4B-4102-9DAA-F517F7D275E6}"/>
    <cellStyle name="Comma 2 3 2 2 2 2 2 3" xfId="2717" xr:uid="{484BA8DF-2E21-41FB-8E98-055E69EB6D08}"/>
    <cellStyle name="Comma 2 3 2 2 2 2 2 4" xfId="4643" xr:uid="{E30CBDB7-E404-4A3E-A82C-84C7EEB633D0}"/>
    <cellStyle name="Comma 2 3 2 2 2 2 2 5" xfId="5423" xr:uid="{7425F04F-025C-444B-A904-5BFF8275C113}"/>
    <cellStyle name="Comma 2 3 2 2 2 2 3" xfId="3710" xr:uid="{15FB0892-2F1E-462E-A3FB-D64CC56A6A38}"/>
    <cellStyle name="Comma 2 3 2 2 2 2 3 2" xfId="5022" xr:uid="{FC8AAE3E-A7AD-407F-8613-40029BE5A630}"/>
    <cellStyle name="Comma 2 3 2 2 2 2 4" xfId="2716" xr:uid="{E5932920-B449-49AB-B667-0508CE77A2BE}"/>
    <cellStyle name="Comma 2 3 2 2 2 2 5" xfId="4642" xr:uid="{2A991D87-6DE2-42D1-9B7A-41637EDB7A15}"/>
    <cellStyle name="Comma 2 3 2 2 2 2 6" xfId="5422" xr:uid="{22FF7DFA-EB6D-41F8-A7B1-B0D4E20EC84D}"/>
    <cellStyle name="Comma 2 3 2 2 2 3" xfId="914" xr:uid="{00000000-0005-0000-0000-000095030000}"/>
    <cellStyle name="Comma 2 3 2 2 2 3 2" xfId="3712" xr:uid="{982F680E-35DE-4986-B879-FF8221F024F0}"/>
    <cellStyle name="Comma 2 3 2 2 2 3 2 2" xfId="5024" xr:uid="{E77EDB5F-D384-4164-B352-4F82373C1387}"/>
    <cellStyle name="Comma 2 3 2 2 2 3 3" xfId="2718" xr:uid="{BE5AEF1D-F1DE-483B-8CE4-1BEFB903FF02}"/>
    <cellStyle name="Comma 2 3 2 2 2 3 4" xfId="4644" xr:uid="{DA054589-45CF-4DB9-9A3E-BE823D6D197E}"/>
    <cellStyle name="Comma 2 3 2 2 2 3 5" xfId="5424" xr:uid="{D8DB0A52-EEC8-41A4-856B-BC7750301480}"/>
    <cellStyle name="Comma 2 3 2 2 2 4" xfId="915" xr:uid="{00000000-0005-0000-0000-000096030000}"/>
    <cellStyle name="Comma 2 3 2 2 2 4 2" xfId="3713" xr:uid="{85458261-3F38-408D-B412-7E651C460FDA}"/>
    <cellStyle name="Comma 2 3 2 2 2 4 2 2" xfId="5025" xr:uid="{39A3EEBA-DEA7-4129-BB4B-AC1EB4FA277A}"/>
    <cellStyle name="Comma 2 3 2 2 2 4 3" xfId="2719" xr:uid="{70B7A02B-F675-4BE8-AEE4-920985C15E85}"/>
    <cellStyle name="Comma 2 3 2 2 2 4 4" xfId="4645" xr:uid="{BC6502D8-7B02-4EE2-81D9-25187BCCAA71}"/>
    <cellStyle name="Comma 2 3 2 2 2 4 5" xfId="5425" xr:uid="{218856B6-D505-4A4C-996D-417BF26FE51F}"/>
    <cellStyle name="Comma 2 3 2 2 2 5" xfId="916" xr:uid="{00000000-0005-0000-0000-000097030000}"/>
    <cellStyle name="Comma 2 3 2 2 2 5 2" xfId="3714" xr:uid="{38C90EBC-B4B4-437A-9407-B05B4C2BC4B3}"/>
    <cellStyle name="Comma 2 3 2 2 2 5 2 2" xfId="5026" xr:uid="{822A495F-721D-4971-B13D-ED9FBC912AAF}"/>
    <cellStyle name="Comma 2 3 2 2 2 5 3" xfId="2720" xr:uid="{AAB9E707-1FC9-4345-9884-B58FBE653DBB}"/>
    <cellStyle name="Comma 2 3 2 2 2 5 4" xfId="4646" xr:uid="{2349057A-655E-4927-A367-2A8B89F0E944}"/>
    <cellStyle name="Comma 2 3 2 2 2 5 5" xfId="5426" xr:uid="{E0E31442-1D01-4841-B4AB-72D372E02663}"/>
    <cellStyle name="Comma 2 3 2 2 2 6" xfId="3709" xr:uid="{69C742BB-A30E-4266-9D0D-C314E4F4F765}"/>
    <cellStyle name="Comma 2 3 2 2 2 6 2" xfId="5021" xr:uid="{A25A3403-85D3-49D7-BA8B-446206D6D35E}"/>
    <cellStyle name="Comma 2 3 2 2 2 7" xfId="2715" xr:uid="{45E745C5-A7F5-4D46-BE31-D7BA3AC2CED1}"/>
    <cellStyle name="Comma 2 3 2 2 2 8" xfId="4641" xr:uid="{2CE341BF-164D-400A-B1D7-DBEA83E42C1E}"/>
    <cellStyle name="Comma 2 3 2 2 2 9" xfId="5421" xr:uid="{63B9E2CF-CA3D-4854-975C-822537BF93A9}"/>
    <cellStyle name="Comma 2 3 2 2 3" xfId="917" xr:uid="{00000000-0005-0000-0000-000098030000}"/>
    <cellStyle name="Comma 2 3 2 2 3 2" xfId="918" xr:uid="{00000000-0005-0000-0000-000099030000}"/>
    <cellStyle name="Comma 2 3 2 2 3 2 2" xfId="3716" xr:uid="{80ECCD7A-E210-4F99-A8D4-F1A0D2C44346}"/>
    <cellStyle name="Comma 2 3 2 2 3 2 2 2" xfId="5028" xr:uid="{C55E4B5F-0571-4023-B8AA-7EA99602E7C4}"/>
    <cellStyle name="Comma 2 3 2 2 3 2 3" xfId="2722" xr:uid="{EA6760AB-73F3-4654-8BA6-8FF43AD09264}"/>
    <cellStyle name="Comma 2 3 2 2 3 2 4" xfId="4648" xr:uid="{826322E7-AB1A-4C17-9815-4267A14DB436}"/>
    <cellStyle name="Comma 2 3 2 2 3 2 5" xfId="5428" xr:uid="{866A60B2-85E7-41A6-9309-359E8D84E866}"/>
    <cellStyle name="Comma 2 3 2 2 3 3" xfId="3715" xr:uid="{BCAFD0FF-4CC6-487F-AD6E-7B90C449EDC9}"/>
    <cellStyle name="Comma 2 3 2 2 3 3 2" xfId="5027" xr:uid="{31D6FE2C-06D3-4A0B-9DC4-5D3CE3933394}"/>
    <cellStyle name="Comma 2 3 2 2 3 4" xfId="2721" xr:uid="{0E6C5F58-93A4-407C-A489-BEDD88094336}"/>
    <cellStyle name="Comma 2 3 2 2 3 5" xfId="4647" xr:uid="{C3D0E619-A257-4930-A39F-9FD95322DFB5}"/>
    <cellStyle name="Comma 2 3 2 2 3 6" xfId="5427" xr:uid="{602D8476-C2DD-40CA-A84E-E5567A39702C}"/>
    <cellStyle name="Comma 2 3 2 2 4" xfId="919" xr:uid="{00000000-0005-0000-0000-00009A030000}"/>
    <cellStyle name="Comma 2 3 2 2 4 2" xfId="3717" xr:uid="{10D765BA-860C-4F9C-9EBF-44013228C4DC}"/>
    <cellStyle name="Comma 2 3 2 2 4 2 2" xfId="5029" xr:uid="{42C5A4F8-B2BB-41D5-A270-B31844CF0678}"/>
    <cellStyle name="Comma 2 3 2 2 4 3" xfId="2723" xr:uid="{90D56B86-CC1A-47A7-8B8B-00650C410E53}"/>
    <cellStyle name="Comma 2 3 2 2 4 4" xfId="4649" xr:uid="{27374395-55CF-440A-9900-4E871B0A3111}"/>
    <cellStyle name="Comma 2 3 2 2 4 5" xfId="5429" xr:uid="{AAC80968-39A9-49C3-8A09-9ED4DA4A9223}"/>
    <cellStyle name="Comma 2 3 2 2 5" xfId="920" xr:uid="{00000000-0005-0000-0000-00009B030000}"/>
    <cellStyle name="Comma 2 3 2 2 5 2" xfId="3718" xr:uid="{D6E158C2-33C3-4B00-A0E9-72BF8AFC1A57}"/>
    <cellStyle name="Comma 2 3 2 2 5 2 2" xfId="5030" xr:uid="{4DAFB415-5A95-4C6D-A89E-4837763FFC34}"/>
    <cellStyle name="Comma 2 3 2 2 5 3" xfId="2724" xr:uid="{310D34C9-7CD5-46BA-B97A-C6B01FF0DE0F}"/>
    <cellStyle name="Comma 2 3 2 2 5 4" xfId="4650" xr:uid="{34D9C482-5DDF-44AC-8D80-5167E88F6EEA}"/>
    <cellStyle name="Comma 2 3 2 2 5 5" xfId="5430" xr:uid="{A456CCD6-1574-4579-9DE6-F46E9EECE773}"/>
    <cellStyle name="Comma 2 3 2 2 6" xfId="921" xr:uid="{00000000-0005-0000-0000-00009C030000}"/>
    <cellStyle name="Comma 2 3 2 2 6 2" xfId="3719" xr:uid="{8ACED3F2-E055-4141-AE6D-62E83F593F2F}"/>
    <cellStyle name="Comma 2 3 2 2 6 2 2" xfId="5031" xr:uid="{562D0836-A026-4EEA-B40D-6CAEE724518E}"/>
    <cellStyle name="Comma 2 3 2 2 6 3" xfId="2725" xr:uid="{31E7C187-756D-4EC7-9A0F-BBE605B82BB2}"/>
    <cellStyle name="Comma 2 3 2 2 6 4" xfId="4651" xr:uid="{BEE94244-5D65-4DE1-B859-D381AC14C1FD}"/>
    <cellStyle name="Comma 2 3 2 2 6 5" xfId="5431" xr:uid="{17EDF5EC-08E3-419E-BAA0-1D7DCADB7580}"/>
    <cellStyle name="Comma 2 3 2 2 7" xfId="3708" xr:uid="{057977BF-E212-4768-8D54-908218D269DB}"/>
    <cellStyle name="Comma 2 3 2 2 7 2" xfId="5020" xr:uid="{31493DB8-8B17-454D-9A59-4E3FF693AD87}"/>
    <cellStyle name="Comma 2 3 2 2 8" xfId="2714" xr:uid="{A5D1F060-2A9D-4C23-A7CE-965F2987B954}"/>
    <cellStyle name="Comma 2 3 2 2 9" xfId="4640" xr:uid="{C8FEF723-712B-44BF-875B-F2721AE28E7B}"/>
    <cellStyle name="Comma 2 3 2 3" xfId="922" xr:uid="{00000000-0005-0000-0000-00009D030000}"/>
    <cellStyle name="Comma 2 3 2 3 2" xfId="923" xr:uid="{00000000-0005-0000-0000-00009E030000}"/>
    <cellStyle name="Comma 2 3 2 3 2 2" xfId="924" xr:uid="{00000000-0005-0000-0000-00009F030000}"/>
    <cellStyle name="Comma 2 3 2 3 2 2 2" xfId="3722" xr:uid="{23FA789B-263A-435A-8245-72F48A27FC46}"/>
    <cellStyle name="Comma 2 3 2 3 2 2 2 2" xfId="5034" xr:uid="{325B2CD8-BE1E-4EB7-811B-4BD7AD10E4EC}"/>
    <cellStyle name="Comma 2 3 2 3 2 2 3" xfId="2728" xr:uid="{101BE6A7-F5CD-46B5-856D-2FC11C03B721}"/>
    <cellStyle name="Comma 2 3 2 3 2 2 4" xfId="4654" xr:uid="{261AC696-169B-41DA-966B-2CF0EB82741F}"/>
    <cellStyle name="Comma 2 3 2 3 2 2 5" xfId="5434" xr:uid="{7839AB42-A76D-4A3D-83F9-9BA768DAFD09}"/>
    <cellStyle name="Comma 2 3 2 3 2 3" xfId="3721" xr:uid="{CA3E9F9E-85EB-47C8-8C0B-E6DCCE4FE748}"/>
    <cellStyle name="Comma 2 3 2 3 2 3 2" xfId="5033" xr:uid="{E9505DD9-760F-4A2A-8986-52BCC348D617}"/>
    <cellStyle name="Comma 2 3 2 3 2 4" xfId="2727" xr:uid="{33103C5E-F150-4DD1-9220-7B1E6C47BD59}"/>
    <cellStyle name="Comma 2 3 2 3 2 5" xfId="4653" xr:uid="{4B87D27C-C8AC-4540-9804-FD916D8C505A}"/>
    <cellStyle name="Comma 2 3 2 3 2 6" xfId="5433" xr:uid="{24E9AB42-F49F-4950-A77B-1108A60EED93}"/>
    <cellStyle name="Comma 2 3 2 3 3" xfId="925" xr:uid="{00000000-0005-0000-0000-0000A0030000}"/>
    <cellStyle name="Comma 2 3 2 3 3 2" xfId="3723" xr:uid="{EB732731-30C8-4289-9CEE-601894F9C7D9}"/>
    <cellStyle name="Comma 2 3 2 3 3 2 2" xfId="5035" xr:uid="{9BA6AB18-9613-40FB-BB27-FCDABC1746D9}"/>
    <cellStyle name="Comma 2 3 2 3 3 3" xfId="2729" xr:uid="{BF74286F-7DEC-441B-9685-5AA6B6B43C63}"/>
    <cellStyle name="Comma 2 3 2 3 3 4" xfId="4655" xr:uid="{52E2707F-7AFF-4648-BE3F-A818732C335C}"/>
    <cellStyle name="Comma 2 3 2 3 3 5" xfId="5435" xr:uid="{1BB65B1C-3DB7-46CF-BA9D-18630695860B}"/>
    <cellStyle name="Comma 2 3 2 3 4" xfId="926" xr:uid="{00000000-0005-0000-0000-0000A1030000}"/>
    <cellStyle name="Comma 2 3 2 3 4 2" xfId="3724" xr:uid="{3FB6D023-7EAD-442E-AE45-84F34C33A03E}"/>
    <cellStyle name="Comma 2 3 2 3 4 2 2" xfId="5036" xr:uid="{C3FA6F1C-7DDE-4498-BECA-64BC17323665}"/>
    <cellStyle name="Comma 2 3 2 3 4 3" xfId="2730" xr:uid="{00349F82-8D2A-41EB-A7A0-1944E0B0C8CE}"/>
    <cellStyle name="Comma 2 3 2 3 4 4" xfId="4656" xr:uid="{33F767C9-50ED-4A82-9E2E-2E3721756106}"/>
    <cellStyle name="Comma 2 3 2 3 4 5" xfId="5436" xr:uid="{9D31CEE7-4B02-466E-9BF9-5EE5AABC16D7}"/>
    <cellStyle name="Comma 2 3 2 3 5" xfId="927" xr:uid="{00000000-0005-0000-0000-0000A2030000}"/>
    <cellStyle name="Comma 2 3 2 3 5 2" xfId="3725" xr:uid="{078ABE84-1A71-4C05-89C1-DF683C929532}"/>
    <cellStyle name="Comma 2 3 2 3 5 2 2" xfId="5037" xr:uid="{5C76EB56-6526-4915-8E30-EF37C9DA3996}"/>
    <cellStyle name="Comma 2 3 2 3 5 3" xfId="2731" xr:uid="{9F11B48E-974F-4C14-8DA8-CD53D5F7CBE6}"/>
    <cellStyle name="Comma 2 3 2 3 5 4" xfId="4657" xr:uid="{8511BAC9-029F-4DAD-B2E8-09624226C05F}"/>
    <cellStyle name="Comma 2 3 2 3 5 5" xfId="5437" xr:uid="{72652B6A-1B25-446B-9883-C2D1B4D01537}"/>
    <cellStyle name="Comma 2 3 2 3 6" xfId="3720" xr:uid="{D2EEEE99-D471-4689-9794-BD57FF0484D8}"/>
    <cellStyle name="Comma 2 3 2 3 6 2" xfId="5032" xr:uid="{AA51D222-2F16-4B59-90CB-F15C364F2B36}"/>
    <cellStyle name="Comma 2 3 2 3 7" xfId="2726" xr:uid="{8ABC1486-8E28-43B2-A212-F02108A82783}"/>
    <cellStyle name="Comma 2 3 2 3 8" xfId="4652" xr:uid="{5E86CFEA-7582-48D8-B43A-8D1154647B6A}"/>
    <cellStyle name="Comma 2 3 2 3 9" xfId="5432" xr:uid="{52CF4510-E24E-4543-96F9-2C2C3987832D}"/>
    <cellStyle name="Comma 2 3 2 4" xfId="928" xr:uid="{00000000-0005-0000-0000-0000A3030000}"/>
    <cellStyle name="Comma 2 3 2 4 2" xfId="929" xr:uid="{00000000-0005-0000-0000-0000A4030000}"/>
    <cellStyle name="Comma 2 3 2 4 2 2" xfId="930" xr:uid="{00000000-0005-0000-0000-0000A5030000}"/>
    <cellStyle name="Comma 2 3 2 4 2 2 2" xfId="3728" xr:uid="{5686F1A6-C6E0-4196-B79F-BAC6A4751492}"/>
    <cellStyle name="Comma 2 3 2 4 2 2 2 2" xfId="5040" xr:uid="{2F6C42A4-7AF8-441D-BF24-7FAADB5AAB5B}"/>
    <cellStyle name="Comma 2 3 2 4 2 2 3" xfId="2734" xr:uid="{FB7E4869-3795-40E2-AACB-AFEDB8CF00E0}"/>
    <cellStyle name="Comma 2 3 2 4 2 2 4" xfId="4660" xr:uid="{A9068CAB-4A11-41A9-B301-5F7B8647FFCF}"/>
    <cellStyle name="Comma 2 3 2 4 2 2 5" xfId="5440" xr:uid="{855A9BB2-9353-44EC-9400-967FA100E0EA}"/>
    <cellStyle name="Comma 2 3 2 4 2 3" xfId="3727" xr:uid="{2277D4FA-C42C-492F-A127-0A75EEED921C}"/>
    <cellStyle name="Comma 2 3 2 4 2 3 2" xfId="5039" xr:uid="{55163BDF-B745-4996-9FEF-475D76F868DC}"/>
    <cellStyle name="Comma 2 3 2 4 2 4" xfId="2733" xr:uid="{6E927E5C-B0F3-4461-8421-59A3334BCC13}"/>
    <cellStyle name="Comma 2 3 2 4 2 5" xfId="4659" xr:uid="{2C4ABEBA-177A-4335-BE63-5850E7A7586D}"/>
    <cellStyle name="Comma 2 3 2 4 2 6" xfId="5439" xr:uid="{9B5E1C31-4346-43BB-8E0F-C4ED641B7059}"/>
    <cellStyle name="Comma 2 3 2 4 3" xfId="931" xr:uid="{00000000-0005-0000-0000-0000A6030000}"/>
    <cellStyle name="Comma 2 3 2 4 3 2" xfId="3729" xr:uid="{7F88064B-864D-47BD-9ABE-70E416CCE889}"/>
    <cellStyle name="Comma 2 3 2 4 3 2 2" xfId="5041" xr:uid="{6FF763A3-6A85-414C-A326-AFBE86E266D4}"/>
    <cellStyle name="Comma 2 3 2 4 3 3" xfId="2735" xr:uid="{5E039C59-5D26-4152-9349-1DF61A89F217}"/>
    <cellStyle name="Comma 2 3 2 4 3 4" xfId="4661" xr:uid="{757487FC-28F3-4BE3-BC08-E1F3098A735C}"/>
    <cellStyle name="Comma 2 3 2 4 3 5" xfId="5441" xr:uid="{80086B37-DC6D-4F44-A6E6-5599723000D9}"/>
    <cellStyle name="Comma 2 3 2 4 4" xfId="932" xr:uid="{00000000-0005-0000-0000-0000A7030000}"/>
    <cellStyle name="Comma 2 3 2 4 4 2" xfId="3730" xr:uid="{FB765203-9B0F-4A00-A489-CEC4782D0016}"/>
    <cellStyle name="Comma 2 3 2 4 4 2 2" xfId="5042" xr:uid="{99078964-0A23-4F3A-A3E9-49BFA23BF75B}"/>
    <cellStyle name="Comma 2 3 2 4 4 3" xfId="2736" xr:uid="{BB4F217B-2948-4296-B8F3-937F855A707C}"/>
    <cellStyle name="Comma 2 3 2 4 4 4" xfId="4662" xr:uid="{53A385B2-3FF3-49BB-A1E1-BAD5744955F5}"/>
    <cellStyle name="Comma 2 3 2 4 4 5" xfId="5442" xr:uid="{4C9935DD-6A9C-42D7-9B10-A314309E5D15}"/>
    <cellStyle name="Comma 2 3 2 4 5" xfId="933" xr:uid="{00000000-0005-0000-0000-0000A8030000}"/>
    <cellStyle name="Comma 2 3 2 4 5 2" xfId="3731" xr:uid="{582F5179-A75E-4EB3-BD18-70C465631360}"/>
    <cellStyle name="Comma 2 3 2 4 5 2 2" xfId="5043" xr:uid="{A7241581-F3FD-4AFE-89EA-4B18D39FD49E}"/>
    <cellStyle name="Comma 2 3 2 4 5 3" xfId="2737" xr:uid="{A53D4400-0823-40D2-B452-77DF54A68AC3}"/>
    <cellStyle name="Comma 2 3 2 4 5 4" xfId="4663" xr:uid="{32E71616-6A13-4818-9EAC-950108455840}"/>
    <cellStyle name="Comma 2 3 2 4 5 5" xfId="5443" xr:uid="{C8BB8085-A64C-4824-A419-0B3634C1AACB}"/>
    <cellStyle name="Comma 2 3 2 4 6" xfId="3726" xr:uid="{3090AB82-CC3F-4985-9866-147F499807B2}"/>
    <cellStyle name="Comma 2 3 2 4 6 2" xfId="5038" xr:uid="{C8951C05-DC3A-4922-9000-FDA1B4FFC3D2}"/>
    <cellStyle name="Comma 2 3 2 4 7" xfId="2732" xr:uid="{817565B3-6790-493A-B71F-0E10427C1615}"/>
    <cellStyle name="Comma 2 3 2 4 8" xfId="4658" xr:uid="{9C7136AB-FB39-4056-8C7E-9DA4A2F2BEEA}"/>
    <cellStyle name="Comma 2 3 2 4 9" xfId="5438" xr:uid="{37399682-FE09-402B-A99F-3E217B095514}"/>
    <cellStyle name="Comma 2 3 2 5" xfId="934" xr:uid="{00000000-0005-0000-0000-0000A9030000}"/>
    <cellStyle name="Comma 2 3 2 5 2" xfId="935" xr:uid="{00000000-0005-0000-0000-0000AA030000}"/>
    <cellStyle name="Comma 2 3 2 5 2 2" xfId="936" xr:uid="{00000000-0005-0000-0000-0000AB030000}"/>
    <cellStyle name="Comma 2 3 2 5 2 2 2" xfId="3734" xr:uid="{9CC95D13-702B-40FB-A500-3B4B7F242A0C}"/>
    <cellStyle name="Comma 2 3 2 5 2 2 2 2" xfId="5046" xr:uid="{EF971DDE-1B4A-40B3-9965-04A6770E5525}"/>
    <cellStyle name="Comma 2 3 2 5 2 2 3" xfId="2740" xr:uid="{758B373C-8A6E-40B9-B997-C7A6418D86D9}"/>
    <cellStyle name="Comma 2 3 2 5 2 2 4" xfId="4666" xr:uid="{F581BEA0-7AD6-4892-A91F-629FF5759C09}"/>
    <cellStyle name="Comma 2 3 2 5 2 2 5" xfId="5446" xr:uid="{C76DF64D-BD39-44DF-B193-F635F099CAAF}"/>
    <cellStyle name="Comma 2 3 2 5 2 3" xfId="3733" xr:uid="{5AC862CD-F7DB-4D0C-87C2-B9FA17A79D33}"/>
    <cellStyle name="Comma 2 3 2 5 2 3 2" xfId="5045" xr:uid="{6E328CC4-0A69-4740-99D6-BB0F0456C538}"/>
    <cellStyle name="Comma 2 3 2 5 2 4" xfId="2739" xr:uid="{287722C8-F3AD-40B2-B87E-1CCC3B10AAB4}"/>
    <cellStyle name="Comma 2 3 2 5 2 5" xfId="4665" xr:uid="{F7F8290C-FD39-4B0C-99E8-3FA3670F13DD}"/>
    <cellStyle name="Comma 2 3 2 5 2 6" xfId="5445" xr:uid="{C4F8C0CB-F086-4A79-84EF-72269B88FE3D}"/>
    <cellStyle name="Comma 2 3 2 5 3" xfId="937" xr:uid="{00000000-0005-0000-0000-0000AC030000}"/>
    <cellStyle name="Comma 2 3 2 5 3 2" xfId="3735" xr:uid="{31F03F5D-E6CB-4BF7-8DF9-BF566732C39F}"/>
    <cellStyle name="Comma 2 3 2 5 3 2 2" xfId="5047" xr:uid="{10684FE8-0EB7-454A-86C2-BA72859EDCD8}"/>
    <cellStyle name="Comma 2 3 2 5 3 3" xfId="2741" xr:uid="{C4004B6E-6693-4977-82BB-180B30B88A65}"/>
    <cellStyle name="Comma 2 3 2 5 3 4" xfId="4667" xr:uid="{55A068F4-09ED-4B7B-9362-64FBF37663F1}"/>
    <cellStyle name="Comma 2 3 2 5 3 5" xfId="5447" xr:uid="{82742D2B-5648-4C3E-A931-D08118BDC4CE}"/>
    <cellStyle name="Comma 2 3 2 5 4" xfId="938" xr:uid="{00000000-0005-0000-0000-0000AD030000}"/>
    <cellStyle name="Comma 2 3 2 5 4 2" xfId="3736" xr:uid="{D4ED0169-1107-4E50-8DD3-4A24F0C9B271}"/>
    <cellStyle name="Comma 2 3 2 5 4 2 2" xfId="5048" xr:uid="{138147C9-2C99-483B-BB2D-DE9EBF914C06}"/>
    <cellStyle name="Comma 2 3 2 5 4 3" xfId="2742" xr:uid="{E88AACA7-A3DA-47BE-BF82-3A0164D49AF7}"/>
    <cellStyle name="Comma 2 3 2 5 4 4" xfId="4668" xr:uid="{8CBFAC89-6E5B-4CF5-9B58-6833C15D47C9}"/>
    <cellStyle name="Comma 2 3 2 5 4 5" xfId="5448" xr:uid="{6C035B62-1248-4134-B813-98D17FD93D36}"/>
    <cellStyle name="Comma 2 3 2 5 5" xfId="939" xr:uid="{00000000-0005-0000-0000-0000AE030000}"/>
    <cellStyle name="Comma 2 3 2 5 5 2" xfId="3737" xr:uid="{AEF67BC2-D65D-4E8B-B15B-68BFAD9C5805}"/>
    <cellStyle name="Comma 2 3 2 5 5 2 2" xfId="5049" xr:uid="{63F5B686-F01C-471D-ABC9-A9C0ED8A5513}"/>
    <cellStyle name="Comma 2 3 2 5 5 3" xfId="2743" xr:uid="{2EA4D02D-B705-4C89-B77E-3582B370A5D0}"/>
    <cellStyle name="Comma 2 3 2 5 5 4" xfId="4669" xr:uid="{F6C69C36-F1DC-4ED1-80FB-995726ADD411}"/>
    <cellStyle name="Comma 2 3 2 5 5 5" xfId="5449" xr:uid="{BCD0A6A0-7D82-4FF2-B194-51C3A70F76B4}"/>
    <cellStyle name="Comma 2 3 2 5 6" xfId="3732" xr:uid="{EBF8103C-C15B-41E7-A323-F69AB4263F70}"/>
    <cellStyle name="Comma 2 3 2 5 6 2" xfId="5044" xr:uid="{61F22C90-E352-4C3E-B41B-F3BB69A8E8E3}"/>
    <cellStyle name="Comma 2 3 2 5 7" xfId="2738" xr:uid="{5FB67FDB-C51B-462D-AACF-8DC11D98EF7C}"/>
    <cellStyle name="Comma 2 3 2 5 8" xfId="4664" xr:uid="{44517A35-DD52-4A7B-8BFB-0DF6677B8CC1}"/>
    <cellStyle name="Comma 2 3 2 5 9" xfId="5444" xr:uid="{1CFE6971-5E17-41EE-AFDC-FBABE07A5F5A}"/>
    <cellStyle name="Comma 2 3 2 6" xfId="940" xr:uid="{00000000-0005-0000-0000-0000AF030000}"/>
    <cellStyle name="Comma 2 3 2 6 2" xfId="941" xr:uid="{00000000-0005-0000-0000-0000B0030000}"/>
    <cellStyle name="Comma 2 3 2 6 2 2" xfId="3739" xr:uid="{6D3D1CC8-87D5-4333-A022-7C29327D82EB}"/>
    <cellStyle name="Comma 2 3 2 6 2 2 2" xfId="5051" xr:uid="{41B42977-84B6-49D2-9042-BF6A9D416287}"/>
    <cellStyle name="Comma 2 3 2 6 2 3" xfId="2745" xr:uid="{3E688CDB-3CC0-4297-9E0F-31475553B956}"/>
    <cellStyle name="Comma 2 3 2 6 2 4" xfId="4671" xr:uid="{DB3B42A8-B586-4A9E-94DF-4F79018C95DF}"/>
    <cellStyle name="Comma 2 3 2 6 2 5" xfId="5451" xr:uid="{AD710FB3-1550-444A-9F7B-D31CD6555FBD}"/>
    <cellStyle name="Comma 2 3 2 6 3" xfId="3738" xr:uid="{61E64C7B-A0EA-469F-AF0F-18C8FB41A723}"/>
    <cellStyle name="Comma 2 3 2 6 3 2" xfId="5050" xr:uid="{5FF2037F-4980-4C96-A16B-915372EFD33A}"/>
    <cellStyle name="Comma 2 3 2 6 4" xfId="2744" xr:uid="{5C5EF1D8-CFBD-47A4-B847-91A3D8A7C9E4}"/>
    <cellStyle name="Comma 2 3 2 6 5" xfId="4670" xr:uid="{6DCDDC9D-525A-43D1-A146-D5F5B74C7AFC}"/>
    <cellStyle name="Comma 2 3 2 6 6" xfId="5450" xr:uid="{76D9E23E-37E8-4A87-891B-3253F371EA14}"/>
    <cellStyle name="Comma 2 3 2 7" xfId="942" xr:uid="{00000000-0005-0000-0000-0000B1030000}"/>
    <cellStyle name="Comma 2 3 2 7 2" xfId="3740" xr:uid="{646F4B4B-6798-433F-BD3C-AB747CA2920B}"/>
    <cellStyle name="Comma 2 3 2 7 2 2" xfId="5052" xr:uid="{E64828A0-0265-4292-8E1E-CE1DF3B02B6A}"/>
    <cellStyle name="Comma 2 3 2 7 3" xfId="2746" xr:uid="{A643A071-F5CE-469B-97AC-6933FD9E11A5}"/>
    <cellStyle name="Comma 2 3 2 7 4" xfId="4672" xr:uid="{26685202-A842-426A-8A65-4D2A61D2FA95}"/>
    <cellStyle name="Comma 2 3 2 7 5" xfId="5452" xr:uid="{767CAB00-6258-4312-B28B-14D1589A1A5C}"/>
    <cellStyle name="Comma 2 3 2 8" xfId="943" xr:uid="{00000000-0005-0000-0000-0000B2030000}"/>
    <cellStyle name="Comma 2 3 2 8 2" xfId="3741" xr:uid="{77936C51-0B4D-46C6-80F6-C49B4A87C248}"/>
    <cellStyle name="Comma 2 3 2 8 2 2" xfId="5053" xr:uid="{49B67311-471D-4CD9-BA3C-2406560AF1F4}"/>
    <cellStyle name="Comma 2 3 2 8 3" xfId="2747" xr:uid="{478D1597-F4BD-4F48-BE6F-6E6A2DF1AD15}"/>
    <cellStyle name="Comma 2 3 2 8 4" xfId="4673" xr:uid="{56130316-FB3D-4221-B28D-79057A71ED9C}"/>
    <cellStyle name="Comma 2 3 2 8 5" xfId="5453" xr:uid="{F09EED47-6882-4E2B-A6C6-652701062324}"/>
    <cellStyle name="Comma 2 3 2 9" xfId="944" xr:uid="{00000000-0005-0000-0000-0000B3030000}"/>
    <cellStyle name="Comma 2 3 2 9 2" xfId="3742" xr:uid="{281ABAF6-4C4F-47EC-942D-D5FCE712E682}"/>
    <cellStyle name="Comma 2 3 2 9 2 2" xfId="5054" xr:uid="{4A052324-E35C-4DE2-A5DB-76DFC08537F3}"/>
    <cellStyle name="Comma 2 3 2 9 3" xfId="2748" xr:uid="{28FFC965-24FB-4F26-B866-4A37414F77E5}"/>
    <cellStyle name="Comma 2 3 2 9 4" xfId="4674" xr:uid="{784B9902-00ED-4D53-83B7-1D3F7F78E0C9}"/>
    <cellStyle name="Comma 2 3 2 9 5" xfId="5454" xr:uid="{6806A590-5D54-4592-85BF-EDFB63BA3E53}"/>
    <cellStyle name="Comma 2 3 3" xfId="945" xr:uid="{00000000-0005-0000-0000-0000B4030000}"/>
    <cellStyle name="Comma 2 3 3 10" xfId="5455" xr:uid="{25B6473C-2241-4DE9-B4DE-85A5D2C6C614}"/>
    <cellStyle name="Comma 2 3 3 2" xfId="946" xr:uid="{00000000-0005-0000-0000-0000B5030000}"/>
    <cellStyle name="Comma 2 3 3 2 2" xfId="947" xr:uid="{00000000-0005-0000-0000-0000B6030000}"/>
    <cellStyle name="Comma 2 3 3 2 2 2" xfId="948" xr:uid="{00000000-0005-0000-0000-0000B7030000}"/>
    <cellStyle name="Comma 2 3 3 2 2 2 2" xfId="3746" xr:uid="{E9609087-73A4-4299-B2C2-E3C31F4C5628}"/>
    <cellStyle name="Comma 2 3 3 2 2 2 2 2" xfId="5058" xr:uid="{3CE228C2-B4C9-492E-9940-B4C1033C3FE9}"/>
    <cellStyle name="Comma 2 3 3 2 2 2 3" xfId="2752" xr:uid="{FE01E8C9-0338-496C-A2E9-44E794711994}"/>
    <cellStyle name="Comma 2 3 3 2 2 2 4" xfId="4678" xr:uid="{1294C18E-9C21-4FF5-854F-6E4DAEDC91F3}"/>
    <cellStyle name="Comma 2 3 3 2 2 2 5" xfId="5458" xr:uid="{8BB5DB8E-E742-4D8A-A50A-F7FD4EEC7B9F}"/>
    <cellStyle name="Comma 2 3 3 2 2 3" xfId="3745" xr:uid="{CFAE1635-C897-420D-B62A-E7E19C535776}"/>
    <cellStyle name="Comma 2 3 3 2 2 3 2" xfId="5057" xr:uid="{1A254C80-9350-4FDD-A4E4-6301C2CAB821}"/>
    <cellStyle name="Comma 2 3 3 2 2 4" xfId="2751" xr:uid="{A2D38C76-0AF4-44E3-A479-15F9D8857BB6}"/>
    <cellStyle name="Comma 2 3 3 2 2 5" xfId="4677" xr:uid="{4B11326D-FEF3-4F4A-993E-457FBC51F017}"/>
    <cellStyle name="Comma 2 3 3 2 2 6" xfId="5457" xr:uid="{E83E8F09-EB73-4752-BAD1-E30220FF246F}"/>
    <cellStyle name="Comma 2 3 3 2 3" xfId="949" xr:uid="{00000000-0005-0000-0000-0000B8030000}"/>
    <cellStyle name="Comma 2 3 3 2 3 2" xfId="3747" xr:uid="{8FC28C14-D87D-42DC-BDA9-3861A06F42FF}"/>
    <cellStyle name="Comma 2 3 3 2 3 2 2" xfId="5059" xr:uid="{4173072D-B91C-4A76-9A69-B10FFF6E44F5}"/>
    <cellStyle name="Comma 2 3 3 2 3 3" xfId="2753" xr:uid="{6FD868DD-DEB8-44CE-A833-55E449A4DC3C}"/>
    <cellStyle name="Comma 2 3 3 2 3 4" xfId="4679" xr:uid="{DAB3A61C-CE8D-469F-925D-3160BAE26906}"/>
    <cellStyle name="Comma 2 3 3 2 3 5" xfId="5459" xr:uid="{11CF7FAC-835D-4BF6-85EF-98C4BE1E1CEE}"/>
    <cellStyle name="Comma 2 3 3 2 4" xfId="950" xr:uid="{00000000-0005-0000-0000-0000B9030000}"/>
    <cellStyle name="Comma 2 3 3 2 4 2" xfId="3748" xr:uid="{1125834C-1EE7-4650-8096-0888CC3B0BB6}"/>
    <cellStyle name="Comma 2 3 3 2 4 2 2" xfId="5060" xr:uid="{AF7112FD-12C2-4950-86E0-CA5FA02E40E0}"/>
    <cellStyle name="Comma 2 3 3 2 4 3" xfId="2754" xr:uid="{6B1932A5-57AF-4DA2-861F-5F3F999F748C}"/>
    <cellStyle name="Comma 2 3 3 2 4 4" xfId="4680" xr:uid="{F792253C-D79B-413C-83FF-CE10522CD988}"/>
    <cellStyle name="Comma 2 3 3 2 4 5" xfId="5460" xr:uid="{9DEBDA20-9459-4DBE-AB48-12FB8868BB29}"/>
    <cellStyle name="Comma 2 3 3 2 5" xfId="951" xr:uid="{00000000-0005-0000-0000-0000BA030000}"/>
    <cellStyle name="Comma 2 3 3 2 5 2" xfId="3749" xr:uid="{45BB84C5-283E-4DC6-ACD0-2EEF701CA123}"/>
    <cellStyle name="Comma 2 3 3 2 5 2 2" xfId="5061" xr:uid="{357A69CE-7DF8-45A0-A027-72AA1F7FB317}"/>
    <cellStyle name="Comma 2 3 3 2 5 3" xfId="2755" xr:uid="{6539F06D-0435-41D8-A819-882163F3AB9E}"/>
    <cellStyle name="Comma 2 3 3 2 5 4" xfId="4681" xr:uid="{B4A4B939-ACFC-4E68-BBC7-55BC872C90B8}"/>
    <cellStyle name="Comma 2 3 3 2 5 5" xfId="5461" xr:uid="{7ED29D91-5835-4169-9CA8-582D3D340F71}"/>
    <cellStyle name="Comma 2 3 3 2 6" xfId="3744" xr:uid="{7C8355C2-8C22-405A-841D-9D705C1F1C57}"/>
    <cellStyle name="Comma 2 3 3 2 6 2" xfId="5056" xr:uid="{4CCF9F99-B2B9-4C93-95D0-3E1C8E19C485}"/>
    <cellStyle name="Comma 2 3 3 2 7" xfId="2750" xr:uid="{0A7FC913-DC78-4733-BA0C-8209172EF61D}"/>
    <cellStyle name="Comma 2 3 3 2 8" xfId="4676" xr:uid="{550AFA4B-594A-4BDD-8106-B817049583EF}"/>
    <cellStyle name="Comma 2 3 3 2 9" xfId="5456" xr:uid="{821D4147-3583-47F6-AD3B-811A0C5277BC}"/>
    <cellStyle name="Comma 2 3 3 3" xfId="952" xr:uid="{00000000-0005-0000-0000-0000BB030000}"/>
    <cellStyle name="Comma 2 3 3 3 2" xfId="953" xr:uid="{00000000-0005-0000-0000-0000BC030000}"/>
    <cellStyle name="Comma 2 3 3 3 2 2" xfId="3751" xr:uid="{8969F27F-B15B-4EC6-8A8C-418397DACB9D}"/>
    <cellStyle name="Comma 2 3 3 3 2 2 2" xfId="5063" xr:uid="{ABC0DFA6-281D-49E8-9B58-32D859EAD872}"/>
    <cellStyle name="Comma 2 3 3 3 2 3" xfId="2757" xr:uid="{8BB40614-234F-45CA-B521-002D124E9390}"/>
    <cellStyle name="Comma 2 3 3 3 2 4" xfId="4683" xr:uid="{29FE90A4-9EC1-4078-9D0F-D9BC5B833F9C}"/>
    <cellStyle name="Comma 2 3 3 3 2 5" xfId="5463" xr:uid="{454F4B0E-6502-43B7-A0DA-40A02FE21E67}"/>
    <cellStyle name="Comma 2 3 3 3 3" xfId="3750" xr:uid="{75D45CDE-2332-4404-AB69-7E6717D09A61}"/>
    <cellStyle name="Comma 2 3 3 3 3 2" xfId="5062" xr:uid="{BA2C70C0-247E-4095-A573-118B50FBE5C7}"/>
    <cellStyle name="Comma 2 3 3 3 4" xfId="2756" xr:uid="{0C7E31D2-2959-49A0-982F-EE92A014D5DE}"/>
    <cellStyle name="Comma 2 3 3 3 5" xfId="4682" xr:uid="{FCC29D87-5A1C-475C-8845-DD9AC4022C2A}"/>
    <cellStyle name="Comma 2 3 3 3 6" xfId="5462" xr:uid="{F1708B06-33BA-4C23-A102-8B9C47FF8F57}"/>
    <cellStyle name="Comma 2 3 3 4" xfId="954" xr:uid="{00000000-0005-0000-0000-0000BD030000}"/>
    <cellStyle name="Comma 2 3 3 4 2" xfId="3752" xr:uid="{E7A902F9-181E-4CCD-AE1F-E3E85A54F066}"/>
    <cellStyle name="Comma 2 3 3 4 2 2" xfId="5064" xr:uid="{D6B1E465-CFA7-443B-BDE7-D82E86E93E90}"/>
    <cellStyle name="Comma 2 3 3 4 3" xfId="2758" xr:uid="{07A4BCF3-7869-41AB-A374-1E5FDFBCEA67}"/>
    <cellStyle name="Comma 2 3 3 4 4" xfId="4684" xr:uid="{B9F03DCA-2D61-4710-9DFB-82A3C95F2E74}"/>
    <cellStyle name="Comma 2 3 3 4 5" xfId="5464" xr:uid="{D5A8DC9A-5B8D-4AE9-A3FC-053AF05562E0}"/>
    <cellStyle name="Comma 2 3 3 5" xfId="955" xr:uid="{00000000-0005-0000-0000-0000BE030000}"/>
    <cellStyle name="Comma 2 3 3 5 2" xfId="3753" xr:uid="{45B5C02C-2B3D-4E9A-AD37-25BDE506F684}"/>
    <cellStyle name="Comma 2 3 3 5 2 2" xfId="5065" xr:uid="{A8633500-C783-4D43-871F-8C7CFA46B975}"/>
    <cellStyle name="Comma 2 3 3 5 3" xfId="2759" xr:uid="{62C9BB13-9B18-43A6-922D-3B372AFE6880}"/>
    <cellStyle name="Comma 2 3 3 5 4" xfId="4685" xr:uid="{FC60B348-EDF9-4206-B5AC-7C6C12D795C3}"/>
    <cellStyle name="Comma 2 3 3 5 5" xfId="5465" xr:uid="{EE211E12-891F-49A0-BDEF-8495A217933B}"/>
    <cellStyle name="Comma 2 3 3 6" xfId="956" xr:uid="{00000000-0005-0000-0000-0000BF030000}"/>
    <cellStyle name="Comma 2 3 3 6 2" xfId="3754" xr:uid="{4D1EFA30-5E17-4E89-9011-D0095AE0A12C}"/>
    <cellStyle name="Comma 2 3 3 6 2 2" xfId="5066" xr:uid="{CCC3F80C-C639-4B73-A508-F4CCF39C21F4}"/>
    <cellStyle name="Comma 2 3 3 6 3" xfId="2760" xr:uid="{CE0181A0-BCC7-4251-A88A-557031C49405}"/>
    <cellStyle name="Comma 2 3 3 6 4" xfId="4686" xr:uid="{B4D08DA2-F4AA-44B5-8595-10EF68D0A9CB}"/>
    <cellStyle name="Comma 2 3 3 6 5" xfId="5466" xr:uid="{170F35B5-C617-4025-A65D-6BF6C7CC7EF4}"/>
    <cellStyle name="Comma 2 3 3 7" xfId="3743" xr:uid="{F621B564-775E-40E9-B4D8-A3E72BD36D8F}"/>
    <cellStyle name="Comma 2 3 3 7 2" xfId="5055" xr:uid="{F5372BC3-D612-46BF-827A-7941814A9A5E}"/>
    <cellStyle name="Comma 2 3 3 8" xfId="2749" xr:uid="{A75CBDF3-BCBD-4721-A8E9-1DE41C8BA24D}"/>
    <cellStyle name="Comma 2 3 3 9" xfId="4675" xr:uid="{F984DE5E-D971-49DA-884A-5E81DB8FD61C}"/>
    <cellStyle name="Comma 2 3 4" xfId="957" xr:uid="{00000000-0005-0000-0000-0000C0030000}"/>
    <cellStyle name="Comma 2 3 4 2" xfId="958" xr:uid="{00000000-0005-0000-0000-0000C1030000}"/>
    <cellStyle name="Comma 2 3 4 2 2" xfId="959" xr:uid="{00000000-0005-0000-0000-0000C2030000}"/>
    <cellStyle name="Comma 2 3 4 2 2 2" xfId="3757" xr:uid="{3181EF54-2929-44AA-BB54-93BC9406A6D3}"/>
    <cellStyle name="Comma 2 3 4 2 2 2 2" xfId="5069" xr:uid="{EA31F334-5C00-4F53-AD2A-B5441740912E}"/>
    <cellStyle name="Comma 2 3 4 2 2 3" xfId="2763" xr:uid="{7C37A577-CAA1-478A-B657-F0F78F4EC1D1}"/>
    <cellStyle name="Comma 2 3 4 2 2 4" xfId="4689" xr:uid="{99EDF85F-F0E1-4292-A76F-92EF82BB1AF7}"/>
    <cellStyle name="Comma 2 3 4 2 2 5" xfId="5469" xr:uid="{04E83883-E9A4-4860-B2F8-664DF597B5E1}"/>
    <cellStyle name="Comma 2 3 4 2 3" xfId="3756" xr:uid="{F5AC6AF2-DC57-4272-8EAE-63BFF644715A}"/>
    <cellStyle name="Comma 2 3 4 2 3 2" xfId="5068" xr:uid="{2591149C-9E84-4B09-B383-6D2E8FCA7E5B}"/>
    <cellStyle name="Comma 2 3 4 2 4" xfId="2762" xr:uid="{2CD8154B-B754-47E1-9588-2779A91E36CB}"/>
    <cellStyle name="Comma 2 3 4 2 5" xfId="4688" xr:uid="{8D55D4A3-05A1-4769-A222-BD4B0E2F6B93}"/>
    <cellStyle name="Comma 2 3 4 2 6" xfId="5468" xr:uid="{97DC6CAF-1C8D-4E5F-A333-8DAC7ED8505D}"/>
    <cellStyle name="Comma 2 3 4 3" xfId="960" xr:uid="{00000000-0005-0000-0000-0000C3030000}"/>
    <cellStyle name="Comma 2 3 4 3 2" xfId="3758" xr:uid="{82677DAA-7FA1-40B0-A189-8FCFE464A3CC}"/>
    <cellStyle name="Comma 2 3 4 3 2 2" xfId="5070" xr:uid="{D0586B0E-37A7-40E9-BC60-8048629C66BF}"/>
    <cellStyle name="Comma 2 3 4 3 3" xfId="2764" xr:uid="{E1B4C601-CC59-4CA9-826B-0D2405EED1B0}"/>
    <cellStyle name="Comma 2 3 4 3 4" xfId="4690" xr:uid="{F0A8BFF3-FF9A-4A0A-9262-1CCA99E7F0FA}"/>
    <cellStyle name="Comma 2 3 4 3 5" xfId="5470" xr:uid="{0FE447E0-FA9D-40BD-840E-EC692809B89D}"/>
    <cellStyle name="Comma 2 3 4 4" xfId="961" xr:uid="{00000000-0005-0000-0000-0000C4030000}"/>
    <cellStyle name="Comma 2 3 4 4 2" xfId="3759" xr:uid="{964A8D00-0410-466A-A52E-64401A7E58BA}"/>
    <cellStyle name="Comma 2 3 4 4 2 2" xfId="5071" xr:uid="{2D072D0B-2607-4CD5-891A-8A1791A80B9C}"/>
    <cellStyle name="Comma 2 3 4 4 3" xfId="2765" xr:uid="{B6E135D1-8B4E-4178-9F60-959C253178D4}"/>
    <cellStyle name="Comma 2 3 4 4 4" xfId="4691" xr:uid="{47C50521-5584-45F6-977A-DA73BE723228}"/>
    <cellStyle name="Comma 2 3 4 4 5" xfId="5471" xr:uid="{27FFD276-1589-40D9-BF8B-765EF70E3A48}"/>
    <cellStyle name="Comma 2 3 4 5" xfId="962" xr:uid="{00000000-0005-0000-0000-0000C5030000}"/>
    <cellStyle name="Comma 2 3 4 5 2" xfId="3760" xr:uid="{22D7D152-6FC3-4470-B393-87FCBB81DE91}"/>
    <cellStyle name="Comma 2 3 4 5 2 2" xfId="5072" xr:uid="{6913D851-92FE-4245-8A3A-0C18ADCD2003}"/>
    <cellStyle name="Comma 2 3 4 5 3" xfId="2766" xr:uid="{347300E5-7B16-4EEC-ACAE-5BFF6395FF8F}"/>
    <cellStyle name="Comma 2 3 4 5 4" xfId="4692" xr:uid="{72AEC7FF-E38D-46CF-BA61-ABC3E7DDCCA5}"/>
    <cellStyle name="Comma 2 3 4 5 5" xfId="5472" xr:uid="{D4DE8034-6A1B-4B92-A878-FE052B363AC6}"/>
    <cellStyle name="Comma 2 3 4 6" xfId="3755" xr:uid="{7295ABEA-638A-40FC-940D-8B084FCD8844}"/>
    <cellStyle name="Comma 2 3 4 6 2" xfId="5067" xr:uid="{48199FF1-39BC-48DA-8151-243A97DC9A36}"/>
    <cellStyle name="Comma 2 3 4 7" xfId="2761" xr:uid="{D60BDE7D-A1CB-4295-AED5-9C4F8B89AFA2}"/>
    <cellStyle name="Comma 2 3 4 8" xfId="4687" xr:uid="{0F655375-83FC-43DE-8137-F1AF9D4E977C}"/>
    <cellStyle name="Comma 2 3 4 9" xfId="5467" xr:uid="{CD8DE6DF-4599-488C-8919-20AA44C2C1E2}"/>
    <cellStyle name="Comma 2 3 5" xfId="963" xr:uid="{00000000-0005-0000-0000-0000C6030000}"/>
    <cellStyle name="Comma 2 3 5 2" xfId="964" xr:uid="{00000000-0005-0000-0000-0000C7030000}"/>
    <cellStyle name="Comma 2 3 5 2 2" xfId="965" xr:uid="{00000000-0005-0000-0000-0000C8030000}"/>
    <cellStyle name="Comma 2 3 5 2 2 2" xfId="3763" xr:uid="{9AF98BB2-7364-454D-9A68-7116B18BE80B}"/>
    <cellStyle name="Comma 2 3 5 2 2 2 2" xfId="5075" xr:uid="{F4693AAE-152A-4975-A3F6-ECF3E507A28C}"/>
    <cellStyle name="Comma 2 3 5 2 2 3" xfId="2769" xr:uid="{9D2ACD48-CB5E-430E-B47F-E0A4A886E657}"/>
    <cellStyle name="Comma 2 3 5 2 2 4" xfId="4695" xr:uid="{B41CF2D9-7ED5-448C-894C-F6381C853ED3}"/>
    <cellStyle name="Comma 2 3 5 2 2 5" xfId="5475" xr:uid="{71CCB60B-988C-47FB-B4B9-42911BF86581}"/>
    <cellStyle name="Comma 2 3 5 2 3" xfId="3762" xr:uid="{F52530A0-DB3E-4748-B50F-BFA05ABF385F}"/>
    <cellStyle name="Comma 2 3 5 2 3 2" xfId="5074" xr:uid="{33AE7484-4B6E-4323-8EC6-7FF57DC11CBC}"/>
    <cellStyle name="Comma 2 3 5 2 4" xfId="2768" xr:uid="{FFC15BFB-504E-42FB-930B-023A4A62BCB0}"/>
    <cellStyle name="Comma 2 3 5 2 5" xfId="4694" xr:uid="{FE3EB97A-CB12-4AF8-9C44-119D053D6E67}"/>
    <cellStyle name="Comma 2 3 5 2 6" xfId="5474" xr:uid="{BF555B2B-8B44-46C5-B762-05E72535447E}"/>
    <cellStyle name="Comma 2 3 5 3" xfId="966" xr:uid="{00000000-0005-0000-0000-0000C9030000}"/>
    <cellStyle name="Comma 2 3 5 3 2" xfId="3764" xr:uid="{E11CF122-593A-4F7A-A180-B521C99B6723}"/>
    <cellStyle name="Comma 2 3 5 3 2 2" xfId="5076" xr:uid="{0DA82715-781F-4217-9A8E-B66D3734C04B}"/>
    <cellStyle name="Comma 2 3 5 3 3" xfId="2770" xr:uid="{B7923A26-973A-4C0C-AF7B-AFA90F1646BD}"/>
    <cellStyle name="Comma 2 3 5 3 4" xfId="4696" xr:uid="{B6171FB3-0A39-4C1B-BA16-42CD45464070}"/>
    <cellStyle name="Comma 2 3 5 3 5" xfId="5476" xr:uid="{0F76054D-5FDD-4368-A4A4-8BB039A78318}"/>
    <cellStyle name="Comma 2 3 5 4" xfId="967" xr:uid="{00000000-0005-0000-0000-0000CA030000}"/>
    <cellStyle name="Comma 2 3 5 4 2" xfId="3765" xr:uid="{511D1E8D-A4C2-4DA5-BC21-D953B3FAD966}"/>
    <cellStyle name="Comma 2 3 5 4 2 2" xfId="5077" xr:uid="{92CEAA6E-6E0D-4B67-80D0-BB3F2156FE24}"/>
    <cellStyle name="Comma 2 3 5 4 3" xfId="2771" xr:uid="{930CD313-F4A7-440F-A02C-CC6CDBDDAF71}"/>
    <cellStyle name="Comma 2 3 5 4 4" xfId="4697" xr:uid="{A1BD66D5-B53B-405B-B33A-171AE72B6F6D}"/>
    <cellStyle name="Comma 2 3 5 4 5" xfId="5477" xr:uid="{AF5AC85E-E42C-4CDB-A978-71C9A1494112}"/>
    <cellStyle name="Comma 2 3 5 5" xfId="968" xr:uid="{00000000-0005-0000-0000-0000CB030000}"/>
    <cellStyle name="Comma 2 3 5 5 2" xfId="3766" xr:uid="{A080A237-69CF-43B1-A509-BB08C8857FF7}"/>
    <cellStyle name="Comma 2 3 5 5 2 2" xfId="5078" xr:uid="{4417618C-C4CF-4F37-9D71-6FEEA985D376}"/>
    <cellStyle name="Comma 2 3 5 5 3" xfId="2772" xr:uid="{D0EBC6B4-8475-4EC9-85BB-7E5736935D49}"/>
    <cellStyle name="Comma 2 3 5 5 4" xfId="4698" xr:uid="{47D7B568-006A-4512-BF64-DB971CFCEDBF}"/>
    <cellStyle name="Comma 2 3 5 5 5" xfId="5478" xr:uid="{2DB758B1-FFF7-49AB-8A67-A33025E53D3E}"/>
    <cellStyle name="Comma 2 3 5 6" xfId="3761" xr:uid="{226050C3-A951-4D47-A30E-082CCCD3879E}"/>
    <cellStyle name="Comma 2 3 5 6 2" xfId="5073" xr:uid="{A37EE7BC-4A86-4B20-9658-FFFB3162FF5F}"/>
    <cellStyle name="Comma 2 3 5 7" xfId="2767" xr:uid="{B15A3CF3-2DCB-4729-A3A6-E117225ECA3C}"/>
    <cellStyle name="Comma 2 3 5 8" xfId="4693" xr:uid="{9634CB71-BC77-41F9-AB00-A41488202454}"/>
    <cellStyle name="Comma 2 3 5 9" xfId="5473" xr:uid="{946B0E36-18DB-403A-98AB-73B455FB6AA9}"/>
    <cellStyle name="Comma 2 3 6" xfId="969" xr:uid="{00000000-0005-0000-0000-0000CC030000}"/>
    <cellStyle name="Comma 2 3 6 2" xfId="970" xr:uid="{00000000-0005-0000-0000-0000CD030000}"/>
    <cellStyle name="Comma 2 3 6 2 2" xfId="971" xr:uid="{00000000-0005-0000-0000-0000CE030000}"/>
    <cellStyle name="Comma 2 3 6 2 2 2" xfId="3769" xr:uid="{661B6B50-D68D-4E8B-A4E6-736CCAE447E2}"/>
    <cellStyle name="Comma 2 3 6 2 2 2 2" xfId="5081" xr:uid="{6024C973-9375-4814-BA46-CC29C81D210D}"/>
    <cellStyle name="Comma 2 3 6 2 2 3" xfId="2775" xr:uid="{09E9103B-6442-4F5E-95EB-7BF72BC657CB}"/>
    <cellStyle name="Comma 2 3 6 2 2 4" xfId="4701" xr:uid="{A93FE7F8-AD9E-4C07-BC1A-9AD95C42BCCC}"/>
    <cellStyle name="Comma 2 3 6 2 2 5" xfId="5481" xr:uid="{3458AF30-BD6D-4BBF-BD16-5707900832F0}"/>
    <cellStyle name="Comma 2 3 6 2 3" xfId="3768" xr:uid="{A7BE407E-D092-4F8F-8F23-544FBBCC469F}"/>
    <cellStyle name="Comma 2 3 6 2 3 2" xfId="5080" xr:uid="{B9D39683-7976-46D2-963F-97FBF2680F02}"/>
    <cellStyle name="Comma 2 3 6 2 4" xfId="2774" xr:uid="{82F0E33F-4D91-4EC3-9B45-0B7F8DDF2146}"/>
    <cellStyle name="Comma 2 3 6 2 5" xfId="4700" xr:uid="{3AAB9F62-CC2A-4F8F-9B47-FAE912B53FB9}"/>
    <cellStyle name="Comma 2 3 6 2 6" xfId="5480" xr:uid="{743C99F0-8C7A-4FE0-AEBD-B6685E68AE70}"/>
    <cellStyle name="Comma 2 3 6 3" xfId="972" xr:uid="{00000000-0005-0000-0000-0000CF030000}"/>
    <cellStyle name="Comma 2 3 6 3 2" xfId="3770" xr:uid="{BD0725DB-92B4-470F-BB2C-BB8D13D464E0}"/>
    <cellStyle name="Comma 2 3 6 3 2 2" xfId="5082" xr:uid="{F81A991D-0582-478D-9E24-7EBDAEB97D06}"/>
    <cellStyle name="Comma 2 3 6 3 3" xfId="2776" xr:uid="{A3CF65A0-2A26-46D2-AE56-E866FFC5B38F}"/>
    <cellStyle name="Comma 2 3 6 3 4" xfId="4702" xr:uid="{E35CB3E0-53FC-45D8-A8EB-7DC0810B7C37}"/>
    <cellStyle name="Comma 2 3 6 3 5" xfId="5482" xr:uid="{46E69C7F-C0FF-4698-97AF-A9AFAFEA644F}"/>
    <cellStyle name="Comma 2 3 6 4" xfId="973" xr:uid="{00000000-0005-0000-0000-0000D0030000}"/>
    <cellStyle name="Comma 2 3 6 4 2" xfId="3771" xr:uid="{97AD2047-9830-4BF5-9E68-4B35A50B1BF4}"/>
    <cellStyle name="Comma 2 3 6 4 2 2" xfId="5083" xr:uid="{48CCE681-F2F8-49FB-90CD-7CCF7FF05F90}"/>
    <cellStyle name="Comma 2 3 6 4 3" xfId="2777" xr:uid="{16784808-001A-4D34-8B46-5B789B2CB4F1}"/>
    <cellStyle name="Comma 2 3 6 4 4" xfId="4703" xr:uid="{5911A6B8-9CBD-4859-A184-E98DBFD672EF}"/>
    <cellStyle name="Comma 2 3 6 4 5" xfId="5483" xr:uid="{97B56355-2B5D-4D2B-B768-6A3B105D9259}"/>
    <cellStyle name="Comma 2 3 6 5" xfId="974" xr:uid="{00000000-0005-0000-0000-0000D1030000}"/>
    <cellStyle name="Comma 2 3 6 5 2" xfId="3772" xr:uid="{E1390AA7-1E6E-4F92-BF28-44DD64D90945}"/>
    <cellStyle name="Comma 2 3 6 5 2 2" xfId="5084" xr:uid="{87855706-FD5F-4487-8E26-24B1FDB5E3E4}"/>
    <cellStyle name="Comma 2 3 6 5 3" xfId="2778" xr:uid="{4253341A-D9EF-4345-AC96-BDB9E1BA4348}"/>
    <cellStyle name="Comma 2 3 6 5 4" xfId="4704" xr:uid="{C5AF6FC6-5827-4096-9591-75947827CA03}"/>
    <cellStyle name="Comma 2 3 6 5 5" xfId="5484" xr:uid="{C86FB61A-11CE-478C-A412-569AA416C140}"/>
    <cellStyle name="Comma 2 3 6 6" xfId="3767" xr:uid="{B59386C4-5851-4D54-9683-AB8AF541A23E}"/>
    <cellStyle name="Comma 2 3 6 6 2" xfId="5079" xr:uid="{5FD52B50-FE54-47DC-BA72-76FA1C718E70}"/>
    <cellStyle name="Comma 2 3 6 7" xfId="2773" xr:uid="{83958A3F-2584-4582-AE96-7157F6E44236}"/>
    <cellStyle name="Comma 2 3 6 8" xfId="4699" xr:uid="{41616F60-110C-4316-BB5E-2F59D0F238A1}"/>
    <cellStyle name="Comma 2 3 6 9" xfId="5479" xr:uid="{4D773706-AB02-47E9-ACF4-B22CDEA0B141}"/>
    <cellStyle name="Comma 2 3 7" xfId="975" xr:uid="{00000000-0005-0000-0000-0000D2030000}"/>
    <cellStyle name="Comma 2 3 7 2" xfId="976" xr:uid="{00000000-0005-0000-0000-0000D3030000}"/>
    <cellStyle name="Comma 2 3 7 2 2" xfId="3774" xr:uid="{7401589A-DFD2-4861-B946-012BAF0BEB14}"/>
    <cellStyle name="Comma 2 3 7 2 2 2" xfId="5086" xr:uid="{3DEB2441-7367-4CA9-AB25-DF2E65D07AC7}"/>
    <cellStyle name="Comma 2 3 7 2 3" xfId="2780" xr:uid="{75F8F9F4-96C0-4AE2-9AE0-FC0FD9ACEC8F}"/>
    <cellStyle name="Comma 2 3 7 2 4" xfId="4706" xr:uid="{06D3450D-7B20-4AC6-87EC-B82E79C7EB76}"/>
    <cellStyle name="Comma 2 3 7 2 5" xfId="5486" xr:uid="{9BAF3650-A571-4C79-A0B1-CFCD528EB012}"/>
    <cellStyle name="Comma 2 3 7 3" xfId="3773" xr:uid="{BBB9DCED-FBF7-4882-9989-896C98776353}"/>
    <cellStyle name="Comma 2 3 7 3 2" xfId="5085" xr:uid="{E8F98018-FE07-4E77-9696-A300009E7C4C}"/>
    <cellStyle name="Comma 2 3 7 4" xfId="2779" xr:uid="{CCA50B1E-9702-4F1C-A102-265A08A717D8}"/>
    <cellStyle name="Comma 2 3 7 5" xfId="4705" xr:uid="{2DF5284B-E919-4391-AA8A-FB75462F2C61}"/>
    <cellStyle name="Comma 2 3 7 6" xfId="5485" xr:uid="{5747DD59-819B-4E5F-9EB4-98165B400C8F}"/>
    <cellStyle name="Comma 2 3 8" xfId="977" xr:uid="{00000000-0005-0000-0000-0000D4030000}"/>
    <cellStyle name="Comma 2 3 8 2" xfId="3775" xr:uid="{2F91A55E-41E0-4DBB-9390-200D08198661}"/>
    <cellStyle name="Comma 2 3 8 2 2" xfId="5087" xr:uid="{2FE284EE-44F9-45B4-9A3B-50831EFD0435}"/>
    <cellStyle name="Comma 2 3 8 3" xfId="2781" xr:uid="{98A688BD-0F92-4C6A-8F5C-61958E273151}"/>
    <cellStyle name="Comma 2 3 8 4" xfId="4707" xr:uid="{1E8A9690-8E2E-4EEC-AE7F-A6D38AB83FF8}"/>
    <cellStyle name="Comma 2 3 8 5" xfId="5487" xr:uid="{4B13032F-38E5-486B-A9CD-C214634D6937}"/>
    <cellStyle name="Comma 2 3 9" xfId="978" xr:uid="{00000000-0005-0000-0000-0000D5030000}"/>
    <cellStyle name="Comma 2 30" xfId="979" xr:uid="{00000000-0005-0000-0000-0000D6030000}"/>
    <cellStyle name="Comma 2 31" xfId="980" xr:uid="{00000000-0005-0000-0000-0000D7030000}"/>
    <cellStyle name="Comma 2 32" xfId="981" xr:uid="{00000000-0005-0000-0000-0000D8030000}"/>
    <cellStyle name="Comma 2 33" xfId="982" xr:uid="{00000000-0005-0000-0000-0000D9030000}"/>
    <cellStyle name="Comma 2 34" xfId="983" xr:uid="{00000000-0005-0000-0000-0000DA030000}"/>
    <cellStyle name="Comma 2 35" xfId="984" xr:uid="{00000000-0005-0000-0000-0000DB030000}"/>
    <cellStyle name="Comma 2 36" xfId="985" xr:uid="{00000000-0005-0000-0000-0000DC030000}"/>
    <cellStyle name="Comma 2 37" xfId="986" xr:uid="{00000000-0005-0000-0000-0000DD030000}"/>
    <cellStyle name="Comma 2 38" xfId="987" xr:uid="{00000000-0005-0000-0000-0000DE030000}"/>
    <cellStyle name="Comma 2 39" xfId="988" xr:uid="{00000000-0005-0000-0000-0000DF030000}"/>
    <cellStyle name="Comma 2 4" xfId="989" xr:uid="{00000000-0005-0000-0000-0000E0030000}"/>
    <cellStyle name="Comma 2 4 10" xfId="4708" xr:uid="{85803534-AC59-4C70-A28A-43413E58CE88}"/>
    <cellStyle name="Comma 2 4 11" xfId="5488" xr:uid="{D10A5C84-A552-438F-92E6-88CFCE0EC120}"/>
    <cellStyle name="Comma 2 4 2" xfId="990" xr:uid="{00000000-0005-0000-0000-0000E1030000}"/>
    <cellStyle name="Comma 2 4 2 2" xfId="991" xr:uid="{00000000-0005-0000-0000-0000E2030000}"/>
    <cellStyle name="Comma 2 4 2 2 2" xfId="992" xr:uid="{00000000-0005-0000-0000-0000E3030000}"/>
    <cellStyle name="Comma 2 4 2 2 2 2" xfId="3779" xr:uid="{997D750E-F0F0-4B81-94DD-637435E39076}"/>
    <cellStyle name="Comma 2 4 2 2 2 2 2" xfId="5091" xr:uid="{03DF4B72-39D0-4F9D-8D12-287EA46211C2}"/>
    <cellStyle name="Comma 2 4 2 2 2 3" xfId="2785" xr:uid="{BB716962-FD2F-4058-837D-AD0B5881B523}"/>
    <cellStyle name="Comma 2 4 2 2 2 4" xfId="4711" xr:uid="{0EC263AB-BEFC-40FA-AA86-10FF34D1F1B5}"/>
    <cellStyle name="Comma 2 4 2 2 2 5" xfId="5491" xr:uid="{D6F4A3BF-AC5F-4E9C-85B6-93FBD7850757}"/>
    <cellStyle name="Comma 2 4 2 2 3" xfId="3778" xr:uid="{C1F2471A-4C95-43C7-98F3-AFB0FA8A724D}"/>
    <cellStyle name="Comma 2 4 2 2 3 2" xfId="5090" xr:uid="{8686B97B-3EBA-4EF1-8111-D3803DB9DDB8}"/>
    <cellStyle name="Comma 2 4 2 2 4" xfId="2784" xr:uid="{BC281AB5-ABE8-4402-B01B-1CBA24F8BD71}"/>
    <cellStyle name="Comma 2 4 2 2 5" xfId="4710" xr:uid="{A80E68EA-E083-4CAC-AA19-5F066D62DABF}"/>
    <cellStyle name="Comma 2 4 2 2 6" xfId="5490" xr:uid="{FCE58327-3405-4F29-AA55-12E957033B0B}"/>
    <cellStyle name="Comma 2 4 2 3" xfId="993" xr:uid="{00000000-0005-0000-0000-0000E4030000}"/>
    <cellStyle name="Comma 2 4 2 3 2" xfId="3780" xr:uid="{3FFFC55F-1026-4804-A756-B9D9A6B64DA4}"/>
    <cellStyle name="Comma 2 4 2 3 2 2" xfId="5092" xr:uid="{6F8329BA-F8DB-4665-A952-E8D6E2807F7D}"/>
    <cellStyle name="Comma 2 4 2 3 3" xfId="2786" xr:uid="{D6958B69-0C66-4AB1-A4B8-AAA1C02BAA94}"/>
    <cellStyle name="Comma 2 4 2 3 4" xfId="4712" xr:uid="{883561B3-341F-4F0A-9E37-5FEFEA9B440F}"/>
    <cellStyle name="Comma 2 4 2 3 5" xfId="5492" xr:uid="{803A0CDC-20D3-4B2D-A68F-CD4016166849}"/>
    <cellStyle name="Comma 2 4 2 4" xfId="994" xr:uid="{00000000-0005-0000-0000-0000E5030000}"/>
    <cellStyle name="Comma 2 4 2 4 2" xfId="3781" xr:uid="{5DF78C6D-798C-4D0D-94AE-056F57B9D587}"/>
    <cellStyle name="Comma 2 4 2 4 2 2" xfId="5093" xr:uid="{BAA62100-447E-4CD2-BFC9-26049F82D51E}"/>
    <cellStyle name="Comma 2 4 2 4 3" xfId="2787" xr:uid="{2E4FDF5F-90B3-40D2-8688-9F90C9D4DBB4}"/>
    <cellStyle name="Comma 2 4 2 4 4" xfId="4713" xr:uid="{44B8A026-E39D-4E7B-B4EB-D07828CC533D}"/>
    <cellStyle name="Comma 2 4 2 4 5" xfId="5493" xr:uid="{36A31EF3-E22D-47B9-A4E4-83BDE03A0EA3}"/>
    <cellStyle name="Comma 2 4 2 5" xfId="995" xr:uid="{00000000-0005-0000-0000-0000E6030000}"/>
    <cellStyle name="Comma 2 4 2 5 2" xfId="3782" xr:uid="{6522F90D-80D1-4087-BCF2-16252D0203B8}"/>
    <cellStyle name="Comma 2 4 2 5 2 2" xfId="5094" xr:uid="{06BB010F-89AB-43DD-B4C0-BE0B10EC2443}"/>
    <cellStyle name="Comma 2 4 2 5 3" xfId="2788" xr:uid="{156B5E84-5670-48C7-8EBE-2B0206B92FA0}"/>
    <cellStyle name="Comma 2 4 2 5 4" xfId="4714" xr:uid="{ED6023C3-34E9-4651-B1E5-D56101405586}"/>
    <cellStyle name="Comma 2 4 2 5 5" xfId="5494" xr:uid="{D45A55BF-CD04-465D-85C5-567AD4752A94}"/>
    <cellStyle name="Comma 2 4 2 6" xfId="3777" xr:uid="{7C6AFC20-A44D-4AB1-B52F-BC339D745A49}"/>
    <cellStyle name="Comma 2 4 2 6 2" xfId="5089" xr:uid="{FA2860AC-CCA1-41CE-B43D-3F6C43B18890}"/>
    <cellStyle name="Comma 2 4 2 7" xfId="2783" xr:uid="{04A5D0F2-9411-431A-BFBD-41981C72FF2F}"/>
    <cellStyle name="Comma 2 4 2 8" xfId="4709" xr:uid="{3D5CFAD2-898A-45D6-855D-61ED4C6A4A21}"/>
    <cellStyle name="Comma 2 4 2 9" xfId="5489" xr:uid="{E703EDA3-CCB6-4E17-87A0-27B469165903}"/>
    <cellStyle name="Comma 2 4 3" xfId="996" xr:uid="{00000000-0005-0000-0000-0000E7030000}"/>
    <cellStyle name="Comma 2 4 3 2" xfId="997" xr:uid="{00000000-0005-0000-0000-0000E8030000}"/>
    <cellStyle name="Comma 2 4 3 2 2" xfId="3784" xr:uid="{4C4E8E03-D542-49C1-BCFC-410A4F4DCD64}"/>
    <cellStyle name="Comma 2 4 3 2 2 2" xfId="5096" xr:uid="{95F86497-CF5D-4725-A2CD-2FE04E75D8DE}"/>
    <cellStyle name="Comma 2 4 3 2 3" xfId="2790" xr:uid="{14397CA4-6F41-44E3-BE49-1BD51C6F88EF}"/>
    <cellStyle name="Comma 2 4 3 2 4" xfId="4716" xr:uid="{50622EEC-2C35-4FEC-AF00-325B33A4CA5D}"/>
    <cellStyle name="Comma 2 4 3 2 5" xfId="5496" xr:uid="{89846392-7317-47E3-A6A0-C3E3AD634CDB}"/>
    <cellStyle name="Comma 2 4 3 3" xfId="3783" xr:uid="{91F7B3FE-8235-4F0D-9552-38A9DEA4BBA9}"/>
    <cellStyle name="Comma 2 4 3 3 2" xfId="5095" xr:uid="{D5431868-A50F-4EFE-A29F-E71452B253B0}"/>
    <cellStyle name="Comma 2 4 3 4" xfId="2789" xr:uid="{8B9193DA-4B2A-43E2-97A3-ED2532576E29}"/>
    <cellStyle name="Comma 2 4 3 5" xfId="4715" xr:uid="{DDDD885E-AEE0-4ABF-AE93-48BF4620C624}"/>
    <cellStyle name="Comma 2 4 3 6" xfId="5495" xr:uid="{94FA4862-CA22-4C8B-BC46-FB1CAFCF9947}"/>
    <cellStyle name="Comma 2 4 4" xfId="998" xr:uid="{00000000-0005-0000-0000-0000E9030000}"/>
    <cellStyle name="Comma 2 4 4 2" xfId="3785" xr:uid="{0D372508-5F85-4B42-923C-9AC79E092855}"/>
    <cellStyle name="Comma 2 4 4 2 2" xfId="5097" xr:uid="{601AC6FB-B78C-43BD-B106-6F8751D1AB8E}"/>
    <cellStyle name="Comma 2 4 4 3" xfId="2791" xr:uid="{D85B2C0A-A596-457A-A794-C971E4AEC35A}"/>
    <cellStyle name="Comma 2 4 4 4" xfId="4717" xr:uid="{86F4BC20-95C4-4031-81B0-43520CCD4684}"/>
    <cellStyle name="Comma 2 4 4 5" xfId="5497" xr:uid="{4D9193AA-74C3-46CB-B7CD-649DBA1CA8E3}"/>
    <cellStyle name="Comma 2 4 5" xfId="999" xr:uid="{00000000-0005-0000-0000-0000EA030000}"/>
    <cellStyle name="Comma 2 4 6" xfId="1000" xr:uid="{00000000-0005-0000-0000-0000EB030000}"/>
    <cellStyle name="Comma 2 4 6 2" xfId="3786" xr:uid="{D2CC65E7-4C07-4AF6-A086-F6B813C4793D}"/>
    <cellStyle name="Comma 2 4 6 2 2" xfId="5098" xr:uid="{11A6C804-7BA9-4D12-B091-6B053D43062F}"/>
    <cellStyle name="Comma 2 4 6 3" xfId="2792" xr:uid="{FA747AD3-7974-4DC0-A686-40DEBDD5C06A}"/>
    <cellStyle name="Comma 2 4 6 4" xfId="4718" xr:uid="{0DE0D2B6-DA09-4036-A856-1CD1410B8EDF}"/>
    <cellStyle name="Comma 2 4 6 5" xfId="5498" xr:uid="{4F340AD3-2EE1-46F8-B01C-EB8AD90BF6D3}"/>
    <cellStyle name="Comma 2 4 7" xfId="1001" xr:uid="{00000000-0005-0000-0000-0000EC030000}"/>
    <cellStyle name="Comma 2 4 7 2" xfId="3787" xr:uid="{B5D08C93-EB9E-4E5E-B500-981B7C3A0422}"/>
    <cellStyle name="Comma 2 4 7 2 2" xfId="5099" xr:uid="{B20273D0-219F-400A-90B6-DE2A9ECAE826}"/>
    <cellStyle name="Comma 2 4 7 3" xfId="2793" xr:uid="{7740CADE-9CEF-475E-ACC6-8C13CFD9D7D7}"/>
    <cellStyle name="Comma 2 4 7 4" xfId="4719" xr:uid="{E6AAF7FC-399B-4FC5-B1EB-A63B6538B879}"/>
    <cellStyle name="Comma 2 4 7 5" xfId="5499" xr:uid="{67A55BCA-1482-4794-8CC9-97D5224C1051}"/>
    <cellStyle name="Comma 2 4 8" xfId="3776" xr:uid="{F5FE4FF2-0362-41F6-9691-39B2271D6DF0}"/>
    <cellStyle name="Comma 2 4 8 2" xfId="5088" xr:uid="{EA1523F4-493D-48CE-9129-2EF3A1A6B39C}"/>
    <cellStyle name="Comma 2 4 9" xfId="2782" xr:uid="{372E565C-A852-4797-8E48-F11B55083127}"/>
    <cellStyle name="Comma 2 40" xfId="1002" xr:uid="{00000000-0005-0000-0000-0000ED030000}"/>
    <cellStyle name="Comma 2 41" xfId="1003" xr:uid="{00000000-0005-0000-0000-0000EE030000}"/>
    <cellStyle name="Comma 2 41 2" xfId="3788" xr:uid="{D1806B23-5EB9-4EFE-BF38-98DBA2E9A20E}"/>
    <cellStyle name="Comma 2 41 2 2" xfId="5100" xr:uid="{EE13448A-651B-42AC-8EE5-7F5F0DCF36AA}"/>
    <cellStyle name="Comma 2 41 3" xfId="2794" xr:uid="{FFEBB720-D3AD-409F-B956-63FF37736901}"/>
    <cellStyle name="Comma 2 41 4" xfId="4720" xr:uid="{B2E033E1-C07E-4D2C-A410-5E423CABF826}"/>
    <cellStyle name="Comma 2 41 5" xfId="5500" xr:uid="{A4F2D4A7-8368-4893-9818-B369F57BF345}"/>
    <cellStyle name="Comma 2 42" xfId="1004" xr:uid="{00000000-0005-0000-0000-0000EF030000}"/>
    <cellStyle name="Comma 2 42 2" xfId="3789" xr:uid="{EA6927F3-D4F1-4420-A253-768286E3E814}"/>
    <cellStyle name="Comma 2 42 2 2" xfId="5101" xr:uid="{5AB1364E-27AE-442A-BF2C-3D83BC972256}"/>
    <cellStyle name="Comma 2 42 3" xfId="2795" xr:uid="{A32742C0-6E4E-445C-9B34-1CF37E9AC934}"/>
    <cellStyle name="Comma 2 42 4" xfId="4721" xr:uid="{FA911126-A958-493C-9C1F-ABA7E000353C}"/>
    <cellStyle name="Comma 2 42 5" xfId="5501" xr:uid="{347B6368-9B17-4FE2-9FF1-EBD5CD528108}"/>
    <cellStyle name="Comma 2 43" xfId="3667" xr:uid="{C19B4DCF-E929-4941-8658-0197C48F1561}"/>
    <cellStyle name="Comma 2 43 2" xfId="4979" xr:uid="{4E69EED0-7643-42D5-BB75-9688A8B42F6F}"/>
    <cellStyle name="Comma 2 44" xfId="2673" xr:uid="{098E7495-807E-453B-925D-61D9DE9E94B7}"/>
    <cellStyle name="Comma 2 45" xfId="4599" xr:uid="{DE94A455-24E2-48FB-8E61-11F13604D93B}"/>
    <cellStyle name="Comma 2 46" xfId="5379" xr:uid="{DCE6E8F5-B7F7-4F75-AAE0-CCF0DCD60F16}"/>
    <cellStyle name="Comma 2 5" xfId="1005" xr:uid="{00000000-0005-0000-0000-0000F0030000}"/>
    <cellStyle name="Comma 2 5 10" xfId="5502" xr:uid="{60223900-0EE0-41D5-B704-FEE5BC256790}"/>
    <cellStyle name="Comma 2 5 2" xfId="1006" xr:uid="{00000000-0005-0000-0000-0000F1030000}"/>
    <cellStyle name="Comma 2 5 2 2" xfId="1007" xr:uid="{00000000-0005-0000-0000-0000F2030000}"/>
    <cellStyle name="Comma 2 5 2 2 2" xfId="3792" xr:uid="{09AB0492-F5E1-4AE3-B536-B68CBAEB0034}"/>
    <cellStyle name="Comma 2 5 2 2 2 2" xfId="5104" xr:uid="{08E0424E-BC44-411F-AB09-A0E0896D48F2}"/>
    <cellStyle name="Comma 2 5 2 2 3" xfId="2798" xr:uid="{6E156209-33A1-4CB4-A6EF-40BDDC44C6BA}"/>
    <cellStyle name="Comma 2 5 2 2 4" xfId="4724" xr:uid="{43C8E40C-A0E0-4A59-880A-2E81EC58BDAC}"/>
    <cellStyle name="Comma 2 5 2 2 5" xfId="5504" xr:uid="{D043BBE1-828F-43DD-8798-49CF00C7EC2D}"/>
    <cellStyle name="Comma 2 5 2 3" xfId="3791" xr:uid="{FD2D4E72-8B1E-42DC-B4B5-C73CCF6464F5}"/>
    <cellStyle name="Comma 2 5 2 3 2" xfId="5103" xr:uid="{A14DC18F-60F3-41D4-ABAB-72BC1162EFEE}"/>
    <cellStyle name="Comma 2 5 2 4" xfId="2797" xr:uid="{633462BF-0149-4BB1-A207-F30A5BD17127}"/>
    <cellStyle name="Comma 2 5 2 5" xfId="4723" xr:uid="{AE70BE76-2510-4C66-815F-B9B2C404E55F}"/>
    <cellStyle name="Comma 2 5 2 6" xfId="5503" xr:uid="{CB06A509-18DC-4CB6-A632-9CF5C8346A19}"/>
    <cellStyle name="Comma 2 5 3" xfId="1008" xr:uid="{00000000-0005-0000-0000-0000F3030000}"/>
    <cellStyle name="Comma 2 5 3 2" xfId="3793" xr:uid="{E9CAE768-2BA3-4196-A19E-4A11F27E71EE}"/>
    <cellStyle name="Comma 2 5 3 2 2" xfId="5105" xr:uid="{DC2B06B1-C2F2-4ADB-B088-6B6682A56C8C}"/>
    <cellStyle name="Comma 2 5 3 3" xfId="2799" xr:uid="{4BDEA5F2-3CD3-45E3-955D-F756410D7636}"/>
    <cellStyle name="Comma 2 5 3 4" xfId="4725" xr:uid="{7D3D9D74-5A76-4D15-A5E2-6A46F7B5970F}"/>
    <cellStyle name="Comma 2 5 3 5" xfId="5505" xr:uid="{C9428C76-CCBF-4E63-927B-4C0904081E9F}"/>
    <cellStyle name="Comma 2 5 4" xfId="1009" xr:uid="{00000000-0005-0000-0000-0000F4030000}"/>
    <cellStyle name="Comma 2 5 5" xfId="1010" xr:uid="{00000000-0005-0000-0000-0000F5030000}"/>
    <cellStyle name="Comma 2 5 5 2" xfId="3794" xr:uid="{DDD1D393-5592-411F-9C2E-44675EFE355E}"/>
    <cellStyle name="Comma 2 5 5 2 2" xfId="5106" xr:uid="{C4C7B29F-6E37-46D1-9CB1-943570546BFD}"/>
    <cellStyle name="Comma 2 5 5 3" xfId="2800" xr:uid="{6F951414-89DC-48AC-9A8B-31BDB770930E}"/>
    <cellStyle name="Comma 2 5 5 4" xfId="4726" xr:uid="{75810342-C367-4EE8-B363-1696CE047193}"/>
    <cellStyle name="Comma 2 5 5 5" xfId="5506" xr:uid="{41BEACBD-9E1C-4E2F-8704-3006E54FA767}"/>
    <cellStyle name="Comma 2 5 6" xfId="1011" xr:uid="{00000000-0005-0000-0000-0000F6030000}"/>
    <cellStyle name="Comma 2 5 6 2" xfId="3795" xr:uid="{DC805760-46FA-4225-BD66-581FD43BCB17}"/>
    <cellStyle name="Comma 2 5 6 2 2" xfId="5107" xr:uid="{9C135A9F-B642-4C99-9384-A8E05FA6EB4A}"/>
    <cellStyle name="Comma 2 5 6 3" xfId="2801" xr:uid="{E983DD1E-8687-4E85-A1F3-6E287C02E2FF}"/>
    <cellStyle name="Comma 2 5 6 4" xfId="4727" xr:uid="{5111F54E-AEFD-4033-9221-A387441BE3DF}"/>
    <cellStyle name="Comma 2 5 6 5" xfId="5507" xr:uid="{CC3A38F3-4D05-4C56-890D-EB2866E8B962}"/>
    <cellStyle name="Comma 2 5 7" xfId="3790" xr:uid="{151DA37A-415E-4911-B32F-8A52A4ECB19A}"/>
    <cellStyle name="Comma 2 5 7 2" xfId="5102" xr:uid="{8C7FC98E-913B-4D75-B071-09D7B5ADEF3E}"/>
    <cellStyle name="Comma 2 5 8" xfId="2796" xr:uid="{B3576674-4725-48E7-9C1F-9620857E11A9}"/>
    <cellStyle name="Comma 2 5 9" xfId="4722" xr:uid="{D3EAE8BB-FA3D-4F01-A8A0-AC1EEC441726}"/>
    <cellStyle name="Comma 2 6" xfId="1012" xr:uid="{00000000-0005-0000-0000-0000F7030000}"/>
    <cellStyle name="Comma 2 6 10" xfId="5508" xr:uid="{2BE6A6EE-9626-40CD-AD09-61719FAF4075}"/>
    <cellStyle name="Comma 2 6 2" xfId="1013" xr:uid="{00000000-0005-0000-0000-0000F8030000}"/>
    <cellStyle name="Comma 2 6 2 2" xfId="1014" xr:uid="{00000000-0005-0000-0000-0000F9030000}"/>
    <cellStyle name="Comma 2 6 2 2 2" xfId="3798" xr:uid="{F2F84295-F348-40C0-A19C-3740213A6040}"/>
    <cellStyle name="Comma 2 6 2 2 2 2" xfId="5110" xr:uid="{342C70A6-B337-4454-9213-A729CE28815B}"/>
    <cellStyle name="Comma 2 6 2 2 3" xfId="2804" xr:uid="{EED019CC-9457-4189-838F-7F2C0671B375}"/>
    <cellStyle name="Comma 2 6 2 2 4" xfId="4730" xr:uid="{10BAA18A-8D27-447A-91FC-5FD891DD9699}"/>
    <cellStyle name="Comma 2 6 2 2 5" xfId="5510" xr:uid="{5D6C45A1-3804-43D1-9B55-395072A3B559}"/>
    <cellStyle name="Comma 2 6 2 3" xfId="3797" xr:uid="{C25139F2-D7E7-4A4E-B074-930370053C06}"/>
    <cellStyle name="Comma 2 6 2 3 2" xfId="5109" xr:uid="{0327039A-295F-4C31-93FD-06D10D44638E}"/>
    <cellStyle name="Comma 2 6 2 4" xfId="2803" xr:uid="{0988BD87-9ABA-4BDB-B24E-ACF8C4226432}"/>
    <cellStyle name="Comma 2 6 2 5" xfId="4729" xr:uid="{111B5A67-7675-4379-B262-8C76369DC1F0}"/>
    <cellStyle name="Comma 2 6 2 6" xfId="5509" xr:uid="{134979D1-0F69-4FAB-BB67-903931EE4E91}"/>
    <cellStyle name="Comma 2 6 3" xfId="1015" xr:uid="{00000000-0005-0000-0000-0000FA030000}"/>
    <cellStyle name="Comma 2 6 3 2" xfId="3799" xr:uid="{2CAFD515-2137-43D0-B744-2BD03C4413C7}"/>
    <cellStyle name="Comma 2 6 3 2 2" xfId="5111" xr:uid="{DCD781C1-F19D-45B4-AE84-A1CF0DC1FA18}"/>
    <cellStyle name="Comma 2 6 3 3" xfId="2805" xr:uid="{85F309CA-1200-42B2-A094-5BF92CC79494}"/>
    <cellStyle name="Comma 2 6 3 4" xfId="4731" xr:uid="{1334010D-AD77-4755-BE97-378591FC9B2C}"/>
    <cellStyle name="Comma 2 6 3 5" xfId="5511" xr:uid="{5B04F718-9E3D-479D-952D-F4B7733934C4}"/>
    <cellStyle name="Comma 2 6 4" xfId="1016" xr:uid="{00000000-0005-0000-0000-0000FB030000}"/>
    <cellStyle name="Comma 2 6 5" xfId="1017" xr:uid="{00000000-0005-0000-0000-0000FC030000}"/>
    <cellStyle name="Comma 2 6 5 2" xfId="3800" xr:uid="{085353F3-5545-49AC-B424-34B1849A2955}"/>
    <cellStyle name="Comma 2 6 5 2 2" xfId="5112" xr:uid="{B49DECC1-CDFF-42DB-A164-2A750DE3B09E}"/>
    <cellStyle name="Comma 2 6 5 3" xfId="2806" xr:uid="{0D8C4074-8E5C-4632-95DC-06DF0D1D0D2C}"/>
    <cellStyle name="Comma 2 6 5 4" xfId="4732" xr:uid="{B037DA86-8220-4DCC-9451-8B823F55F570}"/>
    <cellStyle name="Comma 2 6 5 5" xfId="5512" xr:uid="{7119FD62-AF77-4EE8-989B-59DE8D25F0B7}"/>
    <cellStyle name="Comma 2 6 6" xfId="1018" xr:uid="{00000000-0005-0000-0000-0000FD030000}"/>
    <cellStyle name="Comma 2 6 6 2" xfId="3801" xr:uid="{5C522DD3-D833-453A-9567-3F1B51BCFF36}"/>
    <cellStyle name="Comma 2 6 6 2 2" xfId="5113" xr:uid="{174405B7-EFC5-46CD-A8DB-3C6203F42248}"/>
    <cellStyle name="Comma 2 6 6 3" xfId="2807" xr:uid="{A179B87C-05EC-4028-9C52-4AD38E83C195}"/>
    <cellStyle name="Comma 2 6 6 4" xfId="4733" xr:uid="{DCBA6187-0E92-4BE0-B2C1-1FA7A2CDDB85}"/>
    <cellStyle name="Comma 2 6 6 5" xfId="5513" xr:uid="{A7D32DD5-F92B-4EB9-9654-E9A62663636D}"/>
    <cellStyle name="Comma 2 6 7" xfId="3796" xr:uid="{58ABDD14-F9A4-49FC-9C9B-65E7E409EB92}"/>
    <cellStyle name="Comma 2 6 7 2" xfId="5108" xr:uid="{22A0F836-BF58-4218-BCA5-25D1B7392905}"/>
    <cellStyle name="Comma 2 6 8" xfId="2802" xr:uid="{54FCDFBC-380C-450E-807E-240BA9145BFA}"/>
    <cellStyle name="Comma 2 6 9" xfId="4728" xr:uid="{16B7420A-4C6F-48A3-934A-CA512598985D}"/>
    <cellStyle name="Comma 2 7" xfId="1019" xr:uid="{00000000-0005-0000-0000-0000FE030000}"/>
    <cellStyle name="Comma 2 7 10" xfId="5514" xr:uid="{484C3229-6B20-4617-BF51-2D9EBABB6350}"/>
    <cellStyle name="Comma 2 7 2" xfId="1020" xr:uid="{00000000-0005-0000-0000-0000FF030000}"/>
    <cellStyle name="Comma 2 7 2 2" xfId="1021" xr:uid="{00000000-0005-0000-0000-000000040000}"/>
    <cellStyle name="Comma 2 7 2 2 2" xfId="3804" xr:uid="{C0D03DE4-58E3-476B-8F8F-2171378D58AA}"/>
    <cellStyle name="Comma 2 7 2 2 2 2" xfId="5116" xr:uid="{23CD41BC-A8BD-4607-ABDE-B140B283F8DF}"/>
    <cellStyle name="Comma 2 7 2 2 3" xfId="2810" xr:uid="{00835E95-EE0E-4CEE-A002-067B48A28BF7}"/>
    <cellStyle name="Comma 2 7 2 2 4" xfId="4736" xr:uid="{5C1356AA-EF8E-4B8F-BE40-23CE8968A895}"/>
    <cellStyle name="Comma 2 7 2 2 5" xfId="5516" xr:uid="{DAC9DFB6-EF59-4C8D-934E-25B2DD787D21}"/>
    <cellStyle name="Comma 2 7 2 3" xfId="3803" xr:uid="{7B7893CF-87F2-4B04-9C08-B8A78E308CE0}"/>
    <cellStyle name="Comma 2 7 2 3 2" xfId="5115" xr:uid="{8A19A364-A29B-4BBD-921B-A61E51C2EB49}"/>
    <cellStyle name="Comma 2 7 2 4" xfId="2809" xr:uid="{D7FA98E5-CD19-47FC-98B0-D7C885B219C5}"/>
    <cellStyle name="Comma 2 7 2 5" xfId="4735" xr:uid="{21930C65-F723-4473-8179-AA7902923DCD}"/>
    <cellStyle name="Comma 2 7 2 6" xfId="5515" xr:uid="{6207FA5C-BFB8-49B4-9736-286C55223D49}"/>
    <cellStyle name="Comma 2 7 3" xfId="1022" xr:uid="{00000000-0005-0000-0000-000001040000}"/>
    <cellStyle name="Comma 2 7 3 2" xfId="3805" xr:uid="{DEB1B2F0-11D5-4D5B-BCC1-9F355417996D}"/>
    <cellStyle name="Comma 2 7 3 2 2" xfId="5117" xr:uid="{FBC2BE1F-00C5-4924-BEE5-29DC598B603A}"/>
    <cellStyle name="Comma 2 7 3 3" xfId="2811" xr:uid="{77AC1F0E-DFD9-420D-A14B-2BACBBF1C68B}"/>
    <cellStyle name="Comma 2 7 3 4" xfId="4737" xr:uid="{D24F876D-ECFB-4AC2-9C15-DFF77635F272}"/>
    <cellStyle name="Comma 2 7 3 5" xfId="5517" xr:uid="{2F9DC76F-89D5-4591-90E6-C648562A4079}"/>
    <cellStyle name="Comma 2 7 4" xfId="1023" xr:uid="{00000000-0005-0000-0000-000002040000}"/>
    <cellStyle name="Comma 2 7 5" xfId="1024" xr:uid="{00000000-0005-0000-0000-000003040000}"/>
    <cellStyle name="Comma 2 7 5 2" xfId="3806" xr:uid="{220ABE85-ECC8-4B71-AD25-76E55738F59C}"/>
    <cellStyle name="Comma 2 7 5 2 2" xfId="5118" xr:uid="{22E31ED4-9F44-4868-955D-5A5C9274B9AC}"/>
    <cellStyle name="Comma 2 7 5 3" xfId="2812" xr:uid="{5529F133-1364-48EC-87E6-64655DECCD04}"/>
    <cellStyle name="Comma 2 7 5 4" xfId="4738" xr:uid="{6D596C8A-0614-4ADD-AA22-43BA60860268}"/>
    <cellStyle name="Comma 2 7 5 5" xfId="5518" xr:uid="{5AC94600-8134-4DC2-ADC2-F37152E186EC}"/>
    <cellStyle name="Comma 2 7 6" xfId="1025" xr:uid="{00000000-0005-0000-0000-000004040000}"/>
    <cellStyle name="Comma 2 7 6 2" xfId="3807" xr:uid="{D37FE87B-18B2-41E3-9D79-55E73481F248}"/>
    <cellStyle name="Comma 2 7 6 2 2" xfId="5119" xr:uid="{A288FAB9-E1CD-4B72-A393-E24DD6B62A08}"/>
    <cellStyle name="Comma 2 7 6 3" xfId="2813" xr:uid="{096A6E59-9CE4-4BD5-8715-95625667838C}"/>
    <cellStyle name="Comma 2 7 6 4" xfId="4739" xr:uid="{2AEAB5AB-10F3-4ECE-8E48-C9C60CFC6193}"/>
    <cellStyle name="Comma 2 7 6 5" xfId="5519" xr:uid="{55353637-80DF-4030-B204-E05F8F8ED0E9}"/>
    <cellStyle name="Comma 2 7 7" xfId="3802" xr:uid="{D46B8162-6BF8-41B0-A051-6CD68A623945}"/>
    <cellStyle name="Comma 2 7 7 2" xfId="5114" xr:uid="{D47D9B69-E938-48C5-9E74-EEB2600C9653}"/>
    <cellStyle name="Comma 2 7 8" xfId="2808" xr:uid="{4526723B-960C-4131-AA7B-C6E5752DA53B}"/>
    <cellStyle name="Comma 2 7 9" xfId="4734" xr:uid="{9623DEF4-D7F5-4FC2-8E0A-67DE60EA8666}"/>
    <cellStyle name="Comma 2 8" xfId="1026" xr:uid="{00000000-0005-0000-0000-000005040000}"/>
    <cellStyle name="Comma 2 8 2" xfId="1027" xr:uid="{00000000-0005-0000-0000-000006040000}"/>
    <cellStyle name="Comma 2 8 2 2" xfId="3809" xr:uid="{AC8BC189-D805-4A98-9A46-ACB2DC0EEF6E}"/>
    <cellStyle name="Comma 2 8 2 2 2" xfId="5121" xr:uid="{AD67B06E-BEB5-4175-B895-7FEBFBEA5A13}"/>
    <cellStyle name="Comma 2 8 2 3" xfId="2815" xr:uid="{AB422B4E-4289-4148-8957-823BA835C094}"/>
    <cellStyle name="Comma 2 8 2 4" xfId="4741" xr:uid="{1C065DFA-F184-460D-923D-67126528F24A}"/>
    <cellStyle name="Comma 2 8 2 5" xfId="5521" xr:uid="{BD797D1C-0DB4-4BF9-8648-9097B2758C98}"/>
    <cellStyle name="Comma 2 8 3" xfId="1028" xr:uid="{00000000-0005-0000-0000-000007040000}"/>
    <cellStyle name="Comma 2 8 4" xfId="3808" xr:uid="{1CC71053-D2F9-49CA-B6BE-468892C2F7D9}"/>
    <cellStyle name="Comma 2 8 4 2" xfId="5120" xr:uid="{6EFD3641-BA1A-4DD0-8562-DE7C49123793}"/>
    <cellStyle name="Comma 2 8 5" xfId="2814" xr:uid="{2A81A78A-C317-4378-8D7D-17B29830C514}"/>
    <cellStyle name="Comma 2 8 6" xfId="4740" xr:uid="{916CF0C6-CC21-49DA-BA1D-1A21A0C80178}"/>
    <cellStyle name="Comma 2 8 7" xfId="5520" xr:uid="{76F292FF-07DE-40CD-9951-178515640EC5}"/>
    <cellStyle name="Comma 2 9" xfId="1029" xr:uid="{00000000-0005-0000-0000-000008040000}"/>
    <cellStyle name="Comma 2 9 2" xfId="1030" xr:uid="{00000000-0005-0000-0000-000009040000}"/>
    <cellStyle name="Comma 2 9 3" xfId="3810" xr:uid="{DAE47E01-3D59-48D5-9711-94683E98762A}"/>
    <cellStyle name="Comma 2 9 3 2" xfId="5122" xr:uid="{E5A6B61C-568B-4555-AA1D-8B7DFE76E083}"/>
    <cellStyle name="Comma 2 9 4" xfId="2816" xr:uid="{6C617B5C-2B05-46B2-A31D-4C9CEA2493C6}"/>
    <cellStyle name="Comma 2 9 5" xfId="4742" xr:uid="{4EDF30D8-777C-4613-96BC-8B5262E4B470}"/>
    <cellStyle name="Comma 2 9 6" xfId="5522" xr:uid="{7275CA98-A812-425D-A91F-51537EC82D89}"/>
    <cellStyle name="Comma 2_UKT" xfId="1031" xr:uid="{00000000-0005-0000-0000-00000A040000}"/>
    <cellStyle name="Comma 20" xfId="1032" xr:uid="{00000000-0005-0000-0000-00000B040000}"/>
    <cellStyle name="Comma 21" xfId="1033" xr:uid="{00000000-0005-0000-0000-00000C040000}"/>
    <cellStyle name="Comma 21 2" xfId="3811" xr:uid="{EE6E1936-24E1-4484-8B3B-F0A0A07B452A}"/>
    <cellStyle name="Comma 21 2 2" xfId="5123" xr:uid="{2EAC638A-653B-413A-A9B3-47F96A89B172}"/>
    <cellStyle name="Comma 21 3" xfId="2817" xr:uid="{371DB498-B06F-4F40-87FE-FA2C3BD51766}"/>
    <cellStyle name="Comma 21 4" xfId="4743" xr:uid="{3E18B460-2D18-4E93-9450-8A5791283A07}"/>
    <cellStyle name="Comma 21 5" xfId="5523" xr:uid="{B6E4C491-95A0-4CFC-B141-C6F7D6080531}"/>
    <cellStyle name="Comma 22" xfId="1034" xr:uid="{00000000-0005-0000-0000-00000D040000}"/>
    <cellStyle name="Comma 22 2" xfId="3812" xr:uid="{917C2817-4312-4998-9C5E-530B3B68807E}"/>
    <cellStyle name="Comma 22 2 2" xfId="5124" xr:uid="{BCA130FF-631C-4210-86F1-6DD1E2DEABF2}"/>
    <cellStyle name="Comma 22 3" xfId="2818" xr:uid="{78B4A30C-56BB-44E3-AF5C-CADDB24270B3}"/>
    <cellStyle name="Comma 22 4" xfId="4744" xr:uid="{DF704C71-1B0C-4CA4-A59E-FCB920DD237E}"/>
    <cellStyle name="Comma 22 5" xfId="5524" xr:uid="{C5CB7DEA-A028-4AB6-A6DF-07B9C239C6BD}"/>
    <cellStyle name="Comma 23" xfId="2570" xr:uid="{8C3C2B7E-DEDF-4BB9-B956-715CA39D40A5}"/>
    <cellStyle name="Comma 23 2" xfId="2586" xr:uid="{CEBE1DA8-276F-4B57-9A4B-5E050D5FF3AA}"/>
    <cellStyle name="Comma 23 3" xfId="5339" xr:uid="{D87EF61D-6D65-4A28-AEA2-D7EC235C10E9}"/>
    <cellStyle name="Comma 23 4" xfId="5349" xr:uid="{5FDFB2A7-EEAC-4082-94E3-3F092F66F40E}"/>
    <cellStyle name="Comma 24" xfId="2585" xr:uid="{31AA4885-346A-42E3-9529-90A6786FA258}"/>
    <cellStyle name="Comma 24 2" xfId="4575" xr:uid="{096A4584-1BC7-4D00-9716-F88E70D64589}"/>
    <cellStyle name="Comma 24 3" xfId="5338" xr:uid="{2B911C07-55BB-466E-BE73-62EAD655279D}"/>
    <cellStyle name="Comma 25" xfId="4576" xr:uid="{34B7E291-A265-4CA1-9726-4034F325A4FF}"/>
    <cellStyle name="Comma 25 2" xfId="5344" xr:uid="{770A399E-72AF-4A0E-ACD3-0E429B00361A}"/>
    <cellStyle name="Comma 26" xfId="4569" xr:uid="{E641478C-7378-4D96-92A8-7E152CC3D022}"/>
    <cellStyle name="Comma 26 2" xfId="5333" xr:uid="{C150E2A5-F58E-4922-86D6-BE6E09547F23}"/>
    <cellStyle name="Comma 27" xfId="3574" xr:uid="{38093AAC-6878-4A4A-8EC3-870EEE5CECBE}"/>
    <cellStyle name="Comma 28" xfId="4953" xr:uid="{2854304E-6523-462B-B1FC-659A72DFAA7C}"/>
    <cellStyle name="Comma 29" xfId="5348" xr:uid="{20211243-A945-4693-AE3B-4FEF66C19681}"/>
    <cellStyle name="Comma 3" xfId="1035" xr:uid="{00000000-0005-0000-0000-00000E040000}"/>
    <cellStyle name="Comma 3 10" xfId="1036" xr:uid="{00000000-0005-0000-0000-00000F040000}"/>
    <cellStyle name="Comma 3 10 2" xfId="3814" xr:uid="{F5FAFD80-3EBB-4DD5-9930-0A1F6BDC2676}"/>
    <cellStyle name="Comma 3 10 2 2" xfId="5126" xr:uid="{C28B7635-2824-48DF-BEBF-6BF467112687}"/>
    <cellStyle name="Comma 3 10 3" xfId="2820" xr:uid="{36E22952-BE7F-4FC7-B52F-033DBED1B2A6}"/>
    <cellStyle name="Comma 3 10 4" xfId="4746" xr:uid="{80A47DE0-2EBA-4746-B938-3CB086F30F1E}"/>
    <cellStyle name="Comma 3 10 5" xfId="5526" xr:uid="{3352E5B8-98F9-4296-B45A-554237C813F6}"/>
    <cellStyle name="Comma 3 11" xfId="3813" xr:uid="{831A8932-80BB-4F28-82DF-534D05C1E2A4}"/>
    <cellStyle name="Comma 3 11 2" xfId="5125" xr:uid="{508E56E9-284A-4D0B-94D8-37CE69F3FFAC}"/>
    <cellStyle name="Comma 3 12" xfId="2819" xr:uid="{C19D1F00-ECD7-48DF-8F37-7BB9414303E5}"/>
    <cellStyle name="Comma 3 13" xfId="4745" xr:uid="{84F7408A-A4EE-4F6B-B5F3-BABDF559E247}"/>
    <cellStyle name="Comma 3 14" xfId="5525" xr:uid="{7652AB0A-E4D3-401F-AAD3-61D4CFAB5462}"/>
    <cellStyle name="Comma 3 2" xfId="1037" xr:uid="{00000000-0005-0000-0000-000010040000}"/>
    <cellStyle name="Comma 3 2 10" xfId="5527" xr:uid="{232EDAE9-AF27-48DA-B243-860BEFE447A2}"/>
    <cellStyle name="Comma 3 2 2" xfId="1038" xr:uid="{00000000-0005-0000-0000-000011040000}"/>
    <cellStyle name="Comma 3 2 2 2" xfId="1039" xr:uid="{00000000-0005-0000-0000-000012040000}"/>
    <cellStyle name="Comma 3 2 2 2 2" xfId="1040" xr:uid="{00000000-0005-0000-0000-000013040000}"/>
    <cellStyle name="Comma 3 2 2 2 2 2" xfId="3818" xr:uid="{12B0B008-9FC8-4A4B-BF3F-45B997B7920C}"/>
    <cellStyle name="Comma 3 2 2 2 2 2 2" xfId="5130" xr:uid="{64021DA9-5F95-4FC1-A4FD-306C9EE319C6}"/>
    <cellStyle name="Comma 3 2 2 2 2 3" xfId="2824" xr:uid="{F531F67E-F489-4A29-A319-F1D77C9280C9}"/>
    <cellStyle name="Comma 3 2 2 2 2 4" xfId="4750" xr:uid="{432FCE59-574B-437B-9C4E-6DE622ED1DA7}"/>
    <cellStyle name="Comma 3 2 2 2 2 5" xfId="5530" xr:uid="{142ED336-4ADE-42BE-8138-5B2AA1A0E147}"/>
    <cellStyle name="Comma 3 2 2 2 3" xfId="3817" xr:uid="{24200F1D-D19A-498A-BF90-D89A5B7AF243}"/>
    <cellStyle name="Comma 3 2 2 2 3 2" xfId="5129" xr:uid="{2870CDC2-1EA5-450C-B72C-D324D1CFCD69}"/>
    <cellStyle name="Comma 3 2 2 2 4" xfId="2823" xr:uid="{AC7E8D83-1B4D-49C9-A167-485DF3BEDF6A}"/>
    <cellStyle name="Comma 3 2 2 2 5" xfId="4749" xr:uid="{5FD09C3A-00FA-49AD-AC9D-B8C4851D7079}"/>
    <cellStyle name="Comma 3 2 2 2 6" xfId="5529" xr:uid="{F09793A1-9F7F-4506-8D1E-1D644F2E3426}"/>
    <cellStyle name="Comma 3 2 2 3" xfId="1041" xr:uid="{00000000-0005-0000-0000-000014040000}"/>
    <cellStyle name="Comma 3 2 2 3 2" xfId="3819" xr:uid="{9B7AEBFA-2335-424A-8B82-79EE36AC21DC}"/>
    <cellStyle name="Comma 3 2 2 3 2 2" xfId="5131" xr:uid="{1FAD1409-47EC-4727-8436-49545130A2EC}"/>
    <cellStyle name="Comma 3 2 2 3 3" xfId="2825" xr:uid="{88343723-8168-42A1-8276-D6904BC86776}"/>
    <cellStyle name="Comma 3 2 2 3 4" xfId="4751" xr:uid="{832FFF75-D4A6-4413-90F1-F4AA9A3D630C}"/>
    <cellStyle name="Comma 3 2 2 3 5" xfId="5531" xr:uid="{A855E9EB-CAF3-4ADE-A72A-886B0631A838}"/>
    <cellStyle name="Comma 3 2 2 4" xfId="1042" xr:uid="{00000000-0005-0000-0000-000015040000}"/>
    <cellStyle name="Comma 3 2 2 4 2" xfId="3820" xr:uid="{0490D587-1B0A-476B-BC8E-E72034468EB1}"/>
    <cellStyle name="Comma 3 2 2 4 2 2" xfId="5132" xr:uid="{EF62919E-312E-4AC6-99A9-BBD0AE6CC0DE}"/>
    <cellStyle name="Comma 3 2 2 4 3" xfId="2826" xr:uid="{DECE5442-827D-4B27-9D1A-FBC70392B009}"/>
    <cellStyle name="Comma 3 2 2 4 4" xfId="4752" xr:uid="{30274C6E-9A53-41ED-873A-6E225B807517}"/>
    <cellStyle name="Comma 3 2 2 4 5" xfId="5532" xr:uid="{2BFD7886-CFBA-4F89-A714-D805F83F03E8}"/>
    <cellStyle name="Comma 3 2 2 5" xfId="1043" xr:uid="{00000000-0005-0000-0000-000016040000}"/>
    <cellStyle name="Comma 3 2 2 5 2" xfId="3821" xr:uid="{46895F86-3533-4246-A1B8-8C90A7E1F174}"/>
    <cellStyle name="Comma 3 2 2 5 2 2" xfId="5133" xr:uid="{D23A0573-898D-4F56-AD81-F58759F1D393}"/>
    <cellStyle name="Comma 3 2 2 5 3" xfId="2827" xr:uid="{5168D8C9-BC1B-4DF5-9EA1-2309E533A1A9}"/>
    <cellStyle name="Comma 3 2 2 5 4" xfId="4753" xr:uid="{DD452018-D55B-4700-B83A-7EBFF2E1A919}"/>
    <cellStyle name="Comma 3 2 2 5 5" xfId="5533" xr:uid="{768825AC-95CF-4489-944D-C566A91D0E2D}"/>
    <cellStyle name="Comma 3 2 2 6" xfId="3816" xr:uid="{FB0C7FD0-CD6E-41D5-83A5-9EE37EA880E4}"/>
    <cellStyle name="Comma 3 2 2 6 2" xfId="5128" xr:uid="{0E89368B-5F32-4C65-9F4D-F9A1D5A2BFD7}"/>
    <cellStyle name="Comma 3 2 2 7" xfId="2822" xr:uid="{17D5515B-43A4-419D-9388-BE0A2A78B311}"/>
    <cellStyle name="Comma 3 2 2 8" xfId="4748" xr:uid="{95309732-9880-4061-8DBB-1874A09D0C9D}"/>
    <cellStyle name="Comma 3 2 2 9" xfId="5528" xr:uid="{387F7140-C9CF-4188-9BD6-876F7972C8EA}"/>
    <cellStyle name="Comma 3 2 3" xfId="1044" xr:uid="{00000000-0005-0000-0000-000017040000}"/>
    <cellStyle name="Comma 3 2 3 2" xfId="1045" xr:uid="{00000000-0005-0000-0000-000018040000}"/>
    <cellStyle name="Comma 3 2 3 2 2" xfId="3823" xr:uid="{0A9B3F83-9E7C-48AE-857C-D9F361FF47CD}"/>
    <cellStyle name="Comma 3 2 3 2 2 2" xfId="5135" xr:uid="{C25596BC-0D2C-4A10-B056-FA56A19B87A9}"/>
    <cellStyle name="Comma 3 2 3 2 3" xfId="2829" xr:uid="{E893B971-2B08-4902-A96C-5326BF5A87A4}"/>
    <cellStyle name="Comma 3 2 3 2 4" xfId="4755" xr:uid="{61A653EA-7F55-439D-9C32-2109A8AF7556}"/>
    <cellStyle name="Comma 3 2 3 2 5" xfId="5535" xr:uid="{A99CADA4-1D88-46DD-97BE-3C228E4E6354}"/>
    <cellStyle name="Comma 3 2 3 3" xfId="3822" xr:uid="{13BC39E2-C5C8-420D-BCF6-876F3D095148}"/>
    <cellStyle name="Comma 3 2 3 3 2" xfId="5134" xr:uid="{125F6994-2101-45D9-906C-D34DF29BAFDD}"/>
    <cellStyle name="Comma 3 2 3 4" xfId="2828" xr:uid="{879FB202-40CE-4767-8F5E-934BAD4A1337}"/>
    <cellStyle name="Comma 3 2 3 5" xfId="4754" xr:uid="{E45559B3-5211-42CF-BDD2-FA7326ECEB25}"/>
    <cellStyle name="Comma 3 2 3 6" xfId="5534" xr:uid="{499CE757-BE86-4521-B187-F63CF91661F3}"/>
    <cellStyle name="Comma 3 2 4" xfId="1046" xr:uid="{00000000-0005-0000-0000-000019040000}"/>
    <cellStyle name="Comma 3 2 4 2" xfId="3824" xr:uid="{33E396D9-FAFF-4607-BC7B-E154ABC5E009}"/>
    <cellStyle name="Comma 3 2 4 2 2" xfId="5136" xr:uid="{6F765AA5-FC3C-41F7-9DF2-73EEA08FA752}"/>
    <cellStyle name="Comma 3 2 4 3" xfId="2830" xr:uid="{7022F01F-FA88-42C6-B5C4-C1E13A2D87BE}"/>
    <cellStyle name="Comma 3 2 4 4" xfId="4756" xr:uid="{DC8CBD97-D721-4BAE-B115-144904C69A4C}"/>
    <cellStyle name="Comma 3 2 4 5" xfId="5536" xr:uid="{E6CB2D09-6127-42A3-9861-C1E1A3B3FC7C}"/>
    <cellStyle name="Comma 3 2 5" xfId="1047" xr:uid="{00000000-0005-0000-0000-00001A040000}"/>
    <cellStyle name="Comma 3 2 5 2" xfId="3825" xr:uid="{D6247214-6B44-46AC-A1B6-ED978A99BC65}"/>
    <cellStyle name="Comma 3 2 5 2 2" xfId="5137" xr:uid="{64544C74-D2D3-4DFD-B400-0429DDBF8F59}"/>
    <cellStyle name="Comma 3 2 5 3" xfId="2831" xr:uid="{E5C301EB-2DA6-4422-A009-440FF3DA9E7F}"/>
    <cellStyle name="Comma 3 2 5 4" xfId="4757" xr:uid="{C9F8261B-5579-484C-95D2-777FDA38C110}"/>
    <cellStyle name="Comma 3 2 5 5" xfId="5537" xr:uid="{082845F1-6B36-4574-B1E2-CBD9A6B18793}"/>
    <cellStyle name="Comma 3 2 6" xfId="1048" xr:uid="{00000000-0005-0000-0000-00001B040000}"/>
    <cellStyle name="Comma 3 2 6 2" xfId="3826" xr:uid="{72ACA1E8-7E00-4D54-A3D8-056E932031FB}"/>
    <cellStyle name="Comma 3 2 6 2 2" xfId="5138" xr:uid="{95ED3983-6025-441E-A171-D297B4C93C6F}"/>
    <cellStyle name="Comma 3 2 6 3" xfId="2832" xr:uid="{F11DDD17-CF5C-44BC-BEDA-51304B918CFC}"/>
    <cellStyle name="Comma 3 2 6 4" xfId="4758" xr:uid="{E5487239-E834-4B47-913D-739B7B35DBA5}"/>
    <cellStyle name="Comma 3 2 6 5" xfId="5538" xr:uid="{717AF03E-7B60-4BD1-9DA2-9F3446E41E5F}"/>
    <cellStyle name="Comma 3 2 7" xfId="3815" xr:uid="{73276321-238B-4ACF-8C66-E861C75D1175}"/>
    <cellStyle name="Comma 3 2 7 2" xfId="5127" xr:uid="{210E2884-E236-4B72-A169-9168F694D9AD}"/>
    <cellStyle name="Comma 3 2 8" xfId="2821" xr:uid="{D92E4285-3706-4A35-9855-F62EC920014A}"/>
    <cellStyle name="Comma 3 2 9" xfId="4747" xr:uid="{8A9BA9A5-6606-474A-9A7B-3AEB59D3E2C1}"/>
    <cellStyle name="Comma 3 3" xfId="1049" xr:uid="{00000000-0005-0000-0000-00001C040000}"/>
    <cellStyle name="Comma 3 3 10" xfId="5350" xr:uid="{7BF5E69A-4EE0-43C0-8077-2B6E41137F5B}"/>
    <cellStyle name="Comma 3 3 11" xfId="5539" xr:uid="{C4F32E9D-4BEA-454C-8A3A-BCBD88E8AD38}"/>
    <cellStyle name="Comma 3 3 2" xfId="1050" xr:uid="{00000000-0005-0000-0000-00001D040000}"/>
    <cellStyle name="Comma 3 3 2 2" xfId="1051" xr:uid="{00000000-0005-0000-0000-00001E040000}"/>
    <cellStyle name="Comma 3 3 2 2 2" xfId="3829" xr:uid="{A94AEDB2-EAF5-4496-AEAE-9D3D612E248E}"/>
    <cellStyle name="Comma 3 3 2 2 2 2" xfId="5141" xr:uid="{C3897543-1922-41FF-A11B-E232C6AF52CD}"/>
    <cellStyle name="Comma 3 3 2 2 3" xfId="2835" xr:uid="{4B7C3223-7D94-4304-9C49-7FDA4258AA9D}"/>
    <cellStyle name="Comma 3 3 2 2 4" xfId="4761" xr:uid="{0DC28730-29CB-4B72-B217-56C7752292E0}"/>
    <cellStyle name="Comma 3 3 2 2 5" xfId="5541" xr:uid="{EE494338-F0DC-48D5-87A4-BE08BE123E52}"/>
    <cellStyle name="Comma 3 3 2 3" xfId="3828" xr:uid="{5C311943-ACE1-423C-93DE-8100FCF7E533}"/>
    <cellStyle name="Comma 3 3 2 3 2" xfId="5140" xr:uid="{BD27DB64-780F-43A0-8834-5E8B45A814C7}"/>
    <cellStyle name="Comma 3 3 2 4" xfId="2834" xr:uid="{9F0121B2-8F1D-408B-9AB9-3AB24A0534E1}"/>
    <cellStyle name="Comma 3 3 2 5" xfId="4760" xr:uid="{C2F37EEA-BEBD-4B4A-B89B-EFF227893706}"/>
    <cellStyle name="Comma 3 3 2 6" xfId="5540" xr:uid="{51E76A99-9CD2-45A1-9C17-7812D13B8882}"/>
    <cellStyle name="Comma 3 3 3" xfId="1052" xr:uid="{00000000-0005-0000-0000-00001F040000}"/>
    <cellStyle name="Comma 3 3 3 2" xfId="3830" xr:uid="{DB207A98-221D-4085-9B39-FF6C6083A50D}"/>
    <cellStyle name="Comma 3 3 3 2 2" xfId="5142" xr:uid="{74479B01-346B-4C6A-BE35-5872824E6896}"/>
    <cellStyle name="Comma 3 3 3 3" xfId="2836" xr:uid="{01A81A24-2DF7-41BC-BB38-F831D58C9406}"/>
    <cellStyle name="Comma 3 3 3 4" xfId="4762" xr:uid="{F53AC3B7-2511-465C-ACDB-D28538CE001F}"/>
    <cellStyle name="Comma 3 3 3 5" xfId="5542" xr:uid="{DCF87191-4624-4D82-A9FB-9F1CC81FA6B9}"/>
    <cellStyle name="Comma 3 3 4" xfId="1053" xr:uid="{00000000-0005-0000-0000-000020040000}"/>
    <cellStyle name="Comma 3 3 4 2" xfId="3831" xr:uid="{33F1E749-1DE0-4577-BA09-41A2CE7CE0E3}"/>
    <cellStyle name="Comma 3 3 4 2 2" xfId="5143" xr:uid="{31C03003-4DFC-41B4-A5D2-D976A0399E6D}"/>
    <cellStyle name="Comma 3 3 4 3" xfId="2837" xr:uid="{6A44DAEB-64FB-4EF2-903C-2030ED4E189D}"/>
    <cellStyle name="Comma 3 3 4 4" xfId="4763" xr:uid="{5F998C5D-4EB6-4161-A947-414B9E151CE8}"/>
    <cellStyle name="Comma 3 3 4 5" xfId="5543" xr:uid="{5FC20945-BB4D-41B9-84F1-51FA567FF190}"/>
    <cellStyle name="Comma 3 3 5" xfId="1054" xr:uid="{00000000-0005-0000-0000-000021040000}"/>
    <cellStyle name="Comma 3 3 5 2" xfId="3832" xr:uid="{97E17455-4F50-4EEC-8A7F-3236A47E5194}"/>
    <cellStyle name="Comma 3 3 5 2 2" xfId="5144" xr:uid="{EC22BA56-3FCC-4566-B51C-685D9AD86AC7}"/>
    <cellStyle name="Comma 3 3 5 3" xfId="2838" xr:uid="{F1BA6EDC-390C-497D-94C5-08C6B52D1DCB}"/>
    <cellStyle name="Comma 3 3 5 4" xfId="4764" xr:uid="{55953F37-7EBD-4B8B-B39B-7AB1FE307CAA}"/>
    <cellStyle name="Comma 3 3 5 5" xfId="5544" xr:uid="{B4415D67-8717-4478-9870-D3FDD9B76A23}"/>
    <cellStyle name="Comma 3 3 6" xfId="2587" xr:uid="{8D2B6FCA-3019-42D3-8B0F-758341259868}"/>
    <cellStyle name="Comma 3 3 6 2" xfId="5340" xr:uid="{A8B84593-E273-43CF-A35E-A7B03729041D}"/>
    <cellStyle name="Comma 3 3 7" xfId="3827" xr:uid="{60BF7BDD-B564-4775-AEC2-BC19733D4CD3}"/>
    <cellStyle name="Comma 3 3 7 2" xfId="5139" xr:uid="{754BE72E-967B-4258-84C9-D5E67760360D}"/>
    <cellStyle name="Comma 3 3 8" xfId="2833" xr:uid="{84521A95-331B-4243-A262-B5FCD4A0963D}"/>
    <cellStyle name="Comma 3 3 9" xfId="4759" xr:uid="{87FC0614-68A4-4518-99C9-43ED3A0874D9}"/>
    <cellStyle name="Comma 3 4" xfId="1055" xr:uid="{00000000-0005-0000-0000-000022040000}"/>
    <cellStyle name="Comma 3 4 2" xfId="1056" xr:uid="{00000000-0005-0000-0000-000023040000}"/>
    <cellStyle name="Comma 3 4 2 2" xfId="1057" xr:uid="{00000000-0005-0000-0000-000024040000}"/>
    <cellStyle name="Comma 3 4 2 2 2" xfId="3835" xr:uid="{A2990675-8958-42EC-B2CF-5E04D8F0F055}"/>
    <cellStyle name="Comma 3 4 2 2 2 2" xfId="5147" xr:uid="{04BCC221-7ED6-4616-A961-FEE190CD4116}"/>
    <cellStyle name="Comma 3 4 2 2 3" xfId="2841" xr:uid="{64B564E8-9FAD-46DB-85A2-42C49F67927D}"/>
    <cellStyle name="Comma 3 4 2 2 4" xfId="4767" xr:uid="{2F2D668B-97B1-446D-AF8E-EFC7EB17FD87}"/>
    <cellStyle name="Comma 3 4 2 2 5" xfId="5547" xr:uid="{18079868-2A4A-41FD-A445-9778745A17A3}"/>
    <cellStyle name="Comma 3 4 2 3" xfId="3834" xr:uid="{4A527FF3-51FC-4B82-BBD9-DDF5EADCFFAC}"/>
    <cellStyle name="Comma 3 4 2 3 2" xfId="5146" xr:uid="{96B4DD50-F833-411A-8162-B321D7A142C5}"/>
    <cellStyle name="Comma 3 4 2 4" xfId="2840" xr:uid="{8BDB5D27-9BF0-4B70-94CA-A01449C1E090}"/>
    <cellStyle name="Comma 3 4 2 5" xfId="4766" xr:uid="{B7CF66EF-C4E4-4C22-A808-3F51B8052D0E}"/>
    <cellStyle name="Comma 3 4 2 6" xfId="5546" xr:uid="{6C03CCCD-6FAE-4015-A172-427136748369}"/>
    <cellStyle name="Comma 3 4 3" xfId="1058" xr:uid="{00000000-0005-0000-0000-000025040000}"/>
    <cellStyle name="Comma 3 4 3 2" xfId="3836" xr:uid="{BE2ACEFA-56AF-4A67-B7BF-C09759FFB538}"/>
    <cellStyle name="Comma 3 4 3 2 2" xfId="5148" xr:uid="{362B1BD3-536E-4355-9D78-05A96CA6CDE5}"/>
    <cellStyle name="Comma 3 4 3 3" xfId="2842" xr:uid="{E2E36AD9-3895-4845-B395-B23D24D57B75}"/>
    <cellStyle name="Comma 3 4 3 4" xfId="4768" xr:uid="{2663F64A-575C-4CDD-818A-40867B1D6AE2}"/>
    <cellStyle name="Comma 3 4 3 5" xfId="5548" xr:uid="{9D9FB136-647D-43B5-823C-EE0F22417038}"/>
    <cellStyle name="Comma 3 4 4" xfId="1059" xr:uid="{00000000-0005-0000-0000-000026040000}"/>
    <cellStyle name="Comma 3 4 4 2" xfId="3837" xr:uid="{D9247869-0655-4817-812D-97BF19437001}"/>
    <cellStyle name="Comma 3 4 4 2 2" xfId="5149" xr:uid="{61260C7A-2117-47C3-B7F8-7B7945C82667}"/>
    <cellStyle name="Comma 3 4 4 3" xfId="2843" xr:uid="{091F49D7-9DB9-4B21-B05B-709A6A75CC41}"/>
    <cellStyle name="Comma 3 4 4 4" xfId="4769" xr:uid="{6664B06B-B596-4095-A8F8-72B82D3D0909}"/>
    <cellStyle name="Comma 3 4 4 5" xfId="5549" xr:uid="{5297CAD4-70BD-42C6-8257-37BC80F81ABB}"/>
    <cellStyle name="Comma 3 4 5" xfId="1060" xr:uid="{00000000-0005-0000-0000-000027040000}"/>
    <cellStyle name="Comma 3 4 5 2" xfId="3838" xr:uid="{08D9D2ED-1430-43A6-92F5-EFEDE30B90F6}"/>
    <cellStyle name="Comma 3 4 5 2 2" xfId="5150" xr:uid="{B254B9E6-EF87-4C25-9C06-23324319AFE3}"/>
    <cellStyle name="Comma 3 4 5 3" xfId="2844" xr:uid="{348AC7AF-78E4-42A2-B74A-13097F37C8E1}"/>
    <cellStyle name="Comma 3 4 5 4" xfId="4770" xr:uid="{F630E2D8-E337-4E91-A3A1-09D70E73F8EA}"/>
    <cellStyle name="Comma 3 4 5 5" xfId="5550" xr:uid="{3527FF46-2793-4DCF-875D-A59CDF9E3835}"/>
    <cellStyle name="Comma 3 4 6" xfId="3833" xr:uid="{0C074316-DFF6-4864-9D6D-7BACFA0E3681}"/>
    <cellStyle name="Comma 3 4 6 2" xfId="5145" xr:uid="{8985130C-17D8-497D-A141-31E8E4159795}"/>
    <cellStyle name="Comma 3 4 7" xfId="2839" xr:uid="{A4D3E8A3-7AE6-4590-82C2-E6024E62BE81}"/>
    <cellStyle name="Comma 3 4 8" xfId="4765" xr:uid="{F81B7798-B41B-4A52-98AE-D3270C49A520}"/>
    <cellStyle name="Comma 3 4 9" xfId="5545" xr:uid="{5989D57E-519C-473D-BEDF-8AAF5AA10046}"/>
    <cellStyle name="Comma 3 5" xfId="1061" xr:uid="{00000000-0005-0000-0000-000028040000}"/>
    <cellStyle name="Comma 3 5 2" xfId="1062" xr:uid="{00000000-0005-0000-0000-000029040000}"/>
    <cellStyle name="Comma 3 5 2 2" xfId="1063" xr:uid="{00000000-0005-0000-0000-00002A040000}"/>
    <cellStyle name="Comma 3 5 2 2 2" xfId="3841" xr:uid="{D16EF781-D7A1-41B7-B401-5DB11CB223DC}"/>
    <cellStyle name="Comma 3 5 2 2 2 2" xfId="5153" xr:uid="{B293155A-2DD6-4677-8BB8-2B5A5DBFE399}"/>
    <cellStyle name="Comma 3 5 2 2 3" xfId="2847" xr:uid="{41CA92DA-BDFA-4792-89F0-A039DCA596E7}"/>
    <cellStyle name="Comma 3 5 2 2 4" xfId="4773" xr:uid="{87E4EDF3-8094-4826-AA3B-5CFB890E1FAF}"/>
    <cellStyle name="Comma 3 5 2 2 5" xfId="5553" xr:uid="{DFA28EBF-C75D-4FC9-BB8A-893F9FD635B9}"/>
    <cellStyle name="Comma 3 5 2 3" xfId="3840" xr:uid="{33C9AC58-CEC9-43BA-9377-D9F6013CE68A}"/>
    <cellStyle name="Comma 3 5 2 3 2" xfId="5152" xr:uid="{0E865A15-62B6-4ACF-A354-73983102192C}"/>
    <cellStyle name="Comma 3 5 2 4" xfId="2846" xr:uid="{BC66902C-A04B-45C5-990D-243F605B0780}"/>
    <cellStyle name="Comma 3 5 2 5" xfId="4772" xr:uid="{575F1A66-2B97-441D-917A-041CFD6EDBD2}"/>
    <cellStyle name="Comma 3 5 2 6" xfId="5552" xr:uid="{A9E00D9C-09C3-4892-B470-A90537681B1E}"/>
    <cellStyle name="Comma 3 5 3" xfId="1064" xr:uid="{00000000-0005-0000-0000-00002B040000}"/>
    <cellStyle name="Comma 3 5 3 2" xfId="3842" xr:uid="{C006844B-9F19-44CF-8D50-227B5B2D4430}"/>
    <cellStyle name="Comma 3 5 3 2 2" xfId="5154" xr:uid="{907FCE3A-0B9A-4163-8E1B-9C49120E6524}"/>
    <cellStyle name="Comma 3 5 3 3" xfId="2848" xr:uid="{0FC53322-1236-4C0C-A4C8-B790BEEDD96A}"/>
    <cellStyle name="Comma 3 5 3 4" xfId="4774" xr:uid="{9C696529-178A-4E44-B1C2-9B09B2E5B530}"/>
    <cellStyle name="Comma 3 5 3 5" xfId="5554" xr:uid="{71746ADD-618E-4666-82F4-4A88E1E7D087}"/>
    <cellStyle name="Comma 3 5 4" xfId="1065" xr:uid="{00000000-0005-0000-0000-00002C040000}"/>
    <cellStyle name="Comma 3 5 4 2" xfId="3843" xr:uid="{73F19CFB-3DE7-4333-8558-236EA54A7FCA}"/>
    <cellStyle name="Comma 3 5 4 2 2" xfId="5155" xr:uid="{1B9B7125-2A30-4982-B175-1726F5389DFE}"/>
    <cellStyle name="Comma 3 5 4 3" xfId="2849" xr:uid="{C5C9FAE8-A943-45F7-AFA7-89FD039642CC}"/>
    <cellStyle name="Comma 3 5 4 4" xfId="4775" xr:uid="{E1E35ADD-06CC-4E8B-A49B-1F0B0A57BB4B}"/>
    <cellStyle name="Comma 3 5 4 5" xfId="5555" xr:uid="{2087F35A-86EC-4539-A080-3FC7099443C0}"/>
    <cellStyle name="Comma 3 5 5" xfId="1066" xr:uid="{00000000-0005-0000-0000-00002D040000}"/>
    <cellStyle name="Comma 3 5 5 2" xfId="3844" xr:uid="{748665E2-61C8-4E73-9577-C6C66522EE30}"/>
    <cellStyle name="Comma 3 5 5 2 2" xfId="5156" xr:uid="{6546C1F4-3A75-4313-8FC0-F4EC845559B7}"/>
    <cellStyle name="Comma 3 5 5 3" xfId="2850" xr:uid="{1D40D5B1-CA07-4C08-90E9-6FD00B342A05}"/>
    <cellStyle name="Comma 3 5 5 4" xfId="4776" xr:uid="{58C03DA2-440A-44CF-95A3-3FF1511C5902}"/>
    <cellStyle name="Comma 3 5 5 5" xfId="5556" xr:uid="{7F94D11F-B552-4195-8098-1E56C887F62F}"/>
    <cellStyle name="Comma 3 5 6" xfId="3839" xr:uid="{037A577B-A409-4E82-8308-AE5C7D2FF7ED}"/>
    <cellStyle name="Comma 3 5 6 2" xfId="5151" xr:uid="{B148B121-4859-4899-8D3C-9A6DC644D2B8}"/>
    <cellStyle name="Comma 3 5 7" xfId="2845" xr:uid="{702002AC-D318-4AD7-B1DE-11227426BA25}"/>
    <cellStyle name="Comma 3 5 8" xfId="4771" xr:uid="{119ED165-878A-4876-9FEA-2FE0D9B87695}"/>
    <cellStyle name="Comma 3 5 9" xfId="5551" xr:uid="{ACEB32D7-4D11-48A3-9518-F15B1021397D}"/>
    <cellStyle name="Comma 3 6" xfId="1067" xr:uid="{00000000-0005-0000-0000-00002E040000}"/>
    <cellStyle name="Comma 3 6 2" xfId="1068" xr:uid="{00000000-0005-0000-0000-00002F040000}"/>
    <cellStyle name="Comma 3 6 2 2" xfId="3846" xr:uid="{D8A2EBFF-5B24-476F-BE10-D992EC668EE7}"/>
    <cellStyle name="Comma 3 6 2 2 2" xfId="5158" xr:uid="{C6B752A7-738C-4D8C-B477-EC40D97C1A41}"/>
    <cellStyle name="Comma 3 6 2 3" xfId="2852" xr:uid="{22DB47B4-4DA1-4787-B01D-6EC304D0D9DC}"/>
    <cellStyle name="Comma 3 6 2 4" xfId="4778" xr:uid="{DBABD79F-E8CE-428D-A26F-25024502DC58}"/>
    <cellStyle name="Comma 3 6 2 5" xfId="5558" xr:uid="{741057CF-DA22-4022-ADAB-51E2DBF30B99}"/>
    <cellStyle name="Comma 3 6 3" xfId="3845" xr:uid="{20A35016-994F-4C84-94BD-04AF4E539250}"/>
    <cellStyle name="Comma 3 6 3 2" xfId="5157" xr:uid="{C5782FCF-461A-4F1F-A17D-0B0DEF7DF904}"/>
    <cellStyle name="Comma 3 6 4" xfId="2851" xr:uid="{2493B79C-EE89-491C-AAB3-762302E5C8B3}"/>
    <cellStyle name="Comma 3 6 5" xfId="4777" xr:uid="{30356F46-5E47-4845-97C6-9F30C48E266B}"/>
    <cellStyle name="Comma 3 6 6" xfId="5557" xr:uid="{FF4ABC35-F045-430E-B874-7B00AF6AA0B7}"/>
    <cellStyle name="Comma 3 7" xfId="1069" xr:uid="{00000000-0005-0000-0000-000030040000}"/>
    <cellStyle name="Comma 3 7 2" xfId="3847" xr:uid="{0571C6B2-AF24-418E-96EE-B2EAF9038238}"/>
    <cellStyle name="Comma 3 7 2 2" xfId="5159" xr:uid="{6B26FF26-53E7-4705-B46D-44730D8BD246}"/>
    <cellStyle name="Comma 3 7 3" xfId="2853" xr:uid="{91EA46E8-DEF7-4241-BF9A-78A601A0EF33}"/>
    <cellStyle name="Comma 3 7 4" xfId="4779" xr:uid="{DAAC97DC-E641-4CF3-AA94-66F785B60253}"/>
    <cellStyle name="Comma 3 7 5" xfId="5559" xr:uid="{C3345596-AB41-465B-B89E-A7FAFB127E18}"/>
    <cellStyle name="Comma 3 8" xfId="1070" xr:uid="{00000000-0005-0000-0000-000031040000}"/>
    <cellStyle name="Comma 3 9" xfId="1071" xr:uid="{00000000-0005-0000-0000-000032040000}"/>
    <cellStyle name="Comma 3 9 2" xfId="3848" xr:uid="{8F807457-8722-40AC-8323-63DC4686D250}"/>
    <cellStyle name="Comma 3 9 2 2" xfId="5160" xr:uid="{9E10CAA3-F9A0-4F4A-B1E3-2C58383BEEA7}"/>
    <cellStyle name="Comma 3 9 3" xfId="2854" xr:uid="{1D044F13-0845-4F94-96E9-5741F284531F}"/>
    <cellStyle name="Comma 3 9 4" xfId="4780" xr:uid="{7DE8FD8E-7F2A-4EF0-B276-DC3AE39BE50B}"/>
    <cellStyle name="Comma 3 9 5" xfId="5560" xr:uid="{7DCF1E31-75E6-4018-A376-0A6380051C29}"/>
    <cellStyle name="Comma 30" xfId="5735" xr:uid="{5591BDD0-5C5D-4196-9826-3D47AC2CB518}"/>
    <cellStyle name="Comma 4" xfId="1072" xr:uid="{00000000-0005-0000-0000-000033040000}"/>
    <cellStyle name="Comma 4 10" xfId="1073" xr:uid="{00000000-0005-0000-0000-000034040000}"/>
    <cellStyle name="Comma 4 10 2" xfId="3850" xr:uid="{F2EC5C62-AF56-4557-B7D2-2763ABA2335D}"/>
    <cellStyle name="Comma 4 10 2 2" xfId="5162" xr:uid="{E636104F-1FFC-4472-8403-69DD90F67E55}"/>
    <cellStyle name="Comma 4 10 3" xfId="2856" xr:uid="{CC8E99AB-0672-4F79-B416-C3284C7EBC5A}"/>
    <cellStyle name="Comma 4 10 4" xfId="4782" xr:uid="{D3ACED1F-06BC-4536-A058-03CCFD1C7F8A}"/>
    <cellStyle name="Comma 4 10 5" xfId="5562" xr:uid="{19628385-2EB1-4347-8257-B8C20F85C75B}"/>
    <cellStyle name="Comma 4 11" xfId="3849" xr:uid="{12B1070B-EB1A-406B-8B65-1724190026D8}"/>
    <cellStyle name="Comma 4 11 2" xfId="5161" xr:uid="{7895E0F7-06E9-44C2-A1F6-9737D89FE29E}"/>
    <cellStyle name="Comma 4 12" xfId="2855" xr:uid="{B48DFBC5-6F74-42D0-A425-454E6240A078}"/>
    <cellStyle name="Comma 4 13" xfId="4781" xr:uid="{E6230169-7EFB-4021-A209-B35C16041C96}"/>
    <cellStyle name="Comma 4 14" xfId="5561" xr:uid="{A7422076-1508-4611-BC27-527D568A9437}"/>
    <cellStyle name="Comma 4 2" xfId="1074" xr:uid="{00000000-0005-0000-0000-000035040000}"/>
    <cellStyle name="Comma 4 2 10" xfId="5563" xr:uid="{CE2A856D-E2BE-4805-A9AF-CE1A60EF40EE}"/>
    <cellStyle name="Comma 4 2 2" xfId="1075" xr:uid="{00000000-0005-0000-0000-000036040000}"/>
    <cellStyle name="Comma 4 2 2 2" xfId="1076" xr:uid="{00000000-0005-0000-0000-000037040000}"/>
    <cellStyle name="Comma 4 2 2 2 2" xfId="1077" xr:uid="{00000000-0005-0000-0000-000038040000}"/>
    <cellStyle name="Comma 4 2 2 2 2 2" xfId="3854" xr:uid="{6F714DB5-9A7F-4854-9A2A-ABD585465326}"/>
    <cellStyle name="Comma 4 2 2 2 2 2 2" xfId="5166" xr:uid="{209D2E49-3867-4CD6-8FEB-7319FBEE35E2}"/>
    <cellStyle name="Comma 4 2 2 2 2 3" xfId="2860" xr:uid="{495AEEF0-A268-4151-BA07-CC829392CBC6}"/>
    <cellStyle name="Comma 4 2 2 2 2 4" xfId="4786" xr:uid="{D8C22848-273E-440A-8521-DE8EFA80BE5C}"/>
    <cellStyle name="Comma 4 2 2 2 2 5" xfId="5566" xr:uid="{D9B8BC3A-3B1B-49B5-A569-A1B32EFEF748}"/>
    <cellStyle name="Comma 4 2 2 2 3" xfId="3853" xr:uid="{EED9A188-C1E5-483E-8CC2-87419A7CB27E}"/>
    <cellStyle name="Comma 4 2 2 2 3 2" xfId="5165" xr:uid="{D8466826-D1F9-4B2B-943C-2A8BD56F2D77}"/>
    <cellStyle name="Comma 4 2 2 2 4" xfId="2859" xr:uid="{E2A5B7E2-5E7F-4949-8CF2-957B5ED27AF5}"/>
    <cellStyle name="Comma 4 2 2 2 5" xfId="4785" xr:uid="{045566E6-74A7-4C9B-9FFA-84D1AB75858F}"/>
    <cellStyle name="Comma 4 2 2 2 6" xfId="5565" xr:uid="{5F10AF89-5413-42D7-8BC1-3BEEAB402FE8}"/>
    <cellStyle name="Comma 4 2 2 3" xfId="1078" xr:uid="{00000000-0005-0000-0000-000039040000}"/>
    <cellStyle name="Comma 4 2 2 3 2" xfId="3855" xr:uid="{EE855B53-C412-4E93-B941-8AD84AB930B7}"/>
    <cellStyle name="Comma 4 2 2 3 2 2" xfId="5167" xr:uid="{B4405B83-BA75-48F0-A582-EB7B150F1D18}"/>
    <cellStyle name="Comma 4 2 2 3 3" xfId="2861" xr:uid="{BAFBC152-0DD1-40E3-8579-4C0B3BC1BAD1}"/>
    <cellStyle name="Comma 4 2 2 3 4" xfId="4787" xr:uid="{5E2386C6-2984-4527-BD5A-2F5563FE98F1}"/>
    <cellStyle name="Comma 4 2 2 3 5" xfId="5567" xr:uid="{6CE337AC-87D7-42A2-9705-D3BF3EB42496}"/>
    <cellStyle name="Comma 4 2 2 4" xfId="1079" xr:uid="{00000000-0005-0000-0000-00003A040000}"/>
    <cellStyle name="Comma 4 2 2 4 2" xfId="3856" xr:uid="{34FF2E6F-139C-4858-B9C5-1E59C4F5788D}"/>
    <cellStyle name="Comma 4 2 2 4 2 2" xfId="5168" xr:uid="{5D44B6F6-BAD3-43E8-A145-7C86ADAD539A}"/>
    <cellStyle name="Comma 4 2 2 4 3" xfId="2862" xr:uid="{A0FC4294-4699-4B85-8FF3-AFA292634AF9}"/>
    <cellStyle name="Comma 4 2 2 4 4" xfId="4788" xr:uid="{117F73AE-965F-4A6C-B87E-2E4904E1C0A7}"/>
    <cellStyle name="Comma 4 2 2 4 5" xfId="5568" xr:uid="{1EA6C2D0-F8D8-4DB8-9A69-3AFCC7916740}"/>
    <cellStyle name="Comma 4 2 2 5" xfId="1080" xr:uid="{00000000-0005-0000-0000-00003B040000}"/>
    <cellStyle name="Comma 4 2 2 5 2" xfId="3857" xr:uid="{E3F0A594-DC53-4A02-B6FD-116F8252B2E0}"/>
    <cellStyle name="Comma 4 2 2 5 2 2" xfId="5169" xr:uid="{B67F7285-6800-4177-BC22-4917A8EA3980}"/>
    <cellStyle name="Comma 4 2 2 5 3" xfId="2863" xr:uid="{67CC311E-61FF-4C16-A643-D98A59115A25}"/>
    <cellStyle name="Comma 4 2 2 5 4" xfId="4789" xr:uid="{E2B805D2-4699-4677-9941-A2D7B1EC6653}"/>
    <cellStyle name="Comma 4 2 2 5 5" xfId="5569" xr:uid="{03C6D11D-5780-4F54-BDFF-D0B01557480C}"/>
    <cellStyle name="Comma 4 2 2 6" xfId="3852" xr:uid="{5AE23985-2CB6-4C4E-AAEB-B607F5CA526F}"/>
    <cellStyle name="Comma 4 2 2 6 2" xfId="5164" xr:uid="{95132942-89C2-4086-928B-8E9346675211}"/>
    <cellStyle name="Comma 4 2 2 7" xfId="2858" xr:uid="{6532EB8A-7D8E-42C1-A700-0BBBBDC85079}"/>
    <cellStyle name="Comma 4 2 2 8" xfId="4784" xr:uid="{5B1CF9D4-74DA-4772-B4A6-80AE1A675DC2}"/>
    <cellStyle name="Comma 4 2 2 9" xfId="5564" xr:uid="{1DB904AE-A4EC-4E3E-972A-D6244DBB993A}"/>
    <cellStyle name="Comma 4 2 3" xfId="1081" xr:uid="{00000000-0005-0000-0000-00003C040000}"/>
    <cellStyle name="Comma 4 2 3 2" xfId="1082" xr:uid="{00000000-0005-0000-0000-00003D040000}"/>
    <cellStyle name="Comma 4 2 3 2 2" xfId="3859" xr:uid="{2B68BC9B-3A8D-4632-A8AE-417130A95D13}"/>
    <cellStyle name="Comma 4 2 3 2 2 2" xfId="5171" xr:uid="{92083774-09FB-447D-A7F0-E51EFFF03579}"/>
    <cellStyle name="Comma 4 2 3 2 3" xfId="2865" xr:uid="{D0C045C2-D2BD-47D9-AB12-EAA45AD19079}"/>
    <cellStyle name="Comma 4 2 3 2 4" xfId="4791" xr:uid="{BF40F013-8D6D-49A0-B9F8-A640B205BDEF}"/>
    <cellStyle name="Comma 4 2 3 2 5" xfId="5571" xr:uid="{C1339961-6245-4047-AEE0-870915BF101F}"/>
    <cellStyle name="Comma 4 2 3 3" xfId="3858" xr:uid="{09296D57-55A9-4F39-B80F-8F923C9AF377}"/>
    <cellStyle name="Comma 4 2 3 3 2" xfId="5170" xr:uid="{43085751-D44B-42C3-8D3C-69BA11932D63}"/>
    <cellStyle name="Comma 4 2 3 4" xfId="2864" xr:uid="{6AC92D0C-5B0D-4297-9BDA-4ED829AD85A5}"/>
    <cellStyle name="Comma 4 2 3 5" xfId="4790" xr:uid="{D28E885F-05CF-47CC-9BD5-18D9CF2EF8BF}"/>
    <cellStyle name="Comma 4 2 3 6" xfId="5570" xr:uid="{9FB0BA44-30E9-47FA-87CE-8CF28D6D409C}"/>
    <cellStyle name="Comma 4 2 4" xfId="1083" xr:uid="{00000000-0005-0000-0000-00003E040000}"/>
    <cellStyle name="Comma 4 2 4 2" xfId="3860" xr:uid="{FBBDBDC0-B94E-4837-B9DD-8D31D3737B90}"/>
    <cellStyle name="Comma 4 2 4 2 2" xfId="5172" xr:uid="{78BB9558-407A-4FC0-A925-5ACE6D89D981}"/>
    <cellStyle name="Comma 4 2 4 3" xfId="2866" xr:uid="{482C46FF-F0C6-4992-924B-7BEC80719236}"/>
    <cellStyle name="Comma 4 2 4 4" xfId="4792" xr:uid="{F938F9B0-65A3-44AD-9470-37A47D7B7D73}"/>
    <cellStyle name="Comma 4 2 4 5" xfId="5572" xr:uid="{5DEBBE28-E141-4744-9C5B-2944C4930A16}"/>
    <cellStyle name="Comma 4 2 5" xfId="1084" xr:uid="{00000000-0005-0000-0000-00003F040000}"/>
    <cellStyle name="Comma 4 2 5 2" xfId="3861" xr:uid="{DAB14074-8BC8-42E3-A458-236FDB0B11DF}"/>
    <cellStyle name="Comma 4 2 5 2 2" xfId="5173" xr:uid="{0A2E8CA4-19E5-40EB-AAB7-2713A7A111D8}"/>
    <cellStyle name="Comma 4 2 5 3" xfId="2867" xr:uid="{2E76DD49-439E-44C0-9822-BE74432434DF}"/>
    <cellStyle name="Comma 4 2 5 4" xfId="4793" xr:uid="{8384F031-A436-4DF0-82AC-B35BBE399A75}"/>
    <cellStyle name="Comma 4 2 5 5" xfId="5573" xr:uid="{BFFF7FED-0988-46DD-B8C3-0567D488229F}"/>
    <cellStyle name="Comma 4 2 6" xfId="1085" xr:uid="{00000000-0005-0000-0000-000040040000}"/>
    <cellStyle name="Comma 4 2 6 2" xfId="3862" xr:uid="{8BFF28B2-87BA-4588-A455-51DD5767F829}"/>
    <cellStyle name="Comma 4 2 6 2 2" xfId="5174" xr:uid="{C5AF38D7-FDF5-4A1B-84D7-5E58E225DA06}"/>
    <cellStyle name="Comma 4 2 6 3" xfId="2868" xr:uid="{84392DC3-35A4-4388-A28C-6A9EF1A5C5BB}"/>
    <cellStyle name="Comma 4 2 6 4" xfId="4794" xr:uid="{55C5CE37-50A5-417D-B7F9-73A3B5838026}"/>
    <cellStyle name="Comma 4 2 6 5" xfId="5574" xr:uid="{4D0100DA-BBCA-4CC5-903A-C1CB8A8514C4}"/>
    <cellStyle name="Comma 4 2 7" xfId="3851" xr:uid="{EACF2429-B3F5-4C3D-BF5F-16BB8483F296}"/>
    <cellStyle name="Comma 4 2 7 2" xfId="5163" xr:uid="{B7556B77-08EC-430C-8A9B-6AFF445503CC}"/>
    <cellStyle name="Comma 4 2 8" xfId="2857" xr:uid="{48D29EE1-E452-42F4-BB09-C9DC7BC6E5A0}"/>
    <cellStyle name="Comma 4 2 9" xfId="4783" xr:uid="{76A6FC99-AA75-4354-90EC-8C5FCD5CE1B0}"/>
    <cellStyle name="Comma 4 3" xfId="1086" xr:uid="{00000000-0005-0000-0000-000041040000}"/>
    <cellStyle name="Comma 4 3 2" xfId="1087" xr:uid="{00000000-0005-0000-0000-000042040000}"/>
    <cellStyle name="Comma 4 3 2 2" xfId="1088" xr:uid="{00000000-0005-0000-0000-000043040000}"/>
    <cellStyle name="Comma 4 3 2 2 2" xfId="3865" xr:uid="{9F5DF7BB-2407-4A6B-9F6B-DE3659B04A79}"/>
    <cellStyle name="Comma 4 3 2 2 2 2" xfId="5177" xr:uid="{ACF10E18-8A55-461C-81C4-0EAC3B14B555}"/>
    <cellStyle name="Comma 4 3 2 2 3" xfId="2871" xr:uid="{FD52F5A4-0E12-4906-B71E-59F092BDFBA9}"/>
    <cellStyle name="Comma 4 3 2 2 4" xfId="4797" xr:uid="{71311F2A-EDAE-49FB-8C0F-134601C4E233}"/>
    <cellStyle name="Comma 4 3 2 2 5" xfId="5577" xr:uid="{7FE00218-87DD-4B50-8369-B4851B96F1FA}"/>
    <cellStyle name="Comma 4 3 2 3" xfId="3864" xr:uid="{B8C78D20-473E-4079-B79C-DE8D423CD945}"/>
    <cellStyle name="Comma 4 3 2 3 2" xfId="5176" xr:uid="{C7D5BF95-8FCD-4F2C-A2DA-70278FC4F9CA}"/>
    <cellStyle name="Comma 4 3 2 4" xfId="2870" xr:uid="{161E0556-61B1-4220-A379-EB5112482AFC}"/>
    <cellStyle name="Comma 4 3 2 5" xfId="4796" xr:uid="{225CA621-FBC8-4FC3-95E0-D842CD9607AB}"/>
    <cellStyle name="Comma 4 3 2 6" xfId="5576" xr:uid="{AA2E31C2-68F4-4FA2-9C2F-384A21946A84}"/>
    <cellStyle name="Comma 4 3 3" xfId="1089" xr:uid="{00000000-0005-0000-0000-000044040000}"/>
    <cellStyle name="Comma 4 3 3 2" xfId="3866" xr:uid="{15A7E72A-EFCC-4E05-ADC2-3657B03853A7}"/>
    <cellStyle name="Comma 4 3 3 2 2" xfId="5178" xr:uid="{56C049DB-506E-41F5-B7DB-C8211C1611CA}"/>
    <cellStyle name="Comma 4 3 3 3" xfId="2872" xr:uid="{70A48D2F-BEB6-4968-B388-5B76CC61FA6E}"/>
    <cellStyle name="Comma 4 3 3 4" xfId="4798" xr:uid="{96260810-FEFF-460C-9947-3471C60BD850}"/>
    <cellStyle name="Comma 4 3 3 5" xfId="5578" xr:uid="{B0FA9094-4325-42BE-8AA6-2DBCB14F1FCF}"/>
    <cellStyle name="Comma 4 3 4" xfId="1090" xr:uid="{00000000-0005-0000-0000-000045040000}"/>
    <cellStyle name="Comma 4 3 4 2" xfId="3867" xr:uid="{FD16B364-48FE-41BF-94AB-A685781503DC}"/>
    <cellStyle name="Comma 4 3 4 2 2" xfId="5179" xr:uid="{EC90058A-107B-40F3-BCB0-CE2EDD602566}"/>
    <cellStyle name="Comma 4 3 4 3" xfId="2873" xr:uid="{6D059CBC-2A53-4F9E-A96D-F235294EAFFB}"/>
    <cellStyle name="Comma 4 3 4 4" xfId="4799" xr:uid="{BD633055-FC58-4E65-80ED-3E46D7F594D9}"/>
    <cellStyle name="Comma 4 3 4 5" xfId="5579" xr:uid="{1F349E49-E66E-4669-BA59-F0C15C11492C}"/>
    <cellStyle name="Comma 4 3 5" xfId="1091" xr:uid="{00000000-0005-0000-0000-000046040000}"/>
    <cellStyle name="Comma 4 3 5 2" xfId="3868" xr:uid="{88AF5B6E-7A1B-4654-8339-28B54B574599}"/>
    <cellStyle name="Comma 4 3 5 2 2" xfId="5180" xr:uid="{0182AEAE-0E09-4FD0-B313-055506DA4396}"/>
    <cellStyle name="Comma 4 3 5 3" xfId="2874" xr:uid="{B867AF45-2F43-43EF-B1B6-9450CFD34AA0}"/>
    <cellStyle name="Comma 4 3 5 4" xfId="4800" xr:uid="{649DF9ED-60CE-49BC-9BB9-8A3C9717AEF5}"/>
    <cellStyle name="Comma 4 3 5 5" xfId="5580" xr:uid="{37D4667B-0A33-49D6-B357-C15AE5EF6FC7}"/>
    <cellStyle name="Comma 4 3 6" xfId="3863" xr:uid="{9D1D0133-52C2-456D-B4A1-25FF6D9CF466}"/>
    <cellStyle name="Comma 4 3 6 2" xfId="5175" xr:uid="{C86DCD02-A8AE-4BDD-89D8-255A146A5960}"/>
    <cellStyle name="Comma 4 3 7" xfId="2869" xr:uid="{A9CC4C42-1B89-4844-A602-19AF492B9C75}"/>
    <cellStyle name="Comma 4 3 8" xfId="4795" xr:uid="{D65CB8FE-847C-4D8A-949F-D6360CAD56CE}"/>
    <cellStyle name="Comma 4 3 9" xfId="5575" xr:uid="{1F789BBA-D380-4C01-8CA1-AA7C2D4704CB}"/>
    <cellStyle name="Comma 4 4" xfId="1092" xr:uid="{00000000-0005-0000-0000-000047040000}"/>
    <cellStyle name="Comma 4 4 2" xfId="1093" xr:uid="{00000000-0005-0000-0000-000048040000}"/>
    <cellStyle name="Comma 4 4 2 2" xfId="1094" xr:uid="{00000000-0005-0000-0000-000049040000}"/>
    <cellStyle name="Comma 4 4 2 2 2" xfId="3871" xr:uid="{0524F588-5BAE-4900-B702-95F5DDC78D1A}"/>
    <cellStyle name="Comma 4 4 2 2 2 2" xfId="5183" xr:uid="{81E7B80D-71B4-44E3-B8B9-80BC2E9461EC}"/>
    <cellStyle name="Comma 4 4 2 2 3" xfId="2877" xr:uid="{211BB5B2-6E4D-46FC-A017-E4AA8883171E}"/>
    <cellStyle name="Comma 4 4 2 2 4" xfId="4803" xr:uid="{60F7353B-255B-46DB-AA8F-D60751BFE3BD}"/>
    <cellStyle name="Comma 4 4 2 2 5" xfId="5583" xr:uid="{55F1136C-9902-449F-BB58-6DAFA651CA3F}"/>
    <cellStyle name="Comma 4 4 2 3" xfId="3870" xr:uid="{EA33B7AB-1240-4B47-84AC-565D7102DC3F}"/>
    <cellStyle name="Comma 4 4 2 3 2" xfId="5182" xr:uid="{640609B2-A0DC-4E9B-A8A4-79EDE20C6624}"/>
    <cellStyle name="Comma 4 4 2 4" xfId="2876" xr:uid="{DDD991B8-AB8B-4B07-B07A-EBBC91932FF0}"/>
    <cellStyle name="Comma 4 4 2 5" xfId="4802" xr:uid="{D1FBCFEC-248C-404F-9537-C31083172198}"/>
    <cellStyle name="Comma 4 4 2 6" xfId="5582" xr:uid="{C0578DDF-E553-43F1-840D-3333F3C0042B}"/>
    <cellStyle name="Comma 4 4 3" xfId="1095" xr:uid="{00000000-0005-0000-0000-00004A040000}"/>
    <cellStyle name="Comma 4 4 3 2" xfId="3872" xr:uid="{F114D42B-221C-471B-ABC8-2BB88207FD6F}"/>
    <cellStyle name="Comma 4 4 3 2 2" xfId="5184" xr:uid="{6EBB917D-0583-4B88-9AFE-527330A0DF89}"/>
    <cellStyle name="Comma 4 4 3 3" xfId="2878" xr:uid="{1ECD08D8-4532-406E-933B-DCBEA391FE22}"/>
    <cellStyle name="Comma 4 4 3 4" xfId="4804" xr:uid="{8E0B9B29-847A-41E5-82CB-1C9612BFE9EC}"/>
    <cellStyle name="Comma 4 4 3 5" xfId="5584" xr:uid="{B9B98ACE-E6C9-4A52-8036-6898D4D1F66D}"/>
    <cellStyle name="Comma 4 4 4" xfId="1096" xr:uid="{00000000-0005-0000-0000-00004B040000}"/>
    <cellStyle name="Comma 4 4 4 2" xfId="3873" xr:uid="{CAFB527A-EEE2-40AE-8D55-A2FF38F1E1CE}"/>
    <cellStyle name="Comma 4 4 4 2 2" xfId="5185" xr:uid="{CB750045-43AB-4FB3-8110-24E36D1E5ECA}"/>
    <cellStyle name="Comma 4 4 4 3" xfId="2879" xr:uid="{26F3B706-1716-44D8-9E4D-97C5868EFF13}"/>
    <cellStyle name="Comma 4 4 4 4" xfId="4805" xr:uid="{3212BE7F-61F5-4C29-8D3E-CF48967136D9}"/>
    <cellStyle name="Comma 4 4 4 5" xfId="5585" xr:uid="{5CF49F19-64C5-4C49-97CD-135A224DBAE4}"/>
    <cellStyle name="Comma 4 4 5" xfId="1097" xr:uid="{00000000-0005-0000-0000-00004C040000}"/>
    <cellStyle name="Comma 4 4 5 2" xfId="3874" xr:uid="{A9AD1E55-C21E-4216-ABE8-852F1252F69E}"/>
    <cellStyle name="Comma 4 4 5 2 2" xfId="5186" xr:uid="{0B790F51-8A61-412B-B78F-430B44307918}"/>
    <cellStyle name="Comma 4 4 5 3" xfId="2880" xr:uid="{BDC2C615-E73C-497A-BA30-45AD35F9B0EC}"/>
    <cellStyle name="Comma 4 4 5 4" xfId="4806" xr:uid="{53F2498D-5100-4B62-BD4D-EF38CBB15F22}"/>
    <cellStyle name="Comma 4 4 5 5" xfId="5586" xr:uid="{731A5AE4-8072-4306-B0F4-C8927D3DE4CC}"/>
    <cellStyle name="Comma 4 4 6" xfId="3869" xr:uid="{5F0184FE-8633-4529-A69D-92F943FF7625}"/>
    <cellStyle name="Comma 4 4 6 2" xfId="5181" xr:uid="{096AA751-D917-460F-B0BE-CB8D6EE33504}"/>
    <cellStyle name="Comma 4 4 7" xfId="2875" xr:uid="{48F2CAF2-0582-4A8B-86DA-F0D1B87DB38A}"/>
    <cellStyle name="Comma 4 4 8" xfId="4801" xr:uid="{3AF5C597-EBE5-41D3-9950-11935BAC0448}"/>
    <cellStyle name="Comma 4 4 9" xfId="5581" xr:uid="{B62D732D-C6B6-4C7A-88B0-75AE06630389}"/>
    <cellStyle name="Comma 4 5" xfId="1098" xr:uid="{00000000-0005-0000-0000-00004D040000}"/>
    <cellStyle name="Comma 4 5 2" xfId="1099" xr:uid="{00000000-0005-0000-0000-00004E040000}"/>
    <cellStyle name="Comma 4 5 2 2" xfId="1100" xr:uid="{00000000-0005-0000-0000-00004F040000}"/>
    <cellStyle name="Comma 4 5 2 2 2" xfId="3877" xr:uid="{9E843BE9-B34A-46FB-83CC-6AF59617AD03}"/>
    <cellStyle name="Comma 4 5 2 2 2 2" xfId="5189" xr:uid="{BCB30173-0A39-4C60-A904-4D8E2D66AD77}"/>
    <cellStyle name="Comma 4 5 2 2 3" xfId="2883" xr:uid="{0A220EB6-F5FF-45BB-80DF-776719DD510B}"/>
    <cellStyle name="Comma 4 5 2 2 4" xfId="4809" xr:uid="{B9132B7F-BBF0-4A31-86DA-66EA0A8A582B}"/>
    <cellStyle name="Comma 4 5 2 2 5" xfId="5589" xr:uid="{9E9D3632-C2D5-4DE4-9BC6-12181F5BB5A2}"/>
    <cellStyle name="Comma 4 5 2 3" xfId="3876" xr:uid="{0F324C8E-F7E9-4272-92FD-62941A2FA4F4}"/>
    <cellStyle name="Comma 4 5 2 3 2" xfId="5188" xr:uid="{701B3C88-2BE2-4CDB-BCF9-1D615A9666AA}"/>
    <cellStyle name="Comma 4 5 2 4" xfId="2882" xr:uid="{6B0BEC07-BEA9-45A9-9F14-1AAAE3AFAC41}"/>
    <cellStyle name="Comma 4 5 2 5" xfId="4808" xr:uid="{D5A5B105-3FBE-4B19-A7CB-3A2E2A05E61C}"/>
    <cellStyle name="Comma 4 5 2 6" xfId="5588" xr:uid="{E7F0FEFA-88CA-4F12-891E-02C72EFCF58E}"/>
    <cellStyle name="Comma 4 5 3" xfId="1101" xr:uid="{00000000-0005-0000-0000-000050040000}"/>
    <cellStyle name="Comma 4 5 3 2" xfId="3878" xr:uid="{7BFAF745-1D4C-4BC7-990F-E6FC39F276C3}"/>
    <cellStyle name="Comma 4 5 3 2 2" xfId="5190" xr:uid="{A97FEE4C-E109-4797-845F-DE841C81635F}"/>
    <cellStyle name="Comma 4 5 3 3" xfId="2884" xr:uid="{C110B8CC-57AB-4915-8D4C-BF5BEB262EF3}"/>
    <cellStyle name="Comma 4 5 3 4" xfId="4810" xr:uid="{AD324E71-FFE7-44B3-8A2B-C7FD63B077A0}"/>
    <cellStyle name="Comma 4 5 3 5" xfId="5590" xr:uid="{8EDD6193-EE10-43B3-9CD3-643A8971D326}"/>
    <cellStyle name="Comma 4 5 4" xfId="1102" xr:uid="{00000000-0005-0000-0000-000051040000}"/>
    <cellStyle name="Comma 4 5 4 2" xfId="3879" xr:uid="{B68FE283-52E3-4085-819D-16EAA7672795}"/>
    <cellStyle name="Comma 4 5 4 2 2" xfId="5191" xr:uid="{BA22D827-4F02-4EBB-A7B4-736C55E01272}"/>
    <cellStyle name="Comma 4 5 4 3" xfId="2885" xr:uid="{BD499944-6D4E-42D3-9FD8-664A905FF694}"/>
    <cellStyle name="Comma 4 5 4 4" xfId="4811" xr:uid="{767C9F66-E344-4E23-8C8F-A3615D3173BD}"/>
    <cellStyle name="Comma 4 5 4 5" xfId="5591" xr:uid="{9DDE1543-8B4E-4A81-BD60-92B754A2342E}"/>
    <cellStyle name="Comma 4 5 5" xfId="1103" xr:uid="{00000000-0005-0000-0000-000052040000}"/>
    <cellStyle name="Comma 4 5 5 2" xfId="3880" xr:uid="{83B4D266-1840-4D79-A3D5-30C647F4F6E4}"/>
    <cellStyle name="Comma 4 5 5 2 2" xfId="5192" xr:uid="{7FA96DE0-1466-4F4F-BD47-A2DEB811EA4A}"/>
    <cellStyle name="Comma 4 5 5 3" xfId="2886" xr:uid="{7A72368C-774C-4E49-A279-199B07EF1E0E}"/>
    <cellStyle name="Comma 4 5 5 4" xfId="4812" xr:uid="{1497FC0A-4D84-46E5-BE4A-B9F70D21FC07}"/>
    <cellStyle name="Comma 4 5 5 5" xfId="5592" xr:uid="{BB46BE33-5808-4BFA-8007-127E69BFF481}"/>
    <cellStyle name="Comma 4 5 6" xfId="3875" xr:uid="{2C2DC854-9AF9-47EC-BE7F-1DDD751C634E}"/>
    <cellStyle name="Comma 4 5 6 2" xfId="5187" xr:uid="{C40B43E4-F1AF-4B36-99D5-EDC0B59AE41C}"/>
    <cellStyle name="Comma 4 5 7" xfId="2881" xr:uid="{E24F3D11-7E82-4CD4-AF34-EB2226C8984E}"/>
    <cellStyle name="Comma 4 5 8" xfId="4807" xr:uid="{AD6C1C5A-95DB-4119-8BCD-1378639EA396}"/>
    <cellStyle name="Comma 4 5 9" xfId="5587" xr:uid="{6100A505-FD44-4739-923A-9DAA026C941B}"/>
    <cellStyle name="Comma 4 6" xfId="1104" xr:uid="{00000000-0005-0000-0000-000053040000}"/>
    <cellStyle name="Comma 4 6 2" xfId="1105" xr:uid="{00000000-0005-0000-0000-000054040000}"/>
    <cellStyle name="Comma 4 6 2 2" xfId="3882" xr:uid="{2F2EF73D-AAF3-4B4F-882F-0937AEEAF835}"/>
    <cellStyle name="Comma 4 6 2 2 2" xfId="5194" xr:uid="{8899875E-494E-4E39-B3D7-1C0122537706}"/>
    <cellStyle name="Comma 4 6 2 3" xfId="2888" xr:uid="{9617980A-A7B9-4CD1-809E-D8946E915285}"/>
    <cellStyle name="Comma 4 6 2 4" xfId="4814" xr:uid="{6C524424-ED12-4ACA-A1DB-BFC96157F0AC}"/>
    <cellStyle name="Comma 4 6 2 5" xfId="5594" xr:uid="{F5239304-9CC9-433A-A889-F043393B311D}"/>
    <cellStyle name="Comma 4 6 3" xfId="3881" xr:uid="{B1BD3344-CBE4-4321-87B7-05E15FDEA95D}"/>
    <cellStyle name="Comma 4 6 3 2" xfId="5193" xr:uid="{43561371-099B-4306-AA1A-BED853D31FC0}"/>
    <cellStyle name="Comma 4 6 4" xfId="2887" xr:uid="{92E62136-64DB-400D-9ACD-EDE5704A704D}"/>
    <cellStyle name="Comma 4 6 5" xfId="4813" xr:uid="{2134C418-1816-40E3-9AE5-6E588943DEC7}"/>
    <cellStyle name="Comma 4 6 6" xfId="5593" xr:uid="{3D157437-481C-40F9-B2D6-9956767B2856}"/>
    <cellStyle name="Comma 4 7" xfId="1106" xr:uid="{00000000-0005-0000-0000-000055040000}"/>
    <cellStyle name="Comma 4 7 2" xfId="3883" xr:uid="{62CFBF3D-346A-4515-BF26-2D05FDB38779}"/>
    <cellStyle name="Comma 4 7 2 2" xfId="5195" xr:uid="{B933D703-DF41-4167-9D1A-12087BA52F58}"/>
    <cellStyle name="Comma 4 7 3" xfId="2889" xr:uid="{0022DA1B-A10E-4E2C-81C3-1AEF1155DF62}"/>
    <cellStyle name="Comma 4 7 4" xfId="4815" xr:uid="{5D540967-220D-4F75-8FBD-F76B10EB3524}"/>
    <cellStyle name="Comma 4 7 5" xfId="5595" xr:uid="{B26AC4E4-F10B-4AA9-8168-CFECF8B18B23}"/>
    <cellStyle name="Comma 4 8" xfId="1107" xr:uid="{00000000-0005-0000-0000-000056040000}"/>
    <cellStyle name="Comma 4 9" xfId="1108" xr:uid="{00000000-0005-0000-0000-000057040000}"/>
    <cellStyle name="Comma 4 9 2" xfId="3884" xr:uid="{897AC699-B061-447C-98EE-82DDA504280C}"/>
    <cellStyle name="Comma 4 9 2 2" xfId="5196" xr:uid="{AE6B35F2-B372-43ED-A6A7-6E3A95330807}"/>
    <cellStyle name="Comma 4 9 3" xfId="2890" xr:uid="{3889A6CA-3CAE-43A5-ACE6-C8061BE30052}"/>
    <cellStyle name="Comma 4 9 4" xfId="4816" xr:uid="{91D6B232-2754-4FB1-BD7F-BD408F39DF0B}"/>
    <cellStyle name="Comma 4 9 5" xfId="5596" xr:uid="{ECBC4A31-1307-4290-A002-F18CF4EDC64F}"/>
    <cellStyle name="Comma 5" xfId="1109" xr:uid="{00000000-0005-0000-0000-000058040000}"/>
    <cellStyle name="Comma 5 2" xfId="1110" xr:uid="{00000000-0005-0000-0000-000059040000}"/>
    <cellStyle name="Comma 5 2 10" xfId="5597" xr:uid="{355CB931-2660-4425-97C9-C69AF919B142}"/>
    <cellStyle name="Comma 5 2 2" xfId="1111" xr:uid="{00000000-0005-0000-0000-00005A040000}"/>
    <cellStyle name="Comma 5 2 2 2" xfId="1112" xr:uid="{00000000-0005-0000-0000-00005B040000}"/>
    <cellStyle name="Comma 5 2 2 2 2" xfId="1113" xr:uid="{00000000-0005-0000-0000-00005C040000}"/>
    <cellStyle name="Comma 5 2 2 2 2 2" xfId="3888" xr:uid="{5D1DA9F4-F119-4C40-92A1-496772BD45DA}"/>
    <cellStyle name="Comma 5 2 2 2 2 2 2" xfId="5200" xr:uid="{EC5E9DD0-EE45-4260-96BC-B3A34C915729}"/>
    <cellStyle name="Comma 5 2 2 2 2 3" xfId="2894" xr:uid="{D46137FF-6CFC-42C0-A5A8-060870C59D66}"/>
    <cellStyle name="Comma 5 2 2 2 2 4" xfId="4820" xr:uid="{FA3599F1-A94A-4A6E-8D83-958302EB28D3}"/>
    <cellStyle name="Comma 5 2 2 2 2 5" xfId="5600" xr:uid="{8216933A-DDAC-4593-B051-FFBBB425C777}"/>
    <cellStyle name="Comma 5 2 2 2 3" xfId="3887" xr:uid="{C48BCA46-F83E-4A88-8EB6-5E70D11FDD84}"/>
    <cellStyle name="Comma 5 2 2 2 3 2" xfId="5199" xr:uid="{74F4BB56-1654-4D1C-BEFC-BD7D57C2F7F0}"/>
    <cellStyle name="Comma 5 2 2 2 4" xfId="2893" xr:uid="{E45A3F95-2905-49BF-9631-83781C8D16AB}"/>
    <cellStyle name="Comma 5 2 2 2 5" xfId="4819" xr:uid="{5199BE69-C5BE-4F61-A29C-BFC83713B493}"/>
    <cellStyle name="Comma 5 2 2 2 6" xfId="5599" xr:uid="{83F00499-5996-45DB-B039-A93A2EB0B48B}"/>
    <cellStyle name="Comma 5 2 2 3" xfId="1114" xr:uid="{00000000-0005-0000-0000-00005D040000}"/>
    <cellStyle name="Comma 5 2 2 3 2" xfId="3889" xr:uid="{FAE79A6C-D9A8-4AAA-9FB7-0983B9F0BE8B}"/>
    <cellStyle name="Comma 5 2 2 3 2 2" xfId="5201" xr:uid="{B44A6577-3190-467B-ADA6-674A0992834B}"/>
    <cellStyle name="Comma 5 2 2 3 3" xfId="2895" xr:uid="{846920B7-6460-4C6D-BBC9-B201EB154FAC}"/>
    <cellStyle name="Comma 5 2 2 3 4" xfId="4821" xr:uid="{B903051C-C572-4225-B41F-79461A7BF455}"/>
    <cellStyle name="Comma 5 2 2 3 5" xfId="5601" xr:uid="{1A6FAB9D-A7BD-4947-B250-E605E74F8DF4}"/>
    <cellStyle name="Comma 5 2 2 4" xfId="1115" xr:uid="{00000000-0005-0000-0000-00005E040000}"/>
    <cellStyle name="Comma 5 2 2 4 2" xfId="3890" xr:uid="{3CE61BBB-FD76-426D-9732-EE823A92C39B}"/>
    <cellStyle name="Comma 5 2 2 4 2 2" xfId="5202" xr:uid="{FA61B76B-4AE8-44E9-B86D-46289B146ABA}"/>
    <cellStyle name="Comma 5 2 2 4 3" xfId="2896" xr:uid="{70FEC4A6-B19D-4869-918E-6711D7153963}"/>
    <cellStyle name="Comma 5 2 2 4 4" xfId="4822" xr:uid="{CD18455E-E35C-4C3F-BF08-739477BEB08E}"/>
    <cellStyle name="Comma 5 2 2 4 5" xfId="5602" xr:uid="{AEEFF216-B7AB-48BF-9F29-6474D3B0334A}"/>
    <cellStyle name="Comma 5 2 2 5" xfId="1116" xr:uid="{00000000-0005-0000-0000-00005F040000}"/>
    <cellStyle name="Comma 5 2 2 5 2" xfId="3891" xr:uid="{D27EFE2C-A9D9-46A6-BF4F-299DEABC6B7F}"/>
    <cellStyle name="Comma 5 2 2 5 2 2" xfId="5203" xr:uid="{C2593C4F-8384-4076-A124-DC52B0E75069}"/>
    <cellStyle name="Comma 5 2 2 5 3" xfId="2897" xr:uid="{597318CD-EAEA-4E12-BB9A-D558FFE78CCB}"/>
    <cellStyle name="Comma 5 2 2 5 4" xfId="4823" xr:uid="{B1000522-9E9D-413E-9F9C-114C632A36C6}"/>
    <cellStyle name="Comma 5 2 2 5 5" xfId="5603" xr:uid="{9E322D24-BAE0-459B-8CFE-8695C5C573AE}"/>
    <cellStyle name="Comma 5 2 2 6" xfId="3886" xr:uid="{0284C27F-43F8-489C-8679-956818EF6149}"/>
    <cellStyle name="Comma 5 2 2 6 2" xfId="5198" xr:uid="{7FBF547B-DAFF-476F-A431-25B590C08097}"/>
    <cellStyle name="Comma 5 2 2 7" xfId="2892" xr:uid="{12D42C6E-3D48-40BB-B824-FEAED650ACAA}"/>
    <cellStyle name="Comma 5 2 2 8" xfId="4818" xr:uid="{7744FAC7-BFEB-41DE-87B7-2018CEA32ABA}"/>
    <cellStyle name="Comma 5 2 2 9" xfId="5598" xr:uid="{5BADE579-06E2-4519-A12A-84D28BD2570F}"/>
    <cellStyle name="Comma 5 2 3" xfId="1117" xr:uid="{00000000-0005-0000-0000-000060040000}"/>
    <cellStyle name="Comma 5 2 3 2" xfId="1118" xr:uid="{00000000-0005-0000-0000-000061040000}"/>
    <cellStyle name="Comma 5 2 3 2 2" xfId="3893" xr:uid="{1383B684-2448-4D3D-822A-41B73D1A7371}"/>
    <cellStyle name="Comma 5 2 3 2 2 2" xfId="5205" xr:uid="{E900D4BF-3F86-4D61-841B-B7253ED11516}"/>
    <cellStyle name="Comma 5 2 3 2 3" xfId="2899" xr:uid="{537C11A7-86E4-42AA-BC3D-3CF25558A02B}"/>
    <cellStyle name="Comma 5 2 3 2 4" xfId="4825" xr:uid="{DE7FC767-D3ED-4E87-8E36-54DC7C6B262A}"/>
    <cellStyle name="Comma 5 2 3 2 5" xfId="5605" xr:uid="{D4746DF6-635A-4F13-AC9D-3778028A5B5A}"/>
    <cellStyle name="Comma 5 2 3 3" xfId="3892" xr:uid="{5E0ADEF7-4AF1-469D-BE24-EE65A63D2A13}"/>
    <cellStyle name="Comma 5 2 3 3 2" xfId="5204" xr:uid="{759DA3DE-D0DB-45DE-A3D9-184A2CAD40A3}"/>
    <cellStyle name="Comma 5 2 3 4" xfId="2898" xr:uid="{19A9D2E7-DB85-47FC-8426-A6B016F45C06}"/>
    <cellStyle name="Comma 5 2 3 5" xfId="4824" xr:uid="{4201DA36-C479-49C0-9014-BD1C112828D5}"/>
    <cellStyle name="Comma 5 2 3 6" xfId="5604" xr:uid="{D6DA7BD0-7CB6-46F4-922C-3FC260915ED2}"/>
    <cellStyle name="Comma 5 2 4" xfId="1119" xr:uid="{00000000-0005-0000-0000-000062040000}"/>
    <cellStyle name="Comma 5 2 4 2" xfId="3894" xr:uid="{9CA6139D-0BD2-4FC7-B1BB-70F61677CFE9}"/>
    <cellStyle name="Comma 5 2 4 2 2" xfId="5206" xr:uid="{C57CAC72-4805-4429-853E-641F130F01D2}"/>
    <cellStyle name="Comma 5 2 4 3" xfId="2900" xr:uid="{DC3FA573-69B2-49A1-B038-C81AB4E221DB}"/>
    <cellStyle name="Comma 5 2 4 4" xfId="4826" xr:uid="{B44DE015-E860-43D5-9834-007BA7CB304B}"/>
    <cellStyle name="Comma 5 2 4 5" xfId="5606" xr:uid="{E79EA8BA-429F-49A5-B89D-7E119506671A}"/>
    <cellStyle name="Comma 5 2 5" xfId="1120" xr:uid="{00000000-0005-0000-0000-000063040000}"/>
    <cellStyle name="Comma 5 2 5 2" xfId="3895" xr:uid="{F0EEDC32-E2D3-46A7-B61A-FEBA1B5B5903}"/>
    <cellStyle name="Comma 5 2 5 2 2" xfId="5207" xr:uid="{281DA920-96C2-4820-86C4-80EBDD6F6829}"/>
    <cellStyle name="Comma 5 2 5 3" xfId="2901" xr:uid="{CBEC400B-82DC-4020-915C-621E335C1585}"/>
    <cellStyle name="Comma 5 2 5 4" xfId="4827" xr:uid="{5EE26B6E-AF9D-46BB-A26E-45DA1FA7A9B6}"/>
    <cellStyle name="Comma 5 2 5 5" xfId="5607" xr:uid="{4CB0E210-7177-489F-9A15-8577D768E6EE}"/>
    <cellStyle name="Comma 5 2 6" xfId="1121" xr:uid="{00000000-0005-0000-0000-000064040000}"/>
    <cellStyle name="Comma 5 2 6 2" xfId="3896" xr:uid="{074A62C0-683E-4768-8C14-E0E0F0B1E9C4}"/>
    <cellStyle name="Comma 5 2 6 2 2" xfId="5208" xr:uid="{2E780F84-9775-4309-B805-B9038BD74E64}"/>
    <cellStyle name="Comma 5 2 6 3" xfId="2902" xr:uid="{A3708CE9-485F-4154-9B45-C7EF915A4A1E}"/>
    <cellStyle name="Comma 5 2 6 4" xfId="4828" xr:uid="{34D45E94-8E09-4C8F-8D36-E5D827856919}"/>
    <cellStyle name="Comma 5 2 6 5" xfId="5608" xr:uid="{B56E9EA9-9201-490A-A148-3F359961781F}"/>
    <cellStyle name="Comma 5 2 7" xfId="3885" xr:uid="{1DD3C205-9DB5-447C-9A16-0BFD50197D0C}"/>
    <cellStyle name="Comma 5 2 7 2" xfId="5197" xr:uid="{4771F826-9595-4180-916C-CDBC053C6955}"/>
    <cellStyle name="Comma 5 2 8" xfId="2891" xr:uid="{2A2C39AB-03A4-417C-AE35-ADE368C7387A}"/>
    <cellStyle name="Comma 5 2 9" xfId="4817" xr:uid="{E9B41693-1848-4E78-80C5-B9CA553B9628}"/>
    <cellStyle name="Comma 5 3" xfId="1122" xr:uid="{00000000-0005-0000-0000-000065040000}"/>
    <cellStyle name="Comma 5 3 10" xfId="5609" xr:uid="{A12BE562-0C04-4F70-86AA-E95A20CF772B}"/>
    <cellStyle name="Comma 5 3 2" xfId="1123" xr:uid="{00000000-0005-0000-0000-000066040000}"/>
    <cellStyle name="Comma 5 3 2 2" xfId="1124" xr:uid="{00000000-0005-0000-0000-000067040000}"/>
    <cellStyle name="Comma 5 3 2 2 2" xfId="1125" xr:uid="{00000000-0005-0000-0000-000068040000}"/>
    <cellStyle name="Comma 5 3 2 2 2 2" xfId="3900" xr:uid="{CCAE5572-1C02-45B1-907F-612B548763E9}"/>
    <cellStyle name="Comma 5 3 2 2 2 2 2" xfId="5212" xr:uid="{2B38C003-C23C-4738-9809-7F4DA0D94618}"/>
    <cellStyle name="Comma 5 3 2 2 2 3" xfId="2906" xr:uid="{66D3C409-BF65-4721-8523-90C763995FFA}"/>
    <cellStyle name="Comma 5 3 2 2 2 4" xfId="4832" xr:uid="{1F962046-EEC8-4A2E-9556-90EC08E606B8}"/>
    <cellStyle name="Comma 5 3 2 2 2 5" xfId="5612" xr:uid="{E35B63D1-FE48-4EB4-A8AA-8171FFE0ADE3}"/>
    <cellStyle name="Comma 5 3 2 2 3" xfId="3899" xr:uid="{8581A43F-A866-4822-A02D-CA08131D62F5}"/>
    <cellStyle name="Comma 5 3 2 2 3 2" xfId="5211" xr:uid="{1E8B03EF-DC2B-4584-AC0C-FEF612994BC0}"/>
    <cellStyle name="Comma 5 3 2 2 4" xfId="2905" xr:uid="{FC4F9103-1B39-4215-B4A3-C8C137791643}"/>
    <cellStyle name="Comma 5 3 2 2 5" xfId="4831" xr:uid="{C5F76335-778B-4C4D-8DE1-C12872ACBA10}"/>
    <cellStyle name="Comma 5 3 2 2 6" xfId="5611" xr:uid="{2EA23210-4346-41F3-BCF0-05F46922A6FA}"/>
    <cellStyle name="Comma 5 3 2 3" xfId="1126" xr:uid="{00000000-0005-0000-0000-000069040000}"/>
    <cellStyle name="Comma 5 3 2 3 2" xfId="3901" xr:uid="{A152CEC3-A5FE-4EB4-B963-4F787BD3DFC3}"/>
    <cellStyle name="Comma 5 3 2 3 2 2" xfId="5213" xr:uid="{3094EA58-DAB9-4DFA-A718-D46ACDFA21C2}"/>
    <cellStyle name="Comma 5 3 2 3 3" xfId="2907" xr:uid="{26108FB5-7234-491A-90DD-3803CA2B24D1}"/>
    <cellStyle name="Comma 5 3 2 3 4" xfId="4833" xr:uid="{AB788ACA-3CF2-4404-8D4E-FA6E9D15B17B}"/>
    <cellStyle name="Comma 5 3 2 3 5" xfId="5613" xr:uid="{4805CDE6-DAC8-437E-801E-94EDAC37B52F}"/>
    <cellStyle name="Comma 5 3 2 4" xfId="1127" xr:uid="{00000000-0005-0000-0000-00006A040000}"/>
    <cellStyle name="Comma 5 3 2 4 2" xfId="3902" xr:uid="{4F6CFCB4-88E5-4325-BE7D-F944E48CBCBF}"/>
    <cellStyle name="Comma 5 3 2 4 2 2" xfId="5214" xr:uid="{74146327-3E97-4899-B17D-BBC8A83070D4}"/>
    <cellStyle name="Comma 5 3 2 4 3" xfId="2908" xr:uid="{773DBD49-F870-4D05-85FA-0EDD709DDD5F}"/>
    <cellStyle name="Comma 5 3 2 4 4" xfId="4834" xr:uid="{D43A6574-CE38-4033-B661-222D41E055A8}"/>
    <cellStyle name="Comma 5 3 2 4 5" xfId="5614" xr:uid="{AC8E1F00-E915-42F5-951F-F072E2942CD0}"/>
    <cellStyle name="Comma 5 3 2 5" xfId="1128" xr:uid="{00000000-0005-0000-0000-00006B040000}"/>
    <cellStyle name="Comma 5 3 2 5 2" xfId="3903" xr:uid="{AF1179ED-4CDF-4163-93AD-C50DA45C619B}"/>
    <cellStyle name="Comma 5 3 2 5 2 2" xfId="5215" xr:uid="{59A99C86-B94C-4EE8-8C8A-178A499E8E9E}"/>
    <cellStyle name="Comma 5 3 2 5 3" xfId="2909" xr:uid="{AF224FB1-B559-4CCD-B716-280F06FEDE76}"/>
    <cellStyle name="Comma 5 3 2 5 4" xfId="4835" xr:uid="{3FA412E6-57F9-4348-A3DA-3FEA4CD8DF5F}"/>
    <cellStyle name="Comma 5 3 2 5 5" xfId="5615" xr:uid="{B4F90599-7AE5-4D27-887E-CA6FF94306FA}"/>
    <cellStyle name="Comma 5 3 2 6" xfId="3898" xr:uid="{90D3236D-CAD8-490D-971C-3C1F02B7DFCB}"/>
    <cellStyle name="Comma 5 3 2 6 2" xfId="5210" xr:uid="{6505DB73-0D37-4679-A6B1-3B66042B020F}"/>
    <cellStyle name="Comma 5 3 2 7" xfId="2904" xr:uid="{C76358C1-34F6-4336-847E-39434D8F5064}"/>
    <cellStyle name="Comma 5 3 2 8" xfId="4830" xr:uid="{3BAD7EBD-B3C8-488C-9D53-A046F99D22FC}"/>
    <cellStyle name="Comma 5 3 2 9" xfId="5610" xr:uid="{96EEA882-863C-4433-9C9F-9D11B91E3008}"/>
    <cellStyle name="Comma 5 3 3" xfId="1129" xr:uid="{00000000-0005-0000-0000-00006C040000}"/>
    <cellStyle name="Comma 5 3 3 2" xfId="1130" xr:uid="{00000000-0005-0000-0000-00006D040000}"/>
    <cellStyle name="Comma 5 3 3 2 2" xfId="3905" xr:uid="{AAC85F4C-FC89-4544-A818-86F2A74DA465}"/>
    <cellStyle name="Comma 5 3 3 2 2 2" xfId="5217" xr:uid="{F6A24FE7-79AB-4A95-B627-EDAAB1FD9784}"/>
    <cellStyle name="Comma 5 3 3 2 3" xfId="2911" xr:uid="{2E47EDB5-2604-4156-B9F0-C5346CE6218C}"/>
    <cellStyle name="Comma 5 3 3 2 4" xfId="4837" xr:uid="{26E490DE-7141-4C36-BDF1-7A008E7C30DD}"/>
    <cellStyle name="Comma 5 3 3 2 5" xfId="5617" xr:uid="{14665885-7F6E-40AE-BEE8-58B674CA68C8}"/>
    <cellStyle name="Comma 5 3 3 3" xfId="3904" xr:uid="{5E11B160-8B1E-444C-B445-A848CE76641C}"/>
    <cellStyle name="Comma 5 3 3 3 2" xfId="5216" xr:uid="{61129D85-B6C2-4524-8F8F-361ECB2469F5}"/>
    <cellStyle name="Comma 5 3 3 4" xfId="2910" xr:uid="{A3F45B23-229E-40D1-B05D-4930784983FD}"/>
    <cellStyle name="Comma 5 3 3 5" xfId="4836" xr:uid="{BF11A1C4-723D-4A31-BCD6-4291EFD1DEA4}"/>
    <cellStyle name="Comma 5 3 3 6" xfId="5616" xr:uid="{CBEFF541-CBE7-4B53-9684-76301068F342}"/>
    <cellStyle name="Comma 5 3 4" xfId="1131" xr:uid="{00000000-0005-0000-0000-00006E040000}"/>
    <cellStyle name="Comma 5 3 4 2" xfId="3906" xr:uid="{BE1D5F43-B8A9-4089-AAE9-2ED5CC0D7F9F}"/>
    <cellStyle name="Comma 5 3 4 2 2" xfId="5218" xr:uid="{C814B147-F08B-4B9D-9A23-1E4E209E672A}"/>
    <cellStyle name="Comma 5 3 4 3" xfId="2912" xr:uid="{2A5FBE28-AF06-413D-B893-FF386D2C75BE}"/>
    <cellStyle name="Comma 5 3 4 4" xfId="4838" xr:uid="{F96217CB-41DC-4163-A4B7-0E2F9ED6A2AE}"/>
    <cellStyle name="Comma 5 3 4 5" xfId="5618" xr:uid="{7D7BB1CD-76E5-4587-AD9F-AB2994066BD1}"/>
    <cellStyle name="Comma 5 3 5" xfId="1132" xr:uid="{00000000-0005-0000-0000-00006F040000}"/>
    <cellStyle name="Comma 5 3 5 2" xfId="3907" xr:uid="{E592815C-3EF8-469A-B002-8A855BF64645}"/>
    <cellStyle name="Comma 5 3 5 2 2" xfId="5219" xr:uid="{198254AA-BEED-4E6B-9991-EC0A8E1D7CD1}"/>
    <cellStyle name="Comma 5 3 5 3" xfId="2913" xr:uid="{EC83722B-5FC0-43E7-934D-03C2492A8AF4}"/>
    <cellStyle name="Comma 5 3 5 4" xfId="4839" xr:uid="{830630A0-3F2C-42A1-9F6D-AC34B49FDD39}"/>
    <cellStyle name="Comma 5 3 5 5" xfId="5619" xr:uid="{C7CCC004-686F-432D-9503-125D8479D393}"/>
    <cellStyle name="Comma 5 3 6" xfId="1133" xr:uid="{00000000-0005-0000-0000-000070040000}"/>
    <cellStyle name="Comma 5 3 6 2" xfId="3908" xr:uid="{5318C7FB-8CBE-48F4-8B91-B214552388D4}"/>
    <cellStyle name="Comma 5 3 6 2 2" xfId="5220" xr:uid="{57F97CDD-7252-4872-A15F-DFAFB2338FC0}"/>
    <cellStyle name="Comma 5 3 6 3" xfId="2914" xr:uid="{6518696C-0D70-4BC8-9A37-B5D2192F9DF4}"/>
    <cellStyle name="Comma 5 3 6 4" xfId="4840" xr:uid="{6128E73D-6402-415D-8775-8FD044577741}"/>
    <cellStyle name="Comma 5 3 6 5" xfId="5620" xr:uid="{11737872-0CD0-4D77-8AC7-C219009783BE}"/>
    <cellStyle name="Comma 5 3 7" xfId="3897" xr:uid="{207701C2-561B-462E-8B0B-32E7292715FE}"/>
    <cellStyle name="Comma 5 3 7 2" xfId="5209" xr:uid="{F730F94F-4B81-4CF3-9D53-91286A274A8A}"/>
    <cellStyle name="Comma 5 3 8" xfId="2903" xr:uid="{A6E5A394-D4E9-431D-AC4A-A623EE627FA1}"/>
    <cellStyle name="Comma 5 3 9" xfId="4829" xr:uid="{7ACBFE98-799F-4A39-8339-FFACD05D66E7}"/>
    <cellStyle name="Comma 5 4" xfId="1134" xr:uid="{00000000-0005-0000-0000-000071040000}"/>
    <cellStyle name="Comma 5 4 10" xfId="5621" xr:uid="{CA9C0B97-149C-493B-9CB1-8BA147DD3C4F}"/>
    <cellStyle name="Comma 5 4 2" xfId="1135" xr:uid="{00000000-0005-0000-0000-000072040000}"/>
    <cellStyle name="Comma 5 4 2 2" xfId="1136" xr:uid="{00000000-0005-0000-0000-000073040000}"/>
    <cellStyle name="Comma 5 4 2 2 2" xfId="3911" xr:uid="{3DECD163-AC5C-4660-A5E0-1176D23C2CC3}"/>
    <cellStyle name="Comma 5 4 2 2 2 2" xfId="5223" xr:uid="{1B356BAF-ABAD-431D-9288-E6E8DFCA7BB7}"/>
    <cellStyle name="Comma 5 4 2 2 3" xfId="2917" xr:uid="{E2EA2987-85D9-4ED1-A143-38F437D4669C}"/>
    <cellStyle name="Comma 5 4 2 2 4" xfId="4843" xr:uid="{A4FBFB15-C039-4E7A-8101-47C8B5126A26}"/>
    <cellStyle name="Comma 5 4 2 2 5" xfId="5623" xr:uid="{6E6BA4C9-795C-4C29-BBB3-9FFA9B058FA3}"/>
    <cellStyle name="Comma 5 4 2 3" xfId="3910" xr:uid="{028978F7-4193-4334-8E4A-AE2A02E2A8B2}"/>
    <cellStyle name="Comma 5 4 2 3 2" xfId="5222" xr:uid="{E586BE8E-904B-447E-AECF-81C34D545D1E}"/>
    <cellStyle name="Comma 5 4 2 4" xfId="2916" xr:uid="{0176F379-E936-4449-9F0B-A851E26B4196}"/>
    <cellStyle name="Comma 5 4 2 5" xfId="4842" xr:uid="{FF44A872-2EAC-4F12-BDA9-B0D405E57761}"/>
    <cellStyle name="Comma 5 4 2 6" xfId="5622" xr:uid="{928F52E6-56E5-4714-B67D-2ECC78117F83}"/>
    <cellStyle name="Comma 5 4 3" xfId="1137" xr:uid="{00000000-0005-0000-0000-000074040000}"/>
    <cellStyle name="Comma 5 4 3 2" xfId="1138" xr:uid="{00000000-0005-0000-0000-000075040000}"/>
    <cellStyle name="Comma 5 4 3 2 2" xfId="3913" xr:uid="{5B7FDF9C-B8DC-4535-8A18-33E991DA1E14}"/>
    <cellStyle name="Comma 5 4 3 2 2 2" xfId="5225" xr:uid="{CF8D2911-38DC-483D-8CBD-48465EC6E424}"/>
    <cellStyle name="Comma 5 4 3 2 3" xfId="2919" xr:uid="{5D1267DC-5C50-443F-98F1-397885F5D765}"/>
    <cellStyle name="Comma 5 4 3 2 4" xfId="4845" xr:uid="{3C3573D4-CE56-494F-9F7F-60ADC96328F2}"/>
    <cellStyle name="Comma 5 4 3 2 5" xfId="5625" xr:uid="{9EB8527A-0496-45C3-9CB8-9FB28DFEF65C}"/>
    <cellStyle name="Comma 5 4 3 3" xfId="3912" xr:uid="{0F6367F6-E220-4186-AC39-1A22A02F8373}"/>
    <cellStyle name="Comma 5 4 3 3 2" xfId="5224" xr:uid="{AC3E5BB9-153E-40D3-85F6-561496329746}"/>
    <cellStyle name="Comma 5 4 3 4" xfId="2918" xr:uid="{03D4BF9C-5A20-488B-BF6E-F463DF848C3D}"/>
    <cellStyle name="Comma 5 4 3 5" xfId="4844" xr:uid="{D3B8AD26-37F7-4587-BBDF-EAD0E1799EE9}"/>
    <cellStyle name="Comma 5 4 3 6" xfId="5624" xr:uid="{B09389DA-D5CE-4D82-BBC5-E89048C25B48}"/>
    <cellStyle name="Comma 5 4 4" xfId="1139" xr:uid="{00000000-0005-0000-0000-000076040000}"/>
    <cellStyle name="Comma 5 4 4 2" xfId="3914" xr:uid="{AB663D96-D394-48B8-A7DA-9281B2D51C46}"/>
    <cellStyle name="Comma 5 4 4 2 2" xfId="5226" xr:uid="{B0DF3117-AF3A-4832-8B2C-0A41EABA6B37}"/>
    <cellStyle name="Comma 5 4 4 3" xfId="2920" xr:uid="{46EC56FF-FC4F-413A-BA89-CF4E2072C7CD}"/>
    <cellStyle name="Comma 5 4 4 4" xfId="4846" xr:uid="{FDD6D16F-DFB9-42CC-926D-453BEA59E630}"/>
    <cellStyle name="Comma 5 4 4 5" xfId="5626" xr:uid="{1F0736A1-1DCE-4DB3-83E2-964CF5509B04}"/>
    <cellStyle name="Comma 5 4 5" xfId="1140" xr:uid="{00000000-0005-0000-0000-000077040000}"/>
    <cellStyle name="Comma 5 4 5 2" xfId="3915" xr:uid="{B8381FEF-8B17-40B7-A086-CF41A4D88EE5}"/>
    <cellStyle name="Comma 5 4 5 2 2" xfId="5227" xr:uid="{96597AD9-02D8-4291-9DA8-3A2599A5D105}"/>
    <cellStyle name="Comma 5 4 5 3" xfId="2921" xr:uid="{C021BB89-9E25-4F8E-92F7-8FDDE52DA81D}"/>
    <cellStyle name="Comma 5 4 5 4" xfId="4847" xr:uid="{A3C046F6-3939-478A-8D3C-030E4D42FA87}"/>
    <cellStyle name="Comma 5 4 5 5" xfId="5627" xr:uid="{89759D21-372A-4A7D-8827-0742DC3BE79A}"/>
    <cellStyle name="Comma 5 4 6" xfId="1141" xr:uid="{00000000-0005-0000-0000-000078040000}"/>
    <cellStyle name="Comma 5 4 6 2" xfId="3916" xr:uid="{236B2CBB-D4C4-4767-9218-EEE3D5CC4E79}"/>
    <cellStyle name="Comma 5 4 6 2 2" xfId="5228" xr:uid="{D8CC502A-1F6E-4C6C-9265-1E30E63A8272}"/>
    <cellStyle name="Comma 5 4 6 3" xfId="2922" xr:uid="{2C9BC0A4-B114-4B99-80A8-9FC28DB470D3}"/>
    <cellStyle name="Comma 5 4 6 4" xfId="4848" xr:uid="{94B45A9E-E42E-414A-A179-D1F568FD3D91}"/>
    <cellStyle name="Comma 5 4 6 5" xfId="5628" xr:uid="{88740480-CDE9-48FE-B51C-AF641F8E9BE0}"/>
    <cellStyle name="Comma 5 4 7" xfId="3909" xr:uid="{45A7708C-BABA-48C0-BB93-E08B251749FE}"/>
    <cellStyle name="Comma 5 4 7 2" xfId="5221" xr:uid="{96F66D27-D077-46AA-A54A-75336B3A8301}"/>
    <cellStyle name="Comma 5 4 8" xfId="2915" xr:uid="{ADF34E7E-8135-4FAC-AF04-A8C3E48DCFB5}"/>
    <cellStyle name="Comma 5 4 9" xfId="4841" xr:uid="{A36CEFBA-CBFE-4744-AAE8-6524B70C258C}"/>
    <cellStyle name="Comma 5 5" xfId="1142" xr:uid="{00000000-0005-0000-0000-000079040000}"/>
    <cellStyle name="Comma 6" xfId="1143" xr:uid="{00000000-0005-0000-0000-00007A040000}"/>
    <cellStyle name="Comma 6 10" xfId="1144" xr:uid="{00000000-0005-0000-0000-00007B040000}"/>
    <cellStyle name="Comma 6 10 2" xfId="3918" xr:uid="{CF461E17-4CB4-48BD-B279-A591B965BFB0}"/>
    <cellStyle name="Comma 6 10 2 2" xfId="5230" xr:uid="{5C99A2DE-E3FF-4513-974C-FA29C6E7CC4B}"/>
    <cellStyle name="Comma 6 10 3" xfId="2924" xr:uid="{2586B088-B7EB-48CD-9C91-F94041E76338}"/>
    <cellStyle name="Comma 6 10 4" xfId="4850" xr:uid="{7A7CD03F-2344-4A38-AE8C-CEA59D059D87}"/>
    <cellStyle name="Comma 6 10 5" xfId="5630" xr:uid="{FFB85F07-5E23-4C95-9F06-34662483C50E}"/>
    <cellStyle name="Comma 6 11" xfId="2558" xr:uid="{769B967D-2C74-467C-9586-C7CD9C286055}"/>
    <cellStyle name="Comma 6 11 2" xfId="4571" xr:uid="{8AAE85B7-0C44-4245-B8D4-1750A9CC7E53}"/>
    <cellStyle name="Comma 6 11 2 2" xfId="5335" xr:uid="{3FA1789A-4A6B-43CB-AE55-65D0D9B55A74}"/>
    <cellStyle name="Comma 6 11 3" xfId="3576" xr:uid="{2CC0DCA0-B25F-4797-8417-9C010110DEB0}"/>
    <cellStyle name="Comma 6 11 4" xfId="4955" xr:uid="{FE39B788-CDC0-47B1-BA78-334C05129453}"/>
    <cellStyle name="Comma 6 11 5" xfId="5737" xr:uid="{B2D566F5-DB72-447A-AFC7-6F6C9F963AA9}"/>
    <cellStyle name="Comma 6 12" xfId="3917" xr:uid="{55C1A5B8-D0CB-4AC1-9250-4C0B20A3D619}"/>
    <cellStyle name="Comma 6 12 2" xfId="5229" xr:uid="{2ED5D42D-95F2-449B-9DF7-3A82D8251F91}"/>
    <cellStyle name="Comma 6 13" xfId="2923" xr:uid="{B22A34F9-9996-469C-B754-4AF292A7E644}"/>
    <cellStyle name="Comma 6 14" xfId="4849" xr:uid="{856C5774-4B39-49F6-B9D0-5FB4104FA7AE}"/>
    <cellStyle name="Comma 6 15" xfId="5629" xr:uid="{58BF122D-B5E2-4FE1-9A1E-AE6F0FDD49CD}"/>
    <cellStyle name="Comma 6 2" xfId="1145" xr:uid="{00000000-0005-0000-0000-00007C040000}"/>
    <cellStyle name="Comma 6 2 10" xfId="5631" xr:uid="{2D84076B-9CA0-46EC-AFE8-D0F99D927274}"/>
    <cellStyle name="Comma 6 2 2" xfId="1146" xr:uid="{00000000-0005-0000-0000-00007D040000}"/>
    <cellStyle name="Comma 6 2 2 2" xfId="1147" xr:uid="{00000000-0005-0000-0000-00007E040000}"/>
    <cellStyle name="Comma 6 2 2 2 2" xfId="1148" xr:uid="{00000000-0005-0000-0000-00007F040000}"/>
    <cellStyle name="Comma 6 2 2 2 2 2" xfId="3922" xr:uid="{082D4AB3-E5B3-493A-AD74-6068257D5134}"/>
    <cellStyle name="Comma 6 2 2 2 2 2 2" xfId="5234" xr:uid="{746C6528-2320-4DD3-BE4B-960A4C058BB1}"/>
    <cellStyle name="Comma 6 2 2 2 2 3" xfId="2928" xr:uid="{1B7CECB5-3870-4AA4-9C98-EAC5367B8FEB}"/>
    <cellStyle name="Comma 6 2 2 2 2 4" xfId="4854" xr:uid="{F757A58E-7BEF-40A4-A096-626813813FB9}"/>
    <cellStyle name="Comma 6 2 2 2 2 5" xfId="5634" xr:uid="{C156F5B1-CC33-456A-8FA6-6007A66FED53}"/>
    <cellStyle name="Comma 6 2 2 2 3" xfId="3921" xr:uid="{D3D743F1-4B7A-4D6E-A9A5-F687CBDFF456}"/>
    <cellStyle name="Comma 6 2 2 2 3 2" xfId="5233" xr:uid="{CD287287-3FF5-4185-AC7D-21AF55A8DED5}"/>
    <cellStyle name="Comma 6 2 2 2 4" xfId="2927" xr:uid="{E3126334-7690-4202-B468-4410369DAEF5}"/>
    <cellStyle name="Comma 6 2 2 2 5" xfId="4853" xr:uid="{B697045B-68E3-44B5-82E7-F350B304C1BA}"/>
    <cellStyle name="Comma 6 2 2 2 6" xfId="5633" xr:uid="{7D2E12D6-46D5-4A4D-A901-9FBADE5F0B36}"/>
    <cellStyle name="Comma 6 2 2 3" xfId="1149" xr:uid="{00000000-0005-0000-0000-000080040000}"/>
    <cellStyle name="Comma 6 2 2 3 2" xfId="3923" xr:uid="{D658980E-DFC0-4AAF-B429-951E8447BB59}"/>
    <cellStyle name="Comma 6 2 2 3 2 2" xfId="5235" xr:uid="{33A279CB-AB1E-4078-B068-4DBD74344BB6}"/>
    <cellStyle name="Comma 6 2 2 3 3" xfId="2929" xr:uid="{F1A0E376-8982-4748-87ED-7A5B679835E5}"/>
    <cellStyle name="Comma 6 2 2 3 4" xfId="4855" xr:uid="{52789CB9-08B8-4810-9D13-84843E4D4B9A}"/>
    <cellStyle name="Comma 6 2 2 3 5" xfId="5635" xr:uid="{B42AEC59-3ED8-463B-99AA-42AAA4E3437F}"/>
    <cellStyle name="Comma 6 2 2 4" xfId="1150" xr:uid="{00000000-0005-0000-0000-000081040000}"/>
    <cellStyle name="Comma 6 2 2 4 2" xfId="3924" xr:uid="{6E0FD171-F31A-4B65-94FF-780B298D5F94}"/>
    <cellStyle name="Comma 6 2 2 4 2 2" xfId="5236" xr:uid="{C11B4A76-61DE-4D6E-BF21-6C77737B0DCB}"/>
    <cellStyle name="Comma 6 2 2 4 3" xfId="2930" xr:uid="{44CFE6B8-756F-4625-AADB-49A0EE0436F3}"/>
    <cellStyle name="Comma 6 2 2 4 4" xfId="4856" xr:uid="{D7CE9FA8-97B5-49CA-AC5D-033FB5F5C1CF}"/>
    <cellStyle name="Comma 6 2 2 4 5" xfId="5636" xr:uid="{53432F4C-7F08-475B-8DF8-1FBFCA1A4D10}"/>
    <cellStyle name="Comma 6 2 2 5" xfId="1151" xr:uid="{00000000-0005-0000-0000-000082040000}"/>
    <cellStyle name="Comma 6 2 2 5 2" xfId="3925" xr:uid="{7FAD4363-A173-44C5-99F7-461327C2757C}"/>
    <cellStyle name="Comma 6 2 2 5 2 2" xfId="5237" xr:uid="{A5B43884-99AE-479F-B97B-E139CDC26C0D}"/>
    <cellStyle name="Comma 6 2 2 5 3" xfId="2931" xr:uid="{20BA97A3-4B84-4A54-BE53-EC7CBA4247CC}"/>
    <cellStyle name="Comma 6 2 2 5 4" xfId="4857" xr:uid="{467E7947-6902-45DD-910E-9DE6B487AFA6}"/>
    <cellStyle name="Comma 6 2 2 5 5" xfId="5637" xr:uid="{F6C4385A-5545-4203-8AB5-81B78413DA90}"/>
    <cellStyle name="Comma 6 2 2 6" xfId="3920" xr:uid="{0D1B4F01-2E56-43A0-AFC1-82A1D05A2742}"/>
    <cellStyle name="Comma 6 2 2 6 2" xfId="5232" xr:uid="{6B071A4F-BD7D-46C9-A323-D853EDEDDD3C}"/>
    <cellStyle name="Comma 6 2 2 7" xfId="2926" xr:uid="{9055326D-8737-432C-9BAD-301F241B868C}"/>
    <cellStyle name="Comma 6 2 2 8" xfId="4852" xr:uid="{2ADEE5D2-55F9-431E-869D-B1045F769FB1}"/>
    <cellStyle name="Comma 6 2 2 9" xfId="5632" xr:uid="{EE60B1DE-B7E4-4931-AAC0-A57C30D310B6}"/>
    <cellStyle name="Comma 6 2 3" xfId="1152" xr:uid="{00000000-0005-0000-0000-000083040000}"/>
    <cellStyle name="Comma 6 2 3 2" xfId="1153" xr:uid="{00000000-0005-0000-0000-000084040000}"/>
    <cellStyle name="Comma 6 2 3 2 2" xfId="3927" xr:uid="{DC230B5C-0C82-4083-992F-F42A3EC7C66A}"/>
    <cellStyle name="Comma 6 2 3 2 2 2" xfId="5239" xr:uid="{B2C8EB20-A169-45BB-9551-0E0C5DED9CB2}"/>
    <cellStyle name="Comma 6 2 3 2 3" xfId="2933" xr:uid="{E8AE2CB3-B6DA-4F55-871E-E9BBD26394E7}"/>
    <cellStyle name="Comma 6 2 3 2 4" xfId="4859" xr:uid="{F1C9461E-1369-4057-87F0-6B3162FB4CE2}"/>
    <cellStyle name="Comma 6 2 3 2 5" xfId="5639" xr:uid="{F4F9E7E7-2331-4093-9987-A892D2CC65E2}"/>
    <cellStyle name="Comma 6 2 3 3" xfId="3926" xr:uid="{04DE9D2B-3A63-4A8E-8232-1EBDC2E5C5DF}"/>
    <cellStyle name="Comma 6 2 3 3 2" xfId="5238" xr:uid="{4A78C20F-1926-44B0-A45E-3D3806F5FF78}"/>
    <cellStyle name="Comma 6 2 3 4" xfId="2932" xr:uid="{758B8F0A-3E10-4586-B843-251903DED7C3}"/>
    <cellStyle name="Comma 6 2 3 5" xfId="4858" xr:uid="{8BD010F5-305F-4ECC-B065-BCA4910FCDE3}"/>
    <cellStyle name="Comma 6 2 3 6" xfId="5638" xr:uid="{B619F808-96DF-4B17-B732-59CC95BB4AD2}"/>
    <cellStyle name="Comma 6 2 4" xfId="1154" xr:uid="{00000000-0005-0000-0000-000085040000}"/>
    <cellStyle name="Comma 6 2 4 2" xfId="3928" xr:uid="{DC1A417B-1196-4A37-B825-243BDB2C2662}"/>
    <cellStyle name="Comma 6 2 4 2 2" xfId="5240" xr:uid="{92530772-FE01-4AAB-A215-24D738873DC6}"/>
    <cellStyle name="Comma 6 2 4 3" xfId="2934" xr:uid="{0E1B6815-C9F5-4B12-AC17-308C44F3159C}"/>
    <cellStyle name="Comma 6 2 4 4" xfId="4860" xr:uid="{B9441301-8BDD-466D-906A-901E53EC17EC}"/>
    <cellStyle name="Comma 6 2 4 5" xfId="5640" xr:uid="{A5B58744-B326-4FCB-A815-C8534CB04292}"/>
    <cellStyle name="Comma 6 2 5" xfId="1155" xr:uid="{00000000-0005-0000-0000-000086040000}"/>
    <cellStyle name="Comma 6 2 5 2" xfId="3929" xr:uid="{7F7824A3-0F49-4D85-A884-7A7458DC3FEE}"/>
    <cellStyle name="Comma 6 2 5 2 2" xfId="5241" xr:uid="{9EEC5A26-ED0F-45D5-AA3D-CD7D5B724D91}"/>
    <cellStyle name="Comma 6 2 5 3" xfId="2935" xr:uid="{AC736067-64A6-4E01-A722-7E1CB7F95B61}"/>
    <cellStyle name="Comma 6 2 5 4" xfId="4861" xr:uid="{79CD2264-D62E-4F1D-B4E1-905904571E8F}"/>
    <cellStyle name="Comma 6 2 5 5" xfId="5641" xr:uid="{9B61E86F-8093-40E2-B31A-EFD2D5E425DE}"/>
    <cellStyle name="Comma 6 2 6" xfId="1156" xr:uid="{00000000-0005-0000-0000-000087040000}"/>
    <cellStyle name="Comma 6 2 6 2" xfId="3930" xr:uid="{613A5829-193C-4C83-AFD1-21B79C9FECFB}"/>
    <cellStyle name="Comma 6 2 6 2 2" xfId="5242" xr:uid="{53AB4447-8BDB-4C6A-B5BA-2CC510CBB14B}"/>
    <cellStyle name="Comma 6 2 6 3" xfId="2936" xr:uid="{C362382C-1116-45FD-B8CD-FA4E03E0CAE0}"/>
    <cellStyle name="Comma 6 2 6 4" xfId="4862" xr:uid="{8C2175ED-EEC9-4CA7-8740-1ACF07B61647}"/>
    <cellStyle name="Comma 6 2 6 5" xfId="5642" xr:uid="{21C7B7B0-5CB2-4CAD-AB69-AEED0CAD27D3}"/>
    <cellStyle name="Comma 6 2 7" xfId="3919" xr:uid="{6F7AEA3E-C4BD-42D1-A33C-F5FB74FBD759}"/>
    <cellStyle name="Comma 6 2 7 2" xfId="5231" xr:uid="{D900E43A-A06D-4ED4-9885-47D04E1FE011}"/>
    <cellStyle name="Comma 6 2 8" xfId="2925" xr:uid="{076EE7B7-DF39-449A-9849-ACCA74CBEFE8}"/>
    <cellStyle name="Comma 6 2 9" xfId="4851" xr:uid="{E3BC663C-6D71-47A7-8A25-E8A2954B38E3}"/>
    <cellStyle name="Comma 6 3" xfId="1157" xr:uid="{00000000-0005-0000-0000-000088040000}"/>
    <cellStyle name="Comma 6 3 2" xfId="1158" xr:uid="{00000000-0005-0000-0000-000089040000}"/>
    <cellStyle name="Comma 6 3 2 2" xfId="1159" xr:uid="{00000000-0005-0000-0000-00008A040000}"/>
    <cellStyle name="Comma 6 3 2 2 2" xfId="3933" xr:uid="{049DD9E6-6621-4A1D-8922-483409B78721}"/>
    <cellStyle name="Comma 6 3 2 2 2 2" xfId="5245" xr:uid="{730E56EA-890F-4109-9CB8-40558C8827F7}"/>
    <cellStyle name="Comma 6 3 2 2 3" xfId="2939" xr:uid="{3AEFC1FD-7B67-46DA-A43C-93A1B7BEB72E}"/>
    <cellStyle name="Comma 6 3 2 2 4" xfId="4865" xr:uid="{FD707092-DA92-4DB7-BB18-AFFD1529A7AC}"/>
    <cellStyle name="Comma 6 3 2 2 5" xfId="5645" xr:uid="{60CAA7E2-6ED1-4908-AE50-F71BB89B4EEE}"/>
    <cellStyle name="Comma 6 3 2 3" xfId="3932" xr:uid="{A82902D9-53C8-47E9-A8DA-DEABDBC43A88}"/>
    <cellStyle name="Comma 6 3 2 3 2" xfId="5244" xr:uid="{E17B3C1B-3E25-479D-B935-0B2C62A3A672}"/>
    <cellStyle name="Comma 6 3 2 4" xfId="2938" xr:uid="{4431A37D-832D-4371-AB83-E44101332C05}"/>
    <cellStyle name="Comma 6 3 2 5" xfId="4864" xr:uid="{067E62D7-EEC8-4EF0-9FFB-84E080CAED07}"/>
    <cellStyle name="Comma 6 3 2 6" xfId="5644" xr:uid="{E2451805-464D-4C05-B139-C9D9DB0583E2}"/>
    <cellStyle name="Comma 6 3 3" xfId="1160" xr:uid="{00000000-0005-0000-0000-00008B040000}"/>
    <cellStyle name="Comma 6 3 3 2" xfId="3934" xr:uid="{D4BBDE0C-E83B-4093-A701-8EC49FB55001}"/>
    <cellStyle name="Comma 6 3 3 2 2" xfId="5246" xr:uid="{0D2611E7-F3CE-4368-8D20-854BB6A050FA}"/>
    <cellStyle name="Comma 6 3 3 3" xfId="2940" xr:uid="{A8F32612-5763-4E66-B85A-4FB78C8A02A5}"/>
    <cellStyle name="Comma 6 3 3 4" xfId="4866" xr:uid="{25A49344-D7DC-4281-9AD3-BE77BAF7618A}"/>
    <cellStyle name="Comma 6 3 3 5" xfId="5646" xr:uid="{E4D000F8-4C61-4E9D-9104-E2E9FF3B231C}"/>
    <cellStyle name="Comma 6 3 4" xfId="1161" xr:uid="{00000000-0005-0000-0000-00008C040000}"/>
    <cellStyle name="Comma 6 3 4 2" xfId="3935" xr:uid="{503F23CE-2CF9-4AF8-A247-9561AA9156DD}"/>
    <cellStyle name="Comma 6 3 4 2 2" xfId="5247" xr:uid="{D126D401-D61B-4FC3-8BE3-B766F001D5C5}"/>
    <cellStyle name="Comma 6 3 4 3" xfId="2941" xr:uid="{ECE174AD-5B1C-4068-B0DD-2A653D677183}"/>
    <cellStyle name="Comma 6 3 4 4" xfId="4867" xr:uid="{8C5FE96E-4D31-40F1-9336-34767A9B4A2D}"/>
    <cellStyle name="Comma 6 3 4 5" xfId="5647" xr:uid="{B7D44282-C4C6-4605-A19B-8BF0333BAB7A}"/>
    <cellStyle name="Comma 6 3 5" xfId="1162" xr:uid="{00000000-0005-0000-0000-00008D040000}"/>
    <cellStyle name="Comma 6 3 5 2" xfId="3936" xr:uid="{3A9A4BCE-C6EC-412D-A4BE-33961B369B2D}"/>
    <cellStyle name="Comma 6 3 5 2 2" xfId="5248" xr:uid="{14E97F35-BF31-43BE-A46D-BF7B4FF30742}"/>
    <cellStyle name="Comma 6 3 5 3" xfId="2942" xr:uid="{E47C0015-989F-4A01-9F79-CEE0FCD7728C}"/>
    <cellStyle name="Comma 6 3 5 4" xfId="4868" xr:uid="{0FBA6DEA-5E61-4221-B063-A9FC68482674}"/>
    <cellStyle name="Comma 6 3 5 5" xfId="5648" xr:uid="{AE1B7AD6-0D0C-48AD-BF8C-57C53AA35B63}"/>
    <cellStyle name="Comma 6 3 6" xfId="3931" xr:uid="{39F0407E-5E64-4F65-82B7-13D77D06F23E}"/>
    <cellStyle name="Comma 6 3 6 2" xfId="5243" xr:uid="{2615D69D-117F-456C-BFCA-D0E34AFE4DA8}"/>
    <cellStyle name="Comma 6 3 7" xfId="2937" xr:uid="{E9AF12DA-9D43-4621-BB23-0556BF1994BD}"/>
    <cellStyle name="Comma 6 3 8" xfId="4863" xr:uid="{022F7128-6F52-442C-B61A-8B43DD5C7438}"/>
    <cellStyle name="Comma 6 3 9" xfId="5643" xr:uid="{D2FEE5B5-BA5E-4DD1-BDFF-C30F1F8E0623}"/>
    <cellStyle name="Comma 6 4" xfId="1163" xr:uid="{00000000-0005-0000-0000-00008E040000}"/>
    <cellStyle name="Comma 6 4 2" xfId="1164" xr:uid="{00000000-0005-0000-0000-00008F040000}"/>
    <cellStyle name="Comma 6 4 2 2" xfId="1165" xr:uid="{00000000-0005-0000-0000-000090040000}"/>
    <cellStyle name="Comma 6 4 2 2 2" xfId="3939" xr:uid="{01458053-5620-423D-A8FE-F56A9A28E5BF}"/>
    <cellStyle name="Comma 6 4 2 2 2 2" xfId="5251" xr:uid="{4A4DA450-B285-4DEF-9F85-228AC6306DE2}"/>
    <cellStyle name="Comma 6 4 2 2 3" xfId="2945" xr:uid="{BEB442A7-1811-4F56-B59D-732DC3C38B8B}"/>
    <cellStyle name="Comma 6 4 2 2 4" xfId="4871" xr:uid="{130ED4BF-60E8-4860-B33B-508E9AEB03BB}"/>
    <cellStyle name="Comma 6 4 2 2 5" xfId="5651" xr:uid="{3BAB445A-285A-4EEE-B961-E8B7AFECED18}"/>
    <cellStyle name="Comma 6 4 2 3" xfId="3938" xr:uid="{FE8C488F-8AA0-4045-8643-C313E96BBDF0}"/>
    <cellStyle name="Comma 6 4 2 3 2" xfId="5250" xr:uid="{DA425FF9-D549-47B4-931C-477075FF1A85}"/>
    <cellStyle name="Comma 6 4 2 4" xfId="2944" xr:uid="{862E7ABC-4BFD-4D78-838B-88CD86669C5A}"/>
    <cellStyle name="Comma 6 4 2 5" xfId="4870" xr:uid="{80D3966A-0363-49A6-8B4D-88BF7CECEB84}"/>
    <cellStyle name="Comma 6 4 2 6" xfId="5650" xr:uid="{22208600-C932-4F45-8398-6BF897CD0E5F}"/>
    <cellStyle name="Comma 6 4 3" xfId="1166" xr:uid="{00000000-0005-0000-0000-000091040000}"/>
    <cellStyle name="Comma 6 4 3 2" xfId="3940" xr:uid="{509F8454-6CE7-4FFA-9C11-E19E6F660CDF}"/>
    <cellStyle name="Comma 6 4 3 2 2" xfId="5252" xr:uid="{CC793B80-078A-43F9-AA11-8EF158F2275D}"/>
    <cellStyle name="Comma 6 4 3 3" xfId="2946" xr:uid="{92A7E6B7-B6F5-4551-BD19-A878E04081AC}"/>
    <cellStyle name="Comma 6 4 3 4" xfId="4872" xr:uid="{513911F4-BB48-4E0E-9763-91D68DB5C967}"/>
    <cellStyle name="Comma 6 4 3 5" xfId="5652" xr:uid="{48AAF69E-128B-4559-B135-C185725942F9}"/>
    <cellStyle name="Comma 6 4 4" xfId="1167" xr:uid="{00000000-0005-0000-0000-000092040000}"/>
    <cellStyle name="Comma 6 4 4 2" xfId="3941" xr:uid="{09499499-6B6E-4403-B4EC-96E31CF090C4}"/>
    <cellStyle name="Comma 6 4 4 2 2" xfId="5253" xr:uid="{AA552DDB-F23A-48DA-ACB9-D564E9088380}"/>
    <cellStyle name="Comma 6 4 4 3" xfId="2947" xr:uid="{CF02E446-FB62-4024-A8A2-634EFBF203C3}"/>
    <cellStyle name="Comma 6 4 4 4" xfId="4873" xr:uid="{3D744E00-3B2F-4D5C-AD37-6440ADB87271}"/>
    <cellStyle name="Comma 6 4 4 5" xfId="5653" xr:uid="{349121D6-9869-4DEB-A03D-5F90777D4514}"/>
    <cellStyle name="Comma 6 4 5" xfId="1168" xr:uid="{00000000-0005-0000-0000-000093040000}"/>
    <cellStyle name="Comma 6 4 5 2" xfId="3942" xr:uid="{6483A0B4-6F35-4C6D-8879-E9F11DAAACC7}"/>
    <cellStyle name="Comma 6 4 5 2 2" xfId="5254" xr:uid="{3C33CBF8-2060-43AF-AE67-4E720A96B507}"/>
    <cellStyle name="Comma 6 4 5 3" xfId="2948" xr:uid="{F52C5B8D-2F5C-4A2F-96A4-DB2B2F4B52FF}"/>
    <cellStyle name="Comma 6 4 5 4" xfId="4874" xr:uid="{CAC4260E-F184-4FCF-A847-BD23B6981028}"/>
    <cellStyle name="Comma 6 4 5 5" xfId="5654" xr:uid="{D3D3CADA-3FA8-400A-AAD5-EBB3D657AB9C}"/>
    <cellStyle name="Comma 6 4 6" xfId="3937" xr:uid="{BA547BE8-66DF-46D5-A9E9-107D21F3D45E}"/>
    <cellStyle name="Comma 6 4 6 2" xfId="5249" xr:uid="{5AE503D7-203C-4400-AC49-E492630B4B47}"/>
    <cellStyle name="Comma 6 4 7" xfId="2943" xr:uid="{40DDEF18-A661-495E-BBC6-3A7BD596B15D}"/>
    <cellStyle name="Comma 6 4 8" xfId="4869" xr:uid="{71754D87-97BA-44F2-9E55-887142AB03C5}"/>
    <cellStyle name="Comma 6 4 9" xfId="5649" xr:uid="{FE0C9688-3E06-43E7-9B19-87D41AE7CEE5}"/>
    <cellStyle name="Comma 6 5" xfId="1169" xr:uid="{00000000-0005-0000-0000-000094040000}"/>
    <cellStyle name="Comma 6 5 2" xfId="1170" xr:uid="{00000000-0005-0000-0000-000095040000}"/>
    <cellStyle name="Comma 6 5 2 2" xfId="1171" xr:uid="{00000000-0005-0000-0000-000096040000}"/>
    <cellStyle name="Comma 6 5 2 2 2" xfId="3945" xr:uid="{931A4495-A9B7-4E64-A45B-2C6C0C733C64}"/>
    <cellStyle name="Comma 6 5 2 2 2 2" xfId="5257" xr:uid="{CD5A64E5-F75A-4577-97DE-6094A64E6B62}"/>
    <cellStyle name="Comma 6 5 2 2 3" xfId="2951" xr:uid="{E9C497FB-0ADF-450C-8CA9-B3EE076D3034}"/>
    <cellStyle name="Comma 6 5 2 2 4" xfId="4877" xr:uid="{5748D4F6-695E-4BDD-A790-E58DE599B34F}"/>
    <cellStyle name="Comma 6 5 2 2 5" xfId="5657" xr:uid="{40BF947F-5609-479F-BF47-40D9FC7D6853}"/>
    <cellStyle name="Comma 6 5 2 3" xfId="3944" xr:uid="{1CB6D39A-E0DE-4F28-8F00-001C4E4F567C}"/>
    <cellStyle name="Comma 6 5 2 3 2" xfId="5256" xr:uid="{843E1F53-F3B4-4C51-A721-9C4DC8BCD04D}"/>
    <cellStyle name="Comma 6 5 2 4" xfId="2950" xr:uid="{6DA074EE-A174-4146-B640-E0F619D8A201}"/>
    <cellStyle name="Comma 6 5 2 5" xfId="4876" xr:uid="{6368D085-8126-49DF-9B23-C715CD4D8258}"/>
    <cellStyle name="Comma 6 5 2 6" xfId="5656" xr:uid="{068D6AE3-2318-492F-A0CB-C9C8DC3619FA}"/>
    <cellStyle name="Comma 6 5 3" xfId="1172" xr:uid="{00000000-0005-0000-0000-000097040000}"/>
    <cellStyle name="Comma 6 5 3 2" xfId="3946" xr:uid="{24A31F31-4557-4007-845F-82AFF9C937AA}"/>
    <cellStyle name="Comma 6 5 3 2 2" xfId="5258" xr:uid="{852B5220-AD22-4AA3-A242-38A9C2B0A784}"/>
    <cellStyle name="Comma 6 5 3 3" xfId="2952" xr:uid="{D0FF0A9F-5631-4FE4-9DCA-B29116F4A26D}"/>
    <cellStyle name="Comma 6 5 3 4" xfId="4878" xr:uid="{B69E382B-79D8-4E04-9391-3DCA4CD07B64}"/>
    <cellStyle name="Comma 6 5 3 5" xfId="5658" xr:uid="{8D82DB5F-A2E3-412C-9A27-70A618C6C9E6}"/>
    <cellStyle name="Comma 6 5 4" xfId="1173" xr:uid="{00000000-0005-0000-0000-000098040000}"/>
    <cellStyle name="Comma 6 5 4 2" xfId="3947" xr:uid="{1A3E123A-70B4-408B-9DB3-D9EDCB332F1D}"/>
    <cellStyle name="Comma 6 5 4 2 2" xfId="5259" xr:uid="{38AB21B1-967A-4339-81B5-873EB237B903}"/>
    <cellStyle name="Comma 6 5 4 3" xfId="2953" xr:uid="{7B349812-55B2-4F95-85CF-A05CE871F0BE}"/>
    <cellStyle name="Comma 6 5 4 4" xfId="4879" xr:uid="{8078E0A3-BAB9-4443-A10B-F4A445686C56}"/>
    <cellStyle name="Comma 6 5 4 5" xfId="5659" xr:uid="{B0ACDEBB-10AA-4459-89CA-2D04E98D4361}"/>
    <cellStyle name="Comma 6 5 5" xfId="1174" xr:uid="{00000000-0005-0000-0000-000099040000}"/>
    <cellStyle name="Comma 6 5 5 2" xfId="3948" xr:uid="{792462FA-58B2-4DF6-B324-A9EB7E2F2F17}"/>
    <cellStyle name="Comma 6 5 5 2 2" xfId="5260" xr:uid="{D2E78B71-0D6F-465C-A1F6-3A35F9FA93A1}"/>
    <cellStyle name="Comma 6 5 5 3" xfId="2954" xr:uid="{95E9266A-8C66-422F-B8BE-862A47F73637}"/>
    <cellStyle name="Comma 6 5 5 4" xfId="4880" xr:uid="{12D55715-B79B-48EC-B309-9F857A8F37B3}"/>
    <cellStyle name="Comma 6 5 5 5" xfId="5660" xr:uid="{2A92F8E7-65B6-4140-BF7B-F10F29EBDE3D}"/>
    <cellStyle name="Comma 6 5 6" xfId="3943" xr:uid="{121606BA-6F12-4F87-976B-A26F45078980}"/>
    <cellStyle name="Comma 6 5 6 2" xfId="5255" xr:uid="{224E0FD3-00AE-4AF1-A9F7-7AA904F08217}"/>
    <cellStyle name="Comma 6 5 7" xfId="2949" xr:uid="{12293836-143A-4ED2-82F1-06FD3BCB590E}"/>
    <cellStyle name="Comma 6 5 8" xfId="4875" xr:uid="{8E940667-4AC3-42B5-B5FD-D8DDFBA5962E}"/>
    <cellStyle name="Comma 6 5 9" xfId="5655" xr:uid="{98F62D55-8083-494C-A14E-ACAFEDDD0036}"/>
    <cellStyle name="Comma 6 6" xfId="1175" xr:uid="{00000000-0005-0000-0000-00009A040000}"/>
    <cellStyle name="Comma 6 6 2" xfId="1176" xr:uid="{00000000-0005-0000-0000-00009B040000}"/>
    <cellStyle name="Comma 6 6 2 2" xfId="3950" xr:uid="{020D4481-B538-4940-BCF9-6048A26CB358}"/>
    <cellStyle name="Comma 6 6 2 2 2" xfId="5262" xr:uid="{FE8CBF3F-5E1E-403D-A016-829670CF3FBA}"/>
    <cellStyle name="Comma 6 6 2 3" xfId="2956" xr:uid="{2FA889EA-A051-4114-8B21-5918AF15B7E9}"/>
    <cellStyle name="Comma 6 6 2 4" xfId="4882" xr:uid="{F308B1FD-6BB1-4ECE-AB73-E6D71C7AE37E}"/>
    <cellStyle name="Comma 6 6 2 5" xfId="5662" xr:uid="{A8DDF2EE-43EE-457C-A672-AEFE29A864B1}"/>
    <cellStyle name="Comma 6 6 3" xfId="3949" xr:uid="{BB95382F-B7D7-49B8-AF9D-15B1D8E3E99C}"/>
    <cellStyle name="Comma 6 6 3 2" xfId="5261" xr:uid="{46164F4B-DAA2-4BDE-857F-B28031A62B11}"/>
    <cellStyle name="Comma 6 6 4" xfId="2955" xr:uid="{4E28CD1D-78EA-4AEA-B3B9-5C5C26121F25}"/>
    <cellStyle name="Comma 6 6 5" xfId="4881" xr:uid="{E510FED6-9BE5-49F8-B8DE-798E4F9368E6}"/>
    <cellStyle name="Comma 6 6 6" xfId="5661" xr:uid="{77E20A63-61AA-46E9-BB10-4AE4D3BE3D2C}"/>
    <cellStyle name="Comma 6 7" xfId="1177" xr:uid="{00000000-0005-0000-0000-00009C040000}"/>
    <cellStyle name="Comma 6 7 2" xfId="3951" xr:uid="{A1726840-957D-4E8E-8A44-E14E72D1583F}"/>
    <cellStyle name="Comma 6 7 2 2" xfId="5263" xr:uid="{AB04B417-88D7-40F9-8CA1-880383BB3945}"/>
    <cellStyle name="Comma 6 7 3" xfId="2957" xr:uid="{18D6F3A0-011F-4D27-A517-9DC7AD2B8F1E}"/>
    <cellStyle name="Comma 6 7 4" xfId="4883" xr:uid="{D5B6E133-9754-4B03-8190-C172D840234A}"/>
    <cellStyle name="Comma 6 7 5" xfId="5663" xr:uid="{22A39202-281F-411B-A0A3-616B652CC8C1}"/>
    <cellStyle name="Comma 6 8" xfId="1178" xr:uid="{00000000-0005-0000-0000-00009D040000}"/>
    <cellStyle name="Comma 6 9" xfId="1179" xr:uid="{00000000-0005-0000-0000-00009E040000}"/>
    <cellStyle name="Comma 6 9 2" xfId="3952" xr:uid="{BF62076A-2A0E-4A2B-94BE-4E8B005B6852}"/>
    <cellStyle name="Comma 6 9 2 2" xfId="5264" xr:uid="{83017D8D-624B-4ABF-85DC-C7957ABE5F89}"/>
    <cellStyle name="Comma 6 9 3" xfId="2958" xr:uid="{978E4CE0-9435-4AE9-974E-D2870137537E}"/>
    <cellStyle name="Comma 6 9 4" xfId="4884" xr:uid="{EF570060-86E0-42BC-81E9-0EEEC1CAFCED}"/>
    <cellStyle name="Comma 6 9 5" xfId="5664" xr:uid="{8CBF2F27-E3E2-4CD2-A7A3-0817DA412FCB}"/>
    <cellStyle name="Comma 7" xfId="1180" xr:uid="{00000000-0005-0000-0000-00009F040000}"/>
    <cellStyle name="Comma 74" xfId="5356" xr:uid="{1AD5BECE-DF09-4CE6-923B-9C8619F95071}"/>
    <cellStyle name="Comma 8" xfId="1181" xr:uid="{00000000-0005-0000-0000-0000A0040000}"/>
    <cellStyle name="Comma 8 10" xfId="1182" xr:uid="{00000000-0005-0000-0000-0000A1040000}"/>
    <cellStyle name="Comma 8 10 2" xfId="3954" xr:uid="{65873FB5-1C30-41E9-AAF2-D6D981186E16}"/>
    <cellStyle name="Comma 8 10 2 2" xfId="5266" xr:uid="{1BA08E8E-DA0C-495E-96F7-12559DC88980}"/>
    <cellStyle name="Comma 8 10 3" xfId="2960" xr:uid="{31B00AA6-99FD-427E-87B1-B0D9971B605C}"/>
    <cellStyle name="Comma 8 10 4" xfId="4886" xr:uid="{8F4D614A-E305-4578-92C8-CEE0F46C1546}"/>
    <cellStyle name="Comma 8 10 5" xfId="5666" xr:uid="{B8F3B0BB-56CC-497D-AC5F-6D889523E5E0}"/>
    <cellStyle name="Comma 8 11" xfId="3953" xr:uid="{BA9B8DF8-E40E-4B6B-8D79-6420043E1151}"/>
    <cellStyle name="Comma 8 11 2" xfId="5265" xr:uid="{6D215FCA-2070-4075-BEFF-9CD305666102}"/>
    <cellStyle name="Comma 8 12" xfId="2959" xr:uid="{3BACF2FB-42B6-4927-BAA0-4C3C9C16DED2}"/>
    <cellStyle name="Comma 8 13" xfId="4885" xr:uid="{4DF53F03-7D4D-4604-830F-029A7607DDA2}"/>
    <cellStyle name="Comma 8 14" xfId="5665" xr:uid="{1E302BBC-7B21-41E3-9391-E841FC2EC1A7}"/>
    <cellStyle name="Comma 8 2" xfId="1183" xr:uid="{00000000-0005-0000-0000-0000A2040000}"/>
    <cellStyle name="Comma 8 2 10" xfId="4887" xr:uid="{AA2CBE0B-1959-49E7-A7C5-BAAC24982593}"/>
    <cellStyle name="Comma 8 2 11" xfId="5667" xr:uid="{C65EAA61-0D56-48F4-B896-220E3C7C4CA4}"/>
    <cellStyle name="Comma 8 2 2" xfId="1184" xr:uid="{00000000-0005-0000-0000-0000A3040000}"/>
    <cellStyle name="Comma 8 2 2 2" xfId="1185" xr:uid="{00000000-0005-0000-0000-0000A4040000}"/>
    <cellStyle name="Comma 8 2 2 2 2" xfId="1186" xr:uid="{00000000-0005-0000-0000-0000A5040000}"/>
    <cellStyle name="Comma 8 2 2 2 2 2" xfId="3958" xr:uid="{47F1A880-B435-4813-A882-40324AFD4114}"/>
    <cellStyle name="Comma 8 2 2 2 2 2 2" xfId="5270" xr:uid="{73E6BBBC-6387-461E-92EF-BC112AA23A99}"/>
    <cellStyle name="Comma 8 2 2 2 2 3" xfId="2964" xr:uid="{C3299CBD-D955-479C-9176-061F23CEB79B}"/>
    <cellStyle name="Comma 8 2 2 2 2 4" xfId="4890" xr:uid="{C2E74887-B112-419E-901F-7768DA205046}"/>
    <cellStyle name="Comma 8 2 2 2 2 5" xfId="5670" xr:uid="{D6BBCE72-7A0E-486C-B090-0A241C711891}"/>
    <cellStyle name="Comma 8 2 2 2 3" xfId="3957" xr:uid="{B3BDA699-5357-4A28-8F39-E959039BB18D}"/>
    <cellStyle name="Comma 8 2 2 2 3 2" xfId="5269" xr:uid="{728E8D7D-9875-4204-9FA3-9D49B593A599}"/>
    <cellStyle name="Comma 8 2 2 2 4" xfId="2963" xr:uid="{99694467-0F16-4D91-BF6A-F4583BB5E073}"/>
    <cellStyle name="Comma 8 2 2 2 5" xfId="4889" xr:uid="{E3FC84DF-22B5-433B-A7AC-020637969F22}"/>
    <cellStyle name="Comma 8 2 2 2 6" xfId="5669" xr:uid="{D4816369-0BCB-4987-9078-45CDD4D75708}"/>
    <cellStyle name="Comma 8 2 2 3" xfId="1187" xr:uid="{00000000-0005-0000-0000-0000A6040000}"/>
    <cellStyle name="Comma 8 2 2 3 2" xfId="3959" xr:uid="{C2A9CBF0-BA73-4541-83BF-15D8B6FD7E79}"/>
    <cellStyle name="Comma 8 2 2 3 2 2" xfId="5271" xr:uid="{B9E1F4D0-695C-43B5-B640-B79CB981F55D}"/>
    <cellStyle name="Comma 8 2 2 3 3" xfId="2965" xr:uid="{C1F9C3A6-B225-495B-872B-4E091DAD0975}"/>
    <cellStyle name="Comma 8 2 2 3 4" xfId="4891" xr:uid="{FA4156DD-BBBB-4729-A573-7FE1231C6551}"/>
    <cellStyle name="Comma 8 2 2 3 5" xfId="5671" xr:uid="{08FEC911-4653-436C-9674-F7C96755CD7A}"/>
    <cellStyle name="Comma 8 2 2 4" xfId="1188" xr:uid="{00000000-0005-0000-0000-0000A7040000}"/>
    <cellStyle name="Comma 8 2 2 4 2" xfId="3960" xr:uid="{3279B3E8-5539-4FDE-8175-B621E7EBF3F3}"/>
    <cellStyle name="Comma 8 2 2 4 2 2" xfId="5272" xr:uid="{8F95A703-C6B1-4FA6-93A6-ACAC0FCFFEB4}"/>
    <cellStyle name="Comma 8 2 2 4 3" xfId="2966" xr:uid="{B5F50BBF-77A7-455F-87BD-DEF1F43D13DA}"/>
    <cellStyle name="Comma 8 2 2 4 4" xfId="4892" xr:uid="{C56A301E-4971-4287-AAD5-5F5715FD8E1D}"/>
    <cellStyle name="Comma 8 2 2 4 5" xfId="5672" xr:uid="{9405F4BB-E03F-4754-A749-C9E5B39888D0}"/>
    <cellStyle name="Comma 8 2 2 5" xfId="1189" xr:uid="{00000000-0005-0000-0000-0000A8040000}"/>
    <cellStyle name="Comma 8 2 2 5 2" xfId="3961" xr:uid="{D9956B2B-CD6E-4EDE-8A81-03925F0B557D}"/>
    <cellStyle name="Comma 8 2 2 5 2 2" xfId="5273" xr:uid="{05509B8F-BEE7-4093-BE30-0013C9C58276}"/>
    <cellStyle name="Comma 8 2 2 5 3" xfId="2967" xr:uid="{C4E9CE63-5699-4FBA-9D19-F854B825B5C6}"/>
    <cellStyle name="Comma 8 2 2 5 4" xfId="4893" xr:uid="{47444FAE-DEC2-42EB-86A3-AD2122DF9FDA}"/>
    <cellStyle name="Comma 8 2 2 5 5" xfId="5673" xr:uid="{F2188C72-9786-41CA-8616-23D133A025CD}"/>
    <cellStyle name="Comma 8 2 2 6" xfId="3956" xr:uid="{4DEFDA8C-3A74-4E0B-AE33-C57AE6FFB0AE}"/>
    <cellStyle name="Comma 8 2 2 6 2" xfId="5268" xr:uid="{F97EC849-1DDB-40A4-82E9-CC2FEE4E1B24}"/>
    <cellStyle name="Comma 8 2 2 7" xfId="2962" xr:uid="{80E4C52B-8299-419B-9CC6-79296B01DCC2}"/>
    <cellStyle name="Comma 8 2 2 8" xfId="4888" xr:uid="{AC93A6A2-5DA5-4680-AA30-923E51D147CC}"/>
    <cellStyle name="Comma 8 2 2 9" xfId="5668" xr:uid="{FBFA6AE9-485B-428D-BEB1-C994F2649FE5}"/>
    <cellStyle name="Comma 8 2 3" xfId="1190" xr:uid="{00000000-0005-0000-0000-0000A9040000}"/>
    <cellStyle name="Comma 8 2 3 2" xfId="1191" xr:uid="{00000000-0005-0000-0000-0000AA040000}"/>
    <cellStyle name="Comma 8 2 3 2 2" xfId="1192" xr:uid="{00000000-0005-0000-0000-0000AB040000}"/>
    <cellStyle name="Comma 8 2 3 2 2 2" xfId="3964" xr:uid="{912A273D-760E-4B7B-A604-B7A421E88C5E}"/>
    <cellStyle name="Comma 8 2 3 2 2 2 2" xfId="5276" xr:uid="{F94D09A5-EC07-4163-815E-FDE2C32E7A0E}"/>
    <cellStyle name="Comma 8 2 3 2 2 3" xfId="2970" xr:uid="{E237DBB0-0317-4415-8B1B-5FDC1C0A006A}"/>
    <cellStyle name="Comma 8 2 3 2 2 4" xfId="4896" xr:uid="{F3B80DFB-2A94-4785-8CA0-483DEE2E3491}"/>
    <cellStyle name="Comma 8 2 3 2 2 5" xfId="5676" xr:uid="{C3F310C2-0F1D-4BD6-830C-B5B1E706DEBC}"/>
    <cellStyle name="Comma 8 2 3 2 3" xfId="3963" xr:uid="{7E2FFEE8-BF83-4D69-896D-A5CE5FCD78A6}"/>
    <cellStyle name="Comma 8 2 3 2 3 2" xfId="5275" xr:uid="{FBFD3D99-C09F-4919-83BA-4A2C9BBF1CAB}"/>
    <cellStyle name="Comma 8 2 3 2 4" xfId="2969" xr:uid="{86F7390A-6742-4CEB-A12E-A21BE7308B44}"/>
    <cellStyle name="Comma 8 2 3 2 5" xfId="4895" xr:uid="{F071C8D0-B8F0-4E6C-B2D8-C600480C7A6F}"/>
    <cellStyle name="Comma 8 2 3 2 6" xfId="5675" xr:uid="{47047DA7-7C9F-420C-8086-15468320190D}"/>
    <cellStyle name="Comma 8 2 3 3" xfId="1193" xr:uid="{00000000-0005-0000-0000-0000AC040000}"/>
    <cellStyle name="Comma 8 2 3 3 2" xfId="3965" xr:uid="{765AA7E4-6F7B-40EC-94BA-8E8504CA81A4}"/>
    <cellStyle name="Comma 8 2 3 3 2 2" xfId="5277" xr:uid="{A74369E1-F4FA-47EC-99F7-756D9896D8F0}"/>
    <cellStyle name="Comma 8 2 3 3 3" xfId="2971" xr:uid="{F47C42D1-9C55-442D-8FF6-713310285844}"/>
    <cellStyle name="Comma 8 2 3 3 4" xfId="4897" xr:uid="{1B0B2C8E-C7C9-40AF-9DF4-0DAC5659D9A9}"/>
    <cellStyle name="Comma 8 2 3 3 5" xfId="5677" xr:uid="{E9A54DE9-A9EC-40F8-8BC5-6F5685737E72}"/>
    <cellStyle name="Comma 8 2 3 4" xfId="1194" xr:uid="{00000000-0005-0000-0000-0000AD040000}"/>
    <cellStyle name="Comma 8 2 3 4 2" xfId="3966" xr:uid="{756D0633-7755-434D-895F-AC26BEC7B964}"/>
    <cellStyle name="Comma 8 2 3 4 2 2" xfId="5278" xr:uid="{06A1D928-E907-47BA-B08A-24C3F6AC8E3A}"/>
    <cellStyle name="Comma 8 2 3 4 3" xfId="2972" xr:uid="{DDA9277C-EC73-4426-998A-CCB3D62B3524}"/>
    <cellStyle name="Comma 8 2 3 4 4" xfId="4898" xr:uid="{9834EE43-D434-4B40-AAAF-5AEA4C1C709D}"/>
    <cellStyle name="Comma 8 2 3 4 5" xfId="5678" xr:uid="{6563D3CE-CE7C-49A2-9A5B-463C9564C8C3}"/>
    <cellStyle name="Comma 8 2 3 5" xfId="1195" xr:uid="{00000000-0005-0000-0000-0000AE040000}"/>
    <cellStyle name="Comma 8 2 3 5 2" xfId="3967" xr:uid="{A3417B7C-F655-44CD-9683-FE925C815916}"/>
    <cellStyle name="Comma 8 2 3 5 2 2" xfId="5279" xr:uid="{D0077B11-7C89-4616-AA78-72C2FA57458F}"/>
    <cellStyle name="Comma 8 2 3 5 3" xfId="2973" xr:uid="{77B5E835-4B4B-4B72-B3A0-665C257FD3B3}"/>
    <cellStyle name="Comma 8 2 3 5 4" xfId="4899" xr:uid="{C0BC4672-110F-470C-922F-CEA39365F0E9}"/>
    <cellStyle name="Comma 8 2 3 5 5" xfId="5679" xr:uid="{02F9C6A6-69E4-4BC9-A731-4A9CD699C73B}"/>
    <cellStyle name="Comma 8 2 3 6" xfId="3962" xr:uid="{4662551A-E310-4B01-BF50-D386115E176F}"/>
    <cellStyle name="Comma 8 2 3 6 2" xfId="5274" xr:uid="{6EC81F78-2092-4578-85DC-340C5DC9CCAE}"/>
    <cellStyle name="Comma 8 2 3 7" xfId="2968" xr:uid="{F6D5E381-2E80-41DB-B7E2-7D5D23201ED8}"/>
    <cellStyle name="Comma 8 2 3 8" xfId="4894" xr:uid="{8730ADA6-3583-46AA-B03D-19E8C87DDE58}"/>
    <cellStyle name="Comma 8 2 3 9" xfId="5674" xr:uid="{D14024F9-32D3-4589-9F29-C3E12486806E}"/>
    <cellStyle name="Comma 8 2 4" xfId="1196" xr:uid="{00000000-0005-0000-0000-0000AF040000}"/>
    <cellStyle name="Comma 8 2 4 2" xfId="1197" xr:uid="{00000000-0005-0000-0000-0000B0040000}"/>
    <cellStyle name="Comma 8 2 4 2 2" xfId="3969" xr:uid="{2EF54549-02B9-46D2-BA51-A7C8FE23314E}"/>
    <cellStyle name="Comma 8 2 4 2 2 2" xfId="5281" xr:uid="{F7AD2092-4635-49F2-92C5-6204AB080E9D}"/>
    <cellStyle name="Comma 8 2 4 2 3" xfId="2975" xr:uid="{DE4D8411-C3A9-4455-9285-3F371BCB1E99}"/>
    <cellStyle name="Comma 8 2 4 2 4" xfId="4901" xr:uid="{1CA5725F-5849-45E1-B560-D138D2E54F35}"/>
    <cellStyle name="Comma 8 2 4 2 5" xfId="5681" xr:uid="{E16D86A5-3FAC-4194-A17A-CC41E2EC51C6}"/>
    <cellStyle name="Comma 8 2 4 3" xfId="3968" xr:uid="{CFF72602-F1F7-41E6-A66D-D68E87CD9B9B}"/>
    <cellStyle name="Comma 8 2 4 3 2" xfId="5280" xr:uid="{07633ABE-2BA9-4332-AB0B-981F3647FDEB}"/>
    <cellStyle name="Comma 8 2 4 4" xfId="2974" xr:uid="{9E12F39A-B5ED-483F-B9DC-FF3490A68B66}"/>
    <cellStyle name="Comma 8 2 4 5" xfId="4900" xr:uid="{8E32301A-303C-4C99-9754-DC77C01A42F8}"/>
    <cellStyle name="Comma 8 2 4 6" xfId="5680" xr:uid="{2126DF8D-B35E-4D20-A267-F9708BDE0345}"/>
    <cellStyle name="Comma 8 2 5" xfId="1198" xr:uid="{00000000-0005-0000-0000-0000B1040000}"/>
    <cellStyle name="Comma 8 2 5 2" xfId="3970" xr:uid="{02FE55A7-A6C0-4A3F-B859-42DD7446030A}"/>
    <cellStyle name="Comma 8 2 5 2 2" xfId="5282" xr:uid="{8084DC48-10F7-43E3-B782-83586FB3B407}"/>
    <cellStyle name="Comma 8 2 5 3" xfId="2976" xr:uid="{7E758BD8-63F6-4CC4-8FE7-30C7FDEAF143}"/>
    <cellStyle name="Comma 8 2 5 4" xfId="4902" xr:uid="{54341DA6-1402-425E-B527-B55D9FE2666F}"/>
    <cellStyle name="Comma 8 2 5 5" xfId="5682" xr:uid="{6B173900-7935-4F52-9F46-A00AAAFD50E5}"/>
    <cellStyle name="Comma 8 2 6" xfId="1199" xr:uid="{00000000-0005-0000-0000-0000B2040000}"/>
    <cellStyle name="Comma 8 2 6 2" xfId="3971" xr:uid="{E0E98AF9-2D63-4D7A-A1E3-589CD8E5F3F8}"/>
    <cellStyle name="Comma 8 2 6 2 2" xfId="5283" xr:uid="{85DF4341-7A42-40C8-AAAA-AB7011A873BD}"/>
    <cellStyle name="Comma 8 2 6 3" xfId="2977" xr:uid="{3B3E7BF3-7B20-483F-A931-D045A98CC6A8}"/>
    <cellStyle name="Comma 8 2 6 4" xfId="4903" xr:uid="{679FF651-9965-4356-B7E4-D250E57E72B0}"/>
    <cellStyle name="Comma 8 2 6 5" xfId="5683" xr:uid="{9893B131-E347-41D6-B9ED-439810240162}"/>
    <cellStyle name="Comma 8 2 7" xfId="1200" xr:uid="{00000000-0005-0000-0000-0000B3040000}"/>
    <cellStyle name="Comma 8 2 7 2" xfId="3972" xr:uid="{4F6E8471-97E5-4C5C-BA41-B1F4B9CB9A30}"/>
    <cellStyle name="Comma 8 2 7 2 2" xfId="5284" xr:uid="{0C27EB52-BC75-4E95-BAEB-70485A6C748F}"/>
    <cellStyle name="Comma 8 2 7 3" xfId="2978" xr:uid="{8F448EEA-0445-46B3-BF5F-B649777A7B2F}"/>
    <cellStyle name="Comma 8 2 7 4" xfId="4904" xr:uid="{20AF3873-36A5-48EC-B6D0-B2139A44DC93}"/>
    <cellStyle name="Comma 8 2 7 5" xfId="5684" xr:uid="{9CA10DC0-3EDA-4D83-BC0D-48CCD9375181}"/>
    <cellStyle name="Comma 8 2 8" xfId="3955" xr:uid="{08C22D5F-B7F1-4701-BDAC-93E59FAB618C}"/>
    <cellStyle name="Comma 8 2 8 2" xfId="5267" xr:uid="{EAB6D24C-8738-4724-AA78-5E9D46E106FE}"/>
    <cellStyle name="Comma 8 2 9" xfId="2961" xr:uid="{8CF8890B-0F8A-4CAA-8409-4380475D8D9C}"/>
    <cellStyle name="Comma 8 3" xfId="1201" xr:uid="{00000000-0005-0000-0000-0000B4040000}"/>
    <cellStyle name="Comma 8 3 2" xfId="1202" xr:uid="{00000000-0005-0000-0000-0000B5040000}"/>
    <cellStyle name="Comma 8 3 2 2" xfId="1203" xr:uid="{00000000-0005-0000-0000-0000B6040000}"/>
    <cellStyle name="Comma 8 3 2 2 2" xfId="3975" xr:uid="{5F4A3C8C-5CFE-4003-99CE-895BF46AC7C3}"/>
    <cellStyle name="Comma 8 3 2 2 2 2" xfId="5287" xr:uid="{26F7C3B8-0D9B-4CAB-B970-1D68875FF534}"/>
    <cellStyle name="Comma 8 3 2 2 3" xfId="2981" xr:uid="{825AD12D-D337-49D1-AF84-F0B9CC232DC5}"/>
    <cellStyle name="Comma 8 3 2 2 4" xfId="4907" xr:uid="{66F39B7C-C801-4A6D-9C64-50A7A9D21F0F}"/>
    <cellStyle name="Comma 8 3 2 2 5" xfId="5687" xr:uid="{A1C0FE27-A6E2-4C69-B7A5-13B475C45293}"/>
    <cellStyle name="Comma 8 3 2 3" xfId="3974" xr:uid="{4DAC6A8C-9730-4C8B-9D5D-8BF1D2107DB6}"/>
    <cellStyle name="Comma 8 3 2 3 2" xfId="5286" xr:uid="{3E80C3B9-2C78-4D95-A0E1-845FDC20E02F}"/>
    <cellStyle name="Comma 8 3 2 4" xfId="2980" xr:uid="{2D8EB616-AFCE-4F00-B000-7D6A3A5A3EEE}"/>
    <cellStyle name="Comma 8 3 2 5" xfId="4906" xr:uid="{EE856994-D8D1-47D6-A8D3-8127F322EE28}"/>
    <cellStyle name="Comma 8 3 2 6" xfId="5686" xr:uid="{7E9F457A-EE47-4FF7-854B-34FF272C2854}"/>
    <cellStyle name="Comma 8 3 3" xfId="1204" xr:uid="{00000000-0005-0000-0000-0000B7040000}"/>
    <cellStyle name="Comma 8 3 3 2" xfId="3976" xr:uid="{3315F846-40C1-41FF-8C2B-38C31A332DE7}"/>
    <cellStyle name="Comma 8 3 3 2 2" xfId="5288" xr:uid="{1BA1DAD2-E713-47AB-B6DC-B6409F64EA25}"/>
    <cellStyle name="Comma 8 3 3 3" xfId="2982" xr:uid="{FB03CA14-9BD9-4E96-A127-C5C2F61C30F6}"/>
    <cellStyle name="Comma 8 3 3 4" xfId="4908" xr:uid="{0F1643E2-CA88-4B29-AC7A-0E8127437F72}"/>
    <cellStyle name="Comma 8 3 3 5" xfId="5688" xr:uid="{CC6BEEA2-B4DE-4F57-A566-10FEA09F54B8}"/>
    <cellStyle name="Comma 8 3 4" xfId="1205" xr:uid="{00000000-0005-0000-0000-0000B8040000}"/>
    <cellStyle name="Comma 8 3 4 2" xfId="3977" xr:uid="{D3401200-62A6-4566-87B6-81358C0140D0}"/>
    <cellStyle name="Comma 8 3 4 2 2" xfId="5289" xr:uid="{12895454-D1E3-4DAC-8828-04B72A0CB500}"/>
    <cellStyle name="Comma 8 3 4 3" xfId="2983" xr:uid="{F7BD68CE-2D3C-4E80-8287-B67741183D3A}"/>
    <cellStyle name="Comma 8 3 4 4" xfId="4909" xr:uid="{8A77E632-A500-40C1-BCE0-EE48CCF7C289}"/>
    <cellStyle name="Comma 8 3 4 5" xfId="5689" xr:uid="{C887A8BB-C2C3-4EAD-89D0-1CCC5DF8CEBD}"/>
    <cellStyle name="Comma 8 3 5" xfId="1206" xr:uid="{00000000-0005-0000-0000-0000B9040000}"/>
    <cellStyle name="Comma 8 3 5 2" xfId="3978" xr:uid="{0C5D437A-58BD-4D14-B918-E504AE6A8629}"/>
    <cellStyle name="Comma 8 3 5 2 2" xfId="5290" xr:uid="{71302FC2-0682-4E57-802D-85497DB89147}"/>
    <cellStyle name="Comma 8 3 5 3" xfId="2984" xr:uid="{F72B7C09-7290-467C-A34D-151208980E44}"/>
    <cellStyle name="Comma 8 3 5 4" xfId="4910" xr:uid="{972AB599-D096-493B-B305-E9442EFE8261}"/>
    <cellStyle name="Comma 8 3 5 5" xfId="5690" xr:uid="{E008B0E2-A937-49D1-8A6A-E99288EFB6FA}"/>
    <cellStyle name="Comma 8 3 6" xfId="3973" xr:uid="{907F4778-DD7F-44C5-A2C3-7B9E117ABA33}"/>
    <cellStyle name="Comma 8 3 6 2" xfId="5285" xr:uid="{F9FDA50E-0870-4F65-866B-9F3244575A9F}"/>
    <cellStyle name="Comma 8 3 7" xfId="2979" xr:uid="{B9841ECE-EBBA-45B4-9A74-166BC1E6216E}"/>
    <cellStyle name="Comma 8 3 8" xfId="4905" xr:uid="{B9DE84A1-0BCA-4A06-9EF8-7C88F505D9A9}"/>
    <cellStyle name="Comma 8 3 9" xfId="5685" xr:uid="{3FB9D285-05B7-4BF8-84D8-B6A0FA0D5150}"/>
    <cellStyle name="Comma 8 4" xfId="1207" xr:uid="{00000000-0005-0000-0000-0000BA040000}"/>
    <cellStyle name="Comma 8 4 2" xfId="1208" xr:uid="{00000000-0005-0000-0000-0000BB040000}"/>
    <cellStyle name="Comma 8 4 2 2" xfId="1209" xr:uid="{00000000-0005-0000-0000-0000BC040000}"/>
    <cellStyle name="Comma 8 4 2 2 2" xfId="3981" xr:uid="{CD212063-8257-4366-BFA6-25559E6AF86B}"/>
    <cellStyle name="Comma 8 4 2 2 2 2" xfId="5293" xr:uid="{6BEE5048-79FE-4798-9343-343613AF8051}"/>
    <cellStyle name="Comma 8 4 2 2 3" xfId="2987" xr:uid="{E21220D9-34C8-4E40-9F5A-47DF9E233CCE}"/>
    <cellStyle name="Comma 8 4 2 2 4" xfId="4913" xr:uid="{4060888F-193E-4EEC-A76A-F7877C9AD04E}"/>
    <cellStyle name="Comma 8 4 2 2 5" xfId="5693" xr:uid="{FF836098-73E0-4651-A08B-9E24C6C028DA}"/>
    <cellStyle name="Comma 8 4 2 3" xfId="3980" xr:uid="{297AF3D7-7C32-4FDE-9323-9A77BD410127}"/>
    <cellStyle name="Comma 8 4 2 3 2" xfId="5292" xr:uid="{79F628B1-BD42-4B1A-854C-322799FBE05B}"/>
    <cellStyle name="Comma 8 4 2 4" xfId="2986" xr:uid="{96A18D42-2F7A-4960-8C94-7D9A89B81581}"/>
    <cellStyle name="Comma 8 4 2 5" xfId="4912" xr:uid="{D3B9B4C4-96B0-4A59-954A-189E327E3A29}"/>
    <cellStyle name="Comma 8 4 2 6" xfId="5692" xr:uid="{A873591A-8535-4463-A080-14B480D4E2EA}"/>
    <cellStyle name="Comma 8 4 3" xfId="1210" xr:uid="{00000000-0005-0000-0000-0000BD040000}"/>
    <cellStyle name="Comma 8 4 3 2" xfId="3982" xr:uid="{3A626E28-B27A-4903-A156-B84F5F90BC34}"/>
    <cellStyle name="Comma 8 4 3 2 2" xfId="5294" xr:uid="{F5F1CA67-7A98-45A7-9069-065280E57BBA}"/>
    <cellStyle name="Comma 8 4 3 3" xfId="2988" xr:uid="{CE0C9A94-1101-4DF0-ACDC-04198F0F01BD}"/>
    <cellStyle name="Comma 8 4 3 4" xfId="4914" xr:uid="{1650455B-B52F-493E-BEAC-224E5CAC7B22}"/>
    <cellStyle name="Comma 8 4 3 5" xfId="5694" xr:uid="{744243F4-14E8-4D08-90B8-19B59D3305AB}"/>
    <cellStyle name="Comma 8 4 4" xfId="1211" xr:uid="{00000000-0005-0000-0000-0000BE040000}"/>
    <cellStyle name="Comma 8 4 4 2" xfId="3983" xr:uid="{BA11B6FC-8240-4348-A948-62D635FFF3E3}"/>
    <cellStyle name="Comma 8 4 4 2 2" xfId="5295" xr:uid="{0DD6CB9B-3305-4650-A2CD-5C9FC3FB2B05}"/>
    <cellStyle name="Comma 8 4 4 3" xfId="2989" xr:uid="{A4381AC4-C5FC-41E6-A218-D6D213B60798}"/>
    <cellStyle name="Comma 8 4 4 4" xfId="4915" xr:uid="{EFDC46D8-A281-4E49-B1C6-767304C088C2}"/>
    <cellStyle name="Comma 8 4 4 5" xfId="5695" xr:uid="{F043306C-E12F-4FC9-A342-F91647541FEC}"/>
    <cellStyle name="Comma 8 4 5" xfId="1212" xr:uid="{00000000-0005-0000-0000-0000BF040000}"/>
    <cellStyle name="Comma 8 4 5 2" xfId="3984" xr:uid="{B5361D42-3762-4051-9CCF-7D065185A08B}"/>
    <cellStyle name="Comma 8 4 5 2 2" xfId="5296" xr:uid="{6642EA2D-1D46-4401-88E6-2CEA227ED08E}"/>
    <cellStyle name="Comma 8 4 5 3" xfId="2990" xr:uid="{9CA61E5F-69A8-4EDD-A57A-35A5ED1C453A}"/>
    <cellStyle name="Comma 8 4 5 4" xfId="4916" xr:uid="{A9B3DEC6-C6AB-4B15-9DCC-06AD1CC74D45}"/>
    <cellStyle name="Comma 8 4 5 5" xfId="5696" xr:uid="{600F371C-D68C-468E-91D7-2B2CD8D5A382}"/>
    <cellStyle name="Comma 8 4 6" xfId="3979" xr:uid="{C68B1862-FB97-4720-AE5C-4478292A3E9A}"/>
    <cellStyle name="Comma 8 4 6 2" xfId="5291" xr:uid="{5E0DEBE6-86B6-445F-9B70-3B81C2CBB42B}"/>
    <cellStyle name="Comma 8 4 7" xfId="2985" xr:uid="{BDED464D-BB71-4D30-9D78-EBF811812789}"/>
    <cellStyle name="Comma 8 4 8" xfId="4911" xr:uid="{01809B94-BBFE-485D-B410-931E30848B12}"/>
    <cellStyle name="Comma 8 4 9" xfId="5691" xr:uid="{AD20AF99-08FF-4784-A9ED-58D91632893C}"/>
    <cellStyle name="Comma 8 5" xfId="1213" xr:uid="{00000000-0005-0000-0000-0000C0040000}"/>
    <cellStyle name="Comma 8 5 2" xfId="1214" xr:uid="{00000000-0005-0000-0000-0000C1040000}"/>
    <cellStyle name="Comma 8 5 2 2" xfId="1215" xr:uid="{00000000-0005-0000-0000-0000C2040000}"/>
    <cellStyle name="Comma 8 5 2 2 2" xfId="3987" xr:uid="{1B1B4128-3450-4D84-9BB8-5CE750AEDA7C}"/>
    <cellStyle name="Comma 8 5 2 2 2 2" xfId="5299" xr:uid="{7C8B9698-D6AF-450B-A34E-EEEF507E2E72}"/>
    <cellStyle name="Comma 8 5 2 2 3" xfId="2993" xr:uid="{3AB222D2-D977-4E57-B0ED-F5087E8B921B}"/>
    <cellStyle name="Comma 8 5 2 2 4" xfId="4919" xr:uid="{640A012A-2162-48AB-A96E-90A0F905FE96}"/>
    <cellStyle name="Comma 8 5 2 2 5" xfId="5699" xr:uid="{0B646A5E-5B70-4DC3-9885-67969535A5ED}"/>
    <cellStyle name="Comma 8 5 2 3" xfId="3986" xr:uid="{A6999EED-5F47-49BD-AB21-3EE3014F6D25}"/>
    <cellStyle name="Comma 8 5 2 3 2" xfId="5298" xr:uid="{7840A2FF-04C2-4A1E-9206-622BA68F41D2}"/>
    <cellStyle name="Comma 8 5 2 4" xfId="2992" xr:uid="{7EC866D1-7773-43BB-98BE-089F2B67C874}"/>
    <cellStyle name="Comma 8 5 2 5" xfId="4918" xr:uid="{D44184C4-0D75-4A37-848F-534E3FD88256}"/>
    <cellStyle name="Comma 8 5 2 6" xfId="5698" xr:uid="{CAF61906-3D25-4EA3-893E-747AD9B5B8F8}"/>
    <cellStyle name="Comma 8 5 3" xfId="1216" xr:uid="{00000000-0005-0000-0000-0000C3040000}"/>
    <cellStyle name="Comma 8 5 3 2" xfId="3988" xr:uid="{295FB083-1007-4F07-82B0-1A557F242946}"/>
    <cellStyle name="Comma 8 5 3 2 2" xfId="5300" xr:uid="{3B84C0C8-52E2-4F6A-9262-9EE5C98ACE9C}"/>
    <cellStyle name="Comma 8 5 3 3" xfId="2994" xr:uid="{3996DCE1-057D-4E0A-A239-5CE3F403B1C5}"/>
    <cellStyle name="Comma 8 5 3 4" xfId="4920" xr:uid="{61DAB7A3-1030-43BE-9B67-27B459963B61}"/>
    <cellStyle name="Comma 8 5 3 5" xfId="5700" xr:uid="{7BABB696-EE45-4358-9F12-48D049D06510}"/>
    <cellStyle name="Comma 8 5 4" xfId="1217" xr:uid="{00000000-0005-0000-0000-0000C4040000}"/>
    <cellStyle name="Comma 8 5 4 2" xfId="3989" xr:uid="{215AD395-8BD5-432E-9F88-D105F0E5F6E7}"/>
    <cellStyle name="Comma 8 5 4 2 2" xfId="5301" xr:uid="{B42E99C5-CC80-41B6-92F5-9A2F4617141C}"/>
    <cellStyle name="Comma 8 5 4 3" xfId="2995" xr:uid="{4996F940-7494-4391-8453-1DC5D3DB4222}"/>
    <cellStyle name="Comma 8 5 4 4" xfId="4921" xr:uid="{187F1C54-3E82-4425-AA08-55A5B69CF976}"/>
    <cellStyle name="Comma 8 5 4 5" xfId="5701" xr:uid="{D6A2A91E-E4F4-4E75-831E-EC0140DAEE70}"/>
    <cellStyle name="Comma 8 5 5" xfId="1218" xr:uid="{00000000-0005-0000-0000-0000C5040000}"/>
    <cellStyle name="Comma 8 5 5 2" xfId="3990" xr:uid="{092F1C8C-E17D-4AA0-B5C0-49C86E0BA0D5}"/>
    <cellStyle name="Comma 8 5 5 2 2" xfId="5302" xr:uid="{06FDE6FE-B8F3-4F18-9343-702D734A957D}"/>
    <cellStyle name="Comma 8 5 5 3" xfId="2996" xr:uid="{00CDD590-5949-4C72-BA1B-CA1E390DA7C0}"/>
    <cellStyle name="Comma 8 5 5 4" xfId="4922" xr:uid="{11E6E981-FF17-4381-91F0-40075438F17A}"/>
    <cellStyle name="Comma 8 5 5 5" xfId="5702" xr:uid="{161C0C3A-E748-4DF6-B035-1D8B8BB53496}"/>
    <cellStyle name="Comma 8 5 6" xfId="3985" xr:uid="{DE7EEB48-573B-49FD-92C6-DCB78BCE7DB1}"/>
    <cellStyle name="Comma 8 5 6 2" xfId="5297" xr:uid="{8ADF2E87-27AF-4107-A73E-63CFEDCA6355}"/>
    <cellStyle name="Comma 8 5 7" xfId="2991" xr:uid="{E6A2DE89-CE6A-437C-A471-3217236DAF6D}"/>
    <cellStyle name="Comma 8 5 8" xfId="4917" xr:uid="{0FE094E6-2F64-42BB-AD5C-FEAE87A645CA}"/>
    <cellStyle name="Comma 8 5 9" xfId="5697" xr:uid="{6CED5FE9-C669-4199-98D1-1C19836075C0}"/>
    <cellStyle name="Comma 8 6" xfId="1219" xr:uid="{00000000-0005-0000-0000-0000C6040000}"/>
    <cellStyle name="Comma 8 6 2" xfId="1220" xr:uid="{00000000-0005-0000-0000-0000C7040000}"/>
    <cellStyle name="Comma 8 6 2 2" xfId="3992" xr:uid="{2F473179-B50A-498C-8FC3-35FBD882B854}"/>
    <cellStyle name="Comma 8 6 2 2 2" xfId="5304" xr:uid="{55813075-745E-43FE-AFE0-D35A1E2911B9}"/>
    <cellStyle name="Comma 8 6 2 3" xfId="2998" xr:uid="{A3A4C48B-A2B1-47B1-8FC8-5A37F431DD18}"/>
    <cellStyle name="Comma 8 6 2 4" xfId="4924" xr:uid="{AC87B730-4D0C-4ECB-B895-E923D9E39033}"/>
    <cellStyle name="Comma 8 6 2 5" xfId="5704" xr:uid="{26E676FC-39E9-47A9-83A2-84353BCEB4C2}"/>
    <cellStyle name="Comma 8 6 3" xfId="3991" xr:uid="{430414D2-B47B-4378-A4FC-F9195CF16A41}"/>
    <cellStyle name="Comma 8 6 3 2" xfId="5303" xr:uid="{DBDCD1D4-631E-49A6-82BC-A44B33830C91}"/>
    <cellStyle name="Comma 8 6 4" xfId="2997" xr:uid="{58F329A5-9191-43F1-8F48-CE0DF5685BCA}"/>
    <cellStyle name="Comma 8 6 5" xfId="4923" xr:uid="{DE058F54-6967-46B1-890F-332A8DA48BC2}"/>
    <cellStyle name="Comma 8 6 6" xfId="5703" xr:uid="{5A453CF6-C079-44BF-AC8C-3D3FCF63390C}"/>
    <cellStyle name="Comma 8 7" xfId="1221" xr:uid="{00000000-0005-0000-0000-0000C8040000}"/>
    <cellStyle name="Comma 8 7 2" xfId="3993" xr:uid="{3FC8BA80-8002-4419-90C4-DC12ABF03668}"/>
    <cellStyle name="Comma 8 7 2 2" xfId="5305" xr:uid="{9836425C-08E3-49BC-9F1A-4DD4E5FD4FFF}"/>
    <cellStyle name="Comma 8 7 3" xfId="2999" xr:uid="{C1DA99B5-0DE0-49E2-9641-7321A57EC43B}"/>
    <cellStyle name="Comma 8 7 4" xfId="4925" xr:uid="{E51674F0-4C56-4605-BEBA-D2204170C043}"/>
    <cellStyle name="Comma 8 7 5" xfId="5705" xr:uid="{7301FC2D-A177-45B4-A63A-3745B523C19C}"/>
    <cellStyle name="Comma 8 8" xfId="1222" xr:uid="{00000000-0005-0000-0000-0000C9040000}"/>
    <cellStyle name="Comma 8 9" xfId="1223" xr:uid="{00000000-0005-0000-0000-0000CA040000}"/>
    <cellStyle name="Comma 8 9 2" xfId="3994" xr:uid="{7F674420-C6AE-44ED-9A57-FADF38BA9DA6}"/>
    <cellStyle name="Comma 8 9 2 2" xfId="5306" xr:uid="{057EB7A1-EC8D-4B1D-8704-CEB79F1BB9F7}"/>
    <cellStyle name="Comma 8 9 3" xfId="3000" xr:uid="{C9623601-05A2-4D92-BD1C-7E3F4887449B}"/>
    <cellStyle name="Comma 8 9 4" xfId="4926" xr:uid="{1B94B114-DAAE-41EE-BC86-8DA818F0EC60}"/>
    <cellStyle name="Comma 8 9 5" xfId="5706" xr:uid="{0F09A03E-6D8A-4C08-8777-DF11B10ADF3C}"/>
    <cellStyle name="Comma 9" xfId="1224" xr:uid="{00000000-0005-0000-0000-0000CB040000}"/>
    <cellStyle name="Comma 9 10" xfId="4927" xr:uid="{51A4CFC2-655B-4682-8D73-9628E8C226A6}"/>
    <cellStyle name="Comma 9 11" xfId="5707" xr:uid="{5EC75EF4-03ED-49F6-8959-93CA0D1E22A3}"/>
    <cellStyle name="Comma 9 2" xfId="1225" xr:uid="{00000000-0005-0000-0000-0000CC040000}"/>
    <cellStyle name="Comma 9 2 2" xfId="1226" xr:uid="{00000000-0005-0000-0000-0000CD040000}"/>
    <cellStyle name="Comma 9 2 2 2" xfId="1227" xr:uid="{00000000-0005-0000-0000-0000CE040000}"/>
    <cellStyle name="Comma 9 2 2 2 2" xfId="3998" xr:uid="{2F3CED7B-795B-4A4C-8E19-C0A443255FCB}"/>
    <cellStyle name="Comma 9 2 2 2 2 2" xfId="5310" xr:uid="{BDC9ED63-7413-44AB-AD82-5521DD84BBF4}"/>
    <cellStyle name="Comma 9 2 2 2 3" xfId="3004" xr:uid="{279A07B7-9B15-4439-9891-ADDD2576BB36}"/>
    <cellStyle name="Comma 9 2 2 2 4" xfId="4930" xr:uid="{AF6ED8CD-9779-4312-AE44-FE2C4B149D25}"/>
    <cellStyle name="Comma 9 2 2 2 5" xfId="5710" xr:uid="{1F2926DE-51D8-40D5-B825-23C8930045EF}"/>
    <cellStyle name="Comma 9 2 2 3" xfId="3997" xr:uid="{DA52E576-F900-4BC9-876E-0AB16F32B5B8}"/>
    <cellStyle name="Comma 9 2 2 3 2" xfId="5309" xr:uid="{5983541F-785C-4E5B-9C3E-E3F7D0AF55B8}"/>
    <cellStyle name="Comma 9 2 2 4" xfId="3003" xr:uid="{BD01F51A-3482-4857-B1B7-170993CE37BB}"/>
    <cellStyle name="Comma 9 2 2 5" xfId="4929" xr:uid="{507C0980-BE4F-4AA6-8EEC-7E2BD26C6A4C}"/>
    <cellStyle name="Comma 9 2 2 6" xfId="5709" xr:uid="{92A764F7-236D-4719-A8E8-4E4BCF3664C8}"/>
    <cellStyle name="Comma 9 2 3" xfId="1228" xr:uid="{00000000-0005-0000-0000-0000CF040000}"/>
    <cellStyle name="Comma 9 2 3 2" xfId="3999" xr:uid="{5DD5C0CD-26C4-4AF8-B674-DB7AB52EB0FE}"/>
    <cellStyle name="Comma 9 2 3 2 2" xfId="5311" xr:uid="{AC35BD20-7547-442A-AB91-0181455AA986}"/>
    <cellStyle name="Comma 9 2 3 3" xfId="3005" xr:uid="{96467B1A-7734-4551-A0E9-BAE2F357A8C3}"/>
    <cellStyle name="Comma 9 2 3 4" xfId="4931" xr:uid="{49DCC8AE-180D-421D-B8DF-FF12ADE2B43A}"/>
    <cellStyle name="Comma 9 2 3 5" xfId="5711" xr:uid="{6F725822-647C-4911-A90E-FD8F5099C64C}"/>
    <cellStyle name="Comma 9 2 4" xfId="1229" xr:uid="{00000000-0005-0000-0000-0000D0040000}"/>
    <cellStyle name="Comma 9 2 4 2" xfId="4000" xr:uid="{73A400FE-3A9B-455E-AFD3-F9E4185993E9}"/>
    <cellStyle name="Comma 9 2 4 2 2" xfId="5312" xr:uid="{93795189-1C6D-4A37-81D3-6FC3521FD25D}"/>
    <cellStyle name="Comma 9 2 4 3" xfId="3006" xr:uid="{2DA6FD4B-644C-449A-A641-3D85330D8BA8}"/>
    <cellStyle name="Comma 9 2 4 4" xfId="4932" xr:uid="{0F772316-E123-4245-A214-D48634B3A01F}"/>
    <cellStyle name="Comma 9 2 4 5" xfId="5712" xr:uid="{BD4B1883-C14C-455B-80C7-7C3CE151275F}"/>
    <cellStyle name="Comma 9 2 5" xfId="1230" xr:uid="{00000000-0005-0000-0000-0000D1040000}"/>
    <cellStyle name="Comma 9 2 5 2" xfId="4001" xr:uid="{46B98CFD-A4BB-43F6-B926-B3DA034996AD}"/>
    <cellStyle name="Comma 9 2 5 2 2" xfId="5313" xr:uid="{3BA07C1A-CE51-4743-96AE-4D622E88335B}"/>
    <cellStyle name="Comma 9 2 5 3" xfId="3007" xr:uid="{36D6F967-BDCD-46D3-B25A-F667C7362701}"/>
    <cellStyle name="Comma 9 2 5 4" xfId="4933" xr:uid="{FF154A86-CEEA-4856-8523-786C86C25926}"/>
    <cellStyle name="Comma 9 2 5 5" xfId="5713" xr:uid="{2504AEC2-FA11-4877-8E33-A9056D9F0DAA}"/>
    <cellStyle name="Comma 9 2 6" xfId="3996" xr:uid="{5FC64BD3-5C81-4EE6-B24B-067F76F988EC}"/>
    <cellStyle name="Comma 9 2 6 2" xfId="5308" xr:uid="{DC41CCB1-65B0-43B3-AEC4-74309BED3679}"/>
    <cellStyle name="Comma 9 2 7" xfId="3002" xr:uid="{A48638CB-BA05-4E8C-9200-DB5DE5C46ED7}"/>
    <cellStyle name="Comma 9 2 8" xfId="4928" xr:uid="{FA06CD20-F15F-48E1-904A-7E78458785BC}"/>
    <cellStyle name="Comma 9 2 9" xfId="5708" xr:uid="{01304664-8977-45F3-846F-3A5AA71EEE5A}"/>
    <cellStyle name="Comma 9 3" xfId="1231" xr:uid="{00000000-0005-0000-0000-0000D2040000}"/>
    <cellStyle name="Comma 9 3 2" xfId="1232" xr:uid="{00000000-0005-0000-0000-0000D3040000}"/>
    <cellStyle name="Comma 9 3 2 2" xfId="4003" xr:uid="{70C56981-42F0-46D0-9DCA-BA584FA62A70}"/>
    <cellStyle name="Comma 9 3 2 2 2" xfId="5315" xr:uid="{A9CDF852-DF60-4600-8BA3-8DA4A272102D}"/>
    <cellStyle name="Comma 9 3 2 3" xfId="3009" xr:uid="{C0F3CE90-526B-4E42-A947-541E0A022769}"/>
    <cellStyle name="Comma 9 3 2 4" xfId="4935" xr:uid="{622D43D4-EC04-4AE5-84F9-6A2B5F662796}"/>
    <cellStyle name="Comma 9 3 2 5" xfId="5715" xr:uid="{FE58C7F2-5900-4671-AF74-FA976B00AF23}"/>
    <cellStyle name="Comma 9 3 3" xfId="4002" xr:uid="{82BE66A2-6E5C-4C34-A457-B145CB19940C}"/>
    <cellStyle name="Comma 9 3 3 2" xfId="5314" xr:uid="{8A551BAC-2EF3-454A-9C11-1E6C32EDFDDA}"/>
    <cellStyle name="Comma 9 3 4" xfId="3008" xr:uid="{8ED7F952-7CFD-429B-816D-EE9BEE5776DA}"/>
    <cellStyle name="Comma 9 3 5" xfId="4934" xr:uid="{32C84E70-A595-4D6D-8C79-7934BE2CAF27}"/>
    <cellStyle name="Comma 9 3 6" xfId="5714" xr:uid="{DDECD9C5-B716-4635-B8D5-BE9F63FC0921}"/>
    <cellStyle name="Comma 9 4" xfId="1233" xr:uid="{00000000-0005-0000-0000-0000D4040000}"/>
    <cellStyle name="Comma 9 4 2" xfId="4004" xr:uid="{B2715C14-D8C7-4911-8D69-967D2A13EC64}"/>
    <cellStyle name="Comma 9 4 2 2" xfId="5316" xr:uid="{982C4047-7419-4E74-9E5D-17D7EC992829}"/>
    <cellStyle name="Comma 9 4 3" xfId="3010" xr:uid="{D48968CC-E61E-4255-9498-AAC855C22053}"/>
    <cellStyle name="Comma 9 4 4" xfId="4936" xr:uid="{334F6A50-C9C7-4AFA-8298-48EB1CE8EA3D}"/>
    <cellStyle name="Comma 9 4 5" xfId="5716" xr:uid="{1A70DB7C-93C1-46C8-A3F2-8ABECF632A4C}"/>
    <cellStyle name="Comma 9 5" xfId="1234" xr:uid="{00000000-0005-0000-0000-0000D5040000}"/>
    <cellStyle name="Comma 9 6" xfId="1235" xr:uid="{00000000-0005-0000-0000-0000D6040000}"/>
    <cellStyle name="Comma 9 6 2" xfId="4005" xr:uid="{AA3618E3-30EA-4FD0-A391-B4DBF9B40307}"/>
    <cellStyle name="Comma 9 6 2 2" xfId="5317" xr:uid="{418F911D-1DED-4260-BB87-9EB46083C070}"/>
    <cellStyle name="Comma 9 6 3" xfId="3011" xr:uid="{08A44662-9A61-4541-9299-3A22FEB7164B}"/>
    <cellStyle name="Comma 9 6 4" xfId="4937" xr:uid="{4891848B-3A04-4F6E-BA32-90CCE8306F51}"/>
    <cellStyle name="Comma 9 6 5" xfId="5717" xr:uid="{16406B63-24A9-498F-9A1A-FFEF73344E93}"/>
    <cellStyle name="Comma 9 7" xfId="1236" xr:uid="{00000000-0005-0000-0000-0000D7040000}"/>
    <cellStyle name="Comma 9 7 2" xfId="4006" xr:uid="{1BC1DA27-4B48-4F93-8DE4-60F8DA107E76}"/>
    <cellStyle name="Comma 9 7 2 2" xfId="5318" xr:uid="{CE9BA5BE-B9E8-4713-A05F-9C48B4EA3783}"/>
    <cellStyle name="Comma 9 7 3" xfId="3012" xr:uid="{784CE7C8-BDD7-4052-B5D2-4AAA1A944F70}"/>
    <cellStyle name="Comma 9 7 4" xfId="4938" xr:uid="{E705E723-D97B-4B6C-906E-5074E0EC2DFF}"/>
    <cellStyle name="Comma 9 7 5" xfId="5718" xr:uid="{D84B394F-F357-4D33-9FFD-EC4F576798A8}"/>
    <cellStyle name="Comma 9 8" xfId="3995" xr:uid="{6CA95899-4433-49BA-967F-B609E544474A}"/>
    <cellStyle name="Comma 9 8 2" xfId="5307" xr:uid="{2008E46D-155A-4BE6-910A-8C798D1C9E0E}"/>
    <cellStyle name="Comma 9 9" xfId="3001" xr:uid="{2F1C9722-2D2B-467D-B004-7A88967B9D7B}"/>
    <cellStyle name="Comma_VienibaM" xfId="2546" xr:uid="{35097EF9-6D1B-47AC-B2CC-207246BAB0DC}"/>
    <cellStyle name="Comma_VienibaM 2" xfId="3573" xr:uid="{BAC24FD3-B596-46CD-8B70-D6FBEAC70BB4}"/>
    <cellStyle name="Currency 2" xfId="1237" xr:uid="{00000000-0005-0000-0000-0000D9040000}"/>
    <cellStyle name="Currency 2 10" xfId="1238" xr:uid="{00000000-0005-0000-0000-0000DA040000}"/>
    <cellStyle name="Currency 2 10 2" xfId="4008" xr:uid="{5A95AEC4-B634-48DA-AFB0-2A486B5B96CC}"/>
    <cellStyle name="Currency 2 10 3" xfId="3014" xr:uid="{88E1BFEB-D725-4BD5-B7C9-C0BACD153AA9}"/>
    <cellStyle name="Currency 2 11" xfId="4007" xr:uid="{92316EA4-DCE9-468E-A684-125069A3C145}"/>
    <cellStyle name="Currency 2 12" xfId="3013" xr:uid="{2220FDC2-5A15-4512-AB1E-2FD46F01301E}"/>
    <cellStyle name="Currency 2 2" xfId="1239" xr:uid="{00000000-0005-0000-0000-0000DB040000}"/>
    <cellStyle name="Currency 2 2 2" xfId="1240" xr:uid="{00000000-0005-0000-0000-0000DC040000}"/>
    <cellStyle name="Currency 2 2 2 2" xfId="1241" xr:uid="{00000000-0005-0000-0000-0000DD040000}"/>
    <cellStyle name="Currency 2 2 2 2 2" xfId="1242" xr:uid="{00000000-0005-0000-0000-0000DE040000}"/>
    <cellStyle name="Currency 2 2 2 2 2 2" xfId="4012" xr:uid="{EDB024C4-6BC3-4BCE-B29E-145B76037006}"/>
    <cellStyle name="Currency 2 2 2 2 2 3" xfId="3018" xr:uid="{1BBA478F-D689-44BC-9263-AC7243DD660D}"/>
    <cellStyle name="Currency 2 2 2 2 3" xfId="4011" xr:uid="{61B926BA-FB81-4182-A8B0-06D3F872F307}"/>
    <cellStyle name="Currency 2 2 2 2 4" xfId="3017" xr:uid="{0F588C5C-E1D9-4A96-BA05-5059A3C8DE3C}"/>
    <cellStyle name="Currency 2 2 2 3" xfId="1243" xr:uid="{00000000-0005-0000-0000-0000DF040000}"/>
    <cellStyle name="Currency 2 2 2 3 2" xfId="4013" xr:uid="{BAC5A61E-3C36-4215-AEFF-2E0150114445}"/>
    <cellStyle name="Currency 2 2 2 3 3" xfId="3019" xr:uid="{724B16C5-D363-4928-8AC3-8C14BD999925}"/>
    <cellStyle name="Currency 2 2 2 4" xfId="1244" xr:uid="{00000000-0005-0000-0000-0000E0040000}"/>
    <cellStyle name="Currency 2 2 2 4 2" xfId="4014" xr:uid="{B15F433E-7D57-4E4A-BB34-996E3583A12C}"/>
    <cellStyle name="Currency 2 2 2 4 3" xfId="3020" xr:uid="{EC784F6C-B875-4D74-B240-0DAFB81C7771}"/>
    <cellStyle name="Currency 2 2 2 5" xfId="1245" xr:uid="{00000000-0005-0000-0000-0000E1040000}"/>
    <cellStyle name="Currency 2 2 2 5 2" xfId="4015" xr:uid="{09E77406-746E-402F-BF75-481737786516}"/>
    <cellStyle name="Currency 2 2 2 5 3" xfId="3021" xr:uid="{01D8336A-99B2-4899-8881-482702BA6C28}"/>
    <cellStyle name="Currency 2 2 2 6" xfId="4010" xr:uid="{A04C3E35-53C5-4629-8BD7-03DD14D86B48}"/>
    <cellStyle name="Currency 2 2 2 7" xfId="3016" xr:uid="{F7D92539-F2C4-459F-912A-3F864FF7252A}"/>
    <cellStyle name="Currency 2 2 3" xfId="1246" xr:uid="{00000000-0005-0000-0000-0000E2040000}"/>
    <cellStyle name="Currency 2 2 3 2" xfId="1247" xr:uid="{00000000-0005-0000-0000-0000E3040000}"/>
    <cellStyle name="Currency 2 2 3 2 2" xfId="4017" xr:uid="{36414F9C-1464-44A8-94D3-FB1C22888ADD}"/>
    <cellStyle name="Currency 2 2 3 2 3" xfId="3023" xr:uid="{D0F01417-A6A0-4672-9AA8-B059AE782B43}"/>
    <cellStyle name="Currency 2 2 3 3" xfId="4016" xr:uid="{940CD2D1-AC79-4D8F-B471-4F07DD609D28}"/>
    <cellStyle name="Currency 2 2 3 4" xfId="3022" xr:uid="{FA4820FC-75BA-47DD-80DF-22FA4A6C1A92}"/>
    <cellStyle name="Currency 2 2 4" xfId="1248" xr:uid="{00000000-0005-0000-0000-0000E4040000}"/>
    <cellStyle name="Currency 2 2 4 2" xfId="4018" xr:uid="{BCEE94E2-BDCA-42C1-B4EA-3CB5533A909A}"/>
    <cellStyle name="Currency 2 2 4 3" xfId="3024" xr:uid="{1DF19F68-2C9D-4BBC-94BB-B9200052FA56}"/>
    <cellStyle name="Currency 2 2 5" xfId="1249" xr:uid="{00000000-0005-0000-0000-0000E5040000}"/>
    <cellStyle name="Currency 2 2 5 2" xfId="4019" xr:uid="{2FA7A169-C587-4A20-96E3-6571C49B7BD7}"/>
    <cellStyle name="Currency 2 2 5 3" xfId="3025" xr:uid="{C7B46CA4-E4E0-4281-9DA2-476860E0FF15}"/>
    <cellStyle name="Currency 2 2 6" xfId="1250" xr:uid="{00000000-0005-0000-0000-0000E6040000}"/>
    <cellStyle name="Currency 2 2 6 2" xfId="4020" xr:uid="{EC1910B9-1BCB-4FF4-936C-B69ACB80A83C}"/>
    <cellStyle name="Currency 2 2 6 3" xfId="3026" xr:uid="{1F2E1BDA-3B4F-4343-8685-C71C2756C6C2}"/>
    <cellStyle name="Currency 2 2 7" xfId="4009" xr:uid="{9AC77F1A-DD83-496D-8A96-FBA5B5458729}"/>
    <cellStyle name="Currency 2 2 8" xfId="3015" xr:uid="{6E48E70C-7A88-4629-89C6-06CD5F8B4029}"/>
    <cellStyle name="Currency 2 3" xfId="1251" xr:uid="{00000000-0005-0000-0000-0000E7040000}"/>
    <cellStyle name="Currency 2 3 2" xfId="1252" xr:uid="{00000000-0005-0000-0000-0000E8040000}"/>
    <cellStyle name="Currency 2 3 2 2" xfId="1253" xr:uid="{00000000-0005-0000-0000-0000E9040000}"/>
    <cellStyle name="Currency 2 3 2 2 2" xfId="4023" xr:uid="{CCD822E0-B36D-48F5-A03A-12335CA37BE6}"/>
    <cellStyle name="Currency 2 3 2 2 3" xfId="3029" xr:uid="{17EF4B98-3FAE-43DB-9611-9CD738BD178A}"/>
    <cellStyle name="Currency 2 3 2 3" xfId="4022" xr:uid="{85527595-CDB5-4C9B-8D97-F969CD8B38EB}"/>
    <cellStyle name="Currency 2 3 2 4" xfId="3028" xr:uid="{72D16C08-9BE4-43E5-9DE6-FB6CF2A1C2A2}"/>
    <cellStyle name="Currency 2 3 3" xfId="1254" xr:uid="{00000000-0005-0000-0000-0000EA040000}"/>
    <cellStyle name="Currency 2 3 3 2" xfId="4024" xr:uid="{367D8CB2-FB01-4320-90FE-D14746D942DE}"/>
    <cellStyle name="Currency 2 3 3 3" xfId="3030" xr:uid="{089A3881-165E-40EF-91D2-721B22C64614}"/>
    <cellStyle name="Currency 2 3 4" xfId="1255" xr:uid="{00000000-0005-0000-0000-0000EB040000}"/>
    <cellStyle name="Currency 2 3 4 2" xfId="4025" xr:uid="{660BCB1C-3E77-4BC2-A305-9B4EED45945D}"/>
    <cellStyle name="Currency 2 3 4 3" xfId="3031" xr:uid="{21A7D599-573A-45EB-A695-C7D320912554}"/>
    <cellStyle name="Currency 2 3 5" xfId="1256" xr:uid="{00000000-0005-0000-0000-0000EC040000}"/>
    <cellStyle name="Currency 2 3 5 2" xfId="4026" xr:uid="{AABDF122-9F89-4F27-B06B-3CF663971B05}"/>
    <cellStyle name="Currency 2 3 5 3" xfId="3032" xr:uid="{E98B4056-C1B6-4C58-93BD-3539215B065E}"/>
    <cellStyle name="Currency 2 3 6" xfId="4021" xr:uid="{DCB276F5-F1A5-43AB-9052-A21452FEF1DF}"/>
    <cellStyle name="Currency 2 3 7" xfId="3027" xr:uid="{D701A9FE-FB6F-4479-8592-CA4701BC1D20}"/>
    <cellStyle name="Currency 2 4" xfId="1257" xr:uid="{00000000-0005-0000-0000-0000ED040000}"/>
    <cellStyle name="Currency 2 4 2" xfId="1258" xr:uid="{00000000-0005-0000-0000-0000EE040000}"/>
    <cellStyle name="Currency 2 4 2 2" xfId="1259" xr:uid="{00000000-0005-0000-0000-0000EF040000}"/>
    <cellStyle name="Currency 2 4 2 2 2" xfId="4029" xr:uid="{55272CAC-C871-4732-9517-3930E3B336CF}"/>
    <cellStyle name="Currency 2 4 2 2 3" xfId="3035" xr:uid="{44D51787-68D8-4D78-BEBD-CA7EF01C44A4}"/>
    <cellStyle name="Currency 2 4 2 3" xfId="4028" xr:uid="{27E2173F-AD79-4A60-837E-ACDFB29EC4E5}"/>
    <cellStyle name="Currency 2 4 2 4" xfId="3034" xr:uid="{DFE30915-206C-408F-A39E-B9C8E43DD29C}"/>
    <cellStyle name="Currency 2 4 3" xfId="1260" xr:uid="{00000000-0005-0000-0000-0000F0040000}"/>
    <cellStyle name="Currency 2 4 3 2" xfId="4030" xr:uid="{1CB0A474-38BE-42AA-A4CA-44B3A6260675}"/>
    <cellStyle name="Currency 2 4 3 3" xfId="3036" xr:uid="{0E42D2F1-BCAB-4F20-A51A-47FC431CBA32}"/>
    <cellStyle name="Currency 2 4 4" xfId="1261" xr:uid="{00000000-0005-0000-0000-0000F1040000}"/>
    <cellStyle name="Currency 2 4 4 2" xfId="4031" xr:uid="{05AA9D91-9C8D-448B-896D-22A1DDA1FEB6}"/>
    <cellStyle name="Currency 2 4 4 3" xfId="3037" xr:uid="{50D8834F-D385-4239-9654-C2AFDFE77B2B}"/>
    <cellStyle name="Currency 2 4 5" xfId="1262" xr:uid="{00000000-0005-0000-0000-0000F2040000}"/>
    <cellStyle name="Currency 2 4 5 2" xfId="4032" xr:uid="{ED4F3CD8-23DB-4451-9E52-1A6E25CA2870}"/>
    <cellStyle name="Currency 2 4 5 3" xfId="3038" xr:uid="{C1AD4E80-4B90-4678-81BF-8D7C8CFD47F5}"/>
    <cellStyle name="Currency 2 4 6" xfId="4027" xr:uid="{8786CA65-F14F-47AC-8545-CA2EF3E8B202}"/>
    <cellStyle name="Currency 2 4 7" xfId="3033" xr:uid="{6AFFE6C4-0FDF-4302-9D82-0E3ADE06377F}"/>
    <cellStyle name="Currency 2 5" xfId="1263" xr:uid="{00000000-0005-0000-0000-0000F3040000}"/>
    <cellStyle name="Currency 2 5 2" xfId="1264" xr:uid="{00000000-0005-0000-0000-0000F4040000}"/>
    <cellStyle name="Currency 2 5 2 2" xfId="1265" xr:uid="{00000000-0005-0000-0000-0000F5040000}"/>
    <cellStyle name="Currency 2 5 2 2 2" xfId="4035" xr:uid="{E9C87D99-D3B8-4A23-A0E5-A629113A4B62}"/>
    <cellStyle name="Currency 2 5 2 2 3" xfId="3041" xr:uid="{41CD0943-D45B-4F7F-95CD-441DBC980662}"/>
    <cellStyle name="Currency 2 5 2 3" xfId="4034" xr:uid="{64DCFE8D-CAA1-41DA-82FD-D212DEAE46AA}"/>
    <cellStyle name="Currency 2 5 2 4" xfId="3040" xr:uid="{05E6912E-BB65-448B-9A2C-7AC536E51A04}"/>
    <cellStyle name="Currency 2 5 3" xfId="1266" xr:uid="{00000000-0005-0000-0000-0000F6040000}"/>
    <cellStyle name="Currency 2 5 3 2" xfId="4036" xr:uid="{A2AFF785-3230-4548-B7DD-F97002EC9538}"/>
    <cellStyle name="Currency 2 5 3 3" xfId="3042" xr:uid="{972F1B6D-C313-4CDF-AB4A-EAB4E4BD4357}"/>
    <cellStyle name="Currency 2 5 4" xfId="1267" xr:uid="{00000000-0005-0000-0000-0000F7040000}"/>
    <cellStyle name="Currency 2 5 4 2" xfId="4037" xr:uid="{D62BE47D-A0A3-4BE6-812E-88279722350A}"/>
    <cellStyle name="Currency 2 5 4 3" xfId="3043" xr:uid="{6D0DB181-8770-45AA-B398-3B8F2D8BD881}"/>
    <cellStyle name="Currency 2 5 5" xfId="1268" xr:uid="{00000000-0005-0000-0000-0000F8040000}"/>
    <cellStyle name="Currency 2 5 5 2" xfId="4038" xr:uid="{61554F82-EE6C-4D7E-872E-47F66E6869C3}"/>
    <cellStyle name="Currency 2 5 5 3" xfId="3044" xr:uid="{E925DD57-E6FD-47BA-A481-62DA22A8B600}"/>
    <cellStyle name="Currency 2 5 6" xfId="4033" xr:uid="{ECE910D6-4A12-4396-B1C0-6FF5DA30289D}"/>
    <cellStyle name="Currency 2 5 7" xfId="3039" xr:uid="{57676167-AF26-4371-9B15-7F8AF0C57E08}"/>
    <cellStyle name="Currency 2 6" xfId="1269" xr:uid="{00000000-0005-0000-0000-0000F9040000}"/>
    <cellStyle name="Currency 2 6 2" xfId="1270" xr:uid="{00000000-0005-0000-0000-0000FA040000}"/>
    <cellStyle name="Currency 2 6 2 2" xfId="4040" xr:uid="{3270D728-3D75-4CEE-99C4-12F18306B63B}"/>
    <cellStyle name="Currency 2 6 2 3" xfId="3046" xr:uid="{E0307E96-FFBD-4E54-A113-F6BAB24FDA4B}"/>
    <cellStyle name="Currency 2 6 3" xfId="4039" xr:uid="{F5C4CECF-6D44-45A7-952B-37B6CE7051E4}"/>
    <cellStyle name="Currency 2 6 4" xfId="3045" xr:uid="{9B7815E6-33B0-492E-B0F6-23CE7241351A}"/>
    <cellStyle name="Currency 2 7" xfId="1271" xr:uid="{00000000-0005-0000-0000-0000FB040000}"/>
    <cellStyle name="Currency 2 7 2" xfId="4041" xr:uid="{B99009D0-875F-4020-822F-69A780277379}"/>
    <cellStyle name="Currency 2 7 3" xfId="3047" xr:uid="{AD6FA044-B6AA-4BB4-99BB-7BED6BB5B7D1}"/>
    <cellStyle name="Currency 2 8" xfId="1272" xr:uid="{00000000-0005-0000-0000-0000FC040000}"/>
    <cellStyle name="Currency 2 9" xfId="1273" xr:uid="{00000000-0005-0000-0000-0000FD040000}"/>
    <cellStyle name="Currency 2 9 2" xfId="4042" xr:uid="{7D9D65C9-DCC1-4C2A-8B3E-95A9CA8A6AB8}"/>
    <cellStyle name="Currency 2 9 3" xfId="3048" xr:uid="{0472499E-124B-4449-86D2-0A7B7DAAB2A2}"/>
    <cellStyle name="d" xfId="1274" xr:uid="{00000000-0005-0000-0000-0000FE040000}"/>
    <cellStyle name="d_Fasad_Merks_objomi" xfId="1275" xr:uid="{00000000-0005-0000-0000-0000FF040000}"/>
    <cellStyle name="Date" xfId="1276" xr:uid="{00000000-0005-0000-0000-000000050000}"/>
    <cellStyle name="Dezimal [0]_Compiling Utility Macros" xfId="1277" xr:uid="{00000000-0005-0000-0000-000001050000}"/>
    <cellStyle name="Dezimal_Compiling Utility Macros" xfId="1278" xr:uid="{00000000-0005-0000-0000-000002050000}"/>
    <cellStyle name="Divider" xfId="1279" xr:uid="{00000000-0005-0000-0000-000003050000}"/>
    <cellStyle name="Excel Built-in Normal" xfId="1280" xr:uid="{00000000-0005-0000-0000-000004050000}"/>
    <cellStyle name="Excel Built-in Normal 2" xfId="1281" xr:uid="{00000000-0005-0000-0000-000005050000}"/>
    <cellStyle name="Excel Built-in Normal 2 2" xfId="2549" xr:uid="{B1C1AB77-ABFE-4662-9986-DA8BB8576D62}"/>
    <cellStyle name="Explanatory Text" xfId="2384" builtinId="53" customBuiltin="1"/>
    <cellStyle name="Explanatory Text 10" xfId="1282" xr:uid="{00000000-0005-0000-0000-000007050000}"/>
    <cellStyle name="Explanatory Text 11" xfId="1283" xr:uid="{00000000-0005-0000-0000-000008050000}"/>
    <cellStyle name="Explanatory Text 12" xfId="1284" xr:uid="{00000000-0005-0000-0000-000009050000}"/>
    <cellStyle name="Explanatory Text 13" xfId="1285" xr:uid="{00000000-0005-0000-0000-00000A050000}"/>
    <cellStyle name="Explanatory Text 14" xfId="1286" xr:uid="{00000000-0005-0000-0000-00000B050000}"/>
    <cellStyle name="Explanatory Text 15" xfId="1287" xr:uid="{00000000-0005-0000-0000-00000C050000}"/>
    <cellStyle name="Explanatory Text 16" xfId="1288" xr:uid="{00000000-0005-0000-0000-00000D050000}"/>
    <cellStyle name="Explanatory Text 17" xfId="1289" xr:uid="{00000000-0005-0000-0000-00000E050000}"/>
    <cellStyle name="Explanatory Text 18" xfId="1290" xr:uid="{00000000-0005-0000-0000-00000F050000}"/>
    <cellStyle name="Explanatory Text 19" xfId="1291" xr:uid="{00000000-0005-0000-0000-000010050000}"/>
    <cellStyle name="Explanatory Text 2" xfId="1292" xr:uid="{00000000-0005-0000-0000-000011050000}"/>
    <cellStyle name="Explanatory Text 2 2" xfId="1293" xr:uid="{00000000-0005-0000-0000-000012050000}"/>
    <cellStyle name="Explanatory Text 2 3" xfId="1294" xr:uid="{00000000-0005-0000-0000-000013050000}"/>
    <cellStyle name="Explanatory Text 2 4" xfId="1295" xr:uid="{00000000-0005-0000-0000-000014050000}"/>
    <cellStyle name="Explanatory Text 20" xfId="1296" xr:uid="{00000000-0005-0000-0000-000015050000}"/>
    <cellStyle name="Explanatory Text 21" xfId="1297" xr:uid="{00000000-0005-0000-0000-000016050000}"/>
    <cellStyle name="Explanatory Text 22" xfId="1298" xr:uid="{00000000-0005-0000-0000-000017050000}"/>
    <cellStyle name="Explanatory Text 3" xfId="1299" xr:uid="{00000000-0005-0000-0000-000018050000}"/>
    <cellStyle name="Explanatory Text 4" xfId="1300" xr:uid="{00000000-0005-0000-0000-000019050000}"/>
    <cellStyle name="Explanatory Text 5" xfId="1301" xr:uid="{00000000-0005-0000-0000-00001A050000}"/>
    <cellStyle name="Explanatory Text 6" xfId="1302" xr:uid="{00000000-0005-0000-0000-00001B050000}"/>
    <cellStyle name="Explanatory Text 7" xfId="1303" xr:uid="{00000000-0005-0000-0000-00001C050000}"/>
    <cellStyle name="Explanatory Text 8" xfId="1304" xr:uid="{00000000-0005-0000-0000-00001D050000}"/>
    <cellStyle name="Explanatory Text 9" xfId="1305" xr:uid="{00000000-0005-0000-0000-00001E050000}"/>
    <cellStyle name="Fixed" xfId="1306" xr:uid="{00000000-0005-0000-0000-00001F050000}"/>
    <cellStyle name="Good" xfId="1479" builtinId="26" customBuiltin="1"/>
    <cellStyle name="Good 10" xfId="1307" xr:uid="{00000000-0005-0000-0000-000021050000}"/>
    <cellStyle name="Good 11" xfId="1308" xr:uid="{00000000-0005-0000-0000-000022050000}"/>
    <cellStyle name="Good 12" xfId="1309" xr:uid="{00000000-0005-0000-0000-000023050000}"/>
    <cellStyle name="Good 13" xfId="1310" xr:uid="{00000000-0005-0000-0000-000024050000}"/>
    <cellStyle name="Good 14" xfId="1311" xr:uid="{00000000-0005-0000-0000-000025050000}"/>
    <cellStyle name="Good 15" xfId="1312" xr:uid="{00000000-0005-0000-0000-000026050000}"/>
    <cellStyle name="Good 16" xfId="1313" xr:uid="{00000000-0005-0000-0000-000027050000}"/>
    <cellStyle name="Good 17" xfId="1314" xr:uid="{00000000-0005-0000-0000-000028050000}"/>
    <cellStyle name="Good 18" xfId="1315" xr:uid="{00000000-0005-0000-0000-000029050000}"/>
    <cellStyle name="Good 19" xfId="1316" xr:uid="{00000000-0005-0000-0000-00002A050000}"/>
    <cellStyle name="Good 2" xfId="1317" xr:uid="{00000000-0005-0000-0000-00002B050000}"/>
    <cellStyle name="Good 2 2" xfId="1318" xr:uid="{00000000-0005-0000-0000-00002C050000}"/>
    <cellStyle name="Good 2 3" xfId="1319" xr:uid="{00000000-0005-0000-0000-00002D050000}"/>
    <cellStyle name="Good 2 4" xfId="1320" xr:uid="{00000000-0005-0000-0000-00002E050000}"/>
    <cellStyle name="Good 20" xfId="1321" xr:uid="{00000000-0005-0000-0000-00002F050000}"/>
    <cellStyle name="Good 21" xfId="1322" xr:uid="{00000000-0005-0000-0000-000030050000}"/>
    <cellStyle name="Good 22" xfId="1323" xr:uid="{00000000-0005-0000-0000-000031050000}"/>
    <cellStyle name="Good 3" xfId="1324" xr:uid="{00000000-0005-0000-0000-000032050000}"/>
    <cellStyle name="Good 3 2" xfId="1325" xr:uid="{00000000-0005-0000-0000-000033050000}"/>
    <cellStyle name="Good 4" xfId="1326" xr:uid="{00000000-0005-0000-0000-000034050000}"/>
    <cellStyle name="Good 5" xfId="1327" xr:uid="{00000000-0005-0000-0000-000035050000}"/>
    <cellStyle name="Good 6" xfId="1328" xr:uid="{00000000-0005-0000-0000-000036050000}"/>
    <cellStyle name="Good 7" xfId="1329" xr:uid="{00000000-0005-0000-0000-000037050000}"/>
    <cellStyle name="Good 8" xfId="1330" xr:uid="{00000000-0005-0000-0000-000038050000}"/>
    <cellStyle name="Good 9" xfId="1331" xr:uid="{00000000-0005-0000-0000-000039050000}"/>
    <cellStyle name="Headinf 2" xfId="1332" xr:uid="{00000000-0005-0000-0000-00003A050000}"/>
    <cellStyle name="Heading 1" xfId="2471" builtinId="16" customBuiltin="1"/>
    <cellStyle name="Heading 1 10" xfId="1333" xr:uid="{00000000-0005-0000-0000-00003C050000}"/>
    <cellStyle name="Heading 1 11" xfId="1334" xr:uid="{00000000-0005-0000-0000-00003D050000}"/>
    <cellStyle name="Heading 1 12" xfId="1335" xr:uid="{00000000-0005-0000-0000-00003E050000}"/>
    <cellStyle name="Heading 1 13" xfId="1336" xr:uid="{00000000-0005-0000-0000-00003F050000}"/>
    <cellStyle name="Heading 1 14" xfId="1337" xr:uid="{00000000-0005-0000-0000-000040050000}"/>
    <cellStyle name="Heading 1 15" xfId="1338" xr:uid="{00000000-0005-0000-0000-000041050000}"/>
    <cellStyle name="Heading 1 16" xfId="1339" xr:uid="{00000000-0005-0000-0000-000042050000}"/>
    <cellStyle name="Heading 1 17" xfId="1340" xr:uid="{00000000-0005-0000-0000-000043050000}"/>
    <cellStyle name="Heading 1 18" xfId="1341" xr:uid="{00000000-0005-0000-0000-000044050000}"/>
    <cellStyle name="Heading 1 19" xfId="1342" xr:uid="{00000000-0005-0000-0000-000045050000}"/>
    <cellStyle name="Heading 1 2" xfId="1343" xr:uid="{00000000-0005-0000-0000-000046050000}"/>
    <cellStyle name="Heading 1 2 2" xfId="1344" xr:uid="{00000000-0005-0000-0000-000047050000}"/>
    <cellStyle name="Heading 1 2 3" xfId="1345" xr:uid="{00000000-0005-0000-0000-000048050000}"/>
    <cellStyle name="Heading 1 2 4" xfId="1346" xr:uid="{00000000-0005-0000-0000-000049050000}"/>
    <cellStyle name="Heading 1 20" xfId="1347" xr:uid="{00000000-0005-0000-0000-00004A050000}"/>
    <cellStyle name="Heading 1 21" xfId="1348" xr:uid="{00000000-0005-0000-0000-00004B050000}"/>
    <cellStyle name="Heading 1 22" xfId="1349" xr:uid="{00000000-0005-0000-0000-00004C050000}"/>
    <cellStyle name="Heading 1 3" xfId="1350" xr:uid="{00000000-0005-0000-0000-00004D050000}"/>
    <cellStyle name="Heading 1 4" xfId="1351" xr:uid="{00000000-0005-0000-0000-00004E050000}"/>
    <cellStyle name="Heading 1 5" xfId="1352" xr:uid="{00000000-0005-0000-0000-00004F050000}"/>
    <cellStyle name="Heading 1 6" xfId="1353" xr:uid="{00000000-0005-0000-0000-000050050000}"/>
    <cellStyle name="Heading 1 7" xfId="1354" xr:uid="{00000000-0005-0000-0000-000051050000}"/>
    <cellStyle name="Heading 1 8" xfId="1355" xr:uid="{00000000-0005-0000-0000-000052050000}"/>
    <cellStyle name="Heading 1 9" xfId="1356" xr:uid="{00000000-0005-0000-0000-000053050000}"/>
    <cellStyle name="Heading 2" xfId="2473" builtinId="17" customBuiltin="1"/>
    <cellStyle name="Heading 2 10" xfId="1357" xr:uid="{00000000-0005-0000-0000-000055050000}"/>
    <cellStyle name="Heading 2 11" xfId="1358" xr:uid="{00000000-0005-0000-0000-000056050000}"/>
    <cellStyle name="Heading 2 12" xfId="1359" xr:uid="{00000000-0005-0000-0000-000057050000}"/>
    <cellStyle name="Heading 2 13" xfId="1360" xr:uid="{00000000-0005-0000-0000-000058050000}"/>
    <cellStyle name="Heading 2 14" xfId="1361" xr:uid="{00000000-0005-0000-0000-000059050000}"/>
    <cellStyle name="Heading 2 15" xfId="1362" xr:uid="{00000000-0005-0000-0000-00005A050000}"/>
    <cellStyle name="Heading 2 16" xfId="1363" xr:uid="{00000000-0005-0000-0000-00005B050000}"/>
    <cellStyle name="Heading 2 17" xfId="1364" xr:uid="{00000000-0005-0000-0000-00005C050000}"/>
    <cellStyle name="Heading 2 18" xfId="1365" xr:uid="{00000000-0005-0000-0000-00005D050000}"/>
    <cellStyle name="Heading 2 19" xfId="1366" xr:uid="{00000000-0005-0000-0000-00005E050000}"/>
    <cellStyle name="Heading 2 2" xfId="1367" xr:uid="{00000000-0005-0000-0000-00005F050000}"/>
    <cellStyle name="Heading 2 2 2" xfId="1368" xr:uid="{00000000-0005-0000-0000-000060050000}"/>
    <cellStyle name="Heading 2 2 3" xfId="1369" xr:uid="{00000000-0005-0000-0000-000061050000}"/>
    <cellStyle name="Heading 2 2 4" xfId="1370" xr:uid="{00000000-0005-0000-0000-000062050000}"/>
    <cellStyle name="Heading 2 2_UKT" xfId="1371" xr:uid="{00000000-0005-0000-0000-000063050000}"/>
    <cellStyle name="Heading 2 20" xfId="1372" xr:uid="{00000000-0005-0000-0000-000064050000}"/>
    <cellStyle name="Heading 2 21" xfId="1373" xr:uid="{00000000-0005-0000-0000-000065050000}"/>
    <cellStyle name="Heading 2 22" xfId="1374" xr:uid="{00000000-0005-0000-0000-000066050000}"/>
    <cellStyle name="Heading 2 23" xfId="1375" xr:uid="{00000000-0005-0000-0000-000067050000}"/>
    <cellStyle name="Heading 2 24" xfId="1376" xr:uid="{00000000-0005-0000-0000-000068050000}"/>
    <cellStyle name="Heading 2 25" xfId="1377" xr:uid="{00000000-0005-0000-0000-000069050000}"/>
    <cellStyle name="Heading 2 26" xfId="1378" xr:uid="{00000000-0005-0000-0000-00006A050000}"/>
    <cellStyle name="Heading 2 27" xfId="1379" xr:uid="{00000000-0005-0000-0000-00006B050000}"/>
    <cellStyle name="Heading 2 28" xfId="1380" xr:uid="{00000000-0005-0000-0000-00006C050000}"/>
    <cellStyle name="Heading 2 3" xfId="1381" xr:uid="{00000000-0005-0000-0000-00006D050000}"/>
    <cellStyle name="Heading 2 4" xfId="1382" xr:uid="{00000000-0005-0000-0000-00006E050000}"/>
    <cellStyle name="Heading 2 5" xfId="1383" xr:uid="{00000000-0005-0000-0000-00006F050000}"/>
    <cellStyle name="Heading 2 6" xfId="1384" xr:uid="{00000000-0005-0000-0000-000070050000}"/>
    <cellStyle name="Heading 2 7" xfId="1385" xr:uid="{00000000-0005-0000-0000-000071050000}"/>
    <cellStyle name="Heading 2 8" xfId="1386" xr:uid="{00000000-0005-0000-0000-000072050000}"/>
    <cellStyle name="Heading 2 9" xfId="1387" xr:uid="{00000000-0005-0000-0000-000073050000}"/>
    <cellStyle name="Heading 3" xfId="2475" builtinId="18" customBuiltin="1"/>
    <cellStyle name="Heading 3 10" xfId="1388" xr:uid="{00000000-0005-0000-0000-000075050000}"/>
    <cellStyle name="Heading 3 11" xfId="1389" xr:uid="{00000000-0005-0000-0000-000076050000}"/>
    <cellStyle name="Heading 3 12" xfId="1390" xr:uid="{00000000-0005-0000-0000-000077050000}"/>
    <cellStyle name="Heading 3 13" xfId="1391" xr:uid="{00000000-0005-0000-0000-000078050000}"/>
    <cellStyle name="Heading 3 14" xfId="1392" xr:uid="{00000000-0005-0000-0000-000079050000}"/>
    <cellStyle name="Heading 3 15" xfId="1393" xr:uid="{00000000-0005-0000-0000-00007A050000}"/>
    <cellStyle name="Heading 3 16" xfId="1394" xr:uid="{00000000-0005-0000-0000-00007B050000}"/>
    <cellStyle name="Heading 3 17" xfId="1395" xr:uid="{00000000-0005-0000-0000-00007C050000}"/>
    <cellStyle name="Heading 3 18" xfId="1396" xr:uid="{00000000-0005-0000-0000-00007D050000}"/>
    <cellStyle name="Heading 3 19" xfId="1397" xr:uid="{00000000-0005-0000-0000-00007E050000}"/>
    <cellStyle name="Heading 3 2" xfId="1398" xr:uid="{00000000-0005-0000-0000-00007F050000}"/>
    <cellStyle name="Heading 3 2 2" xfId="1399" xr:uid="{00000000-0005-0000-0000-000080050000}"/>
    <cellStyle name="Heading 3 2 3" xfId="1400" xr:uid="{00000000-0005-0000-0000-000081050000}"/>
    <cellStyle name="Heading 3 2 4" xfId="1401" xr:uid="{00000000-0005-0000-0000-000082050000}"/>
    <cellStyle name="Heading 3 20" xfId="1402" xr:uid="{00000000-0005-0000-0000-000083050000}"/>
    <cellStyle name="Heading 3 21" xfId="1403" xr:uid="{00000000-0005-0000-0000-000084050000}"/>
    <cellStyle name="Heading 3 22" xfId="1404" xr:uid="{00000000-0005-0000-0000-000085050000}"/>
    <cellStyle name="Heading 3 3" xfId="1405" xr:uid="{00000000-0005-0000-0000-000086050000}"/>
    <cellStyle name="Heading 3 4" xfId="1406" xr:uid="{00000000-0005-0000-0000-000087050000}"/>
    <cellStyle name="Heading 3 5" xfId="1407" xr:uid="{00000000-0005-0000-0000-000088050000}"/>
    <cellStyle name="Heading 3 6" xfId="1408" xr:uid="{00000000-0005-0000-0000-000089050000}"/>
    <cellStyle name="Heading 3 7" xfId="1409" xr:uid="{00000000-0005-0000-0000-00008A050000}"/>
    <cellStyle name="Heading 3 8" xfId="1410" xr:uid="{00000000-0005-0000-0000-00008B050000}"/>
    <cellStyle name="Heading 3 9" xfId="1411" xr:uid="{00000000-0005-0000-0000-00008C050000}"/>
    <cellStyle name="Heading 4" xfId="2477" builtinId="19" customBuiltin="1"/>
    <cellStyle name="Heading 4 10" xfId="1412" xr:uid="{00000000-0005-0000-0000-00008E050000}"/>
    <cellStyle name="Heading 4 11" xfId="1413" xr:uid="{00000000-0005-0000-0000-00008F050000}"/>
    <cellStyle name="Heading 4 12" xfId="1414" xr:uid="{00000000-0005-0000-0000-000090050000}"/>
    <cellStyle name="Heading 4 13" xfId="1415" xr:uid="{00000000-0005-0000-0000-000091050000}"/>
    <cellStyle name="Heading 4 14" xfId="1416" xr:uid="{00000000-0005-0000-0000-000092050000}"/>
    <cellStyle name="Heading 4 15" xfId="1417" xr:uid="{00000000-0005-0000-0000-000093050000}"/>
    <cellStyle name="Heading 4 16" xfId="1418" xr:uid="{00000000-0005-0000-0000-000094050000}"/>
    <cellStyle name="Heading 4 17" xfId="1419" xr:uid="{00000000-0005-0000-0000-000095050000}"/>
    <cellStyle name="Heading 4 18" xfId="1420" xr:uid="{00000000-0005-0000-0000-000096050000}"/>
    <cellStyle name="Heading 4 19" xfId="1421" xr:uid="{00000000-0005-0000-0000-000097050000}"/>
    <cellStyle name="Heading 4 2" xfId="1422" xr:uid="{00000000-0005-0000-0000-000098050000}"/>
    <cellStyle name="Heading 4 2 2" xfId="1423" xr:uid="{00000000-0005-0000-0000-000099050000}"/>
    <cellStyle name="Heading 4 2 3" xfId="1424" xr:uid="{00000000-0005-0000-0000-00009A050000}"/>
    <cellStyle name="Heading 4 2 4" xfId="1425" xr:uid="{00000000-0005-0000-0000-00009B050000}"/>
    <cellStyle name="Heading 4 20" xfId="1426" xr:uid="{00000000-0005-0000-0000-00009C050000}"/>
    <cellStyle name="Heading 4 21" xfId="1427" xr:uid="{00000000-0005-0000-0000-00009D050000}"/>
    <cellStyle name="Heading 4 22" xfId="1428" xr:uid="{00000000-0005-0000-0000-00009E050000}"/>
    <cellStyle name="Heading 4 3" xfId="1429" xr:uid="{00000000-0005-0000-0000-00009F050000}"/>
    <cellStyle name="Heading 4 4" xfId="1430" xr:uid="{00000000-0005-0000-0000-0000A0050000}"/>
    <cellStyle name="Heading 4 5" xfId="1431" xr:uid="{00000000-0005-0000-0000-0000A1050000}"/>
    <cellStyle name="Heading 4 6" xfId="1432" xr:uid="{00000000-0005-0000-0000-0000A2050000}"/>
    <cellStyle name="Heading 4 7" xfId="1433" xr:uid="{00000000-0005-0000-0000-0000A3050000}"/>
    <cellStyle name="Heading 4 8" xfId="1434" xr:uid="{00000000-0005-0000-0000-0000A4050000}"/>
    <cellStyle name="Heading 4 9" xfId="1435" xr:uid="{00000000-0005-0000-0000-0000A5050000}"/>
    <cellStyle name="Heading1" xfId="1436" xr:uid="{00000000-0005-0000-0000-0000A6050000}"/>
    <cellStyle name="Heading2" xfId="1437" xr:uid="{00000000-0005-0000-0000-0000A7050000}"/>
    <cellStyle name="Headline I" xfId="1438" xr:uid="{00000000-0005-0000-0000-0000A8050000}"/>
    <cellStyle name="Headline I 2" xfId="1439" xr:uid="{00000000-0005-0000-0000-0000A9050000}"/>
    <cellStyle name="Headline IH" xfId="1440" xr:uid="{00000000-0005-0000-0000-0000AA050000}"/>
    <cellStyle name="Headline II" xfId="1441" xr:uid="{00000000-0005-0000-0000-0000AB050000}"/>
    <cellStyle name="Headline II 2" xfId="1442" xr:uid="{00000000-0005-0000-0000-0000AC050000}"/>
    <cellStyle name="Headline III" xfId="1443" xr:uid="{00000000-0005-0000-0000-0000AD050000}"/>
    <cellStyle name="Ievade" xfId="1444" xr:uid="{00000000-0005-0000-0000-0000AE050000}"/>
    <cellStyle name="Input 10" xfId="1445" xr:uid="{00000000-0005-0000-0000-0000AF050000}"/>
    <cellStyle name="Input 11" xfId="1446" xr:uid="{00000000-0005-0000-0000-0000B0050000}"/>
    <cellStyle name="Input 12" xfId="1447" xr:uid="{00000000-0005-0000-0000-0000B1050000}"/>
    <cellStyle name="Input 13" xfId="1448" xr:uid="{00000000-0005-0000-0000-0000B2050000}"/>
    <cellStyle name="Input 14" xfId="1449" xr:uid="{00000000-0005-0000-0000-0000B3050000}"/>
    <cellStyle name="Input 15" xfId="1450" xr:uid="{00000000-0005-0000-0000-0000B4050000}"/>
    <cellStyle name="Input 16" xfId="1451" xr:uid="{00000000-0005-0000-0000-0000B5050000}"/>
    <cellStyle name="Input 17" xfId="1452" xr:uid="{00000000-0005-0000-0000-0000B6050000}"/>
    <cellStyle name="Input 18" xfId="1453" xr:uid="{00000000-0005-0000-0000-0000B7050000}"/>
    <cellStyle name="Input 19" xfId="1454" xr:uid="{00000000-0005-0000-0000-0000B8050000}"/>
    <cellStyle name="Input 2" xfId="1455" xr:uid="{00000000-0005-0000-0000-0000B9050000}"/>
    <cellStyle name="Input 2 2" xfId="1456" xr:uid="{00000000-0005-0000-0000-0000BA050000}"/>
    <cellStyle name="Input 2 3" xfId="1457" xr:uid="{00000000-0005-0000-0000-0000BB050000}"/>
    <cellStyle name="Input 2 4" xfId="1458" xr:uid="{00000000-0005-0000-0000-0000BC050000}"/>
    <cellStyle name="Input 20" xfId="1459" xr:uid="{00000000-0005-0000-0000-0000BD050000}"/>
    <cellStyle name="Input 21" xfId="1460" xr:uid="{00000000-0005-0000-0000-0000BE050000}"/>
    <cellStyle name="Input 22" xfId="1461" xr:uid="{00000000-0005-0000-0000-0000BF050000}"/>
    <cellStyle name="Input 3" xfId="1462" xr:uid="{00000000-0005-0000-0000-0000C0050000}"/>
    <cellStyle name="Input 4" xfId="1463" xr:uid="{00000000-0005-0000-0000-0000C1050000}"/>
    <cellStyle name="Input 5" xfId="1464" xr:uid="{00000000-0005-0000-0000-0000C2050000}"/>
    <cellStyle name="Input 6" xfId="1465" xr:uid="{00000000-0005-0000-0000-0000C3050000}"/>
    <cellStyle name="Input 7" xfId="1466" xr:uid="{00000000-0005-0000-0000-0000C4050000}"/>
    <cellStyle name="Input 8" xfId="1467" xr:uid="{00000000-0005-0000-0000-0000C5050000}"/>
    <cellStyle name="Input 9" xfId="1468" xr:uid="{00000000-0005-0000-0000-0000C6050000}"/>
    <cellStyle name="Izcēlums1" xfId="1469" xr:uid="{00000000-0005-0000-0000-0000C7050000}"/>
    <cellStyle name="Izcēlums2" xfId="1470" xr:uid="{00000000-0005-0000-0000-0000C8050000}"/>
    <cellStyle name="Izcēlums3" xfId="1471" xr:uid="{00000000-0005-0000-0000-0000C9050000}"/>
    <cellStyle name="Izcēlums4" xfId="1472" xr:uid="{00000000-0005-0000-0000-0000CA050000}"/>
    <cellStyle name="Izcēlums5" xfId="1473" xr:uid="{00000000-0005-0000-0000-0000CB050000}"/>
    <cellStyle name="Izcēlums6" xfId="1474" xr:uid="{00000000-0005-0000-0000-0000CC050000}"/>
    <cellStyle name="Izvade" xfId="2354" xr:uid="{00000000-0005-0000-0000-0000CD050000}"/>
    <cellStyle name="Izvade 2" xfId="1475" xr:uid="{00000000-0005-0000-0000-0000CE050000}"/>
    <cellStyle name="Īįū÷ķūé_laroux" xfId="1476" xr:uid="{00000000-0005-0000-0000-0000CF050000}"/>
    <cellStyle name="Kopsumma" xfId="2444" xr:uid="{00000000-0005-0000-0000-0000D0050000}"/>
    <cellStyle name="Kopsumma 2" xfId="1477" xr:uid="{00000000-0005-0000-0000-0000D1050000}"/>
    <cellStyle name="labi" xfId="1478" xr:uid="{00000000-0005-0000-0000-0000D2050000}"/>
    <cellStyle name="labi 2" xfId="2588" xr:uid="{ED0A8800-C5D9-4168-8FBE-2FE5F71BA4BE}"/>
    <cellStyle name="labi 3" xfId="5719" xr:uid="{06A714C8-CB16-48CB-90D2-916D9A493599}"/>
    <cellStyle name="Lietojamais" xfId="1480" xr:uid="{00000000-0005-0000-0000-0000D3050000}"/>
    <cellStyle name="Lietojamais 2" xfId="2589" xr:uid="{3E63E052-7B9C-4BD0-A53B-37F7D31850CA}"/>
    <cellStyle name="Lietojamais 3" xfId="5720" xr:uid="{307840EE-DDC9-4BC4-AC4D-DB444D68EFDC}"/>
    <cellStyle name="Linked Cell" xfId="2412" builtinId="24" customBuiltin="1"/>
    <cellStyle name="Linked Cell 10" xfId="1481" xr:uid="{00000000-0005-0000-0000-0000D5050000}"/>
    <cellStyle name="Linked Cell 11" xfId="1482" xr:uid="{00000000-0005-0000-0000-0000D6050000}"/>
    <cellStyle name="Linked Cell 12" xfId="1483" xr:uid="{00000000-0005-0000-0000-0000D7050000}"/>
    <cellStyle name="Linked Cell 13" xfId="1484" xr:uid="{00000000-0005-0000-0000-0000D8050000}"/>
    <cellStyle name="Linked Cell 14" xfId="1485" xr:uid="{00000000-0005-0000-0000-0000D9050000}"/>
    <cellStyle name="Linked Cell 15" xfId="1486" xr:uid="{00000000-0005-0000-0000-0000DA050000}"/>
    <cellStyle name="Linked Cell 16" xfId="1487" xr:uid="{00000000-0005-0000-0000-0000DB050000}"/>
    <cellStyle name="Linked Cell 17" xfId="1488" xr:uid="{00000000-0005-0000-0000-0000DC050000}"/>
    <cellStyle name="Linked Cell 18" xfId="1489" xr:uid="{00000000-0005-0000-0000-0000DD050000}"/>
    <cellStyle name="Linked Cell 19" xfId="1490" xr:uid="{00000000-0005-0000-0000-0000DE050000}"/>
    <cellStyle name="Linked Cell 2" xfId="1491" xr:uid="{00000000-0005-0000-0000-0000DF050000}"/>
    <cellStyle name="Linked Cell 2 2" xfId="1492" xr:uid="{00000000-0005-0000-0000-0000E0050000}"/>
    <cellStyle name="Linked Cell 2 3" xfId="1493" xr:uid="{00000000-0005-0000-0000-0000E1050000}"/>
    <cellStyle name="Linked Cell 2 4" xfId="1494" xr:uid="{00000000-0005-0000-0000-0000E2050000}"/>
    <cellStyle name="Linked Cell 20" xfId="1495" xr:uid="{00000000-0005-0000-0000-0000E3050000}"/>
    <cellStyle name="Linked Cell 21" xfId="1496" xr:uid="{00000000-0005-0000-0000-0000E4050000}"/>
    <cellStyle name="Linked Cell 22" xfId="1497" xr:uid="{00000000-0005-0000-0000-0000E5050000}"/>
    <cellStyle name="Linked Cell 3" xfId="1498" xr:uid="{00000000-0005-0000-0000-0000E6050000}"/>
    <cellStyle name="Linked Cell 4" xfId="1499" xr:uid="{00000000-0005-0000-0000-0000E7050000}"/>
    <cellStyle name="Linked Cell 5" xfId="1500" xr:uid="{00000000-0005-0000-0000-0000E8050000}"/>
    <cellStyle name="Linked Cell 6" xfId="1501" xr:uid="{00000000-0005-0000-0000-0000E9050000}"/>
    <cellStyle name="Linked Cell 7" xfId="1502" xr:uid="{00000000-0005-0000-0000-0000EA050000}"/>
    <cellStyle name="Linked Cell 8" xfId="1503" xr:uid="{00000000-0005-0000-0000-0000EB050000}"/>
    <cellStyle name="Linked Cell 9" xfId="1504" xr:uid="{00000000-0005-0000-0000-0000EC050000}"/>
    <cellStyle name="LKp tabula" xfId="1505" xr:uid="{00000000-0005-0000-0000-0000ED050000}"/>
    <cellStyle name="Neitrāls" xfId="1506" xr:uid="{00000000-0005-0000-0000-0000EE050000}"/>
    <cellStyle name="Neutral 10" xfId="1507" xr:uid="{00000000-0005-0000-0000-0000EF050000}"/>
    <cellStyle name="Neutral 11" xfId="1508" xr:uid="{00000000-0005-0000-0000-0000F0050000}"/>
    <cellStyle name="Neutral 12" xfId="1509" xr:uid="{00000000-0005-0000-0000-0000F1050000}"/>
    <cellStyle name="Neutral 13" xfId="1510" xr:uid="{00000000-0005-0000-0000-0000F2050000}"/>
    <cellStyle name="Neutral 14" xfId="1511" xr:uid="{00000000-0005-0000-0000-0000F3050000}"/>
    <cellStyle name="Neutral 15" xfId="1512" xr:uid="{00000000-0005-0000-0000-0000F4050000}"/>
    <cellStyle name="Neutral 16" xfId="1513" xr:uid="{00000000-0005-0000-0000-0000F5050000}"/>
    <cellStyle name="Neutral 17" xfId="1514" xr:uid="{00000000-0005-0000-0000-0000F6050000}"/>
    <cellStyle name="Neutral 18" xfId="1515" xr:uid="{00000000-0005-0000-0000-0000F7050000}"/>
    <cellStyle name="Neutral 19" xfId="1516" xr:uid="{00000000-0005-0000-0000-0000F8050000}"/>
    <cellStyle name="Neutral 2" xfId="1517" xr:uid="{00000000-0005-0000-0000-0000F9050000}"/>
    <cellStyle name="Neutral 2 2" xfId="1518" xr:uid="{00000000-0005-0000-0000-0000FA050000}"/>
    <cellStyle name="Neutral 2 3" xfId="1519" xr:uid="{00000000-0005-0000-0000-0000FB050000}"/>
    <cellStyle name="Neutral 2 4" xfId="1520" xr:uid="{00000000-0005-0000-0000-0000FC050000}"/>
    <cellStyle name="Neutral 20" xfId="1521" xr:uid="{00000000-0005-0000-0000-0000FD050000}"/>
    <cellStyle name="Neutral 21" xfId="1522" xr:uid="{00000000-0005-0000-0000-0000FE050000}"/>
    <cellStyle name="Neutral 22" xfId="1523" xr:uid="{00000000-0005-0000-0000-0000FF050000}"/>
    <cellStyle name="Neutral 3" xfId="1524" xr:uid="{00000000-0005-0000-0000-000000060000}"/>
    <cellStyle name="Neutral 4" xfId="1525" xr:uid="{00000000-0005-0000-0000-000001060000}"/>
    <cellStyle name="Neutral 5" xfId="1526" xr:uid="{00000000-0005-0000-0000-000002060000}"/>
    <cellStyle name="Neutral 6" xfId="1527" xr:uid="{00000000-0005-0000-0000-000003060000}"/>
    <cellStyle name="Neutral 7" xfId="1528" xr:uid="{00000000-0005-0000-0000-000004060000}"/>
    <cellStyle name="Neutral 8" xfId="1529" xr:uid="{00000000-0005-0000-0000-000005060000}"/>
    <cellStyle name="Neutral 9" xfId="1530" xr:uid="{00000000-0005-0000-0000-000006060000}"/>
    <cellStyle name="Nobmal_Tame LB Kalnoz_Tames,kalkulacijac_Tinuzi_01.04_1" xfId="1531" xr:uid="{00000000-0005-0000-0000-000007060000}"/>
    <cellStyle name="Norm!l_skembas 25_Tirdzniecības centrs_Riksotaju iela_Re un re" xfId="1532" xr:uid="{00000000-0005-0000-0000-000008060000}"/>
    <cellStyle name="Normaali_light-98_gun" xfId="1533" xr:uid="{00000000-0005-0000-0000-000009060000}"/>
    <cellStyle name="Normal" xfId="0" builtinId="0"/>
    <cellStyle name="Normal 10" xfId="1534" xr:uid="{00000000-0005-0000-0000-00000B060000}"/>
    <cellStyle name="Normal 10 2" xfId="1535" xr:uid="{00000000-0005-0000-0000-00000C060000}"/>
    <cellStyle name="Normal 10 2 2" xfId="1536" xr:uid="{00000000-0005-0000-0000-00000D060000}"/>
    <cellStyle name="Normal 10 2 3" xfId="2565" xr:uid="{A1042348-4B78-4B47-B8EA-C5F053FC4182}"/>
    <cellStyle name="Normal 10 2 3 2" xfId="4572" xr:uid="{D6C1DD5A-C530-405C-8809-7AFD2D8AF94E}"/>
    <cellStyle name="Normal 10 2 3 2 2" xfId="5336" xr:uid="{CD3534A5-1F68-4FC8-9BFC-C6F6A7061449}"/>
    <cellStyle name="Normal 10 2 3 3" xfId="3577" xr:uid="{A2C580D7-9BED-4B35-BF22-2364BC37ADCA}"/>
    <cellStyle name="Normal 10 2 3 4" xfId="4956" xr:uid="{EA801F44-B0FD-45B8-9BDF-FA5A366FE504}"/>
    <cellStyle name="Normal 10 2 3 5" xfId="5738" xr:uid="{9029394C-A7E3-4F09-8233-21ABE313C7AF}"/>
    <cellStyle name="Normal 10 2 4" xfId="4043" xr:uid="{59B2CE7B-DAC0-4145-9D1E-3BF365C45A08}"/>
    <cellStyle name="Normal 10 2 4 2" xfId="5319" xr:uid="{F17538AE-5F02-4EF2-8ED8-A2246A05B4A8}"/>
    <cellStyle name="Normal 10 2 5" xfId="3049" xr:uid="{264C1623-82C9-45FC-96C8-532CC199A608}"/>
    <cellStyle name="Normal 10 2 6" xfId="4939" xr:uid="{E582CEF9-4E1B-481E-BEAB-4A4C2A1DD459}"/>
    <cellStyle name="Normal 10 2 7" xfId="5721" xr:uid="{23D44F26-8DF7-4133-8DE7-6CA8ED9EB4F8}"/>
    <cellStyle name="Normal 10 3" xfId="1537" xr:uid="{00000000-0005-0000-0000-00000E060000}"/>
    <cellStyle name="Normal 10 4" xfId="2591" xr:uid="{2CAF6D9D-299D-4784-9393-82429BE99BC9}"/>
    <cellStyle name="Normal 10 4 2" xfId="5341" xr:uid="{28A99E0D-E026-4591-B507-6742863ED625}"/>
    <cellStyle name="Normal 10 5" xfId="5351" xr:uid="{A59DBEA2-2613-4DF6-B340-21F3C4999089}"/>
    <cellStyle name="Normal 10_Jurmalas slimnica Reaton tame" xfId="2568" xr:uid="{01B55F1E-DC2C-49BF-A09E-22F2346DCA10}"/>
    <cellStyle name="Normal 100" xfId="1538" xr:uid="{00000000-0005-0000-0000-00000F060000}"/>
    <cellStyle name="Normal 100 2" xfId="1539" xr:uid="{00000000-0005-0000-0000-000010060000}"/>
    <cellStyle name="Normal 101" xfId="1540" xr:uid="{00000000-0005-0000-0000-000011060000}"/>
    <cellStyle name="Normal 102" xfId="1541" xr:uid="{00000000-0005-0000-0000-000012060000}"/>
    <cellStyle name="Normal 102 2" xfId="4044" xr:uid="{98E1A1F8-DBFE-4137-A8EF-F97282A1E66E}"/>
    <cellStyle name="Normal 102 3" xfId="3050" xr:uid="{21832F6A-4B93-4451-8B31-717BE8BFD12F}"/>
    <cellStyle name="Normal 103" xfId="2571" xr:uid="{CC407F0F-C6B1-4378-9B16-6C90EA40702A}"/>
    <cellStyle name="Normal 103 2" xfId="4574" xr:uid="{6D0E0B3E-4019-4D99-BCE0-B356DD660309}"/>
    <cellStyle name="Normal 104" xfId="4577" xr:uid="{C515C81B-7F2D-4436-84E7-80DED42361D7}"/>
    <cellStyle name="Normal 105" xfId="5347" xr:uid="{545609E4-6F76-4C30-BF5B-81602306FD5A}"/>
    <cellStyle name="Normal 11" xfId="1542" xr:uid="{00000000-0005-0000-0000-000013060000}"/>
    <cellStyle name="Normal 11 10" xfId="2567" xr:uid="{4DB6CB74-E15C-441D-81F0-74DF1CD90AD3}"/>
    <cellStyle name="Normal 11 10 2" xfId="2592" xr:uid="{B898C9A1-CE2C-4D3F-9630-ED7434E0BD9B}"/>
    <cellStyle name="Normal 11 10 2 2" xfId="5342" xr:uid="{76797946-672A-49A3-BA12-0325999F53D5}"/>
    <cellStyle name="Normal 11 10 3" xfId="4573" xr:uid="{1BBD85F8-2FA4-4EB6-BCFF-671AFD1ED760}"/>
    <cellStyle name="Normal 11 10 3 2" xfId="5337" xr:uid="{DE85A067-494C-4E2E-AE3F-A97F4E0F9C90}"/>
    <cellStyle name="Normal 11 10 4" xfId="4957" xr:uid="{7B7352CD-0C84-4EC8-854F-C4A6B1AC384A}"/>
    <cellStyle name="Normal 11 10 5" xfId="5352" xr:uid="{D2C5C819-AE36-4D40-8016-64644B388B33}"/>
    <cellStyle name="Normal 11 10 6" xfId="5739" xr:uid="{B3BFCAF3-E934-4A12-9C05-2A8D9DF90E7A}"/>
    <cellStyle name="Normal 11 16" xfId="1543" xr:uid="{00000000-0005-0000-0000-000014060000}"/>
    <cellStyle name="Normal 11 16 2" xfId="4045" xr:uid="{A619F800-2564-4786-962C-1D6B3D136A1F}"/>
    <cellStyle name="Normal 11 16 2 2" xfId="5320" xr:uid="{B0130306-9A29-4F80-84E8-2BD4BBDDF0A5}"/>
    <cellStyle name="Normal 11 16 3" xfId="3051" xr:uid="{B0078E61-0A5D-4EFC-BB87-C2B9C9B5A0F0}"/>
    <cellStyle name="Normal 11 16 4" xfId="4940" xr:uid="{9FDADE55-2B87-4737-81DF-3F336B3DDA23}"/>
    <cellStyle name="Normal 11 16 5" xfId="5722" xr:uid="{E6D82B8F-BBD5-422D-A978-8DD60F8CFB12}"/>
    <cellStyle name="Normal 11 2" xfId="1544" xr:uid="{00000000-0005-0000-0000-000015060000}"/>
    <cellStyle name="Normal 11 2 2" xfId="1545" xr:uid="{00000000-0005-0000-0000-000016060000}"/>
    <cellStyle name="Normal 11 3" xfId="1546" xr:uid="{00000000-0005-0000-0000-000017060000}"/>
    <cellStyle name="Normal 11 3 2" xfId="1547" xr:uid="{00000000-0005-0000-0000-000018060000}"/>
    <cellStyle name="Normal 11 3 3" xfId="2557" xr:uid="{8F52CA03-924C-4DAE-B081-C0A357DA65BB}"/>
    <cellStyle name="Normal 11 3 3 2" xfId="4570" xr:uid="{E2F69A18-E17B-4AA9-B0A8-2FD1DAF43865}"/>
    <cellStyle name="Normal 11 3 3 2 2" xfId="5334" xr:uid="{51295C10-516E-4286-81BF-7118F19DCFCA}"/>
    <cellStyle name="Normal 11 3 3 3" xfId="3575" xr:uid="{E5BDD731-6A2E-4C89-81E4-13B15D8FA30F}"/>
    <cellStyle name="Normal 11 3 3 4" xfId="4954" xr:uid="{7C94EC65-6E36-41C9-A2A6-23988E2CB0C8}"/>
    <cellStyle name="Normal 11 3 3 5" xfId="5736" xr:uid="{566966A4-1800-4861-B2B6-72E7B3EF6655}"/>
    <cellStyle name="Normal 11 3 4" xfId="2593" xr:uid="{15E9B44C-D9DE-42C9-BA69-66F62969C270}"/>
    <cellStyle name="Normal 11 3 4 2" xfId="5343" xr:uid="{2728E5B3-5B52-444D-92C5-D2E98270CC74}"/>
    <cellStyle name="Normal 11 3 5" xfId="4046" xr:uid="{5DD30234-6C17-4C31-B60B-236A9A677E50}"/>
    <cellStyle name="Normal 11 3 5 2" xfId="5321" xr:uid="{1C48B0AC-FBFF-4C75-87EB-05304378158A}"/>
    <cellStyle name="Normal 11 3 6" xfId="4941" xr:uid="{9C62140A-E266-47F1-9A0E-7B0534F61A65}"/>
    <cellStyle name="Normal 11 3 7" xfId="5353" xr:uid="{1B1AB79F-3EDA-40CB-87DC-EC224F2E9633}"/>
    <cellStyle name="Normal 11 3 8" xfId="2543" xr:uid="{00000000-0005-0000-0000-000019060000}"/>
    <cellStyle name="Normal 11 3 8 2" xfId="4567" xr:uid="{7341AEBE-4142-49D9-8E80-46C6CAC68DBA}"/>
    <cellStyle name="Normal 11 3 8 2 2" xfId="5332" xr:uid="{17499E17-A677-458F-BA46-6E3BBD4CB364}"/>
    <cellStyle name="Normal 11 3 8 3" xfId="3571" xr:uid="{8ED57909-1ED3-4F9D-9C01-8989759A7174}"/>
    <cellStyle name="Normal 11 3 8 4" xfId="4952" xr:uid="{CFD4D3F3-97B8-4182-81CC-43BB18527231}"/>
    <cellStyle name="Normal 11 3 8 5" xfId="5734" xr:uid="{B23A5570-FC92-4B5E-94D6-73FDCEA600CB}"/>
    <cellStyle name="Normal 11 3 9" xfId="5723" xr:uid="{C91E42B9-91F7-4B64-BEE7-EE7EA054B989}"/>
    <cellStyle name="Normal 11 4" xfId="1548" xr:uid="{00000000-0005-0000-0000-00001A060000}"/>
    <cellStyle name="Normal 11 9" xfId="2542" xr:uid="{00000000-0005-0000-0000-00001B060000}"/>
    <cellStyle name="Normal 11 9 2" xfId="4566" xr:uid="{55C785A0-1EE1-4FDB-8FDF-F0F615EE9861}"/>
    <cellStyle name="Normal 11 9 2 2" xfId="5331" xr:uid="{BB0B5C0C-408F-4D6F-ADEE-2F1EFBF3C781}"/>
    <cellStyle name="Normal 11 9 3" xfId="3570" xr:uid="{AAA61AE7-C520-401D-AD3E-1049F97B6883}"/>
    <cellStyle name="Normal 11 9 4" xfId="4951" xr:uid="{F3DF7D74-38F3-4C11-B100-766760E47467}"/>
    <cellStyle name="Normal 11 9 5" xfId="5733" xr:uid="{AF91A2E2-1332-4437-983E-766103C972E6}"/>
    <cellStyle name="Normal 12" xfId="1549" xr:uid="{00000000-0005-0000-0000-00001C060000}"/>
    <cellStyle name="Normal 12 2" xfId="1550" xr:uid="{00000000-0005-0000-0000-00001D060000}"/>
    <cellStyle name="Normal 12 2 2" xfId="4047" xr:uid="{8E150D92-FBEC-4157-83CF-6CBA062C9C64}"/>
    <cellStyle name="Normal 12 2 2 2" xfId="5322" xr:uid="{07445E22-B7A1-43F8-9E61-7681B1D9BC4A}"/>
    <cellStyle name="Normal 12 2 2 2 2" xfId="1551" xr:uid="{00000000-0005-0000-0000-00001E060000}"/>
    <cellStyle name="Normal 12 2 2 2 2 2" xfId="4048" xr:uid="{FC13BC12-6DB6-40AB-B3DB-D0C28DCFD2CB}"/>
    <cellStyle name="Normal 12 2 2 2 2 3" xfId="3053" xr:uid="{1455C689-3246-4A67-98D5-8686A3580AEB}"/>
    <cellStyle name="Normal 12 2 3" xfId="3052" xr:uid="{4F0A2073-0150-4713-9DDE-3EC34CF55D58}"/>
    <cellStyle name="Normal 12 2 4" xfId="4942" xr:uid="{A6BADC50-8592-4D54-9090-F863F143EB7F}"/>
    <cellStyle name="Normal 12 2 5" xfId="5724" xr:uid="{41FA628F-1E7E-4FBE-9C13-787EE9ACA0F9}"/>
    <cellStyle name="Normal 12 3" xfId="1552" xr:uid="{00000000-0005-0000-0000-00001F060000}"/>
    <cellStyle name="Normal 12 3 3" xfId="1553" xr:uid="{00000000-0005-0000-0000-000020060000}"/>
    <cellStyle name="Normal 12 3 3 2" xfId="4049" xr:uid="{C0AA5CF2-8E6E-465E-A746-BD8DD7AE59E8}"/>
    <cellStyle name="Normal 12 3 3 3" xfId="3054" xr:uid="{C657CD3C-D8F5-4517-A457-E66639985B1F}"/>
    <cellStyle name="Normal 13" xfId="1554" xr:uid="{00000000-0005-0000-0000-000021060000}"/>
    <cellStyle name="Normal 13 2" xfId="1555" xr:uid="{00000000-0005-0000-0000-000022060000}"/>
    <cellStyle name="Normal 13 3" xfId="1556" xr:uid="{00000000-0005-0000-0000-000023060000}"/>
    <cellStyle name="Normal 13 4" xfId="1557" xr:uid="{00000000-0005-0000-0000-000024060000}"/>
    <cellStyle name="Normal 14" xfId="1558" xr:uid="{00000000-0005-0000-0000-000025060000}"/>
    <cellStyle name="Normal 14 10" xfId="1559" xr:uid="{00000000-0005-0000-0000-000026060000}"/>
    <cellStyle name="Normal 14 10 2" xfId="4050" xr:uid="{CFBB5829-4F09-4CD8-8325-03BCCF18FCFC}"/>
    <cellStyle name="Normal 14 10 3" xfId="3055" xr:uid="{242E5A37-BE6A-49B1-B43E-3E0A872AF106}"/>
    <cellStyle name="Normal 14 11" xfId="1560" xr:uid="{00000000-0005-0000-0000-000027060000}"/>
    <cellStyle name="Normal 14 11 2" xfId="4051" xr:uid="{F9A55011-0451-4B96-B2AE-241EBAFCEC82}"/>
    <cellStyle name="Normal 14 11 3" xfId="3056" xr:uid="{2E05B6AD-5C5E-467D-A76E-4602EFB719E9}"/>
    <cellStyle name="Normal 14 12" xfId="1561" xr:uid="{00000000-0005-0000-0000-000028060000}"/>
    <cellStyle name="Normal 14 12 2" xfId="4052" xr:uid="{F1FF8DEB-090F-4D87-A382-313F1E9BC695}"/>
    <cellStyle name="Normal 14 12 3" xfId="3057" xr:uid="{A58E0198-E589-4FC1-B90B-268282DE927E}"/>
    <cellStyle name="Normal 14 13" xfId="1562" xr:uid="{00000000-0005-0000-0000-000029060000}"/>
    <cellStyle name="Normal 14 13 2" xfId="4053" xr:uid="{035B7241-D0B9-41FB-83F3-827201385F8C}"/>
    <cellStyle name="Normal 14 13 3" xfId="3058" xr:uid="{4C0354F9-4644-4193-87A7-86DD5EE7F70C}"/>
    <cellStyle name="Normal 14 14" xfId="1563" xr:uid="{00000000-0005-0000-0000-00002A060000}"/>
    <cellStyle name="Normal 14 14 2" xfId="4054" xr:uid="{D7FD22FE-27D1-43D4-9115-371A8ECF304E}"/>
    <cellStyle name="Normal 14 14 3" xfId="3059" xr:uid="{61921A8E-0017-4A93-9D92-81EDC455AA1B}"/>
    <cellStyle name="Normal 14 15" xfId="1564" xr:uid="{00000000-0005-0000-0000-00002B060000}"/>
    <cellStyle name="Normal 14 15 2" xfId="4055" xr:uid="{3BAF16AA-046B-45CB-BE83-128ED4F73D79}"/>
    <cellStyle name="Normal 14 15 3" xfId="3060" xr:uid="{C91DB21B-2089-4761-9ADC-263C6BB2134B}"/>
    <cellStyle name="Normal 14 16" xfId="1565" xr:uid="{00000000-0005-0000-0000-00002C060000}"/>
    <cellStyle name="Normal 14 16 2" xfId="4056" xr:uid="{FB711946-0C9D-4176-A75F-B4692FA5B104}"/>
    <cellStyle name="Normal 14 16 3" xfId="3061" xr:uid="{8DCFB171-251F-4C82-936A-5F2F2F4004B1}"/>
    <cellStyle name="Normal 14 17" xfId="1566" xr:uid="{00000000-0005-0000-0000-00002D060000}"/>
    <cellStyle name="Normal 14 17 10" xfId="1567" xr:uid="{00000000-0005-0000-0000-00002E060000}"/>
    <cellStyle name="Normal 14 17 10 2" xfId="4058" xr:uid="{91FA858E-F5A5-4C9D-A018-1EC18DF04718}"/>
    <cellStyle name="Normal 14 17 10 3" xfId="3063" xr:uid="{8078986D-3DA9-4C36-B693-13439CD6809A}"/>
    <cellStyle name="Normal 14 17 11" xfId="1568" xr:uid="{00000000-0005-0000-0000-00002F060000}"/>
    <cellStyle name="Normal 14 17 11 2" xfId="4059" xr:uid="{A15914CD-267D-4EED-9AAF-8B38B779A6BA}"/>
    <cellStyle name="Normal 14 17 11 3" xfId="3064" xr:uid="{57FD545A-FA55-4719-A9A2-C2BE13F04DD7}"/>
    <cellStyle name="Normal 14 17 12" xfId="1569" xr:uid="{00000000-0005-0000-0000-000030060000}"/>
    <cellStyle name="Normal 14 17 12 2" xfId="4060" xr:uid="{565776C5-085A-410D-B9FD-7B217A234CB8}"/>
    <cellStyle name="Normal 14 17 12 3" xfId="3065" xr:uid="{1794D85D-72E2-425F-9C95-FB1A83E9C365}"/>
    <cellStyle name="Normal 14 17 13" xfId="1570" xr:uid="{00000000-0005-0000-0000-000031060000}"/>
    <cellStyle name="Normal 14 17 13 2" xfId="4061" xr:uid="{B43F8F07-CB05-47D6-9608-5E00F8EFECA7}"/>
    <cellStyle name="Normal 14 17 13 3" xfId="3066" xr:uid="{67642C41-8FF6-444B-92E9-2E78CA7B34FF}"/>
    <cellStyle name="Normal 14 17 14" xfId="1571" xr:uid="{00000000-0005-0000-0000-000032060000}"/>
    <cellStyle name="Normal 14 17 14 2" xfId="4062" xr:uid="{D18453CB-DA5A-4517-A6D9-EBA07E1B14CB}"/>
    <cellStyle name="Normal 14 17 14 3" xfId="3067" xr:uid="{E0FAE07A-F2E4-4774-86DC-0B4DEEF83B5B}"/>
    <cellStyle name="Normal 14 17 15" xfId="1572" xr:uid="{00000000-0005-0000-0000-000033060000}"/>
    <cellStyle name="Normal 14 17 15 2" xfId="4063" xr:uid="{2F7A0B31-9E1D-458D-8F74-C89307BD00E7}"/>
    <cellStyle name="Normal 14 17 15 3" xfId="3068" xr:uid="{05983080-7AD2-403E-96C8-8547D37A3E28}"/>
    <cellStyle name="Normal 14 17 16" xfId="1573" xr:uid="{00000000-0005-0000-0000-000034060000}"/>
    <cellStyle name="Normal 14 17 16 2" xfId="4064" xr:uid="{2EAA8C69-E51C-4379-A982-762B8B50929E}"/>
    <cellStyle name="Normal 14 17 16 3" xfId="3069" xr:uid="{0C55068D-C4CB-4FF1-90B1-DD00E81EC6B4}"/>
    <cellStyle name="Normal 14 17 17" xfId="1574" xr:uid="{00000000-0005-0000-0000-000035060000}"/>
    <cellStyle name="Normal 14 17 17 2" xfId="4065" xr:uid="{351F0976-4146-422F-A92F-894A711AF7DA}"/>
    <cellStyle name="Normal 14 17 17 3" xfId="3070" xr:uid="{87CDB330-EFC5-43C4-83B4-6EBFDF9DE0C3}"/>
    <cellStyle name="Normal 14 17 18" xfId="4057" xr:uid="{F0F49A3C-8D38-43DD-BE38-0B26EB5BA2B6}"/>
    <cellStyle name="Normal 14 17 19" xfId="3062" xr:uid="{C93FB74A-6BCE-482C-8A1F-5F663368B26D}"/>
    <cellStyle name="Normal 14 17 2" xfId="1575" xr:uid="{00000000-0005-0000-0000-000036060000}"/>
    <cellStyle name="Normal 14 17 2 2" xfId="4066" xr:uid="{6FFD9911-8382-4092-A88B-879748A4E02C}"/>
    <cellStyle name="Normal 14 17 2 3" xfId="3071" xr:uid="{2473602F-B582-4452-B22D-176732469BEB}"/>
    <cellStyle name="Normal 14 17 3" xfId="1576" xr:uid="{00000000-0005-0000-0000-000037060000}"/>
    <cellStyle name="Normal 14 17 3 2" xfId="4067" xr:uid="{B472256B-D009-4170-A4DC-FAC773FA6E9A}"/>
    <cellStyle name="Normal 14 17 3 3" xfId="3072" xr:uid="{CAC8CB78-9A4B-4FE8-A8E6-C39D49FCF988}"/>
    <cellStyle name="Normal 14 17 4" xfId="1577" xr:uid="{00000000-0005-0000-0000-000038060000}"/>
    <cellStyle name="Normal 14 17 4 2" xfId="4068" xr:uid="{B1F85DD7-B44A-4F4F-9053-6B54341FBFA6}"/>
    <cellStyle name="Normal 14 17 4 3" xfId="3073" xr:uid="{35C6EEF2-C3E5-4426-918F-C0D59CDBE8AB}"/>
    <cellStyle name="Normal 14 17 5" xfId="1578" xr:uid="{00000000-0005-0000-0000-000039060000}"/>
    <cellStyle name="Normal 14 17 5 2" xfId="4069" xr:uid="{43632A6C-61F9-4F11-B02D-DFCB9C01C1C9}"/>
    <cellStyle name="Normal 14 17 5 3" xfId="3074" xr:uid="{FECB6D7C-D186-44DE-8798-404FDD67BD09}"/>
    <cellStyle name="Normal 14 17 6" xfId="1579" xr:uid="{00000000-0005-0000-0000-00003A060000}"/>
    <cellStyle name="Normal 14 17 6 2" xfId="4070" xr:uid="{7EA3D0EC-0F55-44BA-86D3-CCB5A9E251D6}"/>
    <cellStyle name="Normal 14 17 6 3" xfId="3075" xr:uid="{5ADBDF73-CD26-4B8B-8385-DCC5BF47FD05}"/>
    <cellStyle name="Normal 14 17 7" xfId="1580" xr:uid="{00000000-0005-0000-0000-00003B060000}"/>
    <cellStyle name="Normal 14 17 7 2" xfId="4071" xr:uid="{9BF347A8-D4F8-4337-937B-DF038EF7EBE3}"/>
    <cellStyle name="Normal 14 17 7 3" xfId="3076" xr:uid="{707EFDCB-9D86-4D53-A919-E124F907FC9B}"/>
    <cellStyle name="Normal 14 17 8" xfId="1581" xr:uid="{00000000-0005-0000-0000-00003C060000}"/>
    <cellStyle name="Normal 14 17 8 2" xfId="4072" xr:uid="{91C99A67-1D7C-4A10-9531-8BF30FAED201}"/>
    <cellStyle name="Normal 14 17 8 3" xfId="3077" xr:uid="{540EB985-C4CC-4AB5-B05D-5998BE81D29E}"/>
    <cellStyle name="Normal 14 17 9" xfId="1582" xr:uid="{00000000-0005-0000-0000-00003D060000}"/>
    <cellStyle name="Normal 14 17 9 2" xfId="4073" xr:uid="{CFF38288-1F85-4C35-A06F-F7DA2F7E34DC}"/>
    <cellStyle name="Normal 14 17 9 3" xfId="3078" xr:uid="{A96382EF-A1AF-4FE7-9422-87BBD1D569F0}"/>
    <cellStyle name="Normal 14 18" xfId="1583" xr:uid="{00000000-0005-0000-0000-00003E060000}"/>
    <cellStyle name="Normal 14 18 10" xfId="1584" xr:uid="{00000000-0005-0000-0000-00003F060000}"/>
    <cellStyle name="Normal 14 18 10 2" xfId="4075" xr:uid="{18B59AD4-F188-428C-88C4-6896945EDF30}"/>
    <cellStyle name="Normal 14 18 10 3" xfId="3080" xr:uid="{1110A686-69AC-4B97-893E-FB7415C3C134}"/>
    <cellStyle name="Normal 14 18 11" xfId="1585" xr:uid="{00000000-0005-0000-0000-000040060000}"/>
    <cellStyle name="Normal 14 18 11 2" xfId="4076" xr:uid="{E7A739BC-4C3F-43EF-A03E-E65826935B45}"/>
    <cellStyle name="Normal 14 18 11 3" xfId="3081" xr:uid="{D9EB688F-1D73-4D4C-BD00-8171BBD05456}"/>
    <cellStyle name="Normal 14 18 12" xfId="1586" xr:uid="{00000000-0005-0000-0000-000041060000}"/>
    <cellStyle name="Normal 14 18 12 2" xfId="4077" xr:uid="{13961E5D-2318-4989-9C73-60BF9402F8F0}"/>
    <cellStyle name="Normal 14 18 12 3" xfId="3082" xr:uid="{F22CD07E-B7BF-4A90-86DE-E4FDF1B49B00}"/>
    <cellStyle name="Normal 14 18 13" xfId="1587" xr:uid="{00000000-0005-0000-0000-000042060000}"/>
    <cellStyle name="Normal 14 18 13 2" xfId="4078" xr:uid="{21E01F31-7320-444C-BA96-4E54F1D476B0}"/>
    <cellStyle name="Normal 14 18 13 3" xfId="3083" xr:uid="{17780BA2-87C0-47DC-9C59-0A3C71E6AC73}"/>
    <cellStyle name="Normal 14 18 14" xfId="1588" xr:uid="{00000000-0005-0000-0000-000043060000}"/>
    <cellStyle name="Normal 14 18 14 2" xfId="4079" xr:uid="{2C6D44DC-D1C4-4F56-A134-3CA7ED3222A5}"/>
    <cellStyle name="Normal 14 18 14 3" xfId="3084" xr:uid="{D8AA0036-D0B5-4DC8-890E-BB5C35C2AC8A}"/>
    <cellStyle name="Normal 14 18 15" xfId="1589" xr:uid="{00000000-0005-0000-0000-000044060000}"/>
    <cellStyle name="Normal 14 18 15 2" xfId="4080" xr:uid="{DECD65D6-2BE1-491E-A9E9-4E0B7CFDAB1E}"/>
    <cellStyle name="Normal 14 18 15 3" xfId="3085" xr:uid="{B9975A1F-D7D6-4944-B536-B5751A9A1792}"/>
    <cellStyle name="Normal 14 18 16" xfId="1590" xr:uid="{00000000-0005-0000-0000-000045060000}"/>
    <cellStyle name="Normal 14 18 16 2" xfId="4081" xr:uid="{D0E25A51-B390-4C34-86CC-8716F5924250}"/>
    <cellStyle name="Normal 14 18 16 3" xfId="3086" xr:uid="{37E282BC-2943-4906-8F60-D129F91A2064}"/>
    <cellStyle name="Normal 14 18 17" xfId="1591" xr:uid="{00000000-0005-0000-0000-000046060000}"/>
    <cellStyle name="Normal 14 18 17 2" xfId="4082" xr:uid="{14BD8C9F-604E-4221-BBFA-8638EC49517C}"/>
    <cellStyle name="Normal 14 18 17 3" xfId="3087" xr:uid="{1494F39A-83C2-46C3-B4D4-2EF5D1E16EA9}"/>
    <cellStyle name="Normal 14 18 18" xfId="4074" xr:uid="{029AEF6B-CCEF-47E6-85E4-6DD14C9EF08D}"/>
    <cellStyle name="Normal 14 18 19" xfId="3079" xr:uid="{A4BE5E6B-BAB3-448F-93E7-7B4B37A60406}"/>
    <cellStyle name="Normal 14 18 2" xfId="1592" xr:uid="{00000000-0005-0000-0000-000047060000}"/>
    <cellStyle name="Normal 14 18 2 2" xfId="4083" xr:uid="{5EA33EA3-D632-4845-B555-7E98145D19D6}"/>
    <cellStyle name="Normal 14 18 2 3" xfId="3088" xr:uid="{7294AF39-C2F2-4290-B062-25F0D37D8473}"/>
    <cellStyle name="Normal 14 18 3" xfId="1593" xr:uid="{00000000-0005-0000-0000-000048060000}"/>
    <cellStyle name="Normal 14 18 3 2" xfId="4084" xr:uid="{EB9BDE19-7172-4D54-8C7D-B61E8E662D76}"/>
    <cellStyle name="Normal 14 18 3 3" xfId="3089" xr:uid="{35FCC1CD-3087-4559-8500-278660811EDE}"/>
    <cellStyle name="Normal 14 18 4" xfId="1594" xr:uid="{00000000-0005-0000-0000-000049060000}"/>
    <cellStyle name="Normal 14 18 4 2" xfId="4085" xr:uid="{9DC8E3A6-4E4A-4BCD-BA2E-DDACD4078A17}"/>
    <cellStyle name="Normal 14 18 4 3" xfId="3090" xr:uid="{FAB14130-6FD1-4106-A00A-49DB46B1F7FC}"/>
    <cellStyle name="Normal 14 18 5" xfId="1595" xr:uid="{00000000-0005-0000-0000-00004A060000}"/>
    <cellStyle name="Normal 14 18 5 2" xfId="4086" xr:uid="{8E079D5F-5318-4730-9B6D-E553B4ABCFA2}"/>
    <cellStyle name="Normal 14 18 5 3" xfId="3091" xr:uid="{71540285-4166-4F16-96A9-1BC48847F80A}"/>
    <cellStyle name="Normal 14 18 6" xfId="1596" xr:uid="{00000000-0005-0000-0000-00004B060000}"/>
    <cellStyle name="Normal 14 18 6 2" xfId="4087" xr:uid="{4BBFFD4E-F2CA-4D2A-AA4A-EAC1419B2EA4}"/>
    <cellStyle name="Normal 14 18 6 3" xfId="3092" xr:uid="{0D140CF2-4073-4312-8354-EA92C0567B2F}"/>
    <cellStyle name="Normal 14 18 7" xfId="1597" xr:uid="{00000000-0005-0000-0000-00004C060000}"/>
    <cellStyle name="Normal 14 18 7 2" xfId="4088" xr:uid="{1510933A-434C-4E2A-8733-6D672CA139CD}"/>
    <cellStyle name="Normal 14 18 7 3" xfId="3093" xr:uid="{986617AD-7797-45A9-9914-D02C76AC4D13}"/>
    <cellStyle name="Normal 14 18 8" xfId="1598" xr:uid="{00000000-0005-0000-0000-00004D060000}"/>
    <cellStyle name="Normal 14 18 8 2" xfId="4089" xr:uid="{2721B630-AA67-46C0-87DB-98D5D1D46842}"/>
    <cellStyle name="Normal 14 18 8 3" xfId="3094" xr:uid="{20821D62-4B07-4B41-8AEA-2AE3F8E6E7A6}"/>
    <cellStyle name="Normal 14 18 9" xfId="1599" xr:uid="{00000000-0005-0000-0000-00004E060000}"/>
    <cellStyle name="Normal 14 18 9 2" xfId="4090" xr:uid="{6F31AC7D-66B3-474E-A356-DF48909287C7}"/>
    <cellStyle name="Normal 14 18 9 3" xfId="3095" xr:uid="{6F5498B4-5419-4A14-91CE-D2F1BDF842A9}"/>
    <cellStyle name="Normal 14 19" xfId="1600" xr:uid="{00000000-0005-0000-0000-00004F060000}"/>
    <cellStyle name="Normal 14 19 2" xfId="4091" xr:uid="{74D2963D-08A9-4D63-8027-ED9BBDCD16F7}"/>
    <cellStyle name="Normal 14 19 3" xfId="3096" xr:uid="{BA8F950E-866C-42DE-BF85-16ECE0067F94}"/>
    <cellStyle name="Normal 14 2" xfId="1601" xr:uid="{00000000-0005-0000-0000-000050060000}"/>
    <cellStyle name="Normal 14 2 10" xfId="1602" xr:uid="{00000000-0005-0000-0000-000051060000}"/>
    <cellStyle name="Normal 14 2 10 2" xfId="4093" xr:uid="{EA6D68DF-890F-4A4E-862F-FAFA35613532}"/>
    <cellStyle name="Normal 14 2 10 3" xfId="3098" xr:uid="{5E2676F4-4703-42C2-A30C-C0C0AD25CA9C}"/>
    <cellStyle name="Normal 14 2 11" xfId="1603" xr:uid="{00000000-0005-0000-0000-000052060000}"/>
    <cellStyle name="Normal 14 2 11 2" xfId="4094" xr:uid="{F9627473-DE5F-452F-9039-6B25246D4015}"/>
    <cellStyle name="Normal 14 2 11 3" xfId="3099" xr:uid="{93CB6912-D9AA-49D5-8CAD-ADE8D3FFF89F}"/>
    <cellStyle name="Normal 14 2 12" xfId="1604" xr:uid="{00000000-0005-0000-0000-000053060000}"/>
    <cellStyle name="Normal 14 2 12 2" xfId="4095" xr:uid="{B97DE23A-7906-406D-B720-3599BFEA8B83}"/>
    <cellStyle name="Normal 14 2 12 3" xfId="3100" xr:uid="{5D448A99-8625-49D5-B052-55DC55FDE6FB}"/>
    <cellStyle name="Normal 14 2 13" xfId="1605" xr:uid="{00000000-0005-0000-0000-000054060000}"/>
    <cellStyle name="Normal 14 2 13 2" xfId="4096" xr:uid="{CECB3A85-4916-4132-AC1C-EB11420047CA}"/>
    <cellStyle name="Normal 14 2 13 3" xfId="3101" xr:uid="{81B8364B-34C3-4ACA-9EEF-68D4FA70A5CB}"/>
    <cellStyle name="Normal 14 2 14" xfId="1606" xr:uid="{00000000-0005-0000-0000-000055060000}"/>
    <cellStyle name="Normal 14 2 14 2" xfId="4097" xr:uid="{CC999C00-C85E-44C5-A0A9-BABA4A67EB85}"/>
    <cellStyle name="Normal 14 2 14 3" xfId="3102" xr:uid="{141AA220-4AA5-4C5A-8123-A8766A3D17A8}"/>
    <cellStyle name="Normal 14 2 15" xfId="1607" xr:uid="{00000000-0005-0000-0000-000056060000}"/>
    <cellStyle name="Normal 14 2 15 2" xfId="4098" xr:uid="{A3EA6ABE-7AF9-46E0-A4EE-85918BA9366E}"/>
    <cellStyle name="Normal 14 2 15 3" xfId="3103" xr:uid="{4EE7B678-44B3-47A2-94DA-E89F34F690F2}"/>
    <cellStyle name="Normal 14 2 16" xfId="1608" xr:uid="{00000000-0005-0000-0000-000057060000}"/>
    <cellStyle name="Normal 14 2 16 2" xfId="4099" xr:uid="{F4588C19-807B-48DB-838F-3815DCBED66A}"/>
    <cellStyle name="Normal 14 2 16 3" xfId="3104" xr:uid="{930FB62D-942A-4BFB-B220-50999790E948}"/>
    <cellStyle name="Normal 14 2 17" xfId="1609" xr:uid="{00000000-0005-0000-0000-000058060000}"/>
    <cellStyle name="Normal 14 2 17 2" xfId="4100" xr:uid="{E86E4F65-A065-4F11-9F25-9EBAA9681A73}"/>
    <cellStyle name="Normal 14 2 17 3" xfId="3105" xr:uid="{3736F034-933C-4EB7-A4D1-9F7B68A492FF}"/>
    <cellStyle name="Normal 14 2 18" xfId="4092" xr:uid="{3203D794-5712-4638-99E2-4AF6065A8057}"/>
    <cellStyle name="Normal 14 2 19" xfId="3097" xr:uid="{6BDDA5E1-4FC8-427D-A71E-6750E956E4D0}"/>
    <cellStyle name="Normal 14 2 2" xfId="1610" xr:uid="{00000000-0005-0000-0000-000059060000}"/>
    <cellStyle name="Normal 14 2 2 2" xfId="4101" xr:uid="{5BB81EF9-BCD1-4430-A327-6666D2D31A09}"/>
    <cellStyle name="Normal 14 2 2 3" xfId="3106" xr:uid="{DAB9F603-A0C3-47CC-9A33-A8B7942C6528}"/>
    <cellStyle name="Normal 14 2 3" xfId="1611" xr:uid="{00000000-0005-0000-0000-00005A060000}"/>
    <cellStyle name="Normal 14 2 3 2" xfId="4102" xr:uid="{89139EE3-4E6F-47CC-9A6B-4D97FA4D5063}"/>
    <cellStyle name="Normal 14 2 3 3" xfId="3107" xr:uid="{8065C854-7F60-4FE6-8AF8-904697F9E189}"/>
    <cellStyle name="Normal 14 2 4" xfId="1612" xr:uid="{00000000-0005-0000-0000-00005B060000}"/>
    <cellStyle name="Normal 14 2 4 2" xfId="4103" xr:uid="{5D14690C-3212-45F2-B566-FB1D5EEDAE9C}"/>
    <cellStyle name="Normal 14 2 4 3" xfId="3108" xr:uid="{554A2E89-B0F4-430C-80D9-9972800A530A}"/>
    <cellStyle name="Normal 14 2 5" xfId="1613" xr:uid="{00000000-0005-0000-0000-00005C060000}"/>
    <cellStyle name="Normal 14 2 5 2" xfId="4104" xr:uid="{3EC93C8A-26EA-4893-84F1-AC3B512C54D9}"/>
    <cellStyle name="Normal 14 2 5 3" xfId="3109" xr:uid="{BEE97F9A-79C1-41EA-9054-1C4FB546AF67}"/>
    <cellStyle name="Normal 14 2 6" xfId="1614" xr:uid="{00000000-0005-0000-0000-00005D060000}"/>
    <cellStyle name="Normal 14 2 6 2" xfId="4105" xr:uid="{42DF809C-091C-43D1-9CF3-89672C7AEB8A}"/>
    <cellStyle name="Normal 14 2 6 3" xfId="3110" xr:uid="{157304F2-947B-4C9C-8885-BDC28E184F15}"/>
    <cellStyle name="Normal 14 2 7" xfId="1615" xr:uid="{00000000-0005-0000-0000-00005E060000}"/>
    <cellStyle name="Normal 14 2 7 2" xfId="4106" xr:uid="{F122637D-4616-46E0-A3E4-3058E432C48B}"/>
    <cellStyle name="Normal 14 2 7 3" xfId="3111" xr:uid="{EC9A7D9C-2920-4550-90B1-AE1BB518D9BC}"/>
    <cellStyle name="Normal 14 2 8" xfId="1616" xr:uid="{00000000-0005-0000-0000-00005F060000}"/>
    <cellStyle name="Normal 14 2 8 2" xfId="4107" xr:uid="{98236FF6-4898-4D28-97DA-F5208A294CC0}"/>
    <cellStyle name="Normal 14 2 8 3" xfId="3112" xr:uid="{084C6200-2861-4FA5-8B38-5221C1608274}"/>
    <cellStyle name="Normal 14 2 9" xfId="1617" xr:uid="{00000000-0005-0000-0000-000060060000}"/>
    <cellStyle name="Normal 14 2 9 2" xfId="4108" xr:uid="{EAA7831F-896A-47F8-B8F8-84B0678B6441}"/>
    <cellStyle name="Normal 14 2 9 3" xfId="3113" xr:uid="{10491A08-6763-49EB-9E9F-3F80C5AA39E1}"/>
    <cellStyle name="Normal 14 20" xfId="1618" xr:uid="{00000000-0005-0000-0000-000061060000}"/>
    <cellStyle name="Normal 14 20 2" xfId="4109" xr:uid="{1D952C3A-DAA7-4815-A31A-2FBC40836CA0}"/>
    <cellStyle name="Normal 14 20 3" xfId="3114" xr:uid="{0A8DEEDD-823A-43CB-B21D-F12B54056297}"/>
    <cellStyle name="Normal 14 21" xfId="1619" xr:uid="{00000000-0005-0000-0000-000062060000}"/>
    <cellStyle name="Normal 14 21 2" xfId="4110" xr:uid="{7628346A-7661-4A38-A3EA-A047F01942FE}"/>
    <cellStyle name="Normal 14 21 3" xfId="3115" xr:uid="{B98ACA65-B96A-4FEC-B196-5B3490BCD1CA}"/>
    <cellStyle name="Normal 14 22" xfId="1620" xr:uid="{00000000-0005-0000-0000-000063060000}"/>
    <cellStyle name="Normal 14 22 2" xfId="4111" xr:uid="{C5F02EAE-9EA8-400E-9EF5-0B94AEF97AD2}"/>
    <cellStyle name="Normal 14 22 3" xfId="3116" xr:uid="{C730768A-BF06-4E2C-97EA-35AB8A9EC697}"/>
    <cellStyle name="Normal 14 23" xfId="1621" xr:uid="{00000000-0005-0000-0000-000064060000}"/>
    <cellStyle name="Normal 14 23 2" xfId="4112" xr:uid="{30206914-A159-460D-AA3A-9BC4A03EEF59}"/>
    <cellStyle name="Normal 14 23 3" xfId="3117" xr:uid="{B88469B6-AC5E-429F-9AEA-30979E0B1F25}"/>
    <cellStyle name="Normal 14 24" xfId="1622" xr:uid="{00000000-0005-0000-0000-000065060000}"/>
    <cellStyle name="Normal 14 24 2" xfId="4113" xr:uid="{20CD82C2-D48B-4B5B-AEC2-1676479B60BF}"/>
    <cellStyle name="Normal 14 24 3" xfId="3118" xr:uid="{81B73E3A-5700-4E7B-A57E-5737B7B41CE4}"/>
    <cellStyle name="Normal 14 25" xfId="1623" xr:uid="{00000000-0005-0000-0000-000066060000}"/>
    <cellStyle name="Normal 14 25 2" xfId="4114" xr:uid="{831D776B-5896-4944-84F9-113CB7C8392B}"/>
    <cellStyle name="Normal 14 25 3" xfId="3119" xr:uid="{BB2F2F94-8BA7-4E3B-8981-8EC838C42153}"/>
    <cellStyle name="Normal 14 26" xfId="1624" xr:uid="{00000000-0005-0000-0000-000067060000}"/>
    <cellStyle name="Normal 14 26 2" xfId="4115" xr:uid="{3FB90AD7-8BAF-4C9C-8F97-C2BCB97EB631}"/>
    <cellStyle name="Normal 14 26 3" xfId="3120" xr:uid="{265545DE-172E-4E91-9EE3-F4EEBD626491}"/>
    <cellStyle name="Normal 14 27" xfId="1625" xr:uid="{00000000-0005-0000-0000-000068060000}"/>
    <cellStyle name="Normal 14 27 2" xfId="4116" xr:uid="{A02F8B30-73C9-4A4F-8F95-5458B422E257}"/>
    <cellStyle name="Normal 14 27 3" xfId="3121" xr:uid="{58BC3F54-C7BF-4EAC-B377-83E242FAB383}"/>
    <cellStyle name="Normal 14 28" xfId="1626" xr:uid="{00000000-0005-0000-0000-000069060000}"/>
    <cellStyle name="Normal 14 28 2" xfId="4117" xr:uid="{56D1E554-2365-4488-B9CE-324A5B460B6C}"/>
    <cellStyle name="Normal 14 28 3" xfId="3122" xr:uid="{B6326260-D26B-4DCC-BFBF-A134A05D9214}"/>
    <cellStyle name="Normal 14 29" xfId="1627" xr:uid="{00000000-0005-0000-0000-00006A060000}"/>
    <cellStyle name="Normal 14 29 2" xfId="4118" xr:uid="{968E98E3-1FA6-4D2B-AFCB-CB74771AF555}"/>
    <cellStyle name="Normal 14 29 3" xfId="3123" xr:uid="{CBAB93AB-F4E2-4DDA-AC8F-C53D73ECA0E0}"/>
    <cellStyle name="Normal 14 3" xfId="1628" xr:uid="{00000000-0005-0000-0000-00006B060000}"/>
    <cellStyle name="Normal 14 3 10" xfId="1629" xr:uid="{00000000-0005-0000-0000-00006C060000}"/>
    <cellStyle name="Normal 14 3 10 2" xfId="4120" xr:uid="{0F2C8142-BA2A-46E8-AD29-EA1A4C050D2F}"/>
    <cellStyle name="Normal 14 3 10 3" xfId="3125" xr:uid="{ED6F5CDA-A4F1-4FA0-AD19-52F466EDB555}"/>
    <cellStyle name="Normal 14 3 11" xfId="1630" xr:uid="{00000000-0005-0000-0000-00006D060000}"/>
    <cellStyle name="Normal 14 3 11 2" xfId="4121" xr:uid="{CF8A1EF5-090A-4DD9-AA18-5FE15BA0B484}"/>
    <cellStyle name="Normal 14 3 11 3" xfId="3126" xr:uid="{3E9A4636-3842-46E9-B2C6-F9F7B0A95A47}"/>
    <cellStyle name="Normal 14 3 12" xfId="1631" xr:uid="{00000000-0005-0000-0000-00006E060000}"/>
    <cellStyle name="Normal 14 3 12 2" xfId="4122" xr:uid="{D2C8E538-4B04-467E-BDFE-07A5F98165FE}"/>
    <cellStyle name="Normal 14 3 12 3" xfId="3127" xr:uid="{F1797F84-B501-4F80-A4E6-A1963D7B16EE}"/>
    <cellStyle name="Normal 14 3 13" xfId="1632" xr:uid="{00000000-0005-0000-0000-00006F060000}"/>
    <cellStyle name="Normal 14 3 13 2" xfId="4123" xr:uid="{585DE7E4-9DB5-4095-BA15-6014AB89B727}"/>
    <cellStyle name="Normal 14 3 13 3" xfId="3128" xr:uid="{687FD6EE-BE9C-4BC3-ADE6-A1EE06CB3683}"/>
    <cellStyle name="Normal 14 3 14" xfId="1633" xr:uid="{00000000-0005-0000-0000-000070060000}"/>
    <cellStyle name="Normal 14 3 14 2" xfId="4124" xr:uid="{9BD86B8C-F646-4111-8F3A-615E7DE8552D}"/>
    <cellStyle name="Normal 14 3 14 3" xfId="3129" xr:uid="{CFB0C3C3-9AA2-4863-9E99-A601775E6046}"/>
    <cellStyle name="Normal 14 3 15" xfId="1634" xr:uid="{00000000-0005-0000-0000-000071060000}"/>
    <cellStyle name="Normal 14 3 15 2" xfId="4125" xr:uid="{F5094955-EA20-4F15-9F88-1346E04EB860}"/>
    <cellStyle name="Normal 14 3 15 3" xfId="3130" xr:uid="{AF800F64-5EC8-414B-9D09-E4D9AD96D80F}"/>
    <cellStyle name="Normal 14 3 16" xfId="1635" xr:uid="{00000000-0005-0000-0000-000072060000}"/>
    <cellStyle name="Normal 14 3 16 2" xfId="4126" xr:uid="{5C414CE2-E2EE-4447-8FC1-B47E6CEE09B3}"/>
    <cellStyle name="Normal 14 3 16 3" xfId="3131" xr:uid="{8D1BA6D5-5B8C-4F5C-B685-75EC13635D96}"/>
    <cellStyle name="Normal 14 3 17" xfId="1636" xr:uid="{00000000-0005-0000-0000-000073060000}"/>
    <cellStyle name="Normal 14 3 17 2" xfId="4127" xr:uid="{ADCAFA78-5D86-49B9-87C3-F6B3617467F1}"/>
    <cellStyle name="Normal 14 3 17 3" xfId="3132" xr:uid="{A1E4299D-2BE0-4029-A3E9-159BCE36AF68}"/>
    <cellStyle name="Normal 14 3 18" xfId="4119" xr:uid="{1D281527-91B1-44D6-8B37-5DDE2FFB45B2}"/>
    <cellStyle name="Normal 14 3 19" xfId="3124" xr:uid="{B49C10B4-4572-4DFB-9D98-C2F0FAA61713}"/>
    <cellStyle name="Normal 14 3 2" xfId="1637" xr:uid="{00000000-0005-0000-0000-000074060000}"/>
    <cellStyle name="Normal 14 3 2 2" xfId="4128" xr:uid="{CCB1D997-3769-420D-BED5-CDEF5BBD77C9}"/>
    <cellStyle name="Normal 14 3 2 3" xfId="3133" xr:uid="{1D6484D5-F152-4D5D-982B-2C60340299B0}"/>
    <cellStyle name="Normal 14 3 3" xfId="1638" xr:uid="{00000000-0005-0000-0000-000075060000}"/>
    <cellStyle name="Normal 14 3 3 2" xfId="4129" xr:uid="{E2181690-9D61-4954-B3D0-600827513120}"/>
    <cellStyle name="Normal 14 3 3 3" xfId="3134" xr:uid="{71C7DC5C-8F46-47C0-B716-F6F79AC600DD}"/>
    <cellStyle name="Normal 14 3 4" xfId="1639" xr:uid="{00000000-0005-0000-0000-000076060000}"/>
    <cellStyle name="Normal 14 3 4 2" xfId="4130" xr:uid="{7DDDC768-A0AE-4984-91FC-6CF6CF08A35A}"/>
    <cellStyle name="Normal 14 3 4 3" xfId="3135" xr:uid="{026948E7-7F13-4469-AA56-196283C55918}"/>
    <cellStyle name="Normal 14 3 5" xfId="1640" xr:uid="{00000000-0005-0000-0000-000077060000}"/>
    <cellStyle name="Normal 14 3 5 2" xfId="4131" xr:uid="{6AF6C509-5C8D-4725-9806-14E8BE91E7D9}"/>
    <cellStyle name="Normal 14 3 5 3" xfId="3136" xr:uid="{99D8BAD7-03B9-4ABF-B64E-BC8E1A35B57D}"/>
    <cellStyle name="Normal 14 3 6" xfId="1641" xr:uid="{00000000-0005-0000-0000-000078060000}"/>
    <cellStyle name="Normal 14 3 6 2" xfId="4132" xr:uid="{67F4E1DA-F6F5-4F10-99FD-92B4F629E2DD}"/>
    <cellStyle name="Normal 14 3 6 3" xfId="3137" xr:uid="{7A1FF388-A155-449A-85CF-76D164706108}"/>
    <cellStyle name="Normal 14 3 7" xfId="1642" xr:uid="{00000000-0005-0000-0000-000079060000}"/>
    <cellStyle name="Normal 14 3 7 2" xfId="4133" xr:uid="{591BAD65-EAFA-4DE1-A4BA-A9DC707FE4D6}"/>
    <cellStyle name="Normal 14 3 7 3" xfId="3138" xr:uid="{56458130-5EDB-4BEF-A8A9-6AD14F471CF8}"/>
    <cellStyle name="Normal 14 3 8" xfId="1643" xr:uid="{00000000-0005-0000-0000-00007A060000}"/>
    <cellStyle name="Normal 14 3 8 2" xfId="4134" xr:uid="{E4A20582-6650-471D-A2E2-E22A5DA36376}"/>
    <cellStyle name="Normal 14 3 8 3" xfId="3139" xr:uid="{BB070DB4-DC43-4B81-8B6E-196CDDD27EF7}"/>
    <cellStyle name="Normal 14 3 9" xfId="1644" xr:uid="{00000000-0005-0000-0000-00007B060000}"/>
    <cellStyle name="Normal 14 3 9 2" xfId="4135" xr:uid="{444007F7-781F-46C4-B541-316D520C0072}"/>
    <cellStyle name="Normal 14 3 9 3" xfId="3140" xr:uid="{DEEA74F3-4DB8-4E5C-AE44-97E9E01D2BAA}"/>
    <cellStyle name="Normal 14 30" xfId="1645" xr:uid="{00000000-0005-0000-0000-00007C060000}"/>
    <cellStyle name="Normal 14 30 2" xfId="4136" xr:uid="{71B38DB1-5CF7-4334-9E52-A19C3103276F}"/>
    <cellStyle name="Normal 14 30 3" xfId="3141" xr:uid="{16DF4CDD-9638-4942-9C3E-B33256AAFCC7}"/>
    <cellStyle name="Normal 14 31" xfId="1646" xr:uid="{00000000-0005-0000-0000-00007D060000}"/>
    <cellStyle name="Normal 14 31 2" xfId="4137" xr:uid="{D975067F-8C17-45C8-9A30-A40F64510536}"/>
    <cellStyle name="Normal 14 31 3" xfId="3142" xr:uid="{8E381732-CDC7-43D8-889E-B27C2659D6E6}"/>
    <cellStyle name="Normal 14 32" xfId="1647" xr:uid="{00000000-0005-0000-0000-00007E060000}"/>
    <cellStyle name="Normal 14 32 2" xfId="4138" xr:uid="{76B4E98E-205D-4C7C-87D7-B1EBE86E5253}"/>
    <cellStyle name="Normal 14 32 3" xfId="3143" xr:uid="{B2B6AE2A-3FB4-419F-8A16-36FFD32879A1}"/>
    <cellStyle name="Normal 14 33" xfId="1648" xr:uid="{00000000-0005-0000-0000-00007F060000}"/>
    <cellStyle name="Normal 14 33 2" xfId="4139" xr:uid="{86F5CBE5-4E86-44E2-9A6F-3372EDFAF44E}"/>
    <cellStyle name="Normal 14 33 3" xfId="3144" xr:uid="{E56C949E-7F70-43B9-9DC8-30F94D0E911B}"/>
    <cellStyle name="Normal 14 34" xfId="1649" xr:uid="{00000000-0005-0000-0000-000080060000}"/>
    <cellStyle name="Normal 14 34 2" xfId="4140" xr:uid="{8CA5D820-D2A2-4D39-AC1F-842150222A33}"/>
    <cellStyle name="Normal 14 34 3" xfId="3145" xr:uid="{CC73FEA3-6AB2-420F-8CAC-09088A711D5E}"/>
    <cellStyle name="Normal 14 35" xfId="1650" xr:uid="{00000000-0005-0000-0000-000081060000}"/>
    <cellStyle name="Normal 14 35 2" xfId="4141" xr:uid="{51BFD3DF-43DD-43BE-BC69-D6041741D2B9}"/>
    <cellStyle name="Normal 14 35 3" xfId="3146" xr:uid="{6332223B-7103-402A-AACE-7BBE78EF6D04}"/>
    <cellStyle name="Normal 14 36" xfId="1651" xr:uid="{00000000-0005-0000-0000-000082060000}"/>
    <cellStyle name="Normal 14 36 2" xfId="4142" xr:uid="{6DEF3C19-9736-4373-8648-623ACA09B4F9}"/>
    <cellStyle name="Normal 14 36 3" xfId="3147" xr:uid="{15FB5EB5-6FB5-4FB1-AF95-DBEE98B576D2}"/>
    <cellStyle name="Normal 14 37" xfId="1652" xr:uid="{00000000-0005-0000-0000-000083060000}"/>
    <cellStyle name="Normal 14 37 2" xfId="4143" xr:uid="{90E1A16C-2B68-4513-A557-D7D5CA784B3A}"/>
    <cellStyle name="Normal 14 37 3" xfId="3148" xr:uid="{B01F0BFC-5682-40E6-9AD8-E8E83CAB0B73}"/>
    <cellStyle name="Normal 14 38" xfId="1653" xr:uid="{00000000-0005-0000-0000-000084060000}"/>
    <cellStyle name="Normal 14 38 2" xfId="4144" xr:uid="{D79EAC3E-05B3-4C17-898D-40BA6AE7365A}"/>
    <cellStyle name="Normal 14 38 3" xfId="3149" xr:uid="{84529379-99FA-402C-952D-336905C3D337}"/>
    <cellStyle name="Normal 14 39" xfId="1654" xr:uid="{00000000-0005-0000-0000-000085060000}"/>
    <cellStyle name="Normal 14 39 2" xfId="4145" xr:uid="{A28AFC44-F523-4635-B84E-CF1B4E2C8461}"/>
    <cellStyle name="Normal 14 39 3" xfId="3150" xr:uid="{8F5F6808-92D4-4E87-B87F-5B0D6D5F4465}"/>
    <cellStyle name="Normal 14 4" xfId="1655" xr:uid="{00000000-0005-0000-0000-000086060000}"/>
    <cellStyle name="Normal 14 4 10" xfId="1656" xr:uid="{00000000-0005-0000-0000-000087060000}"/>
    <cellStyle name="Normal 14 4 10 2" xfId="4147" xr:uid="{E34FFC7E-8B97-4E9E-9677-B7F037C3A425}"/>
    <cellStyle name="Normal 14 4 10 3" xfId="3152" xr:uid="{51A58703-2783-46AF-A1F6-F7F25F7603DD}"/>
    <cellStyle name="Normal 14 4 11" xfId="1657" xr:uid="{00000000-0005-0000-0000-000088060000}"/>
    <cellStyle name="Normal 14 4 11 2" xfId="4148" xr:uid="{7C985EC6-7925-44DA-BB16-91CF526202BB}"/>
    <cellStyle name="Normal 14 4 11 3" xfId="3153" xr:uid="{B193026A-E33A-4756-9B6D-B73B80555D57}"/>
    <cellStyle name="Normal 14 4 12" xfId="1658" xr:uid="{00000000-0005-0000-0000-000089060000}"/>
    <cellStyle name="Normal 14 4 12 2" xfId="4149" xr:uid="{964C7041-7FE7-4BDF-815D-F2B0ABFA77EB}"/>
    <cellStyle name="Normal 14 4 12 3" xfId="3154" xr:uid="{79C94395-DEE8-4D22-899E-6EB5AB698EC3}"/>
    <cellStyle name="Normal 14 4 13" xfId="1659" xr:uid="{00000000-0005-0000-0000-00008A060000}"/>
    <cellStyle name="Normal 14 4 13 2" xfId="4150" xr:uid="{479923BE-1635-4D90-B70B-20378EDFADC8}"/>
    <cellStyle name="Normal 14 4 13 3" xfId="3155" xr:uid="{682822F0-0B98-4C4B-A069-92D869DA443C}"/>
    <cellStyle name="Normal 14 4 14" xfId="1660" xr:uid="{00000000-0005-0000-0000-00008B060000}"/>
    <cellStyle name="Normal 14 4 14 2" xfId="4151" xr:uid="{EB353E47-C345-43B6-A01C-BF5C330DBFAB}"/>
    <cellStyle name="Normal 14 4 14 3" xfId="3156" xr:uid="{2CACDE5E-524A-4EF9-AC46-412384FB7D7E}"/>
    <cellStyle name="Normal 14 4 15" xfId="1661" xr:uid="{00000000-0005-0000-0000-00008C060000}"/>
    <cellStyle name="Normal 14 4 15 2" xfId="4152" xr:uid="{464D241E-DC53-4A65-A6AB-FF22A413CFBF}"/>
    <cellStyle name="Normal 14 4 15 3" xfId="3157" xr:uid="{F971F97F-DE72-4BF9-BEDD-C46DC63FB89B}"/>
    <cellStyle name="Normal 14 4 16" xfId="1662" xr:uid="{00000000-0005-0000-0000-00008D060000}"/>
    <cellStyle name="Normal 14 4 16 2" xfId="4153" xr:uid="{79642AC1-0ACA-420C-B10B-066DBFA71983}"/>
    <cellStyle name="Normal 14 4 16 3" xfId="3158" xr:uid="{E2A27708-19BC-40A3-A8AD-115383597617}"/>
    <cellStyle name="Normal 14 4 17" xfId="1663" xr:uid="{00000000-0005-0000-0000-00008E060000}"/>
    <cellStyle name="Normal 14 4 17 2" xfId="4154" xr:uid="{1B7D9C67-1E5A-4E9A-830F-AF73ACE87CC7}"/>
    <cellStyle name="Normal 14 4 17 3" xfId="3159" xr:uid="{A2072D30-81FE-4E18-A38D-87C003036E5C}"/>
    <cellStyle name="Normal 14 4 18" xfId="4146" xr:uid="{D61F7A79-6AE1-4404-8415-54E658A653D0}"/>
    <cellStyle name="Normal 14 4 19" xfId="3151" xr:uid="{EDDE3D3B-2160-4125-AF05-71EBAE577E10}"/>
    <cellStyle name="Normal 14 4 2" xfId="1664" xr:uid="{00000000-0005-0000-0000-00008F060000}"/>
    <cellStyle name="Normal 14 4 2 2" xfId="4155" xr:uid="{47181D72-300F-4DE1-8EEA-E5622A5BF8E6}"/>
    <cellStyle name="Normal 14 4 2 3" xfId="3160" xr:uid="{E7C3ACBE-DC4B-404E-84D9-FB8ACA67AEB0}"/>
    <cellStyle name="Normal 14 4 3" xfId="1665" xr:uid="{00000000-0005-0000-0000-000090060000}"/>
    <cellStyle name="Normal 14 4 3 2" xfId="4156" xr:uid="{7384817A-6E1B-4884-B245-129EFDC5C171}"/>
    <cellStyle name="Normal 14 4 3 3" xfId="3161" xr:uid="{7091FF7E-0A8C-4479-A872-CA678D250721}"/>
    <cellStyle name="Normal 14 4 4" xfId="1666" xr:uid="{00000000-0005-0000-0000-000091060000}"/>
    <cellStyle name="Normal 14 4 4 2" xfId="4157" xr:uid="{998F6FFF-3FFF-483C-A6B8-D390EA426538}"/>
    <cellStyle name="Normal 14 4 4 3" xfId="3162" xr:uid="{B1605D2C-DA7C-44C3-B535-2DBF9B7210B6}"/>
    <cellStyle name="Normal 14 4 5" xfId="1667" xr:uid="{00000000-0005-0000-0000-000092060000}"/>
    <cellStyle name="Normal 14 4 5 2" xfId="4158" xr:uid="{5966D950-28B1-47FA-BB40-031A28E7DB7A}"/>
    <cellStyle name="Normal 14 4 5 3" xfId="3163" xr:uid="{408E308F-A3B2-426F-A60C-3CDF08544D6B}"/>
    <cellStyle name="Normal 14 4 6" xfId="1668" xr:uid="{00000000-0005-0000-0000-000093060000}"/>
    <cellStyle name="Normal 14 4 6 2" xfId="4159" xr:uid="{EB824B0C-01E3-4C63-B9B7-F27D1ABB1FD6}"/>
    <cellStyle name="Normal 14 4 6 3" xfId="3164" xr:uid="{A1C5DDB2-DC6E-46D4-B06B-76990052AF07}"/>
    <cellStyle name="Normal 14 4 7" xfId="1669" xr:uid="{00000000-0005-0000-0000-000094060000}"/>
    <cellStyle name="Normal 14 4 7 2" xfId="4160" xr:uid="{1A8A90BB-8886-4191-AD9A-5594D4C49F28}"/>
    <cellStyle name="Normal 14 4 7 3" xfId="3165" xr:uid="{A2FF1914-CC1A-4929-BA9E-D63ACB3D9FD9}"/>
    <cellStyle name="Normal 14 4 8" xfId="1670" xr:uid="{00000000-0005-0000-0000-000095060000}"/>
    <cellStyle name="Normal 14 4 8 2" xfId="4161" xr:uid="{42BB3E14-260E-4C87-9219-4055276877DF}"/>
    <cellStyle name="Normal 14 4 8 3" xfId="3166" xr:uid="{B7134CCB-8985-4D45-A300-71F81BEF5560}"/>
    <cellStyle name="Normal 14 4 9" xfId="1671" xr:uid="{00000000-0005-0000-0000-000096060000}"/>
    <cellStyle name="Normal 14 4 9 2" xfId="4162" xr:uid="{19093401-DFCE-41C4-8657-EE2FBBA047A0}"/>
    <cellStyle name="Normal 14 4 9 3" xfId="3167" xr:uid="{79658C2C-79B0-46BF-B869-5296180F61AF}"/>
    <cellStyle name="Normal 14 40" xfId="1672" xr:uid="{00000000-0005-0000-0000-000097060000}"/>
    <cellStyle name="Normal 14 5" xfId="1673" xr:uid="{00000000-0005-0000-0000-000098060000}"/>
    <cellStyle name="Normal 14 5 2" xfId="4163" xr:uid="{39518C67-07CF-4AB5-B92E-A9E4AA9FC31E}"/>
    <cellStyle name="Normal 14 5 3" xfId="3168" xr:uid="{E3C9CCEB-1631-496F-98EB-A952A0CCE73A}"/>
    <cellStyle name="Normal 14 6" xfId="1674" xr:uid="{00000000-0005-0000-0000-000099060000}"/>
    <cellStyle name="Normal 14 6 2" xfId="4164" xr:uid="{61D12F9F-C9E3-44CA-880F-BC750E8CDA7F}"/>
    <cellStyle name="Normal 14 6 3" xfId="3169" xr:uid="{F1CAA3F0-0672-402A-A6DC-89BB9E11AE22}"/>
    <cellStyle name="Normal 14 7" xfId="1675" xr:uid="{00000000-0005-0000-0000-00009A060000}"/>
    <cellStyle name="Normal 14 7 2" xfId="4165" xr:uid="{5862E489-404D-4B89-9145-FDBA159426D3}"/>
    <cellStyle name="Normal 14 7 3" xfId="3170" xr:uid="{80B815EA-5DC6-4DF8-81FA-09BE587EE762}"/>
    <cellStyle name="Normal 14 8" xfId="1676" xr:uid="{00000000-0005-0000-0000-00009B060000}"/>
    <cellStyle name="Normal 14 8 2" xfId="4166" xr:uid="{D7006ED0-DE2F-4EA6-9802-C1C58B68D654}"/>
    <cellStyle name="Normal 14 8 3" xfId="3171" xr:uid="{F8B86B4D-A30B-4404-BE74-9B498BA9DBA2}"/>
    <cellStyle name="Normal 14 9" xfId="1677" xr:uid="{00000000-0005-0000-0000-00009C060000}"/>
    <cellStyle name="Normal 14 9 2" xfId="4167" xr:uid="{68CFB515-AB9D-4ADE-9450-EAD524FC23EE}"/>
    <cellStyle name="Normal 14 9 3" xfId="3172" xr:uid="{9F809115-0E11-440D-9204-D4F50F8D570B}"/>
    <cellStyle name="Normal 14_PRN-Tāme" xfId="1678" xr:uid="{00000000-0005-0000-0000-00009D060000}"/>
    <cellStyle name="Normal 15" xfId="1679" xr:uid="{00000000-0005-0000-0000-00009E060000}"/>
    <cellStyle name="Normal 15 10" xfId="1680" xr:uid="{00000000-0005-0000-0000-00009F060000}"/>
    <cellStyle name="Normal 15 11" xfId="1681" xr:uid="{00000000-0005-0000-0000-0000A0060000}"/>
    <cellStyle name="Normal 15 12" xfId="1682" xr:uid="{00000000-0005-0000-0000-0000A1060000}"/>
    <cellStyle name="Normal 15 13" xfId="1683" xr:uid="{00000000-0005-0000-0000-0000A2060000}"/>
    <cellStyle name="Normal 15 14" xfId="1684" xr:uid="{00000000-0005-0000-0000-0000A3060000}"/>
    <cellStyle name="Normal 15 15" xfId="1685" xr:uid="{00000000-0005-0000-0000-0000A4060000}"/>
    <cellStyle name="Normal 15 16" xfId="1686" xr:uid="{00000000-0005-0000-0000-0000A5060000}"/>
    <cellStyle name="Normal 15 17" xfId="1687" xr:uid="{00000000-0005-0000-0000-0000A6060000}"/>
    <cellStyle name="Normal 15 18" xfId="1688" xr:uid="{00000000-0005-0000-0000-0000A7060000}"/>
    <cellStyle name="Normal 15 19" xfId="1689" xr:uid="{00000000-0005-0000-0000-0000A8060000}"/>
    <cellStyle name="Normal 15 2" xfId="1690" xr:uid="{00000000-0005-0000-0000-0000A9060000}"/>
    <cellStyle name="Normal 15 20" xfId="1691" xr:uid="{00000000-0005-0000-0000-0000AA060000}"/>
    <cellStyle name="Normal 15 21" xfId="1692" xr:uid="{00000000-0005-0000-0000-0000AB060000}"/>
    <cellStyle name="Normal 15 22" xfId="1693" xr:uid="{00000000-0005-0000-0000-0000AC060000}"/>
    <cellStyle name="Normal 15 23" xfId="1694" xr:uid="{00000000-0005-0000-0000-0000AD060000}"/>
    <cellStyle name="Normal 15 24" xfId="1695" xr:uid="{00000000-0005-0000-0000-0000AE060000}"/>
    <cellStyle name="Normal 15 25" xfId="1696" xr:uid="{00000000-0005-0000-0000-0000AF060000}"/>
    <cellStyle name="Normal 15 26" xfId="1697" xr:uid="{00000000-0005-0000-0000-0000B0060000}"/>
    <cellStyle name="Normal 15 27" xfId="1698" xr:uid="{00000000-0005-0000-0000-0000B1060000}"/>
    <cellStyle name="Normal 15 28" xfId="1699" xr:uid="{00000000-0005-0000-0000-0000B2060000}"/>
    <cellStyle name="Normal 15 29" xfId="1700" xr:uid="{00000000-0005-0000-0000-0000B3060000}"/>
    <cellStyle name="Normal 15 3" xfId="1701" xr:uid="{00000000-0005-0000-0000-0000B4060000}"/>
    <cellStyle name="Normal 15 30" xfId="1702" xr:uid="{00000000-0005-0000-0000-0000B5060000}"/>
    <cellStyle name="Normal 15 4" xfId="1703" xr:uid="{00000000-0005-0000-0000-0000B6060000}"/>
    <cellStyle name="Normal 15 5" xfId="1704" xr:uid="{00000000-0005-0000-0000-0000B7060000}"/>
    <cellStyle name="Normal 15 6" xfId="1705" xr:uid="{00000000-0005-0000-0000-0000B8060000}"/>
    <cellStyle name="Normal 15 7" xfId="1706" xr:uid="{00000000-0005-0000-0000-0000B9060000}"/>
    <cellStyle name="Normal 15 8" xfId="1707" xr:uid="{00000000-0005-0000-0000-0000BA060000}"/>
    <cellStyle name="Normal 15 9" xfId="1708" xr:uid="{00000000-0005-0000-0000-0000BB060000}"/>
    <cellStyle name="Normal 16" xfId="1709" xr:uid="{00000000-0005-0000-0000-0000BC060000}"/>
    <cellStyle name="Normal 16 10" xfId="1710" xr:uid="{00000000-0005-0000-0000-0000BD060000}"/>
    <cellStyle name="Normal 16 10 2" xfId="4168" xr:uid="{10FD5E42-EE59-4BAC-A783-750BDEDC2633}"/>
    <cellStyle name="Normal 16 10 3" xfId="3173" xr:uid="{13CB824F-5312-47C3-BF9F-050A2540EA6D}"/>
    <cellStyle name="Normal 16 11" xfId="1711" xr:uid="{00000000-0005-0000-0000-0000BE060000}"/>
    <cellStyle name="Normal 16 11 2" xfId="4169" xr:uid="{DF55610E-29C6-42E9-8CFB-804D7170D579}"/>
    <cellStyle name="Normal 16 11 3" xfId="3174" xr:uid="{C9FE4C4F-62D7-4BFE-A048-E6C7F6943981}"/>
    <cellStyle name="Normal 16 12" xfId="1712" xr:uid="{00000000-0005-0000-0000-0000BF060000}"/>
    <cellStyle name="Normal 16 12 2" xfId="4170" xr:uid="{9213E32A-A4E3-455F-A078-CCC89BB54288}"/>
    <cellStyle name="Normal 16 12 3" xfId="3175" xr:uid="{567F5A4C-B1F2-488F-8B09-F1DFEEB687F8}"/>
    <cellStyle name="Normal 16 13" xfId="1713" xr:uid="{00000000-0005-0000-0000-0000C0060000}"/>
    <cellStyle name="Normal 16 13 2" xfId="4171" xr:uid="{065C09B9-F99D-4A5A-9450-7F6492FCCFCA}"/>
    <cellStyle name="Normal 16 13 3" xfId="3176" xr:uid="{D46AC6DD-E250-4BA0-B654-929BAD2F52EC}"/>
    <cellStyle name="Normal 16 2" xfId="1714" xr:uid="{00000000-0005-0000-0000-0000C1060000}"/>
    <cellStyle name="Normal 16 2 2" xfId="4172" xr:uid="{63FFFAB2-1B70-4988-960C-FDAF3749AB10}"/>
    <cellStyle name="Normal 16 2 3" xfId="3177" xr:uid="{390BA621-20CD-4A9A-901B-F85B286242B9}"/>
    <cellStyle name="Normal 16 3" xfId="1715" xr:uid="{00000000-0005-0000-0000-0000C2060000}"/>
    <cellStyle name="Normal 16 3 2" xfId="4173" xr:uid="{6693891C-D423-45D3-87D2-8DB801B3E45D}"/>
    <cellStyle name="Normal 16 3 3" xfId="3178" xr:uid="{D6675907-F97A-42E2-9285-C5B047C15A68}"/>
    <cellStyle name="Normal 16 4" xfId="1716" xr:uid="{00000000-0005-0000-0000-0000C3060000}"/>
    <cellStyle name="Normal 16 4 2" xfId="4174" xr:uid="{407A2FF2-F28E-4562-96EE-683F9435F266}"/>
    <cellStyle name="Normal 16 4 3" xfId="3179" xr:uid="{04316F66-F8E7-49FF-A31D-B115606741E2}"/>
    <cellStyle name="Normal 16 5" xfId="1717" xr:uid="{00000000-0005-0000-0000-0000C4060000}"/>
    <cellStyle name="Normal 16 5 2" xfId="4175" xr:uid="{508A5B94-7203-4FDB-A1D9-F2FC7575EC99}"/>
    <cellStyle name="Normal 16 5 3" xfId="3180" xr:uid="{65AD7047-BD68-46C6-BB6A-C82A474E370F}"/>
    <cellStyle name="Normal 16 6" xfId="1718" xr:uid="{00000000-0005-0000-0000-0000C5060000}"/>
    <cellStyle name="Normal 16 6 2" xfId="4176" xr:uid="{96AD270B-CAF6-4DC9-B532-AD099069FE5F}"/>
    <cellStyle name="Normal 16 6 3" xfId="3181" xr:uid="{11442DC5-1796-477B-B9BB-B93ADF29F9BD}"/>
    <cellStyle name="Normal 16 7" xfId="1719" xr:uid="{00000000-0005-0000-0000-0000C6060000}"/>
    <cellStyle name="Normal 16 7 2" xfId="4177" xr:uid="{0219AACE-359B-4B1E-964C-607CC83F8649}"/>
    <cellStyle name="Normal 16 7 3" xfId="3182" xr:uid="{60AE849C-5146-45E6-9AA0-4E57D3845AD2}"/>
    <cellStyle name="Normal 16 8" xfId="1720" xr:uid="{00000000-0005-0000-0000-0000C7060000}"/>
    <cellStyle name="Normal 16 8 2" xfId="4178" xr:uid="{AC0EDB05-766E-4F0D-946B-4159D91A5916}"/>
    <cellStyle name="Normal 16 8 3" xfId="3183" xr:uid="{E09AA908-E26E-417F-8C91-7AB9EC516298}"/>
    <cellStyle name="Normal 16 9" xfId="1721" xr:uid="{00000000-0005-0000-0000-0000C8060000}"/>
    <cellStyle name="Normal 16 9 2" xfId="4179" xr:uid="{95138C13-165A-48FC-8C9A-1B8C876C3F68}"/>
    <cellStyle name="Normal 16 9 3" xfId="3184" xr:uid="{0B93D4FA-2AFC-4E99-A28A-F10350B2D328}"/>
    <cellStyle name="Normal 16_PRN-Tāme" xfId="1722" xr:uid="{00000000-0005-0000-0000-0000C9060000}"/>
    <cellStyle name="Normal 17" xfId="1723" xr:uid="{00000000-0005-0000-0000-0000CA060000}"/>
    <cellStyle name="Normal 17 10" xfId="1724" xr:uid="{00000000-0005-0000-0000-0000CB060000}"/>
    <cellStyle name="Normal 17 10 2" xfId="4180" xr:uid="{930F858E-5054-4BB5-8392-FEC027E95D1D}"/>
    <cellStyle name="Normal 17 10 3" xfId="3185" xr:uid="{F7C5806B-EA4C-43A3-8E0D-6585C3C3823B}"/>
    <cellStyle name="Normal 17 11" xfId="1725" xr:uid="{00000000-0005-0000-0000-0000CC060000}"/>
    <cellStyle name="Normal 17 11 2" xfId="4181" xr:uid="{80A63B5E-AF2A-425D-8CA7-CF0408BE65A8}"/>
    <cellStyle name="Normal 17 11 3" xfId="3186" xr:uid="{14214F14-4670-465A-9966-6BCFE3BCDA4A}"/>
    <cellStyle name="Normal 17 12" xfId="1726" xr:uid="{00000000-0005-0000-0000-0000CD060000}"/>
    <cellStyle name="Normal 17 12 2" xfId="4182" xr:uid="{63F15142-DBEE-44CA-8182-0DACA61A796F}"/>
    <cellStyle name="Normal 17 12 3" xfId="3187" xr:uid="{589EF036-B62E-4EFA-B50E-653D8D71EF72}"/>
    <cellStyle name="Normal 17 13" xfId="1727" xr:uid="{00000000-0005-0000-0000-0000CE060000}"/>
    <cellStyle name="Normal 17 13 2" xfId="4183" xr:uid="{91AB90FD-2A3D-4721-ADA4-90D78A154F8D}"/>
    <cellStyle name="Normal 17 13 3" xfId="3188" xr:uid="{91569DC2-7DA6-41A8-AACD-E9DFEC5163D0}"/>
    <cellStyle name="Normal 17 2" xfId="1728" xr:uid="{00000000-0005-0000-0000-0000CF060000}"/>
    <cellStyle name="Normal 17 2 2" xfId="4184" xr:uid="{37006E24-5377-4EB8-B2C4-664F0FE5682B}"/>
    <cellStyle name="Normal 17 2 3" xfId="3189" xr:uid="{0DEC5D2F-1F27-419D-958F-105EFE266B23}"/>
    <cellStyle name="Normal 17 3" xfId="1729" xr:uid="{00000000-0005-0000-0000-0000D0060000}"/>
    <cellStyle name="Normal 17 3 2" xfId="4185" xr:uid="{651CBBE5-CDFB-44B0-87CC-2BBFA8675835}"/>
    <cellStyle name="Normal 17 3 3" xfId="3190" xr:uid="{3393CC37-52B2-43D3-A4D8-52FA17A9E2BD}"/>
    <cellStyle name="Normal 17 4" xfId="1730" xr:uid="{00000000-0005-0000-0000-0000D1060000}"/>
    <cellStyle name="Normal 17 4 2" xfId="4186" xr:uid="{A1BB8986-85DE-462C-B889-27C3BC058412}"/>
    <cellStyle name="Normal 17 4 3" xfId="3191" xr:uid="{4AA5C68D-F5D2-415F-A08A-5295CCC20E9F}"/>
    <cellStyle name="Normal 17 5" xfId="1731" xr:uid="{00000000-0005-0000-0000-0000D2060000}"/>
    <cellStyle name="Normal 17 5 2" xfId="4187" xr:uid="{FBCA2D63-F166-467A-94D9-9D52160A9CD6}"/>
    <cellStyle name="Normal 17 5 3" xfId="3192" xr:uid="{2E44B89C-D98C-41A0-A949-C51F0CB1371D}"/>
    <cellStyle name="Normal 17 6" xfId="1732" xr:uid="{00000000-0005-0000-0000-0000D3060000}"/>
    <cellStyle name="Normal 17 6 2" xfId="4188" xr:uid="{A484BD4F-2142-473E-9F5A-266A9422ED67}"/>
    <cellStyle name="Normal 17 6 3" xfId="3193" xr:uid="{323FAB03-B9B4-4723-AD1F-E8800D36D0A1}"/>
    <cellStyle name="Normal 17 7" xfId="1733" xr:uid="{00000000-0005-0000-0000-0000D4060000}"/>
    <cellStyle name="Normal 17 7 2" xfId="4189" xr:uid="{6896ED74-EC5D-4589-A4F6-25EC96899907}"/>
    <cellStyle name="Normal 17 7 3" xfId="3194" xr:uid="{CE46F0D9-6A00-4EE7-AB7D-D272CBA153BA}"/>
    <cellStyle name="Normal 17 8" xfId="1734" xr:uid="{00000000-0005-0000-0000-0000D5060000}"/>
    <cellStyle name="Normal 17 8 2" xfId="4190" xr:uid="{BE3750AA-DF34-4414-B47E-842608D9B52F}"/>
    <cellStyle name="Normal 17 8 3" xfId="3195" xr:uid="{9F909137-E407-40F2-BC33-E7DD4108B01D}"/>
    <cellStyle name="Normal 17 9" xfId="1735" xr:uid="{00000000-0005-0000-0000-0000D6060000}"/>
    <cellStyle name="Normal 17 9 2" xfId="4191" xr:uid="{8BD2A7E5-88AB-487B-8BBE-D00F1AC809D7}"/>
    <cellStyle name="Normal 17 9 3" xfId="3196" xr:uid="{E9C64646-845E-4A39-97E2-652FE2B82C4A}"/>
    <cellStyle name="Normal 17_PRN-Tāme" xfId="1736" xr:uid="{00000000-0005-0000-0000-0000D7060000}"/>
    <cellStyle name="Normal 18" xfId="1737" xr:uid="{00000000-0005-0000-0000-0000D8060000}"/>
    <cellStyle name="Normal 18 10" xfId="1738" xr:uid="{00000000-0005-0000-0000-0000D9060000}"/>
    <cellStyle name="Normal 18 10 2" xfId="4192" xr:uid="{6AA722A6-980E-43F5-94A9-36E021AA5ACA}"/>
    <cellStyle name="Normal 18 10 3" xfId="3197" xr:uid="{3626DBB9-E978-42E3-B548-29699F79EBF4}"/>
    <cellStyle name="Normal 18 11" xfId="1739" xr:uid="{00000000-0005-0000-0000-0000DA060000}"/>
    <cellStyle name="Normal 18 11 2" xfId="4193" xr:uid="{1F737930-B6EC-419E-9101-32297D8F272A}"/>
    <cellStyle name="Normal 18 11 3" xfId="3198" xr:uid="{9601A41D-F673-4F15-BE81-AC572905F069}"/>
    <cellStyle name="Normal 18 12" xfId="1740" xr:uid="{00000000-0005-0000-0000-0000DB060000}"/>
    <cellStyle name="Normal 18 12 2" xfId="4194" xr:uid="{2C5E3DA4-DACE-4A29-A9E7-01C5A4F61D15}"/>
    <cellStyle name="Normal 18 12 3" xfId="3199" xr:uid="{FEF78802-2B68-4186-98BF-A46B59C4DA48}"/>
    <cellStyle name="Normal 18 13" xfId="1741" xr:uid="{00000000-0005-0000-0000-0000DC060000}"/>
    <cellStyle name="Normal 18 13 2" xfId="4195" xr:uid="{971AC3E5-1FD8-48D9-9C86-579B0FABD8EF}"/>
    <cellStyle name="Normal 18 13 3" xfId="3200" xr:uid="{2276FADB-3C63-45EE-918F-6E18AA77A55C}"/>
    <cellStyle name="Normal 18 14" xfId="1742" xr:uid="{00000000-0005-0000-0000-0000DD060000}"/>
    <cellStyle name="Normal 18 14 2" xfId="4196" xr:uid="{463C9255-7354-460C-9BE8-6A3AB9305B38}"/>
    <cellStyle name="Normal 18 14 3" xfId="3201" xr:uid="{F28BEA56-BB15-48FC-823E-9059CE94D778}"/>
    <cellStyle name="Normal 18 15" xfId="1743" xr:uid="{00000000-0005-0000-0000-0000DE060000}"/>
    <cellStyle name="Normal 18 15 2" xfId="4197" xr:uid="{4E869545-7AB1-43F5-BBF9-66F458462A02}"/>
    <cellStyle name="Normal 18 15 3" xfId="3202" xr:uid="{E7D030CD-9856-4301-B132-C3AA99E63489}"/>
    <cellStyle name="Normal 18 16" xfId="1744" xr:uid="{00000000-0005-0000-0000-0000DF060000}"/>
    <cellStyle name="Normal 18 16 2" xfId="4198" xr:uid="{41A81C89-9DEB-4131-BC02-AA855722F759}"/>
    <cellStyle name="Normal 18 16 3" xfId="3203" xr:uid="{F2206A3F-2F2A-4D00-9593-E9680CD9D30F}"/>
    <cellStyle name="Normal 18 17" xfId="1745" xr:uid="{00000000-0005-0000-0000-0000E0060000}"/>
    <cellStyle name="Normal 18 17 10" xfId="1746" xr:uid="{00000000-0005-0000-0000-0000E1060000}"/>
    <cellStyle name="Normal 18 17 10 2" xfId="4200" xr:uid="{D5A44D99-C666-4BC4-B93B-BE4650449096}"/>
    <cellStyle name="Normal 18 17 10 3" xfId="3205" xr:uid="{A9D950B3-2D8E-4811-9EF3-6E42F1F712C3}"/>
    <cellStyle name="Normal 18 17 11" xfId="1747" xr:uid="{00000000-0005-0000-0000-0000E2060000}"/>
    <cellStyle name="Normal 18 17 11 2" xfId="4201" xr:uid="{DC49971A-4E4F-4A7F-8576-EF87409F9B41}"/>
    <cellStyle name="Normal 18 17 11 3" xfId="3206" xr:uid="{7BABEAA9-A83E-416A-A4FF-477121E2EEA7}"/>
    <cellStyle name="Normal 18 17 12" xfId="1748" xr:uid="{00000000-0005-0000-0000-0000E3060000}"/>
    <cellStyle name="Normal 18 17 12 2" xfId="4202" xr:uid="{FAFB1719-8413-44BF-8FA5-583B92793456}"/>
    <cellStyle name="Normal 18 17 12 3" xfId="3207" xr:uid="{D905FB85-3859-48B7-99C6-06A586DCC9E1}"/>
    <cellStyle name="Normal 18 17 13" xfId="1749" xr:uid="{00000000-0005-0000-0000-0000E4060000}"/>
    <cellStyle name="Normal 18 17 13 2" xfId="4203" xr:uid="{1DD3A3D8-689C-4787-9D5B-98F3BD7AEDF9}"/>
    <cellStyle name="Normal 18 17 13 3" xfId="3208" xr:uid="{31FE85E8-8BAC-4843-9867-BC7DAA8AEDE7}"/>
    <cellStyle name="Normal 18 17 14" xfId="1750" xr:uid="{00000000-0005-0000-0000-0000E5060000}"/>
    <cellStyle name="Normal 18 17 14 2" xfId="4204" xr:uid="{4874DCFB-B552-4FCF-839A-305B17A1373D}"/>
    <cellStyle name="Normal 18 17 14 3" xfId="3209" xr:uid="{EF1EB1A7-6A8B-46E5-96C0-905099A44B8B}"/>
    <cellStyle name="Normal 18 17 15" xfId="1751" xr:uid="{00000000-0005-0000-0000-0000E6060000}"/>
    <cellStyle name="Normal 18 17 15 2" xfId="4205" xr:uid="{0EC54AB0-C452-4B84-95BC-659A8B89BD96}"/>
    <cellStyle name="Normal 18 17 15 3" xfId="3210" xr:uid="{190D273B-203A-4CB8-9844-72959489A059}"/>
    <cellStyle name="Normal 18 17 16" xfId="1752" xr:uid="{00000000-0005-0000-0000-0000E7060000}"/>
    <cellStyle name="Normal 18 17 16 2" xfId="4206" xr:uid="{BA11B963-F006-4FEF-ADD1-5CD92A47AB05}"/>
    <cellStyle name="Normal 18 17 16 3" xfId="3211" xr:uid="{A11593FA-4F00-4DC5-B1CA-DBB62737EF32}"/>
    <cellStyle name="Normal 18 17 17" xfId="1753" xr:uid="{00000000-0005-0000-0000-0000E8060000}"/>
    <cellStyle name="Normal 18 17 17 2" xfId="4207" xr:uid="{56670192-452F-4866-AD37-C843C2BA0F13}"/>
    <cellStyle name="Normal 18 17 17 3" xfId="3212" xr:uid="{C183BFC6-B008-467A-A55C-162AA20667BE}"/>
    <cellStyle name="Normal 18 17 18" xfId="4199" xr:uid="{208D3845-4A60-477D-81A8-82CF32685F2F}"/>
    <cellStyle name="Normal 18 17 19" xfId="3204" xr:uid="{B2D0CD5F-26B8-4F02-830A-24E59F2D7DB2}"/>
    <cellStyle name="Normal 18 17 2" xfId="1754" xr:uid="{00000000-0005-0000-0000-0000E9060000}"/>
    <cellStyle name="Normal 18 17 2 2" xfId="4208" xr:uid="{CBCC0261-16FD-433E-8BA4-91B143F56049}"/>
    <cellStyle name="Normal 18 17 2 3" xfId="3213" xr:uid="{F3FF1E12-B764-432C-BD58-424AB6B15E6E}"/>
    <cellStyle name="Normal 18 17 3" xfId="1755" xr:uid="{00000000-0005-0000-0000-0000EA060000}"/>
    <cellStyle name="Normal 18 17 3 2" xfId="4209" xr:uid="{BC3E886A-338F-4012-A825-4FDC492BD41A}"/>
    <cellStyle name="Normal 18 17 3 3" xfId="3214" xr:uid="{7F96F38A-CA07-44CC-BFB6-66C3550C36D9}"/>
    <cellStyle name="Normal 18 17 4" xfId="1756" xr:uid="{00000000-0005-0000-0000-0000EB060000}"/>
    <cellStyle name="Normal 18 17 4 2" xfId="4210" xr:uid="{5629139F-3E3B-4582-ABEC-0392E2CD2F39}"/>
    <cellStyle name="Normal 18 17 4 3" xfId="3215" xr:uid="{AB29A7CF-2A30-4F2F-A196-E09DC54EA0D9}"/>
    <cellStyle name="Normal 18 17 5" xfId="1757" xr:uid="{00000000-0005-0000-0000-0000EC060000}"/>
    <cellStyle name="Normal 18 17 5 2" xfId="4211" xr:uid="{F7ED055F-4419-41FE-8BE0-88069DF672A9}"/>
    <cellStyle name="Normal 18 17 5 3" xfId="3216" xr:uid="{CFF8C2B3-943D-4CF7-997F-DD9E193E07C3}"/>
    <cellStyle name="Normal 18 17 6" xfId="1758" xr:uid="{00000000-0005-0000-0000-0000ED060000}"/>
    <cellStyle name="Normal 18 17 6 2" xfId="4212" xr:uid="{23500A2A-049B-47E8-A93C-FE2DCCD3F2F4}"/>
    <cellStyle name="Normal 18 17 6 3" xfId="3217" xr:uid="{DC44B088-8067-443E-8A10-71C87810A26C}"/>
    <cellStyle name="Normal 18 17 7" xfId="1759" xr:uid="{00000000-0005-0000-0000-0000EE060000}"/>
    <cellStyle name="Normal 18 17 7 2" xfId="4213" xr:uid="{0591943B-DA31-4DCA-B4D5-F2AA23063E0E}"/>
    <cellStyle name="Normal 18 17 7 3" xfId="3218" xr:uid="{892DB049-FBB1-4C4C-9400-196CB72B9358}"/>
    <cellStyle name="Normal 18 17 8" xfId="1760" xr:uid="{00000000-0005-0000-0000-0000EF060000}"/>
    <cellStyle name="Normal 18 17 8 2" xfId="4214" xr:uid="{38076BEE-442D-4ADA-A64A-445D0FEDC870}"/>
    <cellStyle name="Normal 18 17 8 3" xfId="3219" xr:uid="{9625FD70-8999-43A0-A4B0-8383FD9A9959}"/>
    <cellStyle name="Normal 18 17 9" xfId="1761" xr:uid="{00000000-0005-0000-0000-0000F0060000}"/>
    <cellStyle name="Normal 18 17 9 2" xfId="4215" xr:uid="{F48A35F5-EA60-4D99-95C5-11B51B2990F2}"/>
    <cellStyle name="Normal 18 17 9 3" xfId="3220" xr:uid="{E7D6DE0B-E301-4A9A-8EC5-883BA0986655}"/>
    <cellStyle name="Normal 18 18" xfId="1762" xr:uid="{00000000-0005-0000-0000-0000F1060000}"/>
    <cellStyle name="Normal 18 18 10" xfId="1763" xr:uid="{00000000-0005-0000-0000-0000F2060000}"/>
    <cellStyle name="Normal 18 18 10 2" xfId="4217" xr:uid="{41880C41-0823-4F46-9CC3-BA6D86D0B3D3}"/>
    <cellStyle name="Normal 18 18 10 3" xfId="3222" xr:uid="{F353E1B7-046F-4D46-A94C-835659446AE5}"/>
    <cellStyle name="Normal 18 18 11" xfId="1764" xr:uid="{00000000-0005-0000-0000-0000F3060000}"/>
    <cellStyle name="Normal 18 18 11 2" xfId="4218" xr:uid="{64D4D056-C47B-4380-81A5-BC296EFB5855}"/>
    <cellStyle name="Normal 18 18 11 3" xfId="3223" xr:uid="{25C4DCA9-23D5-4DAA-BCF3-F65CC5A34023}"/>
    <cellStyle name="Normal 18 18 12" xfId="1765" xr:uid="{00000000-0005-0000-0000-0000F4060000}"/>
    <cellStyle name="Normal 18 18 12 2" xfId="4219" xr:uid="{F53203E4-A1E3-4DFA-8178-BA4BD4E9EA52}"/>
    <cellStyle name="Normal 18 18 12 3" xfId="3224" xr:uid="{C9ECE84E-C6AB-49A8-BF57-52B0177FEA60}"/>
    <cellStyle name="Normal 18 18 13" xfId="1766" xr:uid="{00000000-0005-0000-0000-0000F5060000}"/>
    <cellStyle name="Normal 18 18 13 2" xfId="4220" xr:uid="{8E98C32A-57ED-4BDD-9635-C1AC0D0015E8}"/>
    <cellStyle name="Normal 18 18 13 3" xfId="3225" xr:uid="{F2AEC5A3-ED4B-4C2F-ACA3-1AC1C0ABF672}"/>
    <cellStyle name="Normal 18 18 14" xfId="1767" xr:uid="{00000000-0005-0000-0000-0000F6060000}"/>
    <cellStyle name="Normal 18 18 14 2" xfId="4221" xr:uid="{9A514AD1-2125-4866-973D-28D993B47F61}"/>
    <cellStyle name="Normal 18 18 14 3" xfId="3226" xr:uid="{D406AC3E-CEB3-4D6C-A7A2-8640137D8F21}"/>
    <cellStyle name="Normal 18 18 15" xfId="1768" xr:uid="{00000000-0005-0000-0000-0000F7060000}"/>
    <cellStyle name="Normal 18 18 15 2" xfId="4222" xr:uid="{71A80326-663A-4A4E-B913-FAC4722FE18D}"/>
    <cellStyle name="Normal 18 18 15 3" xfId="3227" xr:uid="{2AC2B434-8D91-4024-BFA2-FBF8FAED2811}"/>
    <cellStyle name="Normal 18 18 16" xfId="1769" xr:uid="{00000000-0005-0000-0000-0000F8060000}"/>
    <cellStyle name="Normal 18 18 16 2" xfId="4223" xr:uid="{8B5D52BC-3BCD-4B77-94ED-E69DDB621426}"/>
    <cellStyle name="Normal 18 18 16 3" xfId="3228" xr:uid="{753D98DE-C41F-436A-88FD-81B95B413ABE}"/>
    <cellStyle name="Normal 18 18 17" xfId="1770" xr:uid="{00000000-0005-0000-0000-0000F9060000}"/>
    <cellStyle name="Normal 18 18 17 2" xfId="4224" xr:uid="{7B2ED12F-D0C8-4B58-A46D-014C62CBF905}"/>
    <cellStyle name="Normal 18 18 17 3" xfId="3229" xr:uid="{61EA1828-3A6D-4965-81CF-B842C2B0C1A3}"/>
    <cellStyle name="Normal 18 18 18" xfId="4216" xr:uid="{44D5137F-8CD5-4E52-AF60-2D28A6C6CDDA}"/>
    <cellStyle name="Normal 18 18 19" xfId="3221" xr:uid="{07EB996D-5F77-436B-94F4-D70FE432AA90}"/>
    <cellStyle name="Normal 18 18 2" xfId="1771" xr:uid="{00000000-0005-0000-0000-0000FA060000}"/>
    <cellStyle name="Normal 18 18 2 2" xfId="4225" xr:uid="{8ACB1DD8-265A-4F21-AACC-C1B35B8DB66F}"/>
    <cellStyle name="Normal 18 18 2 3" xfId="3230" xr:uid="{21159DB7-BA29-445E-B3F2-542665676A36}"/>
    <cellStyle name="Normal 18 18 3" xfId="1772" xr:uid="{00000000-0005-0000-0000-0000FB060000}"/>
    <cellStyle name="Normal 18 18 3 2" xfId="4226" xr:uid="{2A6C60DA-FE56-41A7-96FB-347C57738B5A}"/>
    <cellStyle name="Normal 18 18 3 3" xfId="3231" xr:uid="{3EAAA7BA-D388-45AA-A532-82C466DD33B1}"/>
    <cellStyle name="Normal 18 18 4" xfId="1773" xr:uid="{00000000-0005-0000-0000-0000FC060000}"/>
    <cellStyle name="Normal 18 18 4 2" xfId="4227" xr:uid="{F05A2982-3A49-490A-B94A-DBCC912E4190}"/>
    <cellStyle name="Normal 18 18 4 3" xfId="3232" xr:uid="{B02494EF-54E1-4D6D-BB2C-EBA1A7B33F34}"/>
    <cellStyle name="Normal 18 18 5" xfId="1774" xr:uid="{00000000-0005-0000-0000-0000FD060000}"/>
    <cellStyle name="Normal 18 18 5 2" xfId="4228" xr:uid="{156228A7-FDCD-4E6C-A1AF-53731610E6C6}"/>
    <cellStyle name="Normal 18 18 5 3" xfId="3233" xr:uid="{847BE7F3-4C2C-44A0-84ED-8301454BF927}"/>
    <cellStyle name="Normal 18 18 6" xfId="1775" xr:uid="{00000000-0005-0000-0000-0000FE060000}"/>
    <cellStyle name="Normal 18 18 6 2" xfId="4229" xr:uid="{7A244FE0-0A1D-4081-B5DC-9D6B362FC6F8}"/>
    <cellStyle name="Normal 18 18 6 3" xfId="3234" xr:uid="{5E6E5130-A744-4E84-B596-AA15C291069F}"/>
    <cellStyle name="Normal 18 18 7" xfId="1776" xr:uid="{00000000-0005-0000-0000-0000FF060000}"/>
    <cellStyle name="Normal 18 18 7 2" xfId="4230" xr:uid="{6F73C087-4059-4735-87FC-F567CD5D85D5}"/>
    <cellStyle name="Normal 18 18 7 3" xfId="3235" xr:uid="{C6AF844F-3FB3-4CD9-BB4D-02626E4596CE}"/>
    <cellStyle name="Normal 18 18 8" xfId="1777" xr:uid="{00000000-0005-0000-0000-000000070000}"/>
    <cellStyle name="Normal 18 18 8 2" xfId="4231" xr:uid="{8DD351EB-E9D9-4C78-BA61-DEF2DC101DE2}"/>
    <cellStyle name="Normal 18 18 8 3" xfId="3236" xr:uid="{557D2AE9-7551-4070-802B-72E80EE82D50}"/>
    <cellStyle name="Normal 18 18 9" xfId="1778" xr:uid="{00000000-0005-0000-0000-000001070000}"/>
    <cellStyle name="Normal 18 18 9 2" xfId="4232" xr:uid="{F4189DEB-62E7-4714-83CC-5E14D9875C9E}"/>
    <cellStyle name="Normal 18 18 9 3" xfId="3237" xr:uid="{2FA07A21-6C35-4612-A54A-5871F3735530}"/>
    <cellStyle name="Normal 18 19" xfId="1779" xr:uid="{00000000-0005-0000-0000-000002070000}"/>
    <cellStyle name="Normal 18 19 2" xfId="4233" xr:uid="{E408488A-B395-45A1-8D09-B975A95CF5C2}"/>
    <cellStyle name="Normal 18 19 3" xfId="3238" xr:uid="{3396766F-42C9-40EB-8EA5-AFAC1F183A7C}"/>
    <cellStyle name="Normal 18 2" xfId="1780" xr:uid="{00000000-0005-0000-0000-000003070000}"/>
    <cellStyle name="Normal 18 2 10" xfId="1781" xr:uid="{00000000-0005-0000-0000-000004070000}"/>
    <cellStyle name="Normal 18 2 10 2" xfId="4235" xr:uid="{E1D257F7-2E8F-44DA-8861-E58648AD448F}"/>
    <cellStyle name="Normal 18 2 10 3" xfId="3240" xr:uid="{D7A63B18-F328-482E-9944-7D5DB5F27044}"/>
    <cellStyle name="Normal 18 2 11" xfId="1782" xr:uid="{00000000-0005-0000-0000-000005070000}"/>
    <cellStyle name="Normal 18 2 11 2" xfId="4236" xr:uid="{98C15E0D-DE13-4D31-A240-16A4D59C1FFF}"/>
    <cellStyle name="Normal 18 2 11 3" xfId="3241" xr:uid="{59C76759-B10E-40B6-ADEF-15D470EF4D69}"/>
    <cellStyle name="Normal 18 2 12" xfId="1783" xr:uid="{00000000-0005-0000-0000-000006070000}"/>
    <cellStyle name="Normal 18 2 12 2" xfId="4237" xr:uid="{853907AD-2ED6-4509-95F9-AF73F52009AE}"/>
    <cellStyle name="Normal 18 2 12 3" xfId="3242" xr:uid="{31B94BB7-A850-4C46-A88C-90EF89BCA5F4}"/>
    <cellStyle name="Normal 18 2 13" xfId="1784" xr:uid="{00000000-0005-0000-0000-000007070000}"/>
    <cellStyle name="Normal 18 2 13 2" xfId="4238" xr:uid="{C4420330-27C8-4B65-AF57-405CF710F1EF}"/>
    <cellStyle name="Normal 18 2 13 3" xfId="3243" xr:uid="{22939C67-336B-4AD9-A2EE-E994BD18256E}"/>
    <cellStyle name="Normal 18 2 14" xfId="1785" xr:uid="{00000000-0005-0000-0000-000008070000}"/>
    <cellStyle name="Normal 18 2 14 2" xfId="4239" xr:uid="{7CEDD6FD-271E-4C9B-9B9F-FCAACD7022B7}"/>
    <cellStyle name="Normal 18 2 14 3" xfId="3244" xr:uid="{BF3B28D4-4A71-433F-A19E-256FEDEA19C2}"/>
    <cellStyle name="Normal 18 2 15" xfId="1786" xr:uid="{00000000-0005-0000-0000-000009070000}"/>
    <cellStyle name="Normal 18 2 15 2" xfId="4240" xr:uid="{B89D8F44-589C-403B-B603-A152A4996114}"/>
    <cellStyle name="Normal 18 2 15 3" xfId="3245" xr:uid="{65747FDA-227C-493C-BA88-DD3871E9B6BF}"/>
    <cellStyle name="Normal 18 2 16" xfId="1787" xr:uid="{00000000-0005-0000-0000-00000A070000}"/>
    <cellStyle name="Normal 18 2 16 2" xfId="4241" xr:uid="{5D60B43F-B4E2-453B-9B06-C590DCF8DD19}"/>
    <cellStyle name="Normal 18 2 16 3" xfId="3246" xr:uid="{EF1D09C0-176C-49D2-8774-82463BC25A26}"/>
    <cellStyle name="Normal 18 2 17" xfId="1788" xr:uid="{00000000-0005-0000-0000-00000B070000}"/>
    <cellStyle name="Normal 18 2 17 2" xfId="4242" xr:uid="{CFE4239D-45B9-406F-B8C8-70E277DFB656}"/>
    <cellStyle name="Normal 18 2 17 3" xfId="3247" xr:uid="{2293010F-789D-4E3C-9A04-AE82BB72E2AD}"/>
    <cellStyle name="Normal 18 2 18" xfId="4234" xr:uid="{DAB8FB8E-4AE8-48E8-8D25-9AF90D164621}"/>
    <cellStyle name="Normal 18 2 19" xfId="3239" xr:uid="{073474BC-2D2E-4DC4-A69E-8F457AF9E589}"/>
    <cellStyle name="Normal 18 2 2" xfId="1789" xr:uid="{00000000-0005-0000-0000-00000C070000}"/>
    <cellStyle name="Normal 18 2 2 2" xfId="4243" xr:uid="{153ABC14-206A-43AB-A6E0-143F40681913}"/>
    <cellStyle name="Normal 18 2 2 3" xfId="3248" xr:uid="{128E67E1-DFB3-4322-A53F-F717750AFD3E}"/>
    <cellStyle name="Normal 18 2 3" xfId="1790" xr:uid="{00000000-0005-0000-0000-00000D070000}"/>
    <cellStyle name="Normal 18 2 3 2" xfId="4244" xr:uid="{EDC63933-9F58-4010-B7FD-7D32F3FE47F5}"/>
    <cellStyle name="Normal 18 2 3 3" xfId="3249" xr:uid="{AE00418B-F0F4-43D4-B7E3-8F9C6258249A}"/>
    <cellStyle name="Normal 18 2 4" xfId="1791" xr:uid="{00000000-0005-0000-0000-00000E070000}"/>
    <cellStyle name="Normal 18 2 4 2" xfId="4245" xr:uid="{00508547-B36B-40F1-B41D-BEF84A7851DA}"/>
    <cellStyle name="Normal 18 2 4 3" xfId="3250" xr:uid="{F2A47F07-FA96-4281-B0E4-A3B002E3B3EF}"/>
    <cellStyle name="Normal 18 2 5" xfId="1792" xr:uid="{00000000-0005-0000-0000-00000F070000}"/>
    <cellStyle name="Normal 18 2 5 2" xfId="4246" xr:uid="{228D8DEB-7746-4CA0-A2D4-55A5FA939A51}"/>
    <cellStyle name="Normal 18 2 5 3" xfId="3251" xr:uid="{E42543DD-CECA-44EF-A495-3AC1FA9E36A3}"/>
    <cellStyle name="Normal 18 2 6" xfId="1793" xr:uid="{00000000-0005-0000-0000-000010070000}"/>
    <cellStyle name="Normal 18 2 6 2" xfId="4247" xr:uid="{0A83E8DD-9882-430C-AAE7-BC80C7E05255}"/>
    <cellStyle name="Normal 18 2 6 3" xfId="3252" xr:uid="{AA2C5F16-7B39-4114-A468-422DA38F7274}"/>
    <cellStyle name="Normal 18 2 7" xfId="1794" xr:uid="{00000000-0005-0000-0000-000011070000}"/>
    <cellStyle name="Normal 18 2 7 2" xfId="4248" xr:uid="{F6D842B9-8F6D-4032-8643-455FB079E69A}"/>
    <cellStyle name="Normal 18 2 7 3" xfId="3253" xr:uid="{27137018-4374-4F85-BF11-1C35A51BBA93}"/>
    <cellStyle name="Normal 18 2 8" xfId="1795" xr:uid="{00000000-0005-0000-0000-000012070000}"/>
    <cellStyle name="Normal 18 2 8 2" xfId="4249" xr:uid="{F55A667E-87A8-4A64-A809-5A6D5A0FD67E}"/>
    <cellStyle name="Normal 18 2 8 3" xfId="3254" xr:uid="{851F0BB1-257B-4B99-8F16-B1398192DCA4}"/>
    <cellStyle name="Normal 18 2 9" xfId="1796" xr:uid="{00000000-0005-0000-0000-000013070000}"/>
    <cellStyle name="Normal 18 2 9 2" xfId="4250" xr:uid="{B94379E0-CF24-4F11-B5F3-9B4D89D4014A}"/>
    <cellStyle name="Normal 18 2 9 3" xfId="3255" xr:uid="{CCE78B13-E9A7-4376-BB5C-530F20A643BD}"/>
    <cellStyle name="Normal 18 20" xfId="1797" xr:uid="{00000000-0005-0000-0000-000014070000}"/>
    <cellStyle name="Normal 18 20 2" xfId="4251" xr:uid="{02F4BEB9-7BFC-4DA6-9015-3A39AB7537BC}"/>
    <cellStyle name="Normal 18 20 3" xfId="3256" xr:uid="{E28334CF-0298-4019-A893-D8797CC96CD4}"/>
    <cellStyle name="Normal 18 21" xfId="1798" xr:uid="{00000000-0005-0000-0000-000015070000}"/>
    <cellStyle name="Normal 18 21 2" xfId="4252" xr:uid="{32C83A11-F828-4107-B3B2-3F8C6D35B4C6}"/>
    <cellStyle name="Normal 18 21 3" xfId="3257" xr:uid="{A3C3FCAA-D250-4175-9103-B9F64F79CD88}"/>
    <cellStyle name="Normal 18 22" xfId="1799" xr:uid="{00000000-0005-0000-0000-000016070000}"/>
    <cellStyle name="Normal 18 22 2" xfId="4253" xr:uid="{784F7156-05D2-4EE8-94B3-29F3857CA551}"/>
    <cellStyle name="Normal 18 22 3" xfId="3258" xr:uid="{6237080E-8578-4F70-A73C-91E2D5E7CC0E}"/>
    <cellStyle name="Normal 18 23" xfId="1800" xr:uid="{00000000-0005-0000-0000-000017070000}"/>
    <cellStyle name="Normal 18 23 2" xfId="4254" xr:uid="{5F8D23C0-7F14-458C-B253-2AC2EC718513}"/>
    <cellStyle name="Normal 18 23 3" xfId="3259" xr:uid="{0A3F6346-C5B7-4F1D-93E3-1B15F63CA98E}"/>
    <cellStyle name="Normal 18 24" xfId="1801" xr:uid="{00000000-0005-0000-0000-000018070000}"/>
    <cellStyle name="Normal 18 24 2" xfId="4255" xr:uid="{7EB506C9-1C2E-43E4-9DDC-95C8503DAA95}"/>
    <cellStyle name="Normal 18 24 3" xfId="3260" xr:uid="{EF5D9FA0-5395-4342-9E9A-CCA69310B8C3}"/>
    <cellStyle name="Normal 18 25" xfId="1802" xr:uid="{00000000-0005-0000-0000-000019070000}"/>
    <cellStyle name="Normal 18 25 2" xfId="4256" xr:uid="{E920D806-1C5B-4005-8434-6BBB6C69BEA1}"/>
    <cellStyle name="Normal 18 25 3" xfId="3261" xr:uid="{765EE07F-A913-43F1-97B3-0725069D3F54}"/>
    <cellStyle name="Normal 18 26" xfId="1803" xr:uid="{00000000-0005-0000-0000-00001A070000}"/>
    <cellStyle name="Normal 18 26 2" xfId="4257" xr:uid="{D6FB139C-A99C-43B5-8293-115E2AEE0CEB}"/>
    <cellStyle name="Normal 18 26 3" xfId="3262" xr:uid="{A68EAD85-318C-4679-994A-49D6F2709203}"/>
    <cellStyle name="Normal 18 27" xfId="1804" xr:uid="{00000000-0005-0000-0000-00001B070000}"/>
    <cellStyle name="Normal 18 27 2" xfId="4258" xr:uid="{C245784D-40FE-4C72-A9B9-A49A84AA6543}"/>
    <cellStyle name="Normal 18 27 3" xfId="3263" xr:uid="{A227C5B4-4EC5-4F13-8687-95DBA90AA4A4}"/>
    <cellStyle name="Normal 18 28" xfId="1805" xr:uid="{00000000-0005-0000-0000-00001C070000}"/>
    <cellStyle name="Normal 18 28 2" xfId="4259" xr:uid="{8C16659D-4F8B-48BA-9203-66915FD71D39}"/>
    <cellStyle name="Normal 18 28 3" xfId="3264" xr:uid="{0395C804-CA77-4B87-B138-38B9C0E855B6}"/>
    <cellStyle name="Normal 18 29" xfId="1806" xr:uid="{00000000-0005-0000-0000-00001D070000}"/>
    <cellStyle name="Normal 18 29 2" xfId="4260" xr:uid="{946BA52D-DEBC-4079-99C1-99F7F9746BD3}"/>
    <cellStyle name="Normal 18 29 3" xfId="3265" xr:uid="{45C4A730-9062-4116-8E0C-8D0A1BF48902}"/>
    <cellStyle name="Normal 18 3" xfId="1807" xr:uid="{00000000-0005-0000-0000-00001E070000}"/>
    <cellStyle name="Normal 18 3 10" xfId="1808" xr:uid="{00000000-0005-0000-0000-00001F070000}"/>
    <cellStyle name="Normal 18 3 10 2" xfId="4262" xr:uid="{EE48C027-2569-4CE6-8796-966350EEACDF}"/>
    <cellStyle name="Normal 18 3 10 3" xfId="3267" xr:uid="{08A2B29A-638F-400E-8594-AD184A00478F}"/>
    <cellStyle name="Normal 18 3 11" xfId="1809" xr:uid="{00000000-0005-0000-0000-000020070000}"/>
    <cellStyle name="Normal 18 3 11 2" xfId="4263" xr:uid="{FF15F847-F5EB-4420-90C6-E21756A1EC77}"/>
    <cellStyle name="Normal 18 3 11 3" xfId="3268" xr:uid="{D20302F3-EA91-465C-B568-B8B72492F979}"/>
    <cellStyle name="Normal 18 3 12" xfId="1810" xr:uid="{00000000-0005-0000-0000-000021070000}"/>
    <cellStyle name="Normal 18 3 12 2" xfId="4264" xr:uid="{08AFC92F-A056-4B28-9F13-B938865142DC}"/>
    <cellStyle name="Normal 18 3 12 3" xfId="3269" xr:uid="{42EAEAFC-6D82-4123-A25F-DB0F57EB8EEF}"/>
    <cellStyle name="Normal 18 3 13" xfId="1811" xr:uid="{00000000-0005-0000-0000-000022070000}"/>
    <cellStyle name="Normal 18 3 13 2" xfId="4265" xr:uid="{851136EC-CDDA-4B3B-998D-843B7FF70DDA}"/>
    <cellStyle name="Normal 18 3 13 3" xfId="3270" xr:uid="{659D4CB2-99D7-467F-9E97-6207894A5910}"/>
    <cellStyle name="Normal 18 3 14" xfId="1812" xr:uid="{00000000-0005-0000-0000-000023070000}"/>
    <cellStyle name="Normal 18 3 14 2" xfId="4266" xr:uid="{78F29068-0235-431E-8078-2CE71AB3C0A4}"/>
    <cellStyle name="Normal 18 3 14 3" xfId="3271" xr:uid="{AB3DAFB1-1042-43F7-889C-B95C948FA24A}"/>
    <cellStyle name="Normal 18 3 15" xfId="1813" xr:uid="{00000000-0005-0000-0000-000024070000}"/>
    <cellStyle name="Normal 18 3 15 2" xfId="4267" xr:uid="{E5D01CD1-D584-4128-8E08-C560102F1EB9}"/>
    <cellStyle name="Normal 18 3 15 3" xfId="3272" xr:uid="{D9BEECE6-1F6A-474A-815D-3635EC0A4883}"/>
    <cellStyle name="Normal 18 3 16" xfId="1814" xr:uid="{00000000-0005-0000-0000-000025070000}"/>
    <cellStyle name="Normal 18 3 16 2" xfId="4268" xr:uid="{5F547B6C-3359-4A7F-960C-95AD639CE5BF}"/>
    <cellStyle name="Normal 18 3 16 3" xfId="3273" xr:uid="{31C19699-28D9-49B4-BF24-ED6F433E8DD5}"/>
    <cellStyle name="Normal 18 3 17" xfId="1815" xr:uid="{00000000-0005-0000-0000-000026070000}"/>
    <cellStyle name="Normal 18 3 17 2" xfId="4269" xr:uid="{4B8C74C6-38BB-439F-B7F3-B4E7E35DC60F}"/>
    <cellStyle name="Normal 18 3 17 3" xfId="3274" xr:uid="{28C84A29-CC5A-4D0B-8879-26F7F9A465BE}"/>
    <cellStyle name="Normal 18 3 18" xfId="4261" xr:uid="{2123F25E-7D63-42FA-8977-C00743703EF1}"/>
    <cellStyle name="Normal 18 3 19" xfId="3266" xr:uid="{7B0223F7-A75F-409C-9561-19A8DB043760}"/>
    <cellStyle name="Normal 18 3 2" xfId="1816" xr:uid="{00000000-0005-0000-0000-000027070000}"/>
    <cellStyle name="Normal 18 3 2 2" xfId="4270" xr:uid="{072211FE-E166-42F4-9248-02B3478773FA}"/>
    <cellStyle name="Normal 18 3 2 3" xfId="3275" xr:uid="{6002F586-ABDF-4384-AF7C-8784044C7256}"/>
    <cellStyle name="Normal 18 3 3" xfId="1817" xr:uid="{00000000-0005-0000-0000-000028070000}"/>
    <cellStyle name="Normal 18 3 3 2" xfId="4271" xr:uid="{6FD4EFC1-01A6-4F84-B473-2A1ECE55B7C1}"/>
    <cellStyle name="Normal 18 3 3 3" xfId="3276" xr:uid="{A35A3B51-E600-40E0-ABE2-9BF6AE83F5FA}"/>
    <cellStyle name="Normal 18 3 4" xfId="1818" xr:uid="{00000000-0005-0000-0000-000029070000}"/>
    <cellStyle name="Normal 18 3 4 2" xfId="4272" xr:uid="{FC4A55F1-F9DC-4DD1-89EC-0735D55C3022}"/>
    <cellStyle name="Normal 18 3 4 3" xfId="3277" xr:uid="{68C041AB-B332-4B89-AAA7-C5A48E57C6FA}"/>
    <cellStyle name="Normal 18 3 5" xfId="1819" xr:uid="{00000000-0005-0000-0000-00002A070000}"/>
    <cellStyle name="Normal 18 3 5 2" xfId="4273" xr:uid="{0706DD60-251D-4310-A05E-40D7031257D8}"/>
    <cellStyle name="Normal 18 3 5 3" xfId="3278" xr:uid="{3E0238D5-C0B7-4152-853F-15C6CEC49D75}"/>
    <cellStyle name="Normal 18 3 6" xfId="1820" xr:uid="{00000000-0005-0000-0000-00002B070000}"/>
    <cellStyle name="Normal 18 3 6 2" xfId="4274" xr:uid="{9988BD94-6266-46D1-B321-E743A6960D7D}"/>
    <cellStyle name="Normal 18 3 6 3" xfId="3279" xr:uid="{EB22EBCE-2A68-46A9-9225-79DB4B66CA98}"/>
    <cellStyle name="Normal 18 3 7" xfId="1821" xr:uid="{00000000-0005-0000-0000-00002C070000}"/>
    <cellStyle name="Normal 18 3 7 2" xfId="4275" xr:uid="{07CCFFC2-A4FC-4C45-A954-5A5338646621}"/>
    <cellStyle name="Normal 18 3 7 3" xfId="3280" xr:uid="{CAEBBAB0-CFE7-4693-9C8C-C97083CEAC04}"/>
    <cellStyle name="Normal 18 3 8" xfId="1822" xr:uid="{00000000-0005-0000-0000-00002D070000}"/>
    <cellStyle name="Normal 18 3 8 2" xfId="4276" xr:uid="{767570DA-844A-4697-AA3D-BA4187E000B6}"/>
    <cellStyle name="Normal 18 3 8 3" xfId="3281" xr:uid="{2E81B01C-274E-43F2-B4BB-C172C1B19963}"/>
    <cellStyle name="Normal 18 3 9" xfId="1823" xr:uid="{00000000-0005-0000-0000-00002E070000}"/>
    <cellStyle name="Normal 18 3 9 2" xfId="4277" xr:uid="{D4DB6E6B-E229-4848-B656-A5640983951F}"/>
    <cellStyle name="Normal 18 3 9 3" xfId="3282" xr:uid="{209C36EC-FB88-44BD-9C84-1D8BE2C2E9C6}"/>
    <cellStyle name="Normal 18 30" xfId="1824" xr:uid="{00000000-0005-0000-0000-00002F070000}"/>
    <cellStyle name="Normal 18 30 2" xfId="4278" xr:uid="{E19DF68D-EA90-4624-AF91-95E5B8FE2AAB}"/>
    <cellStyle name="Normal 18 30 3" xfId="3283" xr:uid="{191AD6E5-327E-4453-92B1-95AEA5A9B2BD}"/>
    <cellStyle name="Normal 18 31" xfId="1825" xr:uid="{00000000-0005-0000-0000-000030070000}"/>
    <cellStyle name="Normal 18 31 2" xfId="4279" xr:uid="{67D8561C-F4A6-4608-BF75-2662C4F6D587}"/>
    <cellStyle name="Normal 18 31 3" xfId="3284" xr:uid="{A8B80430-AF23-4DDE-B868-15F9AD6B6C6A}"/>
    <cellStyle name="Normal 18 32" xfId="1826" xr:uid="{00000000-0005-0000-0000-000031070000}"/>
    <cellStyle name="Normal 18 32 2" xfId="4280" xr:uid="{C436C5A2-274E-493B-ABD7-DA7D555C49BA}"/>
    <cellStyle name="Normal 18 32 3" xfId="3285" xr:uid="{22982FB5-E898-4A24-97F4-E8A9CF7C9E1B}"/>
    <cellStyle name="Normal 18 33" xfId="1827" xr:uid="{00000000-0005-0000-0000-000032070000}"/>
    <cellStyle name="Normal 18 33 2" xfId="4281" xr:uid="{8BA0DF37-0289-445C-878D-5BC83E6CC722}"/>
    <cellStyle name="Normal 18 33 3" xfId="3286" xr:uid="{CC3E16A4-B8B0-4FFF-A090-336ED7B7C262}"/>
    <cellStyle name="Normal 18 34" xfId="1828" xr:uid="{00000000-0005-0000-0000-000033070000}"/>
    <cellStyle name="Normal 18 34 2" xfId="4282" xr:uid="{37CD5A4B-7475-4A38-875F-975261AB6E71}"/>
    <cellStyle name="Normal 18 34 3" xfId="3287" xr:uid="{4CC6A3D5-130F-46DE-844B-2C61B720A19C}"/>
    <cellStyle name="Normal 18 35" xfId="1829" xr:uid="{00000000-0005-0000-0000-000034070000}"/>
    <cellStyle name="Normal 18 35 2" xfId="4283" xr:uid="{D66C5375-1E45-419F-8A34-C48470D760E9}"/>
    <cellStyle name="Normal 18 35 3" xfId="3288" xr:uid="{B52AC63C-98CA-4917-A2D1-E79AB28AE40D}"/>
    <cellStyle name="Normal 18 36" xfId="1830" xr:uid="{00000000-0005-0000-0000-000035070000}"/>
    <cellStyle name="Normal 18 36 2" xfId="4284" xr:uid="{ED8D2A4B-432F-4DD2-8988-4ADA7F006F3F}"/>
    <cellStyle name="Normal 18 36 3" xfId="3289" xr:uid="{28CD20B9-6321-4256-ABCF-5D25D011E832}"/>
    <cellStyle name="Normal 18 37" xfId="1831" xr:uid="{00000000-0005-0000-0000-000036070000}"/>
    <cellStyle name="Normal 18 37 2" xfId="4285" xr:uid="{D5614EBE-2F02-424D-96AF-A9307A9F634A}"/>
    <cellStyle name="Normal 18 37 3" xfId="3290" xr:uid="{9A6CDA8C-69C1-4974-949C-DA79E2F781E1}"/>
    <cellStyle name="Normal 18 38" xfId="1832" xr:uid="{00000000-0005-0000-0000-000037070000}"/>
    <cellStyle name="Normal 18 38 2" xfId="4286" xr:uid="{6D8C6345-9927-466B-A4D9-FC03C8E1B771}"/>
    <cellStyle name="Normal 18 38 3" xfId="3291" xr:uid="{7F0D784D-C07C-46F6-99B3-4078A3C602FE}"/>
    <cellStyle name="Normal 18 39" xfId="1833" xr:uid="{00000000-0005-0000-0000-000038070000}"/>
    <cellStyle name="Normal 18 39 2" xfId="4287" xr:uid="{0795B1A6-B8FA-4459-AE0F-4B7A1C2BCDE2}"/>
    <cellStyle name="Normal 18 39 3" xfId="3292" xr:uid="{0D3E12E1-1C87-4733-A56F-ABDF95DCE6AF}"/>
    <cellStyle name="Normal 18 4" xfId="1834" xr:uid="{00000000-0005-0000-0000-000039070000}"/>
    <cellStyle name="Normal 18 4 10" xfId="1835" xr:uid="{00000000-0005-0000-0000-00003A070000}"/>
    <cellStyle name="Normal 18 4 10 2" xfId="4289" xr:uid="{7AF0F742-8704-42F3-A628-E46B87B5F3E9}"/>
    <cellStyle name="Normal 18 4 10 3" xfId="3294" xr:uid="{69165CF2-6F27-4E00-A06B-535D2CBF47B7}"/>
    <cellStyle name="Normal 18 4 11" xfId="1836" xr:uid="{00000000-0005-0000-0000-00003B070000}"/>
    <cellStyle name="Normal 18 4 11 2" xfId="4290" xr:uid="{9E85829E-8F23-4B90-8C80-48B31FB0E7F9}"/>
    <cellStyle name="Normal 18 4 11 3" xfId="3295" xr:uid="{867B498A-A082-488A-85F0-E89C8CE2F8D7}"/>
    <cellStyle name="Normal 18 4 12" xfId="1837" xr:uid="{00000000-0005-0000-0000-00003C070000}"/>
    <cellStyle name="Normal 18 4 12 2" xfId="4291" xr:uid="{2C0EF857-CF32-44A9-8084-F0E9EF16148A}"/>
    <cellStyle name="Normal 18 4 12 3" xfId="3296" xr:uid="{E70C5D2A-B7FB-49C2-B2FF-E75C214CF6CF}"/>
    <cellStyle name="Normal 18 4 13" xfId="1838" xr:uid="{00000000-0005-0000-0000-00003D070000}"/>
    <cellStyle name="Normal 18 4 13 2" xfId="4292" xr:uid="{776BE4B6-222C-4534-9915-9F77C5CC36C2}"/>
    <cellStyle name="Normal 18 4 13 3" xfId="3297" xr:uid="{BFD241F2-A712-44C7-B6F5-17F4E04D8B32}"/>
    <cellStyle name="Normal 18 4 14" xfId="1839" xr:uid="{00000000-0005-0000-0000-00003E070000}"/>
    <cellStyle name="Normal 18 4 14 2" xfId="4293" xr:uid="{524E7C69-2DF1-4A65-80F5-9C6931EC4716}"/>
    <cellStyle name="Normal 18 4 14 3" xfId="3298" xr:uid="{30EE830C-F5EA-4481-99BD-52B5866AF585}"/>
    <cellStyle name="Normal 18 4 15" xfId="1840" xr:uid="{00000000-0005-0000-0000-00003F070000}"/>
    <cellStyle name="Normal 18 4 15 2" xfId="4294" xr:uid="{2DE3C032-BA93-4B06-B400-E33319F85D60}"/>
    <cellStyle name="Normal 18 4 15 3" xfId="3299" xr:uid="{54BBB2FF-EB82-43B3-AB55-363173CD8A3F}"/>
    <cellStyle name="Normal 18 4 16" xfId="1841" xr:uid="{00000000-0005-0000-0000-000040070000}"/>
    <cellStyle name="Normal 18 4 16 2" xfId="4295" xr:uid="{B074B98C-380C-445A-8AA4-69FF07F3954E}"/>
    <cellStyle name="Normal 18 4 16 3" xfId="3300" xr:uid="{D1E2AAF0-817C-4B0A-9049-E27B6D65790E}"/>
    <cellStyle name="Normal 18 4 17" xfId="1842" xr:uid="{00000000-0005-0000-0000-000041070000}"/>
    <cellStyle name="Normal 18 4 17 2" xfId="4296" xr:uid="{AA225F00-F842-440A-AFA4-B0737C25D5F9}"/>
    <cellStyle name="Normal 18 4 17 3" xfId="3301" xr:uid="{EA3FE343-457D-4E94-B340-3196AB6EB7BD}"/>
    <cellStyle name="Normal 18 4 18" xfId="4288" xr:uid="{ED8085BD-C44A-419A-9FC9-BADC11F4D767}"/>
    <cellStyle name="Normal 18 4 19" xfId="3293" xr:uid="{2B12C9C6-19E9-469D-8123-CC1EFE3AA60E}"/>
    <cellStyle name="Normal 18 4 2" xfId="1843" xr:uid="{00000000-0005-0000-0000-000042070000}"/>
    <cellStyle name="Normal 18 4 2 2" xfId="4297" xr:uid="{087E2B87-8B52-4D8C-8BDE-AFF76738F883}"/>
    <cellStyle name="Normal 18 4 2 3" xfId="3302" xr:uid="{EFEA4838-D48D-4856-A142-A57A2D386916}"/>
    <cellStyle name="Normal 18 4 3" xfId="1844" xr:uid="{00000000-0005-0000-0000-000043070000}"/>
    <cellStyle name="Normal 18 4 3 2" xfId="4298" xr:uid="{9D7B20A5-3FA5-41B1-B222-364970292A81}"/>
    <cellStyle name="Normal 18 4 3 3" xfId="3303" xr:uid="{295CEFD8-4586-4B5F-AD55-01F6FB9C905A}"/>
    <cellStyle name="Normal 18 4 4" xfId="1845" xr:uid="{00000000-0005-0000-0000-000044070000}"/>
    <cellStyle name="Normal 18 4 4 2" xfId="4299" xr:uid="{3E50860E-FFCB-41F5-9D1D-FA799E6A5EE5}"/>
    <cellStyle name="Normal 18 4 4 3" xfId="3304" xr:uid="{881384F8-89FE-4B32-BE22-BC47A04B9D37}"/>
    <cellStyle name="Normal 18 4 5" xfId="1846" xr:uid="{00000000-0005-0000-0000-000045070000}"/>
    <cellStyle name="Normal 18 4 5 2" xfId="4300" xr:uid="{1D92DB8E-872C-4A51-95CF-C01262518E7F}"/>
    <cellStyle name="Normal 18 4 5 3" xfId="3305" xr:uid="{CC1B324C-218D-477A-AFC8-0F3EFA6BFF6B}"/>
    <cellStyle name="Normal 18 4 6" xfId="1847" xr:uid="{00000000-0005-0000-0000-000046070000}"/>
    <cellStyle name="Normal 18 4 6 2" xfId="4301" xr:uid="{CB8C6299-F9E8-43FE-817F-C1F518270C3B}"/>
    <cellStyle name="Normal 18 4 6 3" xfId="3306" xr:uid="{37103221-1835-45B7-AC60-C59D59A130AD}"/>
    <cellStyle name="Normal 18 4 7" xfId="1848" xr:uid="{00000000-0005-0000-0000-000047070000}"/>
    <cellStyle name="Normal 18 4 7 2" xfId="4302" xr:uid="{38D0C5C2-BB47-482B-80FA-8C2C4374187E}"/>
    <cellStyle name="Normal 18 4 7 3" xfId="3307" xr:uid="{C28AC3FA-1A30-4997-A919-8C0F83BABF19}"/>
    <cellStyle name="Normal 18 4 8" xfId="1849" xr:uid="{00000000-0005-0000-0000-000048070000}"/>
    <cellStyle name="Normal 18 4 8 2" xfId="4303" xr:uid="{EDE27ABB-FB11-4544-A616-5E55CF642D50}"/>
    <cellStyle name="Normal 18 4 8 3" xfId="3308" xr:uid="{2D9F9ACB-A758-4D3D-BD5B-9E774E85BE02}"/>
    <cellStyle name="Normal 18 4 9" xfId="1850" xr:uid="{00000000-0005-0000-0000-000049070000}"/>
    <cellStyle name="Normal 18 4 9 2" xfId="4304" xr:uid="{7D82DFB6-2E28-4188-9B6E-5DE1A963C10D}"/>
    <cellStyle name="Normal 18 4 9 3" xfId="3309" xr:uid="{2B2B7CE0-5209-4B64-BB9B-3637944DBACC}"/>
    <cellStyle name="Normal 18 40" xfId="1851" xr:uid="{00000000-0005-0000-0000-00004A070000}"/>
    <cellStyle name="Normal 18 40 2" xfId="4305" xr:uid="{D56B78CC-6BBE-4227-931F-34F5CAC7721C}"/>
    <cellStyle name="Normal 18 40 3" xfId="3310" xr:uid="{2FBE9795-2808-40C7-9F8A-CE2C5DB350F2}"/>
    <cellStyle name="Normal 18 41" xfId="1852" xr:uid="{00000000-0005-0000-0000-00004B070000}"/>
    <cellStyle name="Normal 18 5" xfId="1853" xr:uid="{00000000-0005-0000-0000-00004C070000}"/>
    <cellStyle name="Normal 18 5 2" xfId="4306" xr:uid="{728F9328-C90D-4B56-9A9E-298F70AD023F}"/>
    <cellStyle name="Normal 18 5 3" xfId="3311" xr:uid="{A1B023F5-C9C6-4B17-B5F4-65608F75C14C}"/>
    <cellStyle name="Normal 18 6" xfId="1854" xr:uid="{00000000-0005-0000-0000-00004D070000}"/>
    <cellStyle name="Normal 18 6 2" xfId="4307" xr:uid="{B453E2C6-A94F-47E7-9AE6-1E3B36F66940}"/>
    <cellStyle name="Normal 18 6 3" xfId="3312" xr:uid="{9D690CBA-38DB-4F14-A0C6-450AAE9FB0DC}"/>
    <cellStyle name="Normal 18 7" xfId="1855" xr:uid="{00000000-0005-0000-0000-00004E070000}"/>
    <cellStyle name="Normal 18 7 2" xfId="4308" xr:uid="{F1CE0EE4-5E70-442B-89AD-42708E978B85}"/>
    <cellStyle name="Normal 18 7 3" xfId="3313" xr:uid="{251C970A-98B8-41D2-9969-A2617B45770C}"/>
    <cellStyle name="Normal 18 8" xfId="1856" xr:uid="{00000000-0005-0000-0000-00004F070000}"/>
    <cellStyle name="Normal 18 8 2" xfId="4309" xr:uid="{66AFE696-36AD-453E-B414-EB1B73D7D7E5}"/>
    <cellStyle name="Normal 18 8 3" xfId="3314" xr:uid="{2AA88A40-7214-46CF-96A9-66BD69B624E4}"/>
    <cellStyle name="Normal 18 9" xfId="1857" xr:uid="{00000000-0005-0000-0000-000050070000}"/>
    <cellStyle name="Normal 18 9 2" xfId="4310" xr:uid="{D9C1DF6E-BB52-46DD-BD1A-4A541FE3B3D6}"/>
    <cellStyle name="Normal 18 9 3" xfId="3315" xr:uid="{73E760A5-8EC0-47E6-9ADC-AA7BD8854999}"/>
    <cellStyle name="Normal 19" xfId="1858" xr:uid="{00000000-0005-0000-0000-000051070000}"/>
    <cellStyle name="Normal 19 10" xfId="1859" xr:uid="{00000000-0005-0000-0000-000052070000}"/>
    <cellStyle name="Normal 19 10 2" xfId="4312" xr:uid="{A05486BD-1A44-4E8C-A814-2954F8072DE6}"/>
    <cellStyle name="Normal 19 10 3" xfId="3317" xr:uid="{732EEA52-4994-4EA9-9253-F6373BFE18F0}"/>
    <cellStyle name="Normal 19 11" xfId="1860" xr:uid="{00000000-0005-0000-0000-000053070000}"/>
    <cellStyle name="Normal 19 11 2" xfId="4313" xr:uid="{F87073D2-2E50-4BB5-82F4-7801F2AE8453}"/>
    <cellStyle name="Normal 19 11 3" xfId="3318" xr:uid="{C2C2FB5F-FEEE-480A-B2EA-4C622CAB382B}"/>
    <cellStyle name="Normal 19 12" xfId="1861" xr:uid="{00000000-0005-0000-0000-000054070000}"/>
    <cellStyle name="Normal 19 12 2" xfId="4314" xr:uid="{79D0C613-D5FC-4BF5-BCED-7814E1D0F8BC}"/>
    <cellStyle name="Normal 19 12 3" xfId="3319" xr:uid="{1D4A1E85-9C57-4B01-971A-E41FFD7A1464}"/>
    <cellStyle name="Normal 19 13" xfId="1862" xr:uid="{00000000-0005-0000-0000-000055070000}"/>
    <cellStyle name="Normal 19 13 2" xfId="4315" xr:uid="{404B8716-7658-4D2E-87C1-51A0DDE5276C}"/>
    <cellStyle name="Normal 19 13 3" xfId="3320" xr:uid="{6DF63983-2EC1-41A0-8F10-7AE19F25EDC0}"/>
    <cellStyle name="Normal 19 14" xfId="4311" xr:uid="{2B423EDA-2ABF-4E16-A05F-243B1D4ED3D2}"/>
    <cellStyle name="Normal 19 15" xfId="3316" xr:uid="{64C693A3-B886-4C02-9E38-A499953D3048}"/>
    <cellStyle name="Normal 19 2" xfId="1863" xr:uid="{00000000-0005-0000-0000-000056070000}"/>
    <cellStyle name="Normal 19 2 2" xfId="4316" xr:uid="{BE087BA0-1704-438F-AF92-6ECA4970C6E7}"/>
    <cellStyle name="Normal 19 2 3" xfId="3321" xr:uid="{1F259311-D60F-4B0F-A5F3-31A4E124676A}"/>
    <cellStyle name="Normal 19 3" xfId="1864" xr:uid="{00000000-0005-0000-0000-000057070000}"/>
    <cellStyle name="Normal 19 3 2" xfId="4317" xr:uid="{39DF8E06-6EFC-4BE8-A10B-7E94A3295DB6}"/>
    <cellStyle name="Normal 19 3 3" xfId="3322" xr:uid="{FBB87525-8848-40B7-94B4-27A477F77FBA}"/>
    <cellStyle name="Normal 19 4" xfId="1865" xr:uid="{00000000-0005-0000-0000-000058070000}"/>
    <cellStyle name="Normal 19 4 2" xfId="4318" xr:uid="{F05BC97F-0503-4360-80EF-1015A6C277C4}"/>
    <cellStyle name="Normal 19 4 3" xfId="3323" xr:uid="{311C7420-E763-42D3-B5A0-5F36FDAA7427}"/>
    <cellStyle name="Normal 19 5" xfId="1866" xr:uid="{00000000-0005-0000-0000-000059070000}"/>
    <cellStyle name="Normal 19 5 2" xfId="4319" xr:uid="{F97E3E0A-C04E-4EF4-A6C3-6D9EFBE6F02E}"/>
    <cellStyle name="Normal 19 5 3" xfId="3324" xr:uid="{E97D7A8D-DE79-4AEC-97FA-9BB27EC14375}"/>
    <cellStyle name="Normal 19 6" xfId="1867" xr:uid="{00000000-0005-0000-0000-00005A070000}"/>
    <cellStyle name="Normal 19 6 2" xfId="4320" xr:uid="{B20AE272-FA79-4FC5-A543-F83514E757F4}"/>
    <cellStyle name="Normal 19 6 3" xfId="3325" xr:uid="{E7DA8B2C-B069-441A-81D5-7538734D6E91}"/>
    <cellStyle name="Normal 19 7" xfId="1868" xr:uid="{00000000-0005-0000-0000-00005B070000}"/>
    <cellStyle name="Normal 19 7 2" xfId="4321" xr:uid="{EE5989E8-B0E8-47C4-93E2-8F2A559746AE}"/>
    <cellStyle name="Normal 19 7 3" xfId="3326" xr:uid="{37F30297-2007-45ED-8F1A-2B9CF817FC0D}"/>
    <cellStyle name="Normal 19 8" xfId="1869" xr:uid="{00000000-0005-0000-0000-00005C070000}"/>
    <cellStyle name="Normal 19 8 2" xfId="4322" xr:uid="{8CF4C043-D49D-40BB-839F-E4781BEB60AC}"/>
    <cellStyle name="Normal 19 8 3" xfId="3327" xr:uid="{832DB7BA-7672-403B-96DA-F0FA88285CB0}"/>
    <cellStyle name="Normal 19 9" xfId="1870" xr:uid="{00000000-0005-0000-0000-00005D070000}"/>
    <cellStyle name="Normal 19 9 2" xfId="4323" xr:uid="{D9671F8F-82AF-4D99-B8FC-1514A1B70121}"/>
    <cellStyle name="Normal 19 9 3" xfId="3328" xr:uid="{9456C967-44F0-4499-BB85-5CA808DADA2F}"/>
    <cellStyle name="Normal 2" xfId="1871" xr:uid="{00000000-0005-0000-0000-00005E070000}"/>
    <cellStyle name="Normal 2 10" xfId="1872" xr:uid="{00000000-0005-0000-0000-00005F070000}"/>
    <cellStyle name="Normal 2 10 2" xfId="4324" xr:uid="{8C696915-6F5B-4C2B-80C7-208C7A1AADCC}"/>
    <cellStyle name="Normal 2 10 3" xfId="3329" xr:uid="{22306BFC-5A69-4AA7-AAAF-41FAA15E8E2A}"/>
    <cellStyle name="Normal 2 2" xfId="1873" xr:uid="{00000000-0005-0000-0000-000060070000}"/>
    <cellStyle name="Normal 2 2 2" xfId="1874" xr:uid="{00000000-0005-0000-0000-000061070000}"/>
    <cellStyle name="Normal 2 2 3" xfId="1875" xr:uid="{00000000-0005-0000-0000-000062070000}"/>
    <cellStyle name="Normal 2 2_Kuldiga_Bernudarzs_01.01" xfId="1876" xr:uid="{00000000-0005-0000-0000-000063070000}"/>
    <cellStyle name="Normal 2 3" xfId="1877" xr:uid="{00000000-0005-0000-0000-000064070000}"/>
    <cellStyle name="Normal 2 3 2" xfId="1878" xr:uid="{00000000-0005-0000-0000-000065070000}"/>
    <cellStyle name="Normal 2 3 3" xfId="1879" xr:uid="{00000000-0005-0000-0000-000066070000}"/>
    <cellStyle name="Normal 2 4" xfId="1880" xr:uid="{00000000-0005-0000-0000-000067070000}"/>
    <cellStyle name="Normal 2 4 2" xfId="1881" xr:uid="{00000000-0005-0000-0000-000068070000}"/>
    <cellStyle name="Normal 2 5" xfId="1882" xr:uid="{00000000-0005-0000-0000-000069070000}"/>
    <cellStyle name="Normal 2 5 2" xfId="1883" xr:uid="{00000000-0005-0000-0000-00006A070000}"/>
    <cellStyle name="Normal 2 6" xfId="1884" xr:uid="{00000000-0005-0000-0000-00006B070000}"/>
    <cellStyle name="Normal 2 7" xfId="1885" xr:uid="{00000000-0005-0000-0000-00006C070000}"/>
    <cellStyle name="Normal 2 8" xfId="1886" xr:uid="{00000000-0005-0000-0000-00006D070000}"/>
    <cellStyle name="Normal 2 8 2" xfId="4325" xr:uid="{7419E491-097A-4A6F-9139-073FD94E0D4A}"/>
    <cellStyle name="Normal 2 8 3" xfId="3330" xr:uid="{40B14F10-0A3D-44B4-AAD9-D28A014DA734}"/>
    <cellStyle name="Normal 2 9" xfId="1887" xr:uid="{00000000-0005-0000-0000-00006E070000}"/>
    <cellStyle name="Normal 2 9 2" xfId="4326" xr:uid="{CC5A83B0-937F-4B18-BAA4-05238D0CD342}"/>
    <cellStyle name="Normal 2 9 3" xfId="3331" xr:uid="{7F8D0C47-5577-4009-9947-23098F9A64D0}"/>
    <cellStyle name="Normal 2_2_LIGUMS_A2_47,313_49,973_km" xfId="1888" xr:uid="{00000000-0005-0000-0000-00006F070000}"/>
    <cellStyle name="Normal 20" xfId="1889" xr:uid="{00000000-0005-0000-0000-000070070000}"/>
    <cellStyle name="Normal 20 10" xfId="1890" xr:uid="{00000000-0005-0000-0000-000071070000}"/>
    <cellStyle name="Normal 20 10 2" xfId="4328" xr:uid="{2A873C26-68E8-4FB1-B18D-8CBB5AEE00AC}"/>
    <cellStyle name="Normal 20 10 3" xfId="3333" xr:uid="{78025855-67F4-44FC-81D8-CBD71EB6D75B}"/>
    <cellStyle name="Normal 20 11" xfId="1891" xr:uid="{00000000-0005-0000-0000-000072070000}"/>
    <cellStyle name="Normal 20 11 2" xfId="4329" xr:uid="{8192AC60-FCAE-408F-A634-597FD4842670}"/>
    <cellStyle name="Normal 20 11 3" xfId="3334" xr:uid="{21F3E10F-AC71-411C-80DD-DBC3C1873A6D}"/>
    <cellStyle name="Normal 20 12" xfId="1892" xr:uid="{00000000-0005-0000-0000-000073070000}"/>
    <cellStyle name="Normal 20 12 2" xfId="4330" xr:uid="{36C7776B-3765-460A-9EC4-1DA74676A5D0}"/>
    <cellStyle name="Normal 20 12 3" xfId="3335" xr:uid="{2207C0A4-55F8-4F3E-A6B5-05DC7B1BE7B9}"/>
    <cellStyle name="Normal 20 13" xfId="1893" xr:uid="{00000000-0005-0000-0000-000074070000}"/>
    <cellStyle name="Normal 20 13 2" xfId="4331" xr:uid="{5954C4A2-49B2-4D37-91E4-C4C6AF0DD8B7}"/>
    <cellStyle name="Normal 20 13 3" xfId="3336" xr:uid="{B99FAC8E-7FA4-49F0-A17C-9A0220992C47}"/>
    <cellStyle name="Normal 20 14" xfId="4327" xr:uid="{CE6ECFD3-F117-49FF-BE50-EE2D1C84DEC7}"/>
    <cellStyle name="Normal 20 15" xfId="3332" xr:uid="{A86C8DAD-92B0-4B0B-9CA6-B72CC195AD99}"/>
    <cellStyle name="Normal 20 2" xfId="1894" xr:uid="{00000000-0005-0000-0000-000075070000}"/>
    <cellStyle name="Normal 20 2 2" xfId="4332" xr:uid="{EB8DCF6A-BBD7-477A-AA56-80C481AB3489}"/>
    <cellStyle name="Normal 20 2 3" xfId="3337" xr:uid="{B5C59F45-BE07-406F-818A-D4A490D42AFA}"/>
    <cellStyle name="Normal 20 3" xfId="1895" xr:uid="{00000000-0005-0000-0000-000076070000}"/>
    <cellStyle name="Normal 20 3 2" xfId="4333" xr:uid="{A65DE33A-5A30-4382-BC63-4D54E4646167}"/>
    <cellStyle name="Normal 20 3 3" xfId="3338" xr:uid="{DBB32066-7F86-4A4F-BD12-D55B4C077C2E}"/>
    <cellStyle name="Normal 20 4" xfId="1896" xr:uid="{00000000-0005-0000-0000-000077070000}"/>
    <cellStyle name="Normal 20 4 2" xfId="4334" xr:uid="{E95A72C5-982A-4305-B803-57BC2F481518}"/>
    <cellStyle name="Normal 20 4 3" xfId="3339" xr:uid="{F4100E22-03D3-4F07-B48F-61DD20EC9786}"/>
    <cellStyle name="Normal 20 5" xfId="1897" xr:uid="{00000000-0005-0000-0000-000078070000}"/>
    <cellStyle name="Normal 20 5 2" xfId="4335" xr:uid="{1A801824-C486-4037-9AAB-C3BFEF3189AC}"/>
    <cellStyle name="Normal 20 5 3" xfId="3340" xr:uid="{348054D6-6C7A-474F-9C0C-FB83E9E450A6}"/>
    <cellStyle name="Normal 20 6" xfId="1898" xr:uid="{00000000-0005-0000-0000-000079070000}"/>
    <cellStyle name="Normal 20 6 2" xfId="4336" xr:uid="{A12E1995-0828-4127-971A-E5D8E5F9D428}"/>
    <cellStyle name="Normal 20 6 3" xfId="3341" xr:uid="{45705268-55A4-4228-990B-F9DB57ADBAC8}"/>
    <cellStyle name="Normal 20 7" xfId="1899" xr:uid="{00000000-0005-0000-0000-00007A070000}"/>
    <cellStyle name="Normal 20 7 2" xfId="4337" xr:uid="{4F57A39A-C213-47CE-A6C7-7271BC64FC17}"/>
    <cellStyle name="Normal 20 7 3" xfId="3342" xr:uid="{3568A780-2A91-4035-986E-938DE91DF1AE}"/>
    <cellStyle name="Normal 20 8" xfId="1900" xr:uid="{00000000-0005-0000-0000-00007B070000}"/>
    <cellStyle name="Normal 20 8 2" xfId="4338" xr:uid="{2798DD2A-46D2-4EE3-B91F-858A530143D9}"/>
    <cellStyle name="Normal 20 8 3" xfId="3343" xr:uid="{FFDB6354-A1E6-4C8B-B4F0-13B550B5FED2}"/>
    <cellStyle name="Normal 20 9" xfId="1901" xr:uid="{00000000-0005-0000-0000-00007C070000}"/>
    <cellStyle name="Normal 20 9 2" xfId="4339" xr:uid="{0DCFCEF2-DAB3-48BF-B171-7185D3FFE153}"/>
    <cellStyle name="Normal 20 9 3" xfId="3344" xr:uid="{302852F5-FCDD-4D16-84AD-D631A57B250D}"/>
    <cellStyle name="Normal 21" xfId="1902" xr:uid="{00000000-0005-0000-0000-00007D070000}"/>
    <cellStyle name="Normal 21 10" xfId="1903" xr:uid="{00000000-0005-0000-0000-00007E070000}"/>
    <cellStyle name="Normal 21 10 2" xfId="4341" xr:uid="{2BFE67F7-BE5E-40A7-9637-EEE8DD5D4DCF}"/>
    <cellStyle name="Normal 21 10 3" xfId="3346" xr:uid="{4572C654-8806-4F9E-8A90-A4E998E36136}"/>
    <cellStyle name="Normal 21 11" xfId="1904" xr:uid="{00000000-0005-0000-0000-00007F070000}"/>
    <cellStyle name="Normal 21 11 2" xfId="4342" xr:uid="{519BD879-243E-40B8-BF78-2D70E85A2AEB}"/>
    <cellStyle name="Normal 21 11 3" xfId="3347" xr:uid="{FDEBAE5E-53A2-4AAC-AB2C-0763916253F1}"/>
    <cellStyle name="Normal 21 12" xfId="1905" xr:uid="{00000000-0005-0000-0000-000080070000}"/>
    <cellStyle name="Normal 21 12 2" xfId="4343" xr:uid="{523E5A5A-80DC-4D74-AD81-C92F16A3C746}"/>
    <cellStyle name="Normal 21 12 3" xfId="3348" xr:uid="{BA80B6D8-7A7A-4B3C-80AF-DC37A0D7C321}"/>
    <cellStyle name="Normal 21 13" xfId="1906" xr:uid="{00000000-0005-0000-0000-000081070000}"/>
    <cellStyle name="Normal 21 13 2" xfId="4344" xr:uid="{4D4D46C3-98E3-482F-A334-5E9EFCF3BCFE}"/>
    <cellStyle name="Normal 21 13 3" xfId="3349" xr:uid="{3C194A15-E78E-422B-B042-6D96E1A7C8C0}"/>
    <cellStyle name="Normal 21 14" xfId="4340" xr:uid="{C9D86B5F-43DB-43D0-B4F1-F7C2EA65ED5B}"/>
    <cellStyle name="Normal 21 15" xfId="3345" xr:uid="{2033E473-F2E4-405D-90D0-B3AE3CD7456D}"/>
    <cellStyle name="Normal 21 2" xfId="1907" xr:uid="{00000000-0005-0000-0000-000082070000}"/>
    <cellStyle name="Normal 21 2 2" xfId="4345" xr:uid="{80F405A1-25FA-4D80-9460-1BC7AE18D006}"/>
    <cellStyle name="Normal 21 2 3" xfId="3350" xr:uid="{62CF98EF-0DFD-4619-8A37-C2EBA0E4376B}"/>
    <cellStyle name="Normal 21 3" xfId="1908" xr:uid="{00000000-0005-0000-0000-000083070000}"/>
    <cellStyle name="Normal 21 3 2" xfId="4346" xr:uid="{F4C06B04-51D2-41F8-8A40-A5043746B307}"/>
    <cellStyle name="Normal 21 3 3" xfId="3351" xr:uid="{3297F469-7641-4DBC-A0B3-CC3A4F02B7EE}"/>
    <cellStyle name="Normal 21 4" xfId="1909" xr:uid="{00000000-0005-0000-0000-000084070000}"/>
    <cellStyle name="Normal 21 4 2" xfId="4347" xr:uid="{94D788C3-49FA-42D0-AA02-411421D89129}"/>
    <cellStyle name="Normal 21 4 3" xfId="3352" xr:uid="{837962B9-1942-4C0E-BE14-24AA22153448}"/>
    <cellStyle name="Normal 21 5" xfId="1910" xr:uid="{00000000-0005-0000-0000-000085070000}"/>
    <cellStyle name="Normal 21 5 2" xfId="4348" xr:uid="{8C472F54-BC33-4B6F-870B-4DF2FBDB08A6}"/>
    <cellStyle name="Normal 21 5 3" xfId="3353" xr:uid="{FC808D8D-13EE-4C4F-AC5B-452181A66FAB}"/>
    <cellStyle name="Normal 21 6" xfId="1911" xr:uid="{00000000-0005-0000-0000-000086070000}"/>
    <cellStyle name="Normal 21 6 2" xfId="4349" xr:uid="{6381468D-54CA-4E30-B806-EFE5E01152C9}"/>
    <cellStyle name="Normal 21 6 3" xfId="3354" xr:uid="{ECC69A2F-BB9F-4E8E-B2AC-FE2BBCB89A7A}"/>
    <cellStyle name="Normal 21 7" xfId="1912" xr:uid="{00000000-0005-0000-0000-000087070000}"/>
    <cellStyle name="Normal 21 7 2" xfId="4350" xr:uid="{F31145FF-E55F-4C72-8DE9-91C890D5300D}"/>
    <cellStyle name="Normal 21 7 3" xfId="3355" xr:uid="{9A0C7D58-B41B-46D7-81CA-EBDC4E5E9063}"/>
    <cellStyle name="Normal 21 8" xfId="1913" xr:uid="{00000000-0005-0000-0000-000088070000}"/>
    <cellStyle name="Normal 21 8 2" xfId="4351" xr:uid="{7BAEC496-5757-4A28-84AC-D358B4FA4CEC}"/>
    <cellStyle name="Normal 21 8 3" xfId="3356" xr:uid="{70C4C59D-0FFE-4C1E-908D-CEB10C7F01C6}"/>
    <cellStyle name="Normal 21 9" xfId="1914" xr:uid="{00000000-0005-0000-0000-000089070000}"/>
    <cellStyle name="Normal 21 9 2" xfId="4352" xr:uid="{13DAFB3C-39FF-4ED0-B842-A7677476A8BF}"/>
    <cellStyle name="Normal 21 9 3" xfId="3357" xr:uid="{A8DC8192-A152-4F66-B3EC-6EB8092EEA0D}"/>
    <cellStyle name="Normal 22" xfId="1915" xr:uid="{00000000-0005-0000-0000-00008A070000}"/>
    <cellStyle name="Normal 22 10" xfId="1916" xr:uid="{00000000-0005-0000-0000-00008B070000}"/>
    <cellStyle name="Normal 22 10 2" xfId="4354" xr:uid="{430CF38C-4CBF-4006-94B5-BDD43283B22D}"/>
    <cellStyle name="Normal 22 10 3" xfId="3359" xr:uid="{DBB0178A-ED67-4AB7-AA7D-6CCDACABB075}"/>
    <cellStyle name="Normal 22 11" xfId="1917" xr:uid="{00000000-0005-0000-0000-00008C070000}"/>
    <cellStyle name="Normal 22 11 2" xfId="4355" xr:uid="{0AA6A7EB-A979-4466-9F6F-D604FADA3D5C}"/>
    <cellStyle name="Normal 22 11 3" xfId="3360" xr:uid="{D798F03E-78C9-4AA0-AF13-90D5B354108A}"/>
    <cellStyle name="Normal 22 12" xfId="1918" xr:uid="{00000000-0005-0000-0000-00008D070000}"/>
    <cellStyle name="Normal 22 12 2" xfId="4356" xr:uid="{1516AA25-97BF-4234-83C4-F0BE42FB1CFC}"/>
    <cellStyle name="Normal 22 12 3" xfId="3361" xr:uid="{FC512CF3-DDDA-45B4-BF7F-0A71FC1AD50F}"/>
    <cellStyle name="Normal 22 13" xfId="1919" xr:uid="{00000000-0005-0000-0000-00008E070000}"/>
    <cellStyle name="Normal 22 13 2" xfId="4357" xr:uid="{B3474780-69F6-41CA-AB56-8042E48D43D8}"/>
    <cellStyle name="Normal 22 13 3" xfId="3362" xr:uid="{01520EF8-1C77-45E2-B185-77776ADD2E78}"/>
    <cellStyle name="Normal 22 14" xfId="4353" xr:uid="{33C024CE-EA85-47B1-8B3C-704E4DA5A68A}"/>
    <cellStyle name="Normal 22 15" xfId="3358" xr:uid="{B1DE8BE4-0276-4880-B7ED-386B6F093505}"/>
    <cellStyle name="Normal 22 2" xfId="1920" xr:uid="{00000000-0005-0000-0000-00008F070000}"/>
    <cellStyle name="Normal 22 2 2" xfId="4358" xr:uid="{25251C0C-7B5E-4C30-8C4A-000F9A59517A}"/>
    <cellStyle name="Normal 22 2 3" xfId="3363" xr:uid="{6AA781E0-D984-4DB8-AE53-D93E28858141}"/>
    <cellStyle name="Normal 22 3" xfId="1921" xr:uid="{00000000-0005-0000-0000-000090070000}"/>
    <cellStyle name="Normal 22 3 2" xfId="4359" xr:uid="{6BE357BF-887E-4425-A2FC-2378438738CE}"/>
    <cellStyle name="Normal 22 3 3" xfId="3364" xr:uid="{0C0E5A9E-9A81-47F8-840C-1A1F377AFAF1}"/>
    <cellStyle name="Normal 22 4" xfId="1922" xr:uid="{00000000-0005-0000-0000-000091070000}"/>
    <cellStyle name="Normal 22 4 2" xfId="4360" xr:uid="{1A702564-E56D-4077-8B8C-8AADAE9912D8}"/>
    <cellStyle name="Normal 22 4 3" xfId="3365" xr:uid="{DCEAA897-327C-4D91-B876-137384F46859}"/>
    <cellStyle name="Normal 22 5" xfId="1923" xr:uid="{00000000-0005-0000-0000-000092070000}"/>
    <cellStyle name="Normal 22 5 2" xfId="4361" xr:uid="{F0AFB17C-3E27-4FC2-9481-AA748630C99A}"/>
    <cellStyle name="Normal 22 5 3" xfId="3366" xr:uid="{F0981954-1653-4E90-B218-C7B4B85BB0A5}"/>
    <cellStyle name="Normal 22 6" xfId="1924" xr:uid="{00000000-0005-0000-0000-000093070000}"/>
    <cellStyle name="Normal 22 6 2" xfId="4362" xr:uid="{12304D1F-F0FE-478C-B15B-9A2458B4A2E4}"/>
    <cellStyle name="Normal 22 6 3" xfId="3367" xr:uid="{FB0436C5-C4AF-436E-AD61-8076C6050C69}"/>
    <cellStyle name="Normal 22 7" xfId="1925" xr:uid="{00000000-0005-0000-0000-000094070000}"/>
    <cellStyle name="Normal 22 7 2" xfId="4363" xr:uid="{50E3F0D1-E207-4162-BF30-9BE8523C7618}"/>
    <cellStyle name="Normal 22 7 3" xfId="3368" xr:uid="{89DA92E7-E3E0-4D1B-8C2D-01A02EECC47C}"/>
    <cellStyle name="Normal 22 8" xfId="1926" xr:uid="{00000000-0005-0000-0000-000095070000}"/>
    <cellStyle name="Normal 22 8 2" xfId="4364" xr:uid="{D19B7D41-189C-4995-905C-D2E968E4F25F}"/>
    <cellStyle name="Normal 22 8 3" xfId="3369" xr:uid="{EDBC3B6C-474B-42EC-B76A-4E9E7D9A9344}"/>
    <cellStyle name="Normal 22 9" xfId="1927" xr:uid="{00000000-0005-0000-0000-000096070000}"/>
    <cellStyle name="Normal 22 9 2" xfId="4365" xr:uid="{CBB003C5-ABFB-42BA-9AB4-1AB38700BE4A}"/>
    <cellStyle name="Normal 22 9 3" xfId="3370" xr:uid="{3A17D2A9-20CE-4677-9FA9-7436CD801C6B}"/>
    <cellStyle name="Normal 23" xfId="1928" xr:uid="{00000000-0005-0000-0000-000097070000}"/>
    <cellStyle name="Normal 23 10" xfId="1929" xr:uid="{00000000-0005-0000-0000-000098070000}"/>
    <cellStyle name="Normal 23 10 2" xfId="4367" xr:uid="{413FCFB1-BDCA-4B86-911F-7CC5EFEF9CD5}"/>
    <cellStyle name="Normal 23 10 3" xfId="3372" xr:uid="{F4D5BDA7-0A08-4081-89B6-BBEAB71BF9A8}"/>
    <cellStyle name="Normal 23 11" xfId="1930" xr:uid="{00000000-0005-0000-0000-000099070000}"/>
    <cellStyle name="Normal 23 11 2" xfId="4368" xr:uid="{CC58392C-0451-415F-BD0B-50CFA592F159}"/>
    <cellStyle name="Normal 23 11 3" xfId="3373" xr:uid="{8BFA01F9-E5FB-4CCC-B6C6-A4C6732F1217}"/>
    <cellStyle name="Normal 23 12" xfId="1931" xr:uid="{00000000-0005-0000-0000-00009A070000}"/>
    <cellStyle name="Normal 23 12 2" xfId="4369" xr:uid="{8B6079FD-283E-4CA9-B5E7-FCB812C4E077}"/>
    <cellStyle name="Normal 23 12 3" xfId="3374" xr:uid="{4C887185-5AA9-4305-AE09-11BFEC828E49}"/>
    <cellStyle name="Normal 23 13" xfId="1932" xr:uid="{00000000-0005-0000-0000-00009B070000}"/>
    <cellStyle name="Normal 23 13 2" xfId="4370" xr:uid="{34FF2040-2225-4EF6-8AE4-1FF6914BB59E}"/>
    <cellStyle name="Normal 23 13 3" xfId="3375" xr:uid="{8BEE29F1-96BC-46C3-829D-7219B2A5C1FA}"/>
    <cellStyle name="Normal 23 14" xfId="1933" xr:uid="{00000000-0005-0000-0000-00009C070000}"/>
    <cellStyle name="Normal 23 14 2" xfId="4371" xr:uid="{34BB2429-A442-4455-B0B7-A21850F65597}"/>
    <cellStyle name="Normal 23 14 3" xfId="3376" xr:uid="{8BA9358A-BDAC-409A-8BB1-1364408E490F}"/>
    <cellStyle name="Normal 23 15" xfId="4366" xr:uid="{47F0AF7E-0716-4F14-B1BD-E3B63CFE63FE}"/>
    <cellStyle name="Normal 23 16" xfId="3371" xr:uid="{7EC6A092-682E-4E07-9014-9629F825FB65}"/>
    <cellStyle name="Normal 23 2" xfId="1934" xr:uid="{00000000-0005-0000-0000-00009D070000}"/>
    <cellStyle name="Normal 23 3" xfId="1935" xr:uid="{00000000-0005-0000-0000-00009E070000}"/>
    <cellStyle name="Normal 23 3 2" xfId="4372" xr:uid="{72BFA1BF-82BC-49D2-B3DA-1B2FFC33C0CC}"/>
    <cellStyle name="Normal 23 3 3" xfId="3377" xr:uid="{4A1EDD49-0521-4676-ADD0-6A42993F3A9F}"/>
    <cellStyle name="Normal 23 4" xfId="1936" xr:uid="{00000000-0005-0000-0000-00009F070000}"/>
    <cellStyle name="Normal 23 4 2" xfId="4373" xr:uid="{F1DC16AE-32C6-495B-A8C5-022A16704D6A}"/>
    <cellStyle name="Normal 23 4 3" xfId="3378" xr:uid="{476BCA5F-F402-4518-A425-BB79993DF077}"/>
    <cellStyle name="Normal 23 5" xfId="1937" xr:uid="{00000000-0005-0000-0000-0000A0070000}"/>
    <cellStyle name="Normal 23 5 2" xfId="4374" xr:uid="{603B2A66-D4A9-495F-9376-57DF4D9D57CB}"/>
    <cellStyle name="Normal 23 5 3" xfId="3379" xr:uid="{3840FA93-7F3F-4834-9093-14D93CC0ABC1}"/>
    <cellStyle name="Normal 23 6" xfId="1938" xr:uid="{00000000-0005-0000-0000-0000A1070000}"/>
    <cellStyle name="Normal 23 6 2" xfId="4375" xr:uid="{A0D13569-7819-47EA-8F8F-2260F70A1806}"/>
    <cellStyle name="Normal 23 6 3" xfId="3380" xr:uid="{398068C3-23A1-4599-8CDC-C0C93BC381F6}"/>
    <cellStyle name="Normal 23 7" xfId="1939" xr:uid="{00000000-0005-0000-0000-0000A2070000}"/>
    <cellStyle name="Normal 23 7 2" xfId="4376" xr:uid="{BA557330-E8DF-4065-B57C-E240390F0911}"/>
    <cellStyle name="Normal 23 7 3" xfId="3381" xr:uid="{7B3314EB-C36F-4C29-9862-0C5257A3473B}"/>
    <cellStyle name="Normal 23 8" xfId="1940" xr:uid="{00000000-0005-0000-0000-0000A3070000}"/>
    <cellStyle name="Normal 23 8 2" xfId="4377" xr:uid="{E43462BF-1974-4FE3-9C17-8815EECFF183}"/>
    <cellStyle name="Normal 23 8 3" xfId="3382" xr:uid="{4011C180-B380-4C56-BF07-C28E6A41E023}"/>
    <cellStyle name="Normal 23 9" xfId="1941" xr:uid="{00000000-0005-0000-0000-0000A4070000}"/>
    <cellStyle name="Normal 23 9 2" xfId="4378" xr:uid="{4CE9D811-2E5A-4793-85E1-AA9F009FF24A}"/>
    <cellStyle name="Normal 23 9 3" xfId="3383" xr:uid="{8A3C7868-840B-4DE2-B37A-5457B7BF1597}"/>
    <cellStyle name="Normal 24" xfId="1942" xr:uid="{00000000-0005-0000-0000-0000A5070000}"/>
    <cellStyle name="Normal 24 10" xfId="1943" xr:uid="{00000000-0005-0000-0000-0000A6070000}"/>
    <cellStyle name="Normal 24 10 2" xfId="4380" xr:uid="{82E76F26-DD26-4259-A5D0-13D4C7B54033}"/>
    <cellStyle name="Normal 24 10 3" xfId="3385" xr:uid="{1600833E-EC62-41DD-BCAF-70F3EC493C1E}"/>
    <cellStyle name="Normal 24 11" xfId="1944" xr:uid="{00000000-0005-0000-0000-0000A7070000}"/>
    <cellStyle name="Normal 24 11 2" xfId="4381" xr:uid="{829AFBE1-5F61-4EB6-B4A2-669BDE57CBA9}"/>
    <cellStyle name="Normal 24 11 3" xfId="3386" xr:uid="{028F8A85-BF77-4C4F-8C33-EADA31687943}"/>
    <cellStyle name="Normal 24 12" xfId="1945" xr:uid="{00000000-0005-0000-0000-0000A8070000}"/>
    <cellStyle name="Normal 24 12 2" xfId="4382" xr:uid="{F1EE926F-5412-4C7F-A716-0EE2D98638F0}"/>
    <cellStyle name="Normal 24 12 3" xfId="3387" xr:uid="{9430F602-19E9-42B2-A95F-8B212B23416E}"/>
    <cellStyle name="Normal 24 13" xfId="1946" xr:uid="{00000000-0005-0000-0000-0000A9070000}"/>
    <cellStyle name="Normal 24 13 2" xfId="4383" xr:uid="{5963505A-27D1-4D56-8263-67248B011B5D}"/>
    <cellStyle name="Normal 24 13 3" xfId="3388" xr:uid="{A627A11B-8D34-4DCE-8517-E5D92B897FAE}"/>
    <cellStyle name="Normal 24 14" xfId="1947" xr:uid="{00000000-0005-0000-0000-0000AA070000}"/>
    <cellStyle name="Normal 24 14 2" xfId="4384" xr:uid="{BF56D728-C7B7-4961-BD5E-CABFC41FA1C2}"/>
    <cellStyle name="Normal 24 14 3" xfId="3389" xr:uid="{B2B1EF12-29D5-4135-80FF-94BBD38456E3}"/>
    <cellStyle name="Normal 24 15" xfId="4379" xr:uid="{B1B509A6-8649-4449-8F71-CA1F0BCE0786}"/>
    <cellStyle name="Normal 24 16" xfId="3384" xr:uid="{B7FD5566-11FD-4F92-9A73-6BECE43D21AF}"/>
    <cellStyle name="Normal 24 2" xfId="1948" xr:uid="{00000000-0005-0000-0000-0000AB070000}"/>
    <cellStyle name="Normal 24 3" xfId="1949" xr:uid="{00000000-0005-0000-0000-0000AC070000}"/>
    <cellStyle name="Normal 24 3 2" xfId="4385" xr:uid="{DF9454D7-43F8-4122-8162-FE64EE534540}"/>
    <cellStyle name="Normal 24 3 3" xfId="3390" xr:uid="{F3C6375C-7989-41D2-B646-7C8D14A70735}"/>
    <cellStyle name="Normal 24 4" xfId="1950" xr:uid="{00000000-0005-0000-0000-0000AD070000}"/>
    <cellStyle name="Normal 24 4 2" xfId="4386" xr:uid="{A87CE8E3-F44E-405C-B782-F5E5F0D9672F}"/>
    <cellStyle name="Normal 24 4 3" xfId="3391" xr:uid="{AE0D3B1F-7624-4828-A7EB-2F5429CA5359}"/>
    <cellStyle name="Normal 24 5" xfId="1951" xr:uid="{00000000-0005-0000-0000-0000AE070000}"/>
    <cellStyle name="Normal 24 5 2" xfId="4387" xr:uid="{B703BD97-CDDE-45FD-915E-7802FED86B5F}"/>
    <cellStyle name="Normal 24 5 3" xfId="3392" xr:uid="{C37F407E-1800-44C6-9724-48B5C0551BFA}"/>
    <cellStyle name="Normal 24 6" xfId="1952" xr:uid="{00000000-0005-0000-0000-0000AF070000}"/>
    <cellStyle name="Normal 24 6 2" xfId="4388" xr:uid="{16C558EC-AE42-45E8-B7C4-B57F7099F545}"/>
    <cellStyle name="Normal 24 6 3" xfId="3393" xr:uid="{D7F49B64-349C-4DCC-BD92-B8D875386910}"/>
    <cellStyle name="Normal 24 7" xfId="1953" xr:uid="{00000000-0005-0000-0000-0000B0070000}"/>
    <cellStyle name="Normal 24 7 2" xfId="4389" xr:uid="{09E90A3B-D610-4B42-ABDB-A5A9C5061878}"/>
    <cellStyle name="Normal 24 7 3" xfId="3394" xr:uid="{C54A3184-B2E2-460F-B78D-B0F56E923916}"/>
    <cellStyle name="Normal 24 8" xfId="1954" xr:uid="{00000000-0005-0000-0000-0000B1070000}"/>
    <cellStyle name="Normal 24 8 2" xfId="4390" xr:uid="{60D6BAF8-BCDF-4911-A2E4-3256013A33C5}"/>
    <cellStyle name="Normal 24 8 3" xfId="3395" xr:uid="{6EF4E512-48CE-4D07-945F-AB17193BC496}"/>
    <cellStyle name="Normal 24 9" xfId="1955" xr:uid="{00000000-0005-0000-0000-0000B2070000}"/>
    <cellStyle name="Normal 24 9 2" xfId="4391" xr:uid="{E263213D-5E44-4049-9D41-6AB7EC46DD97}"/>
    <cellStyle name="Normal 24 9 3" xfId="3396" xr:uid="{84E4445A-4384-4A71-A40C-4238BF523907}"/>
    <cellStyle name="Normal 25" xfId="1956" xr:uid="{00000000-0005-0000-0000-0000B3070000}"/>
    <cellStyle name="Normal 25 10" xfId="1957" xr:uid="{00000000-0005-0000-0000-0000B4070000}"/>
    <cellStyle name="Normal 25 10 2" xfId="4393" xr:uid="{EAC322D7-0969-4BF0-A650-690BE3988534}"/>
    <cellStyle name="Normal 25 10 3" xfId="3398" xr:uid="{C1794484-C51F-4A51-9659-7C39683279BA}"/>
    <cellStyle name="Normal 25 11" xfId="1958" xr:uid="{00000000-0005-0000-0000-0000B5070000}"/>
    <cellStyle name="Normal 25 11 2" xfId="4394" xr:uid="{8B51E0A4-C60D-45A8-9234-3D5806D95766}"/>
    <cellStyle name="Normal 25 11 3" xfId="3399" xr:uid="{7E36D079-CCF9-434E-BE60-45DDD18564BF}"/>
    <cellStyle name="Normal 25 12" xfId="1959" xr:uid="{00000000-0005-0000-0000-0000B6070000}"/>
    <cellStyle name="Normal 25 12 2" xfId="4395" xr:uid="{59B4D8B9-34B4-4D33-98A2-095229918283}"/>
    <cellStyle name="Normal 25 12 3" xfId="3400" xr:uid="{DCCFD99C-9AC4-4AF1-862C-6635CEBB6A56}"/>
    <cellStyle name="Normal 25 13" xfId="1960" xr:uid="{00000000-0005-0000-0000-0000B7070000}"/>
    <cellStyle name="Normal 25 13 2" xfId="4396" xr:uid="{F0426610-2D1E-4C0E-81DF-C817038E5B41}"/>
    <cellStyle name="Normal 25 13 3" xfId="3401" xr:uid="{1BD48C1E-96E7-4C7A-AE24-86AB5BA0F9C8}"/>
    <cellStyle name="Normal 25 14" xfId="1961" xr:uid="{00000000-0005-0000-0000-0000B8070000}"/>
    <cellStyle name="Normal 25 14 2" xfId="4397" xr:uid="{0005BE5E-E30F-49F9-B350-428220882282}"/>
    <cellStyle name="Normal 25 14 3" xfId="3402" xr:uid="{9D6126FD-B7C7-4CD1-9FD5-C32C2C1BED3E}"/>
    <cellStyle name="Normal 25 15" xfId="1962" xr:uid="{00000000-0005-0000-0000-0000B9070000}"/>
    <cellStyle name="Normal 25 15 2" xfId="4398" xr:uid="{BFFD74F8-8E53-46E5-9BF6-EAD423763077}"/>
    <cellStyle name="Normal 25 15 3" xfId="3403" xr:uid="{EF82453D-6915-4131-A2DD-622A0AB4CC39}"/>
    <cellStyle name="Normal 25 16" xfId="1963" xr:uid="{00000000-0005-0000-0000-0000BA070000}"/>
    <cellStyle name="Normal 25 16 2" xfId="4399" xr:uid="{B255BAA7-8746-486D-A187-DE5FE63D4E52}"/>
    <cellStyle name="Normal 25 16 3" xfId="3404" xr:uid="{C5F7325C-3240-46BD-B2A7-A4B93926B4A0}"/>
    <cellStyle name="Normal 25 17" xfId="1964" xr:uid="{00000000-0005-0000-0000-0000BB070000}"/>
    <cellStyle name="Normal 25 17 10" xfId="1965" xr:uid="{00000000-0005-0000-0000-0000BC070000}"/>
    <cellStyle name="Normal 25 17 10 2" xfId="4401" xr:uid="{D0AD8BB0-C6F3-4F14-820C-CD0A1DA8CA10}"/>
    <cellStyle name="Normal 25 17 10 3" xfId="3406" xr:uid="{5B3B7B03-2210-400D-B826-E280B5C4C620}"/>
    <cellStyle name="Normal 25 17 11" xfId="1966" xr:uid="{00000000-0005-0000-0000-0000BD070000}"/>
    <cellStyle name="Normal 25 17 11 2" xfId="4402" xr:uid="{097EA63B-0C8F-4ECC-B142-DA078B0948F2}"/>
    <cellStyle name="Normal 25 17 11 3" xfId="3407" xr:uid="{898ABF55-5F64-4FE7-9802-2D29F624E62C}"/>
    <cellStyle name="Normal 25 17 12" xfId="1967" xr:uid="{00000000-0005-0000-0000-0000BE070000}"/>
    <cellStyle name="Normal 25 17 12 2" xfId="4403" xr:uid="{5D878F67-77F1-487E-B7AC-FB3B9FA306BA}"/>
    <cellStyle name="Normal 25 17 12 3" xfId="3408" xr:uid="{9F52D143-7055-420C-90E4-CFD4F1E35357}"/>
    <cellStyle name="Normal 25 17 13" xfId="1968" xr:uid="{00000000-0005-0000-0000-0000BF070000}"/>
    <cellStyle name="Normal 25 17 13 2" xfId="4404" xr:uid="{CD43CAA9-6456-4DDA-B8CE-0CCF1932874C}"/>
    <cellStyle name="Normal 25 17 13 3" xfId="3409" xr:uid="{18E20AA7-639E-4B3B-A534-89E97F077B73}"/>
    <cellStyle name="Normal 25 17 14" xfId="1969" xr:uid="{00000000-0005-0000-0000-0000C0070000}"/>
    <cellStyle name="Normal 25 17 14 2" xfId="4405" xr:uid="{E80BF526-4AA0-48A8-8B0F-96DFCA2F6989}"/>
    <cellStyle name="Normal 25 17 14 3" xfId="3410" xr:uid="{BF1D4E6A-20E9-4509-AFA7-BAE52267A9CD}"/>
    <cellStyle name="Normal 25 17 15" xfId="1970" xr:uid="{00000000-0005-0000-0000-0000C1070000}"/>
    <cellStyle name="Normal 25 17 15 2" xfId="4406" xr:uid="{E9C20681-0437-4C40-8F15-BD1DEB021115}"/>
    <cellStyle name="Normal 25 17 15 3" xfId="3411" xr:uid="{1C428B55-F843-49B6-B45E-F6326C9E2AEC}"/>
    <cellStyle name="Normal 25 17 16" xfId="1971" xr:uid="{00000000-0005-0000-0000-0000C2070000}"/>
    <cellStyle name="Normal 25 17 16 2" xfId="4407" xr:uid="{4C3B4919-B3CC-4014-9B7D-972CC1C20D9A}"/>
    <cellStyle name="Normal 25 17 16 3" xfId="3412" xr:uid="{68C99B2B-ED04-47AA-BAAB-93D759FA5948}"/>
    <cellStyle name="Normal 25 17 17" xfId="1972" xr:uid="{00000000-0005-0000-0000-0000C3070000}"/>
    <cellStyle name="Normal 25 17 17 2" xfId="4408" xr:uid="{FFAB19CF-8A92-4590-A788-D935BA97648F}"/>
    <cellStyle name="Normal 25 17 17 3" xfId="3413" xr:uid="{3D4B5998-D241-48D9-BD24-EE2FCE9B59DE}"/>
    <cellStyle name="Normal 25 17 18" xfId="4400" xr:uid="{5633CF27-506F-4F7D-9767-4FC89FA9E3F2}"/>
    <cellStyle name="Normal 25 17 19" xfId="3405" xr:uid="{5DE4FAD4-DD1B-4D26-9D55-A26098BE28A7}"/>
    <cellStyle name="Normal 25 17 2" xfId="1973" xr:uid="{00000000-0005-0000-0000-0000C4070000}"/>
    <cellStyle name="Normal 25 17 2 2" xfId="4409" xr:uid="{AEA36749-5185-4EC7-88AD-EB980663EBB1}"/>
    <cellStyle name="Normal 25 17 2 3" xfId="3414" xr:uid="{A67B64F1-8AC8-42D5-88E9-094B4A5C329E}"/>
    <cellStyle name="Normal 25 17 3" xfId="1974" xr:uid="{00000000-0005-0000-0000-0000C5070000}"/>
    <cellStyle name="Normal 25 17 3 2" xfId="4410" xr:uid="{03CC03FD-9184-4C93-9AD6-6B75B64FB5D4}"/>
    <cellStyle name="Normal 25 17 3 3" xfId="3415" xr:uid="{6AB2FD0C-4099-4ED6-8A99-FE09B295CB71}"/>
    <cellStyle name="Normal 25 17 4" xfId="1975" xr:uid="{00000000-0005-0000-0000-0000C6070000}"/>
    <cellStyle name="Normal 25 17 4 2" xfId="4411" xr:uid="{5C374075-0F19-45BD-BBC0-35DF04EBF2B4}"/>
    <cellStyle name="Normal 25 17 4 3" xfId="3416" xr:uid="{FC5E26D8-2144-412F-93E5-BD3D0CF60260}"/>
    <cellStyle name="Normal 25 17 5" xfId="1976" xr:uid="{00000000-0005-0000-0000-0000C7070000}"/>
    <cellStyle name="Normal 25 17 5 2" xfId="4412" xr:uid="{F7F420F7-9EAA-4C84-8465-E24C91B2F7AB}"/>
    <cellStyle name="Normal 25 17 5 3" xfId="3417" xr:uid="{998DEB16-C272-4F20-B5D5-92B1B98501F9}"/>
    <cellStyle name="Normal 25 17 6" xfId="1977" xr:uid="{00000000-0005-0000-0000-0000C8070000}"/>
    <cellStyle name="Normal 25 17 6 2" xfId="4413" xr:uid="{8CD52CD7-6DF2-48F9-A426-A3901D4DA192}"/>
    <cellStyle name="Normal 25 17 6 3" xfId="3418" xr:uid="{7673E879-1CB3-421E-8ABE-522C2092270C}"/>
    <cellStyle name="Normal 25 17 7" xfId="1978" xr:uid="{00000000-0005-0000-0000-0000C9070000}"/>
    <cellStyle name="Normal 25 17 7 2" xfId="4414" xr:uid="{80FBFDBA-9AD3-4121-B34A-3B21FF753EFD}"/>
    <cellStyle name="Normal 25 17 7 3" xfId="3419" xr:uid="{5CD94D0B-05FB-4FDB-99E0-26A95EF78D2F}"/>
    <cellStyle name="Normal 25 17 8" xfId="1979" xr:uid="{00000000-0005-0000-0000-0000CA070000}"/>
    <cellStyle name="Normal 25 17 8 2" xfId="4415" xr:uid="{5FE3894C-E2F5-427A-92FC-785BE224FC38}"/>
    <cellStyle name="Normal 25 17 8 3" xfId="3420" xr:uid="{004C5321-46CD-41CE-90C1-D415F4012B1E}"/>
    <cellStyle name="Normal 25 17 9" xfId="1980" xr:uid="{00000000-0005-0000-0000-0000CB070000}"/>
    <cellStyle name="Normal 25 17 9 2" xfId="4416" xr:uid="{06B7A4F7-05A3-4688-90BC-997087E48774}"/>
    <cellStyle name="Normal 25 17 9 3" xfId="3421" xr:uid="{1B112035-18BB-4103-8811-2DD414221B78}"/>
    <cellStyle name="Normal 25 18" xfId="1981" xr:uid="{00000000-0005-0000-0000-0000CC070000}"/>
    <cellStyle name="Normal 25 18 10" xfId="1982" xr:uid="{00000000-0005-0000-0000-0000CD070000}"/>
    <cellStyle name="Normal 25 18 10 2" xfId="4418" xr:uid="{AA2EE5C4-9C03-4DCB-95F0-FF1CFCB04415}"/>
    <cellStyle name="Normal 25 18 10 3" xfId="3423" xr:uid="{6624EF0F-6B65-44EC-AE51-021E4D2836AE}"/>
    <cellStyle name="Normal 25 18 11" xfId="1983" xr:uid="{00000000-0005-0000-0000-0000CE070000}"/>
    <cellStyle name="Normal 25 18 11 2" xfId="4419" xr:uid="{82A24CE4-FAF3-4BFC-BD06-B864DB239234}"/>
    <cellStyle name="Normal 25 18 11 3" xfId="3424" xr:uid="{F96B6EEC-8965-494C-ACE0-FA0164E2E991}"/>
    <cellStyle name="Normal 25 18 12" xfId="1984" xr:uid="{00000000-0005-0000-0000-0000CF070000}"/>
    <cellStyle name="Normal 25 18 12 2" xfId="4420" xr:uid="{5AFF56E4-2081-46E8-AF05-BEB7E8AA22E0}"/>
    <cellStyle name="Normal 25 18 12 3" xfId="3425" xr:uid="{7207C21B-40BF-44F1-8C04-6C8F6D1B4F77}"/>
    <cellStyle name="Normal 25 18 13" xfId="1985" xr:uid="{00000000-0005-0000-0000-0000D0070000}"/>
    <cellStyle name="Normal 25 18 13 2" xfId="4421" xr:uid="{9AF74D14-B33A-4207-99A9-166FD8021612}"/>
    <cellStyle name="Normal 25 18 13 3" xfId="3426" xr:uid="{063E3746-623C-4E43-9FA8-0A09D803F595}"/>
    <cellStyle name="Normal 25 18 14" xfId="1986" xr:uid="{00000000-0005-0000-0000-0000D1070000}"/>
    <cellStyle name="Normal 25 18 14 2" xfId="4422" xr:uid="{6FD8580C-03E5-4272-9789-2135DEEF33D2}"/>
    <cellStyle name="Normal 25 18 14 3" xfId="3427" xr:uid="{E1720E43-FECF-421A-BAFB-6E5E0A2AC860}"/>
    <cellStyle name="Normal 25 18 15" xfId="1987" xr:uid="{00000000-0005-0000-0000-0000D2070000}"/>
    <cellStyle name="Normal 25 18 15 2" xfId="4423" xr:uid="{94AC9447-F232-42E0-99FB-3A65B2BC9460}"/>
    <cellStyle name="Normal 25 18 15 3" xfId="3428" xr:uid="{EB0C7194-086C-46DC-8506-D00F7B40DE13}"/>
    <cellStyle name="Normal 25 18 16" xfId="1988" xr:uid="{00000000-0005-0000-0000-0000D3070000}"/>
    <cellStyle name="Normal 25 18 16 2" xfId="4424" xr:uid="{05DB8235-9868-4921-8805-F3C7283F7162}"/>
    <cellStyle name="Normal 25 18 16 3" xfId="3429" xr:uid="{D1250C34-FFE5-4736-B5AC-452163A60893}"/>
    <cellStyle name="Normal 25 18 17" xfId="1989" xr:uid="{00000000-0005-0000-0000-0000D4070000}"/>
    <cellStyle name="Normal 25 18 17 2" xfId="4425" xr:uid="{AB035C4F-1013-4051-8A39-962EBAB918B7}"/>
    <cellStyle name="Normal 25 18 17 3" xfId="3430" xr:uid="{2F08FD6B-F692-47BE-8173-6EA775B1B435}"/>
    <cellStyle name="Normal 25 18 18" xfId="4417" xr:uid="{8DE6EE37-4F48-4125-822A-F1E63F0C7652}"/>
    <cellStyle name="Normal 25 18 19" xfId="3422" xr:uid="{ADB54E2C-0B95-4612-9EA9-67A84FB0031B}"/>
    <cellStyle name="Normal 25 18 2" xfId="1990" xr:uid="{00000000-0005-0000-0000-0000D5070000}"/>
    <cellStyle name="Normal 25 18 2 2" xfId="4426" xr:uid="{B7A094DD-F74F-4D32-A490-07138E6C2FAF}"/>
    <cellStyle name="Normal 25 18 2 3" xfId="3431" xr:uid="{CE193969-9CEB-4E5F-9560-97406C5C08F7}"/>
    <cellStyle name="Normal 25 18 3" xfId="1991" xr:uid="{00000000-0005-0000-0000-0000D6070000}"/>
    <cellStyle name="Normal 25 18 3 2" xfId="4427" xr:uid="{14ACB54A-49DB-4F61-A9DE-4AF08F0331BC}"/>
    <cellStyle name="Normal 25 18 3 3" xfId="3432" xr:uid="{D7E3EF05-25A1-4275-9E9E-E4DB023FBC00}"/>
    <cellStyle name="Normal 25 18 4" xfId="1992" xr:uid="{00000000-0005-0000-0000-0000D7070000}"/>
    <cellStyle name="Normal 25 18 4 2" xfId="4428" xr:uid="{640E6C8F-E307-4B04-A948-885241DE6144}"/>
    <cellStyle name="Normal 25 18 4 3" xfId="3433" xr:uid="{2C84C311-0488-4789-9784-073F3B8D26E4}"/>
    <cellStyle name="Normal 25 18 5" xfId="1993" xr:uid="{00000000-0005-0000-0000-0000D8070000}"/>
    <cellStyle name="Normal 25 18 5 2" xfId="4429" xr:uid="{3367F40C-468A-4FB2-9896-81569F209ADF}"/>
    <cellStyle name="Normal 25 18 5 3" xfId="3434" xr:uid="{389F3273-DB91-44DB-BCCC-50F4EA5CB7D8}"/>
    <cellStyle name="Normal 25 18 6" xfId="1994" xr:uid="{00000000-0005-0000-0000-0000D9070000}"/>
    <cellStyle name="Normal 25 18 6 2" xfId="4430" xr:uid="{1161F355-CDAB-492B-BD69-C9F3888CB2CA}"/>
    <cellStyle name="Normal 25 18 6 3" xfId="3435" xr:uid="{37FAC534-37C0-4B3B-A05B-8E5CD49EBD32}"/>
    <cellStyle name="Normal 25 18 7" xfId="1995" xr:uid="{00000000-0005-0000-0000-0000DA070000}"/>
    <cellStyle name="Normal 25 18 7 2" xfId="4431" xr:uid="{4A39D278-358D-4F4D-B69C-8F8745FD16A2}"/>
    <cellStyle name="Normal 25 18 7 3" xfId="3436" xr:uid="{6C9B7546-D56C-4C20-A1E6-04601D72CE08}"/>
    <cellStyle name="Normal 25 18 8" xfId="1996" xr:uid="{00000000-0005-0000-0000-0000DB070000}"/>
    <cellStyle name="Normal 25 18 8 2" xfId="4432" xr:uid="{22F3773D-22AC-4C0B-B44F-FE2C4E5EC13B}"/>
    <cellStyle name="Normal 25 18 8 3" xfId="3437" xr:uid="{50464057-1B04-47E1-A1A5-428967F5B51D}"/>
    <cellStyle name="Normal 25 18 9" xfId="1997" xr:uid="{00000000-0005-0000-0000-0000DC070000}"/>
    <cellStyle name="Normal 25 18 9 2" xfId="4433" xr:uid="{9AD2713B-7DCA-4BDC-A4F8-0F1F2A26903E}"/>
    <cellStyle name="Normal 25 18 9 3" xfId="3438" xr:uid="{A55DB131-DA57-4666-B051-61D561E59783}"/>
    <cellStyle name="Normal 25 19" xfId="1998" xr:uid="{00000000-0005-0000-0000-0000DD070000}"/>
    <cellStyle name="Normal 25 19 2" xfId="4434" xr:uid="{BB764142-811A-4AD4-96BF-9047A961F595}"/>
    <cellStyle name="Normal 25 19 3" xfId="3439" xr:uid="{2D37245F-33A2-411E-8C70-031BDD3C4363}"/>
    <cellStyle name="Normal 25 2" xfId="1999" xr:uid="{00000000-0005-0000-0000-0000DE070000}"/>
    <cellStyle name="Normal 25 2 10" xfId="2000" xr:uid="{00000000-0005-0000-0000-0000DF070000}"/>
    <cellStyle name="Normal 25 2 10 2" xfId="4436" xr:uid="{D84C4367-618E-4012-9D74-809DDEEFE961}"/>
    <cellStyle name="Normal 25 2 10 3" xfId="3441" xr:uid="{712812F5-6168-437B-8929-DFB09862A825}"/>
    <cellStyle name="Normal 25 2 11" xfId="2001" xr:uid="{00000000-0005-0000-0000-0000E0070000}"/>
    <cellStyle name="Normal 25 2 11 2" xfId="4437" xr:uid="{493C8590-D14E-40FD-9F23-046FF576C8FF}"/>
    <cellStyle name="Normal 25 2 11 3" xfId="3442" xr:uid="{F9DE542F-D7DF-4044-B749-BBD376B8A4E5}"/>
    <cellStyle name="Normal 25 2 12" xfId="2002" xr:uid="{00000000-0005-0000-0000-0000E1070000}"/>
    <cellStyle name="Normal 25 2 12 2" xfId="4438" xr:uid="{5DF1371C-F2BF-4C59-81BF-D06173F4902D}"/>
    <cellStyle name="Normal 25 2 12 3" xfId="3443" xr:uid="{D4A542C1-F1A4-4E2B-87A7-816096B5976E}"/>
    <cellStyle name="Normal 25 2 13" xfId="2003" xr:uid="{00000000-0005-0000-0000-0000E2070000}"/>
    <cellStyle name="Normal 25 2 13 2" xfId="4439" xr:uid="{32443281-2810-43F0-BCA5-E129503BF103}"/>
    <cellStyle name="Normal 25 2 13 3" xfId="3444" xr:uid="{61BB7970-0468-401D-B11F-1BCD318890D5}"/>
    <cellStyle name="Normal 25 2 14" xfId="2004" xr:uid="{00000000-0005-0000-0000-0000E3070000}"/>
    <cellStyle name="Normal 25 2 14 2" xfId="4440" xr:uid="{B9A3C03D-F4ED-44B5-B292-B4B6FA97DED8}"/>
    <cellStyle name="Normal 25 2 14 3" xfId="3445" xr:uid="{83E94ABC-48BC-46D5-B467-6B144917B1C9}"/>
    <cellStyle name="Normal 25 2 15" xfId="2005" xr:uid="{00000000-0005-0000-0000-0000E4070000}"/>
    <cellStyle name="Normal 25 2 15 2" xfId="4441" xr:uid="{8AE305CF-5565-4B9C-812F-0E68DDE63683}"/>
    <cellStyle name="Normal 25 2 15 3" xfId="3446" xr:uid="{5BBD45B8-0C02-48F3-B6AD-0CE5DA703597}"/>
    <cellStyle name="Normal 25 2 16" xfId="2006" xr:uid="{00000000-0005-0000-0000-0000E5070000}"/>
    <cellStyle name="Normal 25 2 16 2" xfId="4442" xr:uid="{23751F03-56D5-41AB-9C70-D01938B7844E}"/>
    <cellStyle name="Normal 25 2 16 3" xfId="3447" xr:uid="{A5C8CDE1-9848-4753-86DD-D8618A5ECDEB}"/>
    <cellStyle name="Normal 25 2 17" xfId="2007" xr:uid="{00000000-0005-0000-0000-0000E6070000}"/>
    <cellStyle name="Normal 25 2 17 2" xfId="4443" xr:uid="{82E3B71C-8658-480E-B58A-CEAB3ED67387}"/>
    <cellStyle name="Normal 25 2 17 3" xfId="3448" xr:uid="{5DE5200E-B211-453A-B3AB-6ED1A3AE7491}"/>
    <cellStyle name="Normal 25 2 18" xfId="4435" xr:uid="{C587EFC3-78A1-4A6B-AE7B-9930F723CF8B}"/>
    <cellStyle name="Normal 25 2 19" xfId="3440" xr:uid="{AD4B8928-B0E5-4A87-BE89-8E16ACFA0BD4}"/>
    <cellStyle name="Normal 25 2 2" xfId="2008" xr:uid="{00000000-0005-0000-0000-0000E7070000}"/>
    <cellStyle name="Normal 25 2 2 2" xfId="4444" xr:uid="{DD0329BF-BA11-42DE-AC0F-16FD6540761B}"/>
    <cellStyle name="Normal 25 2 2 3" xfId="3449" xr:uid="{B4492BC3-AC25-4A40-B444-C4DF0550917A}"/>
    <cellStyle name="Normal 25 2 3" xfId="2009" xr:uid="{00000000-0005-0000-0000-0000E8070000}"/>
    <cellStyle name="Normal 25 2 3 2" xfId="4445" xr:uid="{B68AF4B6-5DD9-4951-900D-926C76A3314F}"/>
    <cellStyle name="Normal 25 2 3 3" xfId="3450" xr:uid="{2C1839D5-07D2-4732-B11D-1CEF065D9963}"/>
    <cellStyle name="Normal 25 2 4" xfId="2010" xr:uid="{00000000-0005-0000-0000-0000E9070000}"/>
    <cellStyle name="Normal 25 2 4 2" xfId="4446" xr:uid="{36119946-50F5-4B4A-BF0A-33DA2EE3703D}"/>
    <cellStyle name="Normal 25 2 4 3" xfId="3451" xr:uid="{F8639C88-072F-45CB-8CB9-D35990F6A0C6}"/>
    <cellStyle name="Normal 25 2 5" xfId="2011" xr:uid="{00000000-0005-0000-0000-0000EA070000}"/>
    <cellStyle name="Normal 25 2 5 2" xfId="4447" xr:uid="{06254C1C-90D5-468D-AE17-1991A9EB1689}"/>
    <cellStyle name="Normal 25 2 5 3" xfId="3452" xr:uid="{F47BE754-A227-4791-A93F-BEBE6C72CCF8}"/>
    <cellStyle name="Normal 25 2 6" xfId="2012" xr:uid="{00000000-0005-0000-0000-0000EB070000}"/>
    <cellStyle name="Normal 25 2 6 2" xfId="4448" xr:uid="{FE2D990A-68C3-4E0E-9D93-4CE3FF7C9271}"/>
    <cellStyle name="Normal 25 2 6 3" xfId="3453" xr:uid="{ACE750FE-3124-47BA-B87F-E772FB1EEB4D}"/>
    <cellStyle name="Normal 25 2 7" xfId="2013" xr:uid="{00000000-0005-0000-0000-0000EC070000}"/>
    <cellStyle name="Normal 25 2 7 2" xfId="4449" xr:uid="{27B686FC-ECB4-4470-B3D5-A31D0F71D919}"/>
    <cellStyle name="Normal 25 2 7 3" xfId="3454" xr:uid="{3475B079-90B8-4F20-BB7D-42516D151A6C}"/>
    <cellStyle name="Normal 25 2 8" xfId="2014" xr:uid="{00000000-0005-0000-0000-0000ED070000}"/>
    <cellStyle name="Normal 25 2 8 2" xfId="4450" xr:uid="{B05AF89B-BB7E-446C-A1E5-3872E3B2695E}"/>
    <cellStyle name="Normal 25 2 8 3" xfId="3455" xr:uid="{357B9449-FA66-49F0-A7BF-00736E61D136}"/>
    <cellStyle name="Normal 25 2 9" xfId="2015" xr:uid="{00000000-0005-0000-0000-0000EE070000}"/>
    <cellStyle name="Normal 25 2 9 2" xfId="4451" xr:uid="{999B2E25-2B9A-4771-A5A1-9BB82AF54DDE}"/>
    <cellStyle name="Normal 25 2 9 3" xfId="3456" xr:uid="{727D4EB9-AA27-4E0F-B343-A06992F096E8}"/>
    <cellStyle name="Normal 25 20" xfId="2016" xr:uid="{00000000-0005-0000-0000-0000EF070000}"/>
    <cellStyle name="Normal 25 20 2" xfId="4452" xr:uid="{31294152-4302-4D3B-B9A3-F327A5026F41}"/>
    <cellStyle name="Normal 25 20 3" xfId="3457" xr:uid="{40E9C51F-B693-4C2B-B36D-5804FAA40240}"/>
    <cellStyle name="Normal 25 21" xfId="2017" xr:uid="{00000000-0005-0000-0000-0000F0070000}"/>
    <cellStyle name="Normal 25 21 2" xfId="4453" xr:uid="{2B1E4569-837B-43EE-8FCF-56CEB4B52061}"/>
    <cellStyle name="Normal 25 21 3" xfId="3458" xr:uid="{A252366F-1D3D-4AEF-8A60-505ED5252272}"/>
    <cellStyle name="Normal 25 22" xfId="2018" xr:uid="{00000000-0005-0000-0000-0000F1070000}"/>
    <cellStyle name="Normal 25 22 2" xfId="4454" xr:uid="{BE1198AC-C345-409D-8161-04A3E2CE6231}"/>
    <cellStyle name="Normal 25 22 3" xfId="3459" xr:uid="{FE1CFAD4-88E2-4E67-AA1A-C2AAB6EC7F67}"/>
    <cellStyle name="Normal 25 23" xfId="2019" xr:uid="{00000000-0005-0000-0000-0000F2070000}"/>
    <cellStyle name="Normal 25 23 2" xfId="4455" xr:uid="{AC912F56-3007-40A2-9650-3311DF4588C2}"/>
    <cellStyle name="Normal 25 23 3" xfId="3460" xr:uid="{DC070E27-23C4-4B3E-9046-DA42AB004CAC}"/>
    <cellStyle name="Normal 25 24" xfId="2020" xr:uid="{00000000-0005-0000-0000-0000F3070000}"/>
    <cellStyle name="Normal 25 24 2" xfId="4456" xr:uid="{07C76B88-EFCF-4618-B5F8-DA7107BCA05C}"/>
    <cellStyle name="Normal 25 24 3" xfId="3461" xr:uid="{D76A59C3-77ED-4281-8A67-AE8077158485}"/>
    <cellStyle name="Normal 25 25" xfId="2021" xr:uid="{00000000-0005-0000-0000-0000F4070000}"/>
    <cellStyle name="Normal 25 25 2" xfId="4457" xr:uid="{B994670F-4496-4437-B930-BDCA0D1F6ED0}"/>
    <cellStyle name="Normal 25 25 3" xfId="3462" xr:uid="{25444927-94F3-44AD-9A24-3FFA681C0AAB}"/>
    <cellStyle name="Normal 25 26" xfId="2022" xr:uid="{00000000-0005-0000-0000-0000F5070000}"/>
    <cellStyle name="Normal 25 26 2" xfId="4458" xr:uid="{09DD18D0-2E60-4741-94A4-F187B17F7E26}"/>
    <cellStyle name="Normal 25 26 3" xfId="3463" xr:uid="{B90AC642-4B0D-4DBE-8D6F-DB5BDE9264F4}"/>
    <cellStyle name="Normal 25 27" xfId="2023" xr:uid="{00000000-0005-0000-0000-0000F6070000}"/>
    <cellStyle name="Normal 25 27 2" xfId="4459" xr:uid="{B94E8529-9C44-402F-A96F-57FE2AA642EE}"/>
    <cellStyle name="Normal 25 27 3" xfId="3464" xr:uid="{42F62BD2-FA10-4653-ACD1-46D2AF137BEB}"/>
    <cellStyle name="Normal 25 28" xfId="2024" xr:uid="{00000000-0005-0000-0000-0000F7070000}"/>
    <cellStyle name="Normal 25 28 2" xfId="4460" xr:uid="{6BA32A7A-E662-4A38-93B3-38D849A4CE00}"/>
    <cellStyle name="Normal 25 28 3" xfId="3465" xr:uid="{C9294550-980B-4332-825F-64131BD69A72}"/>
    <cellStyle name="Normal 25 29" xfId="2025" xr:uid="{00000000-0005-0000-0000-0000F8070000}"/>
    <cellStyle name="Normal 25 29 2" xfId="4461" xr:uid="{A26C1B10-CEF8-4642-A548-C7EB1EAC68B8}"/>
    <cellStyle name="Normal 25 29 3" xfId="3466" xr:uid="{5069B801-5545-4323-938C-B8FC685C4B67}"/>
    <cellStyle name="Normal 25 3" xfId="2026" xr:uid="{00000000-0005-0000-0000-0000F9070000}"/>
    <cellStyle name="Normal 25 3 10" xfId="2027" xr:uid="{00000000-0005-0000-0000-0000FA070000}"/>
    <cellStyle name="Normal 25 3 10 2" xfId="4463" xr:uid="{DBB809E9-4A6F-47A3-9C09-FB278CD804DE}"/>
    <cellStyle name="Normal 25 3 10 3" xfId="3468" xr:uid="{85A411A0-5247-4AD9-BFCD-A288E595712F}"/>
    <cellStyle name="Normal 25 3 11" xfId="2028" xr:uid="{00000000-0005-0000-0000-0000FB070000}"/>
    <cellStyle name="Normal 25 3 11 2" xfId="4464" xr:uid="{C1C14069-1DB8-451B-B4BD-15F5672018B8}"/>
    <cellStyle name="Normal 25 3 11 3" xfId="3469" xr:uid="{CE49F4E9-7879-4BDC-AE7E-1338D2C92452}"/>
    <cellStyle name="Normal 25 3 12" xfId="2029" xr:uid="{00000000-0005-0000-0000-0000FC070000}"/>
    <cellStyle name="Normal 25 3 12 2" xfId="4465" xr:uid="{2CA597D0-A3AF-4543-852D-5322869D3F94}"/>
    <cellStyle name="Normal 25 3 12 3" xfId="3470" xr:uid="{65E6BCFD-9F62-4FB3-AC17-53D6DF23AEA3}"/>
    <cellStyle name="Normal 25 3 13" xfId="2030" xr:uid="{00000000-0005-0000-0000-0000FD070000}"/>
    <cellStyle name="Normal 25 3 13 2" xfId="4466" xr:uid="{BF3B39A2-807A-401A-8316-0AE921F1096A}"/>
    <cellStyle name="Normal 25 3 13 3" xfId="3471" xr:uid="{BBE7798D-9705-427B-A36D-F5D14A50FA4C}"/>
    <cellStyle name="Normal 25 3 14" xfId="2031" xr:uid="{00000000-0005-0000-0000-0000FE070000}"/>
    <cellStyle name="Normal 25 3 14 2" xfId="4467" xr:uid="{CC99CE7B-A6D8-48A1-993C-C59E70FE3E9A}"/>
    <cellStyle name="Normal 25 3 14 3" xfId="3472" xr:uid="{DD61BE6C-4B95-4501-81F4-1B026336575D}"/>
    <cellStyle name="Normal 25 3 15" xfId="2032" xr:uid="{00000000-0005-0000-0000-0000FF070000}"/>
    <cellStyle name="Normal 25 3 15 2" xfId="4468" xr:uid="{6973F4B5-B308-4B6E-BB25-41B16795F661}"/>
    <cellStyle name="Normal 25 3 15 3" xfId="3473" xr:uid="{BE5F96AD-7BA6-403F-BDD2-9FA8AE5CF49F}"/>
    <cellStyle name="Normal 25 3 16" xfId="2033" xr:uid="{00000000-0005-0000-0000-000000080000}"/>
    <cellStyle name="Normal 25 3 16 2" xfId="4469" xr:uid="{A7F7F921-3286-41AD-8CCF-FA46685082C1}"/>
    <cellStyle name="Normal 25 3 16 3" xfId="3474" xr:uid="{2A52DA2B-840E-43EF-947F-E4C8DE5196F5}"/>
    <cellStyle name="Normal 25 3 17" xfId="2034" xr:uid="{00000000-0005-0000-0000-000001080000}"/>
    <cellStyle name="Normal 25 3 17 2" xfId="4470" xr:uid="{8CE3E9D2-CAF0-4290-8C01-6C6C5932EAE7}"/>
    <cellStyle name="Normal 25 3 17 3" xfId="3475" xr:uid="{5A8C75E5-9938-4F94-A65C-8701844DA52E}"/>
    <cellStyle name="Normal 25 3 18" xfId="4462" xr:uid="{75CE1B51-F486-4D9D-AE3E-8D24A7F8E41B}"/>
    <cellStyle name="Normal 25 3 19" xfId="3467" xr:uid="{0C3B69FE-8A68-46D9-9FA0-68090A38E967}"/>
    <cellStyle name="Normal 25 3 2" xfId="2035" xr:uid="{00000000-0005-0000-0000-000002080000}"/>
    <cellStyle name="Normal 25 3 2 2" xfId="4471" xr:uid="{DF0DE354-9700-4EEF-91F9-823154B63234}"/>
    <cellStyle name="Normal 25 3 2 3" xfId="3476" xr:uid="{FF6A7A22-CAAC-4CBC-BE7B-8823B8F6B66F}"/>
    <cellStyle name="Normal 25 3 3" xfId="2036" xr:uid="{00000000-0005-0000-0000-000003080000}"/>
    <cellStyle name="Normal 25 3 3 2" xfId="4472" xr:uid="{B5DDAC3E-6693-401C-A2A6-2D259AFAFDD5}"/>
    <cellStyle name="Normal 25 3 3 3" xfId="3477" xr:uid="{A54BAA75-AC7E-400F-8F56-C230C80105A3}"/>
    <cellStyle name="Normal 25 3 4" xfId="2037" xr:uid="{00000000-0005-0000-0000-000004080000}"/>
    <cellStyle name="Normal 25 3 4 2" xfId="4473" xr:uid="{7BA9D13E-FB5C-42B5-9A73-AF59C03C96FF}"/>
    <cellStyle name="Normal 25 3 4 3" xfId="3478" xr:uid="{EBE8DDF5-E976-467F-856C-35C9A396EA83}"/>
    <cellStyle name="Normal 25 3 5" xfId="2038" xr:uid="{00000000-0005-0000-0000-000005080000}"/>
    <cellStyle name="Normal 25 3 5 2" xfId="4474" xr:uid="{0E42286F-5814-475B-A417-AF27DF56441A}"/>
    <cellStyle name="Normal 25 3 5 3" xfId="3479" xr:uid="{250B78DA-A99B-4F8C-9D16-098BEA26BA67}"/>
    <cellStyle name="Normal 25 3 6" xfId="2039" xr:uid="{00000000-0005-0000-0000-000006080000}"/>
    <cellStyle name="Normal 25 3 6 2" xfId="4475" xr:uid="{5AADA06E-8529-4E3F-9B4D-1FFF06EBFD79}"/>
    <cellStyle name="Normal 25 3 6 3" xfId="3480" xr:uid="{72A63412-4D4A-43D5-8E9D-F3717ECFC0DD}"/>
    <cellStyle name="Normal 25 3 7" xfId="2040" xr:uid="{00000000-0005-0000-0000-000007080000}"/>
    <cellStyle name="Normal 25 3 7 2" xfId="4476" xr:uid="{8963FAA6-4179-4BA9-8F64-8F66E9A49AE5}"/>
    <cellStyle name="Normal 25 3 7 3" xfId="3481" xr:uid="{FB3DE5C5-D594-4838-B858-F957F70F58AF}"/>
    <cellStyle name="Normal 25 3 8" xfId="2041" xr:uid="{00000000-0005-0000-0000-000008080000}"/>
    <cellStyle name="Normal 25 3 8 2" xfId="4477" xr:uid="{FC013D09-BF0D-45BB-B3CA-689B0C8C7440}"/>
    <cellStyle name="Normal 25 3 8 3" xfId="3482" xr:uid="{6ED58069-CE5B-4A10-A923-79BAFC0C8FD1}"/>
    <cellStyle name="Normal 25 3 9" xfId="2042" xr:uid="{00000000-0005-0000-0000-000009080000}"/>
    <cellStyle name="Normal 25 3 9 2" xfId="4478" xr:uid="{743A9576-CECA-4E2B-9210-3E9485AE314C}"/>
    <cellStyle name="Normal 25 3 9 3" xfId="3483" xr:uid="{B67FA527-ECBE-48D5-9E10-26785452ECF5}"/>
    <cellStyle name="Normal 25 30" xfId="2043" xr:uid="{00000000-0005-0000-0000-00000A080000}"/>
    <cellStyle name="Normal 25 30 2" xfId="4479" xr:uid="{70487FB2-0850-4BDE-B262-E917444D31E9}"/>
    <cellStyle name="Normal 25 30 3" xfId="3484" xr:uid="{F9D26248-54AE-4C93-B8E0-974470B50BBE}"/>
    <cellStyle name="Normal 25 31" xfId="2044" xr:uid="{00000000-0005-0000-0000-00000B080000}"/>
    <cellStyle name="Normal 25 31 2" xfId="4480" xr:uid="{34DC2C12-71F5-4088-9F0F-A79E46E76198}"/>
    <cellStyle name="Normal 25 31 3" xfId="3485" xr:uid="{491B6521-129C-4194-89BA-CC6188360039}"/>
    <cellStyle name="Normal 25 32" xfId="2045" xr:uid="{00000000-0005-0000-0000-00000C080000}"/>
    <cellStyle name="Normal 25 32 2" xfId="4481" xr:uid="{4521131B-6D9B-4769-A62D-0FF19C8FFE67}"/>
    <cellStyle name="Normal 25 32 3" xfId="3486" xr:uid="{8D0365D2-6FC5-46F6-A2E4-1286C160A058}"/>
    <cellStyle name="Normal 25 33" xfId="2046" xr:uid="{00000000-0005-0000-0000-00000D080000}"/>
    <cellStyle name="Normal 25 33 2" xfId="4482" xr:uid="{94FF910F-1101-4C32-AC2B-378CD19524F1}"/>
    <cellStyle name="Normal 25 33 3" xfId="3487" xr:uid="{49D3DBB1-AD9A-49FE-BC8F-CEFF2CF32701}"/>
    <cellStyle name="Normal 25 34" xfId="2047" xr:uid="{00000000-0005-0000-0000-00000E080000}"/>
    <cellStyle name="Normal 25 34 2" xfId="4483" xr:uid="{66BA7C69-A7CD-474F-AC04-56C0C65DD0AA}"/>
    <cellStyle name="Normal 25 34 3" xfId="3488" xr:uid="{CB121CF9-24C5-4ADF-9638-5D1D4D0C04F9}"/>
    <cellStyle name="Normal 25 35" xfId="2048" xr:uid="{00000000-0005-0000-0000-00000F080000}"/>
    <cellStyle name="Normal 25 35 2" xfId="4484" xr:uid="{A50867FD-F45B-4634-8DC1-0921AD15DD65}"/>
    <cellStyle name="Normal 25 35 3" xfId="3489" xr:uid="{F0478D00-C118-470D-A22E-94CBE9EEECAA}"/>
    <cellStyle name="Normal 25 36" xfId="2049" xr:uid="{00000000-0005-0000-0000-000010080000}"/>
    <cellStyle name="Normal 25 36 2" xfId="4485" xr:uid="{791B587C-71F3-4862-A177-A8EC442467A7}"/>
    <cellStyle name="Normal 25 36 3" xfId="3490" xr:uid="{FFF6C5EA-D194-4C86-8A55-32B2ECE7AC7C}"/>
    <cellStyle name="Normal 25 37" xfId="2050" xr:uid="{00000000-0005-0000-0000-000011080000}"/>
    <cellStyle name="Normal 25 37 2" xfId="4486" xr:uid="{6004EA33-8652-41F1-82B3-491E33D5AB78}"/>
    <cellStyle name="Normal 25 37 3" xfId="3491" xr:uid="{5DE7D8A7-D3ED-4996-8F93-69C4CB34C47D}"/>
    <cellStyle name="Normal 25 38" xfId="2051" xr:uid="{00000000-0005-0000-0000-000012080000}"/>
    <cellStyle name="Normal 25 38 2" xfId="4487" xr:uid="{55AEC9A3-6A9F-4586-9167-D677F44E4A82}"/>
    <cellStyle name="Normal 25 38 3" xfId="3492" xr:uid="{184FC1C8-BA86-4DC3-959B-599BFB852AD0}"/>
    <cellStyle name="Normal 25 39" xfId="2052" xr:uid="{00000000-0005-0000-0000-000013080000}"/>
    <cellStyle name="Normal 25 39 2" xfId="4488" xr:uid="{E350914F-D0E9-4931-AB7D-92692955E17C}"/>
    <cellStyle name="Normal 25 39 3" xfId="3493" xr:uid="{92C0BC10-7A55-4246-8BCD-1FEE628D288F}"/>
    <cellStyle name="Normal 25 4" xfId="2053" xr:uid="{00000000-0005-0000-0000-000014080000}"/>
    <cellStyle name="Normal 25 4 10" xfId="2054" xr:uid="{00000000-0005-0000-0000-000015080000}"/>
    <cellStyle name="Normal 25 4 10 2" xfId="4490" xr:uid="{EF81EC8B-EC86-4A24-894A-9A25D2D580D4}"/>
    <cellStyle name="Normal 25 4 10 3" xfId="3495" xr:uid="{3AB2EA3F-4365-4409-B8AF-3BCAEA3EB316}"/>
    <cellStyle name="Normal 25 4 11" xfId="2055" xr:uid="{00000000-0005-0000-0000-000016080000}"/>
    <cellStyle name="Normal 25 4 11 2" xfId="4491" xr:uid="{8A99622B-6ABE-4FF6-B671-4B9BB28AE6FF}"/>
    <cellStyle name="Normal 25 4 11 3" xfId="3496" xr:uid="{983F02FF-64EE-49EE-A0D2-99A2E1180D6C}"/>
    <cellStyle name="Normal 25 4 12" xfId="2056" xr:uid="{00000000-0005-0000-0000-000017080000}"/>
    <cellStyle name="Normal 25 4 12 2" xfId="4492" xr:uid="{D8375227-3768-4D47-A556-92344922C70D}"/>
    <cellStyle name="Normal 25 4 12 3" xfId="3497" xr:uid="{BD4ADFC7-D2E2-482E-BF27-F1DEB804DB2F}"/>
    <cellStyle name="Normal 25 4 13" xfId="2057" xr:uid="{00000000-0005-0000-0000-000018080000}"/>
    <cellStyle name="Normal 25 4 13 2" xfId="4493" xr:uid="{E71EFC22-9BA8-4F7F-B926-5DEF1C685AD4}"/>
    <cellStyle name="Normal 25 4 13 3" xfId="3498" xr:uid="{F87BADD9-66FA-4232-B423-8D05C9893351}"/>
    <cellStyle name="Normal 25 4 14" xfId="2058" xr:uid="{00000000-0005-0000-0000-000019080000}"/>
    <cellStyle name="Normal 25 4 14 2" xfId="4494" xr:uid="{1B151F9E-72AC-4DF0-9D7A-C25E10AB3A80}"/>
    <cellStyle name="Normal 25 4 14 3" xfId="3499" xr:uid="{B6CE44C8-A2BF-4E05-8591-1A932FFCCACE}"/>
    <cellStyle name="Normal 25 4 15" xfId="2059" xr:uid="{00000000-0005-0000-0000-00001A080000}"/>
    <cellStyle name="Normal 25 4 15 2" xfId="4495" xr:uid="{C6FE2293-7B01-4D12-A1F0-A00CE71BC38D}"/>
    <cellStyle name="Normal 25 4 15 3" xfId="3500" xr:uid="{40016AE5-E4D7-4F6B-B960-965C8488970A}"/>
    <cellStyle name="Normal 25 4 16" xfId="2060" xr:uid="{00000000-0005-0000-0000-00001B080000}"/>
    <cellStyle name="Normal 25 4 16 2" xfId="4496" xr:uid="{25506082-B5D9-49DA-A06C-87E198D8AEDC}"/>
    <cellStyle name="Normal 25 4 16 3" xfId="3501" xr:uid="{BCD3676D-455C-4F73-AF25-41ED5C4B509F}"/>
    <cellStyle name="Normal 25 4 17" xfId="2061" xr:uid="{00000000-0005-0000-0000-00001C080000}"/>
    <cellStyle name="Normal 25 4 17 2" xfId="4497" xr:uid="{F561A061-943B-42A8-91EF-9E5DA75D3CA1}"/>
    <cellStyle name="Normal 25 4 17 3" xfId="3502" xr:uid="{CDAC7295-E188-4F4D-968C-D136991C0ADE}"/>
    <cellStyle name="Normal 25 4 18" xfId="4489" xr:uid="{6C855A82-6F0E-4C0F-A3ED-5943C6C60F70}"/>
    <cellStyle name="Normal 25 4 19" xfId="3494" xr:uid="{577B4E76-B6BC-4619-920D-D30ABB414F19}"/>
    <cellStyle name="Normal 25 4 2" xfId="2062" xr:uid="{00000000-0005-0000-0000-00001D080000}"/>
    <cellStyle name="Normal 25 4 2 2" xfId="4498" xr:uid="{CA4F9EC2-52FF-4966-A1A2-286C187FD9FE}"/>
    <cellStyle name="Normal 25 4 2 3" xfId="3503" xr:uid="{DBB09D3E-D6B0-4FA1-862B-A58D78AB542D}"/>
    <cellStyle name="Normal 25 4 3" xfId="2063" xr:uid="{00000000-0005-0000-0000-00001E080000}"/>
    <cellStyle name="Normal 25 4 3 2" xfId="4499" xr:uid="{A383A43A-1C5C-4D9A-A709-F573911C3B90}"/>
    <cellStyle name="Normal 25 4 3 3" xfId="3504" xr:uid="{FDB711A1-2A29-42AD-BE18-88CFFBD33493}"/>
    <cellStyle name="Normal 25 4 4" xfId="2064" xr:uid="{00000000-0005-0000-0000-00001F080000}"/>
    <cellStyle name="Normal 25 4 4 2" xfId="4500" xr:uid="{1C468141-90CB-436F-BE10-080435F582EE}"/>
    <cellStyle name="Normal 25 4 4 3" xfId="3505" xr:uid="{EE8A5D8B-EF87-414F-9433-6C4FD058131E}"/>
    <cellStyle name="Normal 25 4 5" xfId="2065" xr:uid="{00000000-0005-0000-0000-000020080000}"/>
    <cellStyle name="Normal 25 4 5 2" xfId="4501" xr:uid="{8D704079-7FD5-41E7-824D-0225391B1EF0}"/>
    <cellStyle name="Normal 25 4 5 3" xfId="3506" xr:uid="{D516563D-6E7D-44F9-87E1-D88BBED44979}"/>
    <cellStyle name="Normal 25 4 6" xfId="2066" xr:uid="{00000000-0005-0000-0000-000021080000}"/>
    <cellStyle name="Normal 25 4 6 2" xfId="4502" xr:uid="{88C6ED70-C9C2-4B59-B688-2C68EAEBD045}"/>
    <cellStyle name="Normal 25 4 6 3" xfId="3507" xr:uid="{F52892B5-CE54-4F2A-9BE3-0DA7B4D2B658}"/>
    <cellStyle name="Normal 25 4 7" xfId="2067" xr:uid="{00000000-0005-0000-0000-000022080000}"/>
    <cellStyle name="Normal 25 4 7 2" xfId="4503" xr:uid="{81117D0F-D8F0-4106-80A0-C876A25F8CD8}"/>
    <cellStyle name="Normal 25 4 7 3" xfId="3508" xr:uid="{92734E57-D10C-4E2B-A37F-B265CCF4054C}"/>
    <cellStyle name="Normal 25 4 8" xfId="2068" xr:uid="{00000000-0005-0000-0000-000023080000}"/>
    <cellStyle name="Normal 25 4 8 2" xfId="4504" xr:uid="{E71522DC-B4A0-4691-ADB4-DEEFA423C242}"/>
    <cellStyle name="Normal 25 4 8 3" xfId="3509" xr:uid="{0EA315F9-5EFD-4C4A-9CB1-08AF052DA48C}"/>
    <cellStyle name="Normal 25 4 9" xfId="2069" xr:uid="{00000000-0005-0000-0000-000024080000}"/>
    <cellStyle name="Normal 25 4 9 2" xfId="4505" xr:uid="{A59407D2-02A9-47A5-BD08-6E589567EAE7}"/>
    <cellStyle name="Normal 25 4 9 3" xfId="3510" xr:uid="{FECFB987-AA18-489F-86BD-D7A2E17FB765}"/>
    <cellStyle name="Normal 25 40" xfId="4392" xr:uid="{4E5C1788-E1A0-4DF4-8EFC-A41BBCF1E904}"/>
    <cellStyle name="Normal 25 41" xfId="3397" xr:uid="{E05FC88C-496A-42EA-8D34-DDDB368C3884}"/>
    <cellStyle name="Normal 25 5" xfId="2070" xr:uid="{00000000-0005-0000-0000-000025080000}"/>
    <cellStyle name="Normal 25 5 2" xfId="4506" xr:uid="{2721E8B4-5FA7-4EC0-A4CF-92F005B0CA76}"/>
    <cellStyle name="Normal 25 5 3" xfId="3511" xr:uid="{4A3A8E63-7940-4D6C-8B3A-0D6B7FD884C5}"/>
    <cellStyle name="Normal 25 6" xfId="2071" xr:uid="{00000000-0005-0000-0000-000026080000}"/>
    <cellStyle name="Normal 25 6 2" xfId="4507" xr:uid="{CC408858-BBB3-4F65-8D06-6F12002E20DD}"/>
    <cellStyle name="Normal 25 6 3" xfId="3512" xr:uid="{EF6CD758-C73C-4AD4-8611-054E944630ED}"/>
    <cellStyle name="Normal 25 7" xfId="2072" xr:uid="{00000000-0005-0000-0000-000027080000}"/>
    <cellStyle name="Normal 25 7 2" xfId="4508" xr:uid="{685AD4EB-F8CF-422C-9C9C-2BF0B27E300A}"/>
    <cellStyle name="Normal 25 7 3" xfId="3513" xr:uid="{90E57212-57B0-47D7-9C69-53133810D5F9}"/>
    <cellStyle name="Normal 25 8" xfId="2073" xr:uid="{00000000-0005-0000-0000-000028080000}"/>
    <cellStyle name="Normal 25 8 2" xfId="4509" xr:uid="{084D500D-8A9E-4F18-A094-B73E34972A8B}"/>
    <cellStyle name="Normal 25 8 3" xfId="3514" xr:uid="{52D08B28-9D70-4702-BEAB-A1BA68B3B30B}"/>
    <cellStyle name="Normal 25 9" xfId="2074" xr:uid="{00000000-0005-0000-0000-000029080000}"/>
    <cellStyle name="Normal 25 9 2" xfId="4510" xr:uid="{26CB3896-76A2-4088-AAF2-308C741143C2}"/>
    <cellStyle name="Normal 25 9 3" xfId="3515" xr:uid="{6EE676B0-9F0B-49C3-AC85-FF2C13C37206}"/>
    <cellStyle name="Normal 26" xfId="2075" xr:uid="{00000000-0005-0000-0000-00002A080000}"/>
    <cellStyle name="Normal 27" xfId="2076" xr:uid="{00000000-0005-0000-0000-00002B080000}"/>
    <cellStyle name="Normal 28" xfId="2077" xr:uid="{00000000-0005-0000-0000-00002C080000}"/>
    <cellStyle name="Normal 29" xfId="2078" xr:uid="{00000000-0005-0000-0000-00002D080000}"/>
    <cellStyle name="Normal 29 2" xfId="2079" xr:uid="{00000000-0005-0000-0000-00002E080000}"/>
    <cellStyle name="Normal 29 2 2" xfId="4511" xr:uid="{07F09919-0D28-4EFF-8D0F-2651C47DB2A9}"/>
    <cellStyle name="Normal 29 2 2 2" xfId="5323" xr:uid="{D4C01C71-43A2-4B39-86E3-FFEC8FFF0C6A}"/>
    <cellStyle name="Normal 29 2 3" xfId="3516" xr:uid="{B40A5100-1CB6-4949-A60C-585C6DC977B0}"/>
    <cellStyle name="Normal 29 2 4" xfId="4943" xr:uid="{030AF3A6-0F7C-4216-AAF5-DEE4EC662417}"/>
    <cellStyle name="Normal 29 2 5" xfId="5725" xr:uid="{F68EEC5F-080F-44E1-A9D7-DE5C9ADE5FCB}"/>
    <cellStyle name="Normal 29 3" xfId="2080" xr:uid="{00000000-0005-0000-0000-00002F080000}"/>
    <cellStyle name="Normal 29 3 2" xfId="4512" xr:uid="{0C927D2F-D84C-4A01-B394-B37A56C8AE39}"/>
    <cellStyle name="Normal 29 3 2 2" xfId="5324" xr:uid="{7418A0AD-B129-4C24-8423-F6FC60825BA0}"/>
    <cellStyle name="Normal 29 3 3" xfId="3517" xr:uid="{87209C56-0E30-4FED-93E1-EFC06F060351}"/>
    <cellStyle name="Normal 29 3 4" xfId="4944" xr:uid="{7B3FA599-2C92-40F4-B415-2C07E2BC4088}"/>
    <cellStyle name="Normal 29 3 5" xfId="5726" xr:uid="{6F36FD15-B37F-4BA9-903B-E9AAA04916AF}"/>
    <cellStyle name="Normal 3" xfId="2081" xr:uid="{00000000-0005-0000-0000-000030080000}"/>
    <cellStyle name="Normal 3 2" xfId="2082" xr:uid="{00000000-0005-0000-0000-000031080000}"/>
    <cellStyle name="Normal 3 2 10" xfId="2083" xr:uid="{00000000-0005-0000-0000-000032080000}"/>
    <cellStyle name="Normal 3 2 10 2" xfId="4513" xr:uid="{3EAAED8F-96B8-4264-88D0-FCB29F15B812}"/>
    <cellStyle name="Normal 3 2 10 3" xfId="3518" xr:uid="{AFF0CBB3-196F-4B19-9E7F-A581B0AC6608}"/>
    <cellStyle name="Normal 3 2 11" xfId="2084" xr:uid="{00000000-0005-0000-0000-000033080000}"/>
    <cellStyle name="Normal 3 2 11 2" xfId="4514" xr:uid="{907E9D49-CFEC-42DD-AF88-1B42A3037E07}"/>
    <cellStyle name="Normal 3 2 11 3" xfId="3519" xr:uid="{2F58528E-6E95-4F6A-94EF-EE148FB507B7}"/>
    <cellStyle name="Normal 3 2 12" xfId="2085" xr:uid="{00000000-0005-0000-0000-000034080000}"/>
    <cellStyle name="Normal 3 2 12 2" xfId="4515" xr:uid="{14F8B824-E58B-4E71-9AD1-B31EF65CF00D}"/>
    <cellStyle name="Normal 3 2 12 3" xfId="3520" xr:uid="{2555200B-A476-4944-A6C8-F81752F1018D}"/>
    <cellStyle name="Normal 3 2 13" xfId="2086" xr:uid="{00000000-0005-0000-0000-000035080000}"/>
    <cellStyle name="Normal 3 2 13 2" xfId="4516" xr:uid="{6E858232-3797-40F6-8984-CF79CDB73558}"/>
    <cellStyle name="Normal 3 2 13 3" xfId="3521" xr:uid="{FEA5447A-5B4D-4D9D-B152-7A73C2001390}"/>
    <cellStyle name="Normal 3 2 14" xfId="2087" xr:uid="{00000000-0005-0000-0000-000036080000}"/>
    <cellStyle name="Normal 3 2 14 2" xfId="4517" xr:uid="{94604B59-1A12-4D4B-A11B-184F8CE82669}"/>
    <cellStyle name="Normal 3 2 14 3" xfId="3522" xr:uid="{932DE656-91EA-4C90-A3CA-29DFED602550}"/>
    <cellStyle name="Normal 3 2 15" xfId="2088" xr:uid="{00000000-0005-0000-0000-000037080000}"/>
    <cellStyle name="Normal 3 2 15 2" xfId="4518" xr:uid="{B00C953E-4EA6-419F-9967-1C4BB7E173D6}"/>
    <cellStyle name="Normal 3 2 15 3" xfId="3523" xr:uid="{8F55521B-CF1A-4FEB-BBE9-F3013E74DF95}"/>
    <cellStyle name="Normal 3 2 16" xfId="2089" xr:uid="{00000000-0005-0000-0000-000038080000}"/>
    <cellStyle name="Normal 3 2 16 2" xfId="4519" xr:uid="{D589E1E6-34EB-49D5-BD27-6F0825AE357C}"/>
    <cellStyle name="Normal 3 2 16 3" xfId="3524" xr:uid="{DA25E495-FBFF-4C9D-B7E7-C60AEF896D87}"/>
    <cellStyle name="Normal 3 2 17" xfId="2090" xr:uid="{00000000-0005-0000-0000-000039080000}"/>
    <cellStyle name="Normal 3 2 17 2" xfId="4520" xr:uid="{20E0150C-5348-47A3-B1EF-0758904A9AB9}"/>
    <cellStyle name="Normal 3 2 17 3" xfId="3525" xr:uid="{58E6F9C3-CAD0-4FD4-962E-C8021B44F9D7}"/>
    <cellStyle name="Normal 3 2 18" xfId="2091" xr:uid="{00000000-0005-0000-0000-00003A080000}"/>
    <cellStyle name="Normal 3 2 18 2" xfId="4521" xr:uid="{D40ADEDB-F971-40A7-8F58-6ACF76EDC727}"/>
    <cellStyle name="Normal 3 2 18 3" xfId="3526" xr:uid="{DEBE6848-2F39-476C-8717-77C79B7365A6}"/>
    <cellStyle name="Normal 3 2 2" xfId="2092" xr:uid="{00000000-0005-0000-0000-00003B080000}"/>
    <cellStyle name="Normal 3 2 2 2" xfId="4522" xr:uid="{8E0F5111-8834-4C0A-A9AF-96A204646DC5}"/>
    <cellStyle name="Normal 3 2 2 3" xfId="3527" xr:uid="{29DE995E-6F7D-4E42-B3EB-A6B171045277}"/>
    <cellStyle name="Normal 3 2 3" xfId="2093" xr:uid="{00000000-0005-0000-0000-00003C080000}"/>
    <cellStyle name="Normal 3 2 3 2" xfId="4523" xr:uid="{DB3F6687-8651-4416-98CA-04751ACC5DB1}"/>
    <cellStyle name="Normal 3 2 3 3" xfId="3528" xr:uid="{B4EC0A70-C653-4488-A04A-21843ABE0724}"/>
    <cellStyle name="Normal 3 2 4" xfId="2094" xr:uid="{00000000-0005-0000-0000-00003D080000}"/>
    <cellStyle name="Normal 3 2 4 2" xfId="4524" xr:uid="{B5E3D591-3681-4782-BA56-F0B545D3D617}"/>
    <cellStyle name="Normal 3 2 4 3" xfId="3529" xr:uid="{614C0F50-65AB-4883-806C-E4108759BBA9}"/>
    <cellStyle name="Normal 3 2 5" xfId="2095" xr:uid="{00000000-0005-0000-0000-00003E080000}"/>
    <cellStyle name="Normal 3 2 5 2" xfId="4525" xr:uid="{1B56256F-54F4-4AF5-8490-1B5FD09C4A94}"/>
    <cellStyle name="Normal 3 2 5 3" xfId="3530" xr:uid="{4DD25E6D-9E50-4023-8081-8B03013D4709}"/>
    <cellStyle name="Normal 3 2 6" xfId="2096" xr:uid="{00000000-0005-0000-0000-00003F080000}"/>
    <cellStyle name="Normal 3 2 6 2" xfId="4526" xr:uid="{0FAE34FC-6E2C-493C-A228-6BB127866A7E}"/>
    <cellStyle name="Normal 3 2 6 3" xfId="3531" xr:uid="{2B8EF9F8-EA49-47EE-B9C4-4C782AE7339F}"/>
    <cellStyle name="Normal 3 2 7" xfId="2097" xr:uid="{00000000-0005-0000-0000-000040080000}"/>
    <cellStyle name="Normal 3 2 7 2" xfId="4527" xr:uid="{A27659E4-5A5E-4336-8827-AFC8E0115635}"/>
    <cellStyle name="Normal 3 2 7 3" xfId="3532" xr:uid="{EAF94167-8075-478B-8423-A1690D5A252C}"/>
    <cellStyle name="Normal 3 2 8" xfId="2098" xr:uid="{00000000-0005-0000-0000-000041080000}"/>
    <cellStyle name="Normal 3 2 8 2" xfId="4528" xr:uid="{286DC14D-9457-41CC-A3B6-ADE76C389C2C}"/>
    <cellStyle name="Normal 3 2 8 3" xfId="3533" xr:uid="{CC6F2CDA-7E39-416C-8B94-7D63DADFD6AD}"/>
    <cellStyle name="Normal 3 2 9" xfId="2099" xr:uid="{00000000-0005-0000-0000-000042080000}"/>
    <cellStyle name="Normal 3 2 9 2" xfId="4529" xr:uid="{BC13A878-2244-4E33-A6E2-367F3A2F2D3A}"/>
    <cellStyle name="Normal 3 2 9 3" xfId="3534" xr:uid="{F2A54F71-2D7E-48B8-BC8F-506F707ACC36}"/>
    <cellStyle name="Normal 3 3" xfId="2100" xr:uid="{00000000-0005-0000-0000-000043080000}"/>
    <cellStyle name="Normal 3 4" xfId="2101" xr:uid="{00000000-0005-0000-0000-000044080000}"/>
    <cellStyle name="Normal 3 4 2" xfId="4530" xr:uid="{98C1D958-42B1-46BD-8B06-4360CC6D2E98}"/>
    <cellStyle name="Normal 3 4 3" xfId="3535" xr:uid="{22464163-9CE2-4ECE-A22E-61DA0C44AD25}"/>
    <cellStyle name="Normal 3_Austrumu magistrale_tame,kalk_ iesn" xfId="2102" xr:uid="{00000000-0005-0000-0000-000045080000}"/>
    <cellStyle name="Normal 30" xfId="2103" xr:uid="{00000000-0005-0000-0000-000046080000}"/>
    <cellStyle name="Normal 31" xfId="2104" xr:uid="{00000000-0005-0000-0000-000047080000}"/>
    <cellStyle name="Normal 31 2" xfId="2105" xr:uid="{00000000-0005-0000-0000-000048080000}"/>
    <cellStyle name="Normal 31 3" xfId="4531" xr:uid="{2D8CC053-1BA2-421F-B602-1B8657DE7BD7}"/>
    <cellStyle name="Normal 31 3 2" xfId="5325" xr:uid="{6415EF88-D402-453E-8282-77CAB8E26110}"/>
    <cellStyle name="Normal 31 4" xfId="3536" xr:uid="{C08215FD-F6A5-4519-8995-7B3294E8B598}"/>
    <cellStyle name="Normal 31 5" xfId="4945" xr:uid="{4AFA8DCA-18F1-4D0B-9E3F-75FA388D282D}"/>
    <cellStyle name="Normal 31 6" xfId="5727" xr:uid="{AC8E6E8C-2D5D-4190-952B-CA93E0A15C8C}"/>
    <cellStyle name="Normal 32" xfId="2106" xr:uid="{00000000-0005-0000-0000-000049080000}"/>
    <cellStyle name="Normal 33" xfId="2107" xr:uid="{00000000-0005-0000-0000-00004A080000}"/>
    <cellStyle name="Normal 34" xfId="2108" xr:uid="{00000000-0005-0000-0000-00004B080000}"/>
    <cellStyle name="Normal 34 2" xfId="2109" xr:uid="{00000000-0005-0000-0000-00004C080000}"/>
    <cellStyle name="Normal 34 3" xfId="4532" xr:uid="{09687642-8CD6-4FB9-A4B2-64C29AB7D0DA}"/>
    <cellStyle name="Normal 34 4" xfId="3537" xr:uid="{3443F155-F570-43B1-BACC-AFFF8EB9D918}"/>
    <cellStyle name="Normal 35" xfId="2110" xr:uid="{00000000-0005-0000-0000-00004D080000}"/>
    <cellStyle name="Normal 35 2" xfId="2111" xr:uid="{00000000-0005-0000-0000-00004E080000}"/>
    <cellStyle name="Normal 35 3" xfId="4533" xr:uid="{BD3EFEC3-9FF4-4AD9-9BC5-A7A061D0B23A}"/>
    <cellStyle name="Normal 35 4" xfId="3538" xr:uid="{C5377AF1-8EFA-4B15-9049-129BFFC54BAA}"/>
    <cellStyle name="Normal 36" xfId="2112" xr:uid="{00000000-0005-0000-0000-00004F080000}"/>
    <cellStyle name="Normal 36 2" xfId="2113" xr:uid="{00000000-0005-0000-0000-000050080000}"/>
    <cellStyle name="Normal 36 3" xfId="4534" xr:uid="{CED7C45C-8D6E-4684-9AF1-8D76509161F0}"/>
    <cellStyle name="Normal 36 3 2" xfId="5326" xr:uid="{6F1CCB44-C479-4EEC-B488-FDD9CB30493E}"/>
    <cellStyle name="Normal 36 4" xfId="3539" xr:uid="{D1BA35E5-55B2-4346-A147-A7CECFE04CA9}"/>
    <cellStyle name="Normal 36 5" xfId="4946" xr:uid="{8F949EB7-E108-4DD9-B058-691EC331F61C}"/>
    <cellStyle name="Normal 36 6" xfId="5728" xr:uid="{EE4CA6E4-39F8-4909-A77A-8BE0038CA164}"/>
    <cellStyle name="Normal 37" xfId="2114" xr:uid="{00000000-0005-0000-0000-000051080000}"/>
    <cellStyle name="Normal 37 2" xfId="2115" xr:uid="{00000000-0005-0000-0000-000052080000}"/>
    <cellStyle name="Normal 37 3" xfId="4535" xr:uid="{FAAA1A7D-C3EC-410B-B0CE-DECA3183381A}"/>
    <cellStyle name="Normal 37 3 2" xfId="5327" xr:uid="{FC382423-01F7-4572-97BA-490B95EA4324}"/>
    <cellStyle name="Normal 37 4" xfId="3540" xr:uid="{7AA6130C-6D58-408C-827A-971CDB65580C}"/>
    <cellStyle name="Normal 37 5" xfId="4947" xr:uid="{6001F7F4-A66E-44DE-8B41-1C8D563B9C01}"/>
    <cellStyle name="Normal 37 6" xfId="5729" xr:uid="{F3575DA9-3A27-49E8-B3FF-7121C3EAE74E}"/>
    <cellStyle name="Normal 38" xfId="2116" xr:uid="{00000000-0005-0000-0000-000053080000}"/>
    <cellStyle name="Normal 38 2" xfId="2117" xr:uid="{00000000-0005-0000-0000-000054080000}"/>
    <cellStyle name="Normal 38 3" xfId="4536" xr:uid="{27032345-BA81-444B-8054-6CB423ACB27C}"/>
    <cellStyle name="Normal 38 4" xfId="3541" xr:uid="{2263665D-4149-47EB-8C3F-96D4830C9337}"/>
    <cellStyle name="Normal 39" xfId="2118" xr:uid="{00000000-0005-0000-0000-000055080000}"/>
    <cellStyle name="Normal 4" xfId="2119" xr:uid="{00000000-0005-0000-0000-000056080000}"/>
    <cellStyle name="Normal 4 2" xfId="2120" xr:uid="{00000000-0005-0000-0000-000057080000}"/>
    <cellStyle name="Normal 4 2 2" xfId="2121" xr:uid="{00000000-0005-0000-0000-000058080000}"/>
    <cellStyle name="Normal 4 2 3" xfId="2553" xr:uid="{93DA639E-90E0-494F-9859-27176F8330A7}"/>
    <cellStyle name="Normal 4 3" xfId="2122" xr:uid="{00000000-0005-0000-0000-000059080000}"/>
    <cellStyle name="Normal 40" xfId="2123" xr:uid="{00000000-0005-0000-0000-00005A080000}"/>
    <cellStyle name="Normal 41" xfId="2124" xr:uid="{00000000-0005-0000-0000-00005B080000}"/>
    <cellStyle name="Normal 42" xfId="2125" xr:uid="{00000000-0005-0000-0000-00005C080000}"/>
    <cellStyle name="Normal 43" xfId="2126" xr:uid="{00000000-0005-0000-0000-00005D080000}"/>
    <cellStyle name="Normal 44" xfId="2127" xr:uid="{00000000-0005-0000-0000-00005E080000}"/>
    <cellStyle name="Normal 44 2" xfId="4537" xr:uid="{D1BD5281-872A-491C-B8E1-833CCEDACD01}"/>
    <cellStyle name="Normal 44 3" xfId="3542" xr:uid="{61E3EDBF-4636-446D-8E49-CBD463634BD2}"/>
    <cellStyle name="Normal 45" xfId="2128" xr:uid="{00000000-0005-0000-0000-00005F080000}"/>
    <cellStyle name="Normal 45 2" xfId="4538" xr:uid="{181E556C-E36E-4D82-A720-F0585818D2EB}"/>
    <cellStyle name="Normal 45 3" xfId="3543" xr:uid="{045C36E7-25A7-4621-BAF9-6C1E9851A30C}"/>
    <cellStyle name="Normal 46" xfId="2129" xr:uid="{00000000-0005-0000-0000-000060080000}"/>
    <cellStyle name="Normal 46 2" xfId="4539" xr:uid="{D2BC5F43-E667-43D3-AB3A-55DFFAA97CA5}"/>
    <cellStyle name="Normal 46 3" xfId="3544" xr:uid="{508EA575-DDD9-49CA-BA02-2F280DEEDD19}"/>
    <cellStyle name="Normal 47" xfId="2130" xr:uid="{00000000-0005-0000-0000-000061080000}"/>
    <cellStyle name="Normal 47 2" xfId="4540" xr:uid="{E835E817-6E69-440C-B248-4D82721A06D3}"/>
    <cellStyle name="Normal 47 3" xfId="3545" xr:uid="{2E1B64B2-AB00-4BBC-9987-81020BB334E1}"/>
    <cellStyle name="Normal 48" xfId="2131" xr:uid="{00000000-0005-0000-0000-000062080000}"/>
    <cellStyle name="Normal 48 2" xfId="4541" xr:uid="{E3EAD760-F4B8-45B8-942B-03DF43F0AB2B}"/>
    <cellStyle name="Normal 48 3" xfId="3546" xr:uid="{DB7A11D1-C69B-41D7-85A6-DA5CFFF513F3}"/>
    <cellStyle name="Normal 49" xfId="2132" xr:uid="{00000000-0005-0000-0000-000063080000}"/>
    <cellStyle name="Normal 49 2" xfId="4542" xr:uid="{F17F3213-1ABE-4D01-B1E1-648FE10A29FA}"/>
    <cellStyle name="Normal 49 3" xfId="3547" xr:uid="{509DF54C-2157-4E88-835A-C1072805B95F}"/>
    <cellStyle name="Normal 5" xfId="2133" xr:uid="{00000000-0005-0000-0000-000064080000}"/>
    <cellStyle name="Normal 5 2" xfId="2134" xr:uid="{00000000-0005-0000-0000-000065080000}"/>
    <cellStyle name="Normal 5 2 2" xfId="2135" xr:uid="{00000000-0005-0000-0000-000066080000}"/>
    <cellStyle name="Normal 5 2 3" xfId="4543" xr:uid="{CC89D32E-8117-4E3F-AF0A-8FEE6F7FD88C}"/>
    <cellStyle name="Normal 5 2 3 2" xfId="5328" xr:uid="{95B23E99-78C3-4FB2-BFC1-156AB3D121CE}"/>
    <cellStyle name="Normal 5 2 4" xfId="3548" xr:uid="{AD5552AA-5767-4247-84F0-5D306CA3E752}"/>
    <cellStyle name="Normal 5 2 5" xfId="4948" xr:uid="{2BEF3E87-7289-4F32-886E-C60DA3287D09}"/>
    <cellStyle name="Normal 5 2 6" xfId="5730" xr:uid="{CA61C0BF-572B-4484-8951-A372EE0885CF}"/>
    <cellStyle name="Normal 5 3" xfId="2136" xr:uid="{00000000-0005-0000-0000-000067080000}"/>
    <cellStyle name="Normal 5 4" xfId="2137" xr:uid="{00000000-0005-0000-0000-000068080000}"/>
    <cellStyle name="Normal 5 5" xfId="2594" xr:uid="{D13CCE90-2CA9-462D-B442-7ADE6432EB7B}"/>
    <cellStyle name="Normal 5 5 2" xfId="5345" xr:uid="{D0CD5549-2D52-48AA-A5C9-C55216E1004F}"/>
    <cellStyle name="Normal 5 6" xfId="5354" xr:uid="{262C4D27-380B-4A96-8169-BFE9C5EDA80B}"/>
    <cellStyle name="Normal 5_Tame,kalk_Cakstes iela,Jelgava" xfId="2138" xr:uid="{00000000-0005-0000-0000-000069080000}"/>
    <cellStyle name="Normal 50" xfId="2139" xr:uid="{00000000-0005-0000-0000-00006A080000}"/>
    <cellStyle name="Normal 50 2" xfId="4544" xr:uid="{D97C7CF9-546E-4E1A-B42B-F17E834B9AED}"/>
    <cellStyle name="Normal 50 3" xfId="3549" xr:uid="{C91FD114-5BE4-4F9E-8E6A-D687C9C3DCC4}"/>
    <cellStyle name="Normal 51" xfId="2140" xr:uid="{00000000-0005-0000-0000-00006B080000}"/>
    <cellStyle name="Normal 51 2" xfId="4545" xr:uid="{82FFE1B3-72B3-4EAD-8D7A-7E192A869422}"/>
    <cellStyle name="Normal 51 3" xfId="3550" xr:uid="{3A93D376-91AD-4419-8763-5E65DA2DAF56}"/>
    <cellStyle name="Normal 52" xfId="2141" xr:uid="{00000000-0005-0000-0000-00006C080000}"/>
    <cellStyle name="Normal 52 2" xfId="4546" xr:uid="{260B822A-24CE-4AC3-BE16-EB0766DB891B}"/>
    <cellStyle name="Normal 52 3" xfId="3551" xr:uid="{5C365994-1742-40B8-99D6-42A2330A2C1C}"/>
    <cellStyle name="Normal 53" xfId="2142" xr:uid="{00000000-0005-0000-0000-00006D080000}"/>
    <cellStyle name="Normal 53 2" xfId="4547" xr:uid="{6F35ADA8-FB41-4D85-A4BD-BDE433AFF0C1}"/>
    <cellStyle name="Normal 53 3" xfId="3552" xr:uid="{8889EA86-8C3F-4CF2-96C4-4372DE46CD3E}"/>
    <cellStyle name="Normal 54" xfId="2143" xr:uid="{00000000-0005-0000-0000-00006E080000}"/>
    <cellStyle name="Normal 54 2" xfId="4548" xr:uid="{915341D5-1DE6-429A-9473-198278D2A982}"/>
    <cellStyle name="Normal 54 3" xfId="3553" xr:uid="{B2853DC6-F6CB-4843-8E3B-F4872FE2EDA4}"/>
    <cellStyle name="Normal 55" xfId="2144" xr:uid="{00000000-0005-0000-0000-00006F080000}"/>
    <cellStyle name="Normal 55 2" xfId="4549" xr:uid="{2FE39D4A-3191-4538-BDC8-48A916FB58B2}"/>
    <cellStyle name="Normal 55 3" xfId="3554" xr:uid="{93A29200-229A-4892-9FD8-207C0FE1E68A}"/>
    <cellStyle name="Normal 56" xfId="2145" xr:uid="{00000000-0005-0000-0000-000070080000}"/>
    <cellStyle name="Normal 56 2" xfId="4550" xr:uid="{E763D1DA-A129-475F-A1D0-1199FC2D9785}"/>
    <cellStyle name="Normal 56 3" xfId="3555" xr:uid="{E8D07470-F7DE-471C-A99D-DE3BFF3E391C}"/>
    <cellStyle name="Normal 57" xfId="2146" xr:uid="{00000000-0005-0000-0000-000071080000}"/>
    <cellStyle name="Normal 57 2" xfId="4551" xr:uid="{BA6F5F1F-D36D-4F95-A383-BDFA0C6A9293}"/>
    <cellStyle name="Normal 57 3" xfId="3556" xr:uid="{8B929F14-9438-488D-8656-72459300D8AA}"/>
    <cellStyle name="Normal 58" xfId="2147" xr:uid="{00000000-0005-0000-0000-000072080000}"/>
    <cellStyle name="Normal 58 2" xfId="4552" xr:uid="{4530C4B9-F71B-4FDF-8B91-94C07AA1DA27}"/>
    <cellStyle name="Normal 58 3" xfId="3557" xr:uid="{28CF754A-D5D7-46FD-BD9A-9A09DBB15C01}"/>
    <cellStyle name="Normal 59" xfId="2148" xr:uid="{00000000-0005-0000-0000-000073080000}"/>
    <cellStyle name="Normal 59 2" xfId="4553" xr:uid="{966C0AB7-B253-4460-91EB-7AAA50F1A830}"/>
    <cellStyle name="Normal 59 3" xfId="3558" xr:uid="{B94B2887-76C0-422B-B4E9-EFFBA9242D77}"/>
    <cellStyle name="Normal 6" xfId="2149" xr:uid="{00000000-0005-0000-0000-000074080000}"/>
    <cellStyle name="Normal 6 2" xfId="2150" xr:uid="{00000000-0005-0000-0000-000075080000}"/>
    <cellStyle name="Normal 6 2 2" xfId="2151" xr:uid="{00000000-0005-0000-0000-000076080000}"/>
    <cellStyle name="Normal 6 3" xfId="2152" xr:uid="{00000000-0005-0000-0000-000077080000}"/>
    <cellStyle name="Normal 6 4" xfId="2153" xr:uid="{00000000-0005-0000-0000-000078080000}"/>
    <cellStyle name="Normal 6_APJOMI CENAS korigeta Vidus iela tame (14.11.2013)" xfId="2154" xr:uid="{00000000-0005-0000-0000-000079080000}"/>
    <cellStyle name="Normal 60" xfId="2155" xr:uid="{00000000-0005-0000-0000-00007A080000}"/>
    <cellStyle name="Normal 60 2" xfId="4554" xr:uid="{BA39CFFE-CC3D-4908-AE61-1503A5A47A74}"/>
    <cellStyle name="Normal 60 3" xfId="3559" xr:uid="{FC093775-25EE-4955-ACFD-FF415135ED5A}"/>
    <cellStyle name="Normal 61" xfId="2156" xr:uid="{00000000-0005-0000-0000-00007B080000}"/>
    <cellStyle name="Normal 61 2" xfId="4555" xr:uid="{C3D5ADA6-1BC6-41F9-AA5A-9CD5F6A33199}"/>
    <cellStyle name="Normal 61 3" xfId="3560" xr:uid="{5CB25023-7141-47B5-A156-861B2A8BFD4B}"/>
    <cellStyle name="Normal 62" xfId="2157" xr:uid="{00000000-0005-0000-0000-00007C080000}"/>
    <cellStyle name="Normal 62 2" xfId="4556" xr:uid="{657D5220-9935-4FD0-AB70-838919321A4C}"/>
    <cellStyle name="Normal 62 3" xfId="3561" xr:uid="{5C33F30C-5F08-4501-8FB9-4A6C7E607268}"/>
    <cellStyle name="Normal 63" xfId="2158" xr:uid="{00000000-0005-0000-0000-00007D080000}"/>
    <cellStyle name="Normal 63 2" xfId="4557" xr:uid="{CC44E5EE-1E4A-48C7-85BE-752A49C735EE}"/>
    <cellStyle name="Normal 63 3" xfId="3562" xr:uid="{3969CA30-B627-4761-9713-9867A3CDE657}"/>
    <cellStyle name="Normal 64" xfId="2159" xr:uid="{00000000-0005-0000-0000-00007E080000}"/>
    <cellStyle name="Normal 64 2" xfId="4558" xr:uid="{5A21782D-1B33-4B06-BC41-4215440F8D2B}"/>
    <cellStyle name="Normal 64 3" xfId="3563" xr:uid="{30CC6F74-E1AC-4593-B886-8E1929BE68D2}"/>
    <cellStyle name="Normal 65" xfId="2160" xr:uid="{00000000-0005-0000-0000-00007F080000}"/>
    <cellStyle name="Normal 65 2" xfId="4559" xr:uid="{187F4DFC-C8D9-4FB4-ADE3-2D95113CFB9A}"/>
    <cellStyle name="Normal 65 3" xfId="3564" xr:uid="{BE540006-DD03-4C50-89F8-B068B807E052}"/>
    <cellStyle name="Normal 66" xfId="2161" xr:uid="{00000000-0005-0000-0000-000080080000}"/>
    <cellStyle name="Normal 66 2" xfId="4560" xr:uid="{2C868D99-6EE1-4E6C-B5D6-AC938058BE4C}"/>
    <cellStyle name="Normal 66 3" xfId="3565" xr:uid="{E85918FA-380E-4BEF-90A2-99F6C5157AF0}"/>
    <cellStyle name="Normal 67" xfId="2162" xr:uid="{00000000-0005-0000-0000-000081080000}"/>
    <cellStyle name="Normal 67 2" xfId="4561" xr:uid="{EF701960-B9F1-4FDE-9FBC-92D12C300BFF}"/>
    <cellStyle name="Normal 67 3" xfId="3566" xr:uid="{86BFBA81-9746-4ACC-999B-9ABCB6D23D13}"/>
    <cellStyle name="Normal 68" xfId="2163" xr:uid="{00000000-0005-0000-0000-000082080000}"/>
    <cellStyle name="Normal 68 2" xfId="2164" xr:uid="{00000000-0005-0000-0000-000083080000}"/>
    <cellStyle name="Normal 68 3" xfId="2165" xr:uid="{00000000-0005-0000-0000-000084080000}"/>
    <cellStyle name="Normal 68 4" xfId="2166" xr:uid="{00000000-0005-0000-0000-000085080000}"/>
    <cellStyle name="Normal 68 5" xfId="2167" xr:uid="{00000000-0005-0000-0000-000086080000}"/>
    <cellStyle name="Normal 68 6" xfId="2168" xr:uid="{00000000-0005-0000-0000-000087080000}"/>
    <cellStyle name="Normal 68 7" xfId="2169" xr:uid="{00000000-0005-0000-0000-000088080000}"/>
    <cellStyle name="Normal 68 8" xfId="2170" xr:uid="{00000000-0005-0000-0000-000089080000}"/>
    <cellStyle name="Normal 68 9" xfId="2171" xr:uid="{00000000-0005-0000-0000-00008A080000}"/>
    <cellStyle name="Normal 69" xfId="2172" xr:uid="{00000000-0005-0000-0000-00008B080000}"/>
    <cellStyle name="Normal 7" xfId="2173" xr:uid="{00000000-0005-0000-0000-00008C080000}"/>
    <cellStyle name="Normal 7 2" xfId="2174" xr:uid="{00000000-0005-0000-0000-00008D080000}"/>
    <cellStyle name="Normal 7 2 2" xfId="2175" xr:uid="{00000000-0005-0000-0000-00008E080000}"/>
    <cellStyle name="Normal 7 3" xfId="2176" xr:uid="{00000000-0005-0000-0000-00008F080000}"/>
    <cellStyle name="Normal 70" xfId="2177" xr:uid="{00000000-0005-0000-0000-000090080000}"/>
    <cellStyle name="Normal 70 2" xfId="2178" xr:uid="{00000000-0005-0000-0000-000091080000}"/>
    <cellStyle name="Normal 70 3" xfId="2179" xr:uid="{00000000-0005-0000-0000-000092080000}"/>
    <cellStyle name="Normal 70 4" xfId="2180" xr:uid="{00000000-0005-0000-0000-000093080000}"/>
    <cellStyle name="Normal 70 5" xfId="2181" xr:uid="{00000000-0005-0000-0000-000094080000}"/>
    <cellStyle name="Normal 70 6" xfId="2182" xr:uid="{00000000-0005-0000-0000-000095080000}"/>
    <cellStyle name="Normal 70 7" xfId="2183" xr:uid="{00000000-0005-0000-0000-000096080000}"/>
    <cellStyle name="Normal 70 8" xfId="2184" xr:uid="{00000000-0005-0000-0000-000097080000}"/>
    <cellStyle name="Normal 70 9" xfId="2185" xr:uid="{00000000-0005-0000-0000-000098080000}"/>
    <cellStyle name="Normal 71" xfId="2186" xr:uid="{00000000-0005-0000-0000-000099080000}"/>
    <cellStyle name="Normal 72" xfId="2187" xr:uid="{00000000-0005-0000-0000-00009A080000}"/>
    <cellStyle name="Normal 72 2" xfId="2188" xr:uid="{00000000-0005-0000-0000-00009B080000}"/>
    <cellStyle name="Normal 72 3" xfId="2189" xr:uid="{00000000-0005-0000-0000-00009C080000}"/>
    <cellStyle name="Normal 72 4" xfId="2190" xr:uid="{00000000-0005-0000-0000-00009D080000}"/>
    <cellStyle name="Normal 72 5" xfId="2191" xr:uid="{00000000-0005-0000-0000-00009E080000}"/>
    <cellStyle name="Normal 72 6" xfId="2192" xr:uid="{00000000-0005-0000-0000-00009F080000}"/>
    <cellStyle name="Normal 72 7" xfId="2193" xr:uid="{00000000-0005-0000-0000-0000A0080000}"/>
    <cellStyle name="Normal 72 8" xfId="2194" xr:uid="{00000000-0005-0000-0000-0000A1080000}"/>
    <cellStyle name="Normal 72 9" xfId="2195" xr:uid="{00000000-0005-0000-0000-0000A2080000}"/>
    <cellStyle name="Normal 73" xfId="2196" xr:uid="{00000000-0005-0000-0000-0000A3080000}"/>
    <cellStyle name="Normal 74" xfId="2197" xr:uid="{00000000-0005-0000-0000-0000A4080000}"/>
    <cellStyle name="Normal 74 2" xfId="2198" xr:uid="{00000000-0005-0000-0000-0000A5080000}"/>
    <cellStyle name="Normal 74 3" xfId="2199" xr:uid="{00000000-0005-0000-0000-0000A6080000}"/>
    <cellStyle name="Normal 74 4" xfId="2200" xr:uid="{00000000-0005-0000-0000-0000A7080000}"/>
    <cellStyle name="Normal 74 5" xfId="2201" xr:uid="{00000000-0005-0000-0000-0000A8080000}"/>
    <cellStyle name="Normal 74 6" xfId="2202" xr:uid="{00000000-0005-0000-0000-0000A9080000}"/>
    <cellStyle name="Normal 74 7" xfId="2203" xr:uid="{00000000-0005-0000-0000-0000AA080000}"/>
    <cellStyle name="Normal 74 8" xfId="2204" xr:uid="{00000000-0005-0000-0000-0000AB080000}"/>
    <cellStyle name="Normal 74 9" xfId="2205" xr:uid="{00000000-0005-0000-0000-0000AC080000}"/>
    <cellStyle name="Normal 75" xfId="2206" xr:uid="{00000000-0005-0000-0000-0000AD080000}"/>
    <cellStyle name="Normal 76" xfId="2207" xr:uid="{00000000-0005-0000-0000-0000AE080000}"/>
    <cellStyle name="Normal 76 2" xfId="2208" xr:uid="{00000000-0005-0000-0000-0000AF080000}"/>
    <cellStyle name="Normal 76 3" xfId="2209" xr:uid="{00000000-0005-0000-0000-0000B0080000}"/>
    <cellStyle name="Normal 76 4" xfId="2210" xr:uid="{00000000-0005-0000-0000-0000B1080000}"/>
    <cellStyle name="Normal 76 5" xfId="2211" xr:uid="{00000000-0005-0000-0000-0000B2080000}"/>
    <cellStyle name="Normal 76 6" xfId="2212" xr:uid="{00000000-0005-0000-0000-0000B3080000}"/>
    <cellStyle name="Normal 76 7" xfId="2213" xr:uid="{00000000-0005-0000-0000-0000B4080000}"/>
    <cellStyle name="Normal 76 8" xfId="2214" xr:uid="{00000000-0005-0000-0000-0000B5080000}"/>
    <cellStyle name="Normal 76 9" xfId="2215" xr:uid="{00000000-0005-0000-0000-0000B6080000}"/>
    <cellStyle name="Normal 77" xfId="2216" xr:uid="{00000000-0005-0000-0000-0000B7080000}"/>
    <cellStyle name="Normal 78" xfId="2217" xr:uid="{00000000-0005-0000-0000-0000B8080000}"/>
    <cellStyle name="Normal 78 2" xfId="2218" xr:uid="{00000000-0005-0000-0000-0000B9080000}"/>
    <cellStyle name="Normal 78 3" xfId="2219" xr:uid="{00000000-0005-0000-0000-0000BA080000}"/>
    <cellStyle name="Normal 78 4" xfId="2220" xr:uid="{00000000-0005-0000-0000-0000BB080000}"/>
    <cellStyle name="Normal 78 5" xfId="2221" xr:uid="{00000000-0005-0000-0000-0000BC080000}"/>
    <cellStyle name="Normal 78 6" xfId="2222" xr:uid="{00000000-0005-0000-0000-0000BD080000}"/>
    <cellStyle name="Normal 78 7" xfId="2223" xr:uid="{00000000-0005-0000-0000-0000BE080000}"/>
    <cellStyle name="Normal 78 8" xfId="2224" xr:uid="{00000000-0005-0000-0000-0000BF080000}"/>
    <cellStyle name="Normal 78 9" xfId="2225" xr:uid="{00000000-0005-0000-0000-0000C0080000}"/>
    <cellStyle name="Normal 79" xfId="2226" xr:uid="{00000000-0005-0000-0000-0000C1080000}"/>
    <cellStyle name="Normal 79 2" xfId="2227" xr:uid="{00000000-0005-0000-0000-0000C2080000}"/>
    <cellStyle name="Normal 79 3" xfId="2228" xr:uid="{00000000-0005-0000-0000-0000C3080000}"/>
    <cellStyle name="Normal 79 4" xfId="2229" xr:uid="{00000000-0005-0000-0000-0000C4080000}"/>
    <cellStyle name="Normal 79 5" xfId="2230" xr:uid="{00000000-0005-0000-0000-0000C5080000}"/>
    <cellStyle name="Normal 79 6" xfId="2231" xr:uid="{00000000-0005-0000-0000-0000C6080000}"/>
    <cellStyle name="Normal 79 7" xfId="2232" xr:uid="{00000000-0005-0000-0000-0000C7080000}"/>
    <cellStyle name="Normal 79 8" xfId="2233" xr:uid="{00000000-0005-0000-0000-0000C8080000}"/>
    <cellStyle name="Normal 79 9" xfId="2234" xr:uid="{00000000-0005-0000-0000-0000C9080000}"/>
    <cellStyle name="Normal 8" xfId="2235" xr:uid="{00000000-0005-0000-0000-0000CA080000}"/>
    <cellStyle name="Normal 8 2" xfId="2236" xr:uid="{00000000-0005-0000-0000-0000CB080000}"/>
    <cellStyle name="Normal 8 2 2" xfId="2237" xr:uid="{00000000-0005-0000-0000-0000CC080000}"/>
    <cellStyle name="Normal 8 2 2 3" xfId="2238" xr:uid="{00000000-0005-0000-0000-0000CD080000}"/>
    <cellStyle name="Normal 8 3" xfId="2239" xr:uid="{00000000-0005-0000-0000-0000CE080000}"/>
    <cellStyle name="Normal 8_APJOMI CENAS korigeta Vidus iela tame (14.11.2013)" xfId="2240" xr:uid="{00000000-0005-0000-0000-0000CF080000}"/>
    <cellStyle name="Normal 80" xfId="2241" xr:uid="{00000000-0005-0000-0000-0000D0080000}"/>
    <cellStyle name="Normal 81" xfId="2242" xr:uid="{00000000-0005-0000-0000-0000D1080000}"/>
    <cellStyle name="Normal 82" xfId="2243" xr:uid="{00000000-0005-0000-0000-0000D2080000}"/>
    <cellStyle name="Normal 83" xfId="2244" xr:uid="{00000000-0005-0000-0000-0000D3080000}"/>
    <cellStyle name="Normal 84" xfId="2245" xr:uid="{00000000-0005-0000-0000-0000D4080000}"/>
    <cellStyle name="Normal 85" xfId="2246" xr:uid="{00000000-0005-0000-0000-0000D5080000}"/>
    <cellStyle name="Normal 86" xfId="2247" xr:uid="{00000000-0005-0000-0000-0000D6080000}"/>
    <cellStyle name="Normal 87" xfId="2248" xr:uid="{00000000-0005-0000-0000-0000D7080000}"/>
    <cellStyle name="Normal 88" xfId="2249" xr:uid="{00000000-0005-0000-0000-0000D8080000}"/>
    <cellStyle name="Normal 89" xfId="2250" xr:uid="{00000000-0005-0000-0000-0000D9080000}"/>
    <cellStyle name="Normal 9" xfId="2251" xr:uid="{00000000-0005-0000-0000-0000DA080000}"/>
    <cellStyle name="Normal 9 2" xfId="2252" xr:uid="{00000000-0005-0000-0000-0000DB080000}"/>
    <cellStyle name="Normal 9 3" xfId="2595" xr:uid="{9176900A-308B-49B8-ACD2-9393E53F57BA}"/>
    <cellStyle name="Normal 9 3 2" xfId="5346" xr:uid="{CAFA8766-6B09-4369-8CE7-0A78811A041F}"/>
    <cellStyle name="Normal 9 4" xfId="4562" xr:uid="{A160CBAA-7807-48A9-BDCB-A5B97223D659}"/>
    <cellStyle name="Normal 9 4 2" xfId="5329" xr:uid="{AC8F0CFD-543C-4DA1-A3E4-B2E09041FC44}"/>
    <cellStyle name="Normal 9 5" xfId="4949" xr:uid="{38905AE5-5783-4993-8205-5C2E34B0F965}"/>
    <cellStyle name="Normal 9 6" xfId="5355" xr:uid="{5E22128F-6E47-450A-9076-B2F2C0047AA4}"/>
    <cellStyle name="Normal 9 7" xfId="5731" xr:uid="{E176F008-B550-4E22-BB3B-77E83F291C85}"/>
    <cellStyle name="Normal 90" xfId="2253" xr:uid="{00000000-0005-0000-0000-0000DC080000}"/>
    <cellStyle name="Normal 91" xfId="2254" xr:uid="{00000000-0005-0000-0000-0000DD080000}"/>
    <cellStyle name="Normal 92" xfId="2255" xr:uid="{00000000-0005-0000-0000-0000DE080000}"/>
    <cellStyle name="Normal 93" xfId="2256" xr:uid="{00000000-0005-0000-0000-0000DF080000}"/>
    <cellStyle name="Normal 94" xfId="2257" xr:uid="{00000000-0005-0000-0000-0000E0080000}"/>
    <cellStyle name="Normal 95" xfId="2258" xr:uid="{00000000-0005-0000-0000-0000E1080000}"/>
    <cellStyle name="Normal 96" xfId="2259" xr:uid="{00000000-0005-0000-0000-0000E2080000}"/>
    <cellStyle name="Normal 97" xfId="2260" xr:uid="{00000000-0005-0000-0000-0000E3080000}"/>
    <cellStyle name="Normal 97 2" xfId="2261" xr:uid="{00000000-0005-0000-0000-0000E4080000}"/>
    <cellStyle name="Normal 98" xfId="2262" xr:uid="{00000000-0005-0000-0000-0000E5080000}"/>
    <cellStyle name="Normal 98 2" xfId="2263" xr:uid="{00000000-0005-0000-0000-0000E6080000}"/>
    <cellStyle name="Normal 99" xfId="2264" xr:uid="{00000000-0005-0000-0000-0000E7080000}"/>
    <cellStyle name="Normal 99 2" xfId="2265" xr:uid="{00000000-0005-0000-0000-0000E8080000}"/>
    <cellStyle name="Normal]skembas 25 2" xfId="2266" xr:uid="{00000000-0005-0000-0000-0000E9080000}"/>
    <cellStyle name="Normal_1_V39 2.600 - 6.440 km" xfId="2564" xr:uid="{2F99D3E4-5DC0-4923-A218-15C9B836EE21}"/>
    <cellStyle name="Normal_2009-08-20_BKUS_20.korpuss_Tame_PASUT." xfId="2267" xr:uid="{00000000-0005-0000-0000-0000EC080000}"/>
    <cellStyle name="Normal_2009-08-20_BKUS_20.korpuss_Tame_PASUT._LVM_T sejums_2013" xfId="2268" xr:uid="{00000000-0005-0000-0000-0000ED080000}"/>
    <cellStyle name="Normal_2010-01-08 Tame CARAN D'ACHE_Rezekne_(plskt.17.00)" xfId="2269" xr:uid="{00000000-0005-0000-0000-0000EE080000}"/>
    <cellStyle name="Normal_501-06tames forma" xfId="5357" xr:uid="{77873EC3-3A42-416E-8B3C-BBFB9BBCBC4A}"/>
    <cellStyle name="Normal_88PSII" xfId="2555" xr:uid="{C618D932-8A90-4E5C-BBFC-8A8D4C21BCA6}"/>
    <cellStyle name="Normal_Bill x.1 2" xfId="2556" xr:uid="{C1005AB9-F4F0-4BCE-BE52-480B385D65E1}"/>
    <cellStyle name="Normal_ESS-VAS" xfId="2559" xr:uid="{6615B869-A08D-4962-9464-3509C1E77EC6}"/>
    <cellStyle name="Normal_gertrudes iela 1707" xfId="2270" xr:uid="{00000000-0005-0000-0000-0000F2080000}"/>
    <cellStyle name="Normal_Liepaja Peldu 5 UK tames" xfId="2560" xr:uid="{5207618B-77BE-4C8A-AC66-C54E68E13B86}"/>
    <cellStyle name="Normal_OzolniekuUKT_07_07_2009_ar_formulam" xfId="2271" xr:uid="{00000000-0005-0000-0000-0000F6080000}"/>
    <cellStyle name="Normal_RS_spec_vent_17.05" xfId="2552" xr:uid="{0079F529-673C-4051-BAB0-EABB693DC4FF}"/>
    <cellStyle name="Normal_RS_spec_vent_17.05 2" xfId="2569" xr:uid="{A6036F63-FACE-4648-95F2-9CA1FF5AE822}"/>
    <cellStyle name="Normal_Sheet1" xfId="2550" xr:uid="{E8831458-5DCB-429B-A629-22CBD50D9D34}"/>
    <cellStyle name="Normal_Sheet1_1" xfId="2561" xr:uid="{32D568F0-EA2C-4C9B-8C92-CD9563B4B2AF}"/>
    <cellStyle name="Normal_Sheet1_2" xfId="2566" xr:uid="{7F5B7E33-60DD-4A63-82BB-D0B5BD4E180A}"/>
    <cellStyle name="Normal_Siguldas 27 - tabulas" xfId="2554" xr:uid="{0B3D696C-5D5B-46ED-A5DD-16AD370E9A79}"/>
    <cellStyle name="Normal_TA_krb9_Sergejs" xfId="2551" xr:uid="{44E1C2EF-36DC-4AE4-889C-D6BA83E54222}"/>
    <cellStyle name="Normal_UKT" xfId="2563" xr:uid="{8BBC5B2E-5933-422E-9DC6-F7399F3BB161}"/>
    <cellStyle name="Normal_Vestienas un  Pildas ielas" xfId="2562" xr:uid="{DD267454-62F9-44EE-A371-662586292B83}"/>
    <cellStyle name="Normal_Vienibas prospekts 43" xfId="2272" xr:uid="{00000000-0005-0000-0000-000001090000}"/>
    <cellStyle name="Nosaukums" xfId="2420" xr:uid="{00000000-0005-0000-0000-000002090000}"/>
    <cellStyle name="Nosaukums 2" xfId="2273" xr:uid="{00000000-0005-0000-0000-000003090000}"/>
    <cellStyle name="Note" xfId="2406" builtinId="10" customBuiltin="1"/>
    <cellStyle name="Note 10" xfId="2274" xr:uid="{00000000-0005-0000-0000-000005090000}"/>
    <cellStyle name="Note 11" xfId="2275" xr:uid="{00000000-0005-0000-0000-000006090000}"/>
    <cellStyle name="Note 12" xfId="2276" xr:uid="{00000000-0005-0000-0000-000007090000}"/>
    <cellStyle name="Note 13" xfId="2277" xr:uid="{00000000-0005-0000-0000-000008090000}"/>
    <cellStyle name="Note 14" xfId="2278" xr:uid="{00000000-0005-0000-0000-000009090000}"/>
    <cellStyle name="Note 15" xfId="2279" xr:uid="{00000000-0005-0000-0000-00000A090000}"/>
    <cellStyle name="Note 16" xfId="2280" xr:uid="{00000000-0005-0000-0000-00000B090000}"/>
    <cellStyle name="Note 17" xfId="2281" xr:uid="{00000000-0005-0000-0000-00000C090000}"/>
    <cellStyle name="Note 18" xfId="2282" xr:uid="{00000000-0005-0000-0000-00000D090000}"/>
    <cellStyle name="Note 19" xfId="2283" xr:uid="{00000000-0005-0000-0000-00000E090000}"/>
    <cellStyle name="Note 2" xfId="2284" xr:uid="{00000000-0005-0000-0000-00000F090000}"/>
    <cellStyle name="Note 2 2" xfId="2285" xr:uid="{00000000-0005-0000-0000-000010090000}"/>
    <cellStyle name="Note 2 3" xfId="2286" xr:uid="{00000000-0005-0000-0000-000011090000}"/>
    <cellStyle name="Note 2 4" xfId="2287" xr:uid="{00000000-0005-0000-0000-000012090000}"/>
    <cellStyle name="Note 2 5" xfId="4563" xr:uid="{03186EBE-10B4-4140-9B6C-206BF97C5FC2}"/>
    <cellStyle name="Note 2 6" xfId="3567" xr:uid="{798DA6EC-3C24-4EC6-A5AB-8714B1415308}"/>
    <cellStyle name="Note 2_UKT" xfId="2288" xr:uid="{00000000-0005-0000-0000-000013090000}"/>
    <cellStyle name="Note 20" xfId="2289" xr:uid="{00000000-0005-0000-0000-000014090000}"/>
    <cellStyle name="Note 21" xfId="2290" xr:uid="{00000000-0005-0000-0000-000015090000}"/>
    <cellStyle name="Note 22" xfId="2291" xr:uid="{00000000-0005-0000-0000-000016090000}"/>
    <cellStyle name="Note 23" xfId="2292" xr:uid="{00000000-0005-0000-0000-000017090000}"/>
    <cellStyle name="Note 24" xfId="2293" xr:uid="{00000000-0005-0000-0000-000018090000}"/>
    <cellStyle name="Note 25" xfId="2294" xr:uid="{00000000-0005-0000-0000-000019090000}"/>
    <cellStyle name="Note 26" xfId="2295" xr:uid="{00000000-0005-0000-0000-00001A090000}"/>
    <cellStyle name="Note 27" xfId="2296" xr:uid="{00000000-0005-0000-0000-00001B090000}"/>
    <cellStyle name="Note 28" xfId="2297" xr:uid="{00000000-0005-0000-0000-00001C090000}"/>
    <cellStyle name="Note 29" xfId="2298" xr:uid="{00000000-0005-0000-0000-00001D090000}"/>
    <cellStyle name="Note 3" xfId="2299" xr:uid="{00000000-0005-0000-0000-00001E090000}"/>
    <cellStyle name="Note 30" xfId="2300" xr:uid="{00000000-0005-0000-0000-00001F090000}"/>
    <cellStyle name="Note 31" xfId="2301" xr:uid="{00000000-0005-0000-0000-000020090000}"/>
    <cellStyle name="Note 32" xfId="2302" xr:uid="{00000000-0005-0000-0000-000021090000}"/>
    <cellStyle name="Note 33" xfId="2303" xr:uid="{00000000-0005-0000-0000-000022090000}"/>
    <cellStyle name="Note 34" xfId="2304" xr:uid="{00000000-0005-0000-0000-000023090000}"/>
    <cellStyle name="Note 35" xfId="2305" xr:uid="{00000000-0005-0000-0000-000024090000}"/>
    <cellStyle name="Note 36" xfId="2306" xr:uid="{00000000-0005-0000-0000-000025090000}"/>
    <cellStyle name="Note 37" xfId="2307" xr:uid="{00000000-0005-0000-0000-000026090000}"/>
    <cellStyle name="Note 38" xfId="2308" xr:uid="{00000000-0005-0000-0000-000027090000}"/>
    <cellStyle name="Note 39" xfId="2309" xr:uid="{00000000-0005-0000-0000-000028090000}"/>
    <cellStyle name="Note 4" xfId="2310" xr:uid="{00000000-0005-0000-0000-000029090000}"/>
    <cellStyle name="Note 40" xfId="2311" xr:uid="{00000000-0005-0000-0000-00002A090000}"/>
    <cellStyle name="Note 41" xfId="2312" xr:uid="{00000000-0005-0000-0000-00002B090000}"/>
    <cellStyle name="Note 42" xfId="2313" xr:uid="{00000000-0005-0000-0000-00002C090000}"/>
    <cellStyle name="Note 43" xfId="2314" xr:uid="{00000000-0005-0000-0000-00002D090000}"/>
    <cellStyle name="Note 44" xfId="2315" xr:uid="{00000000-0005-0000-0000-00002E090000}"/>
    <cellStyle name="Note 45" xfId="2316" xr:uid="{00000000-0005-0000-0000-00002F090000}"/>
    <cellStyle name="Note 46" xfId="2317" xr:uid="{00000000-0005-0000-0000-000030090000}"/>
    <cellStyle name="Note 47" xfId="2318" xr:uid="{00000000-0005-0000-0000-000031090000}"/>
    <cellStyle name="Note 48" xfId="2319" xr:uid="{00000000-0005-0000-0000-000032090000}"/>
    <cellStyle name="Note 49" xfId="2320" xr:uid="{00000000-0005-0000-0000-000033090000}"/>
    <cellStyle name="Note 5" xfId="2321" xr:uid="{00000000-0005-0000-0000-000034090000}"/>
    <cellStyle name="Note 50" xfId="2322" xr:uid="{00000000-0005-0000-0000-000035090000}"/>
    <cellStyle name="Note 51" xfId="2323" xr:uid="{00000000-0005-0000-0000-000036090000}"/>
    <cellStyle name="Note 52" xfId="2324" xr:uid="{00000000-0005-0000-0000-000037090000}"/>
    <cellStyle name="Note 53" xfId="2325" xr:uid="{00000000-0005-0000-0000-000038090000}"/>
    <cellStyle name="Note 54" xfId="2326" xr:uid="{00000000-0005-0000-0000-000039090000}"/>
    <cellStyle name="Note 55" xfId="2327" xr:uid="{00000000-0005-0000-0000-00003A090000}"/>
    <cellStyle name="Note 56" xfId="2328" xr:uid="{00000000-0005-0000-0000-00003B090000}"/>
    <cellStyle name="Note 57" xfId="2329" xr:uid="{00000000-0005-0000-0000-00003C090000}"/>
    <cellStyle name="Note 58" xfId="2330" xr:uid="{00000000-0005-0000-0000-00003D090000}"/>
    <cellStyle name="Note 59" xfId="2331" xr:uid="{00000000-0005-0000-0000-00003E090000}"/>
    <cellStyle name="Note 6" xfId="2332" xr:uid="{00000000-0005-0000-0000-00003F090000}"/>
    <cellStyle name="Note 60" xfId="2333" xr:uid="{00000000-0005-0000-0000-000040090000}"/>
    <cellStyle name="Note 61" xfId="2334" xr:uid="{00000000-0005-0000-0000-000041090000}"/>
    <cellStyle name="Note 62" xfId="2335" xr:uid="{00000000-0005-0000-0000-000042090000}"/>
    <cellStyle name="Note 63" xfId="2336" xr:uid="{00000000-0005-0000-0000-000043090000}"/>
    <cellStyle name="Note 64" xfId="2337" xr:uid="{00000000-0005-0000-0000-000044090000}"/>
    <cellStyle name="Note 65" xfId="2338" xr:uid="{00000000-0005-0000-0000-000045090000}"/>
    <cellStyle name="Note 66" xfId="2339" xr:uid="{00000000-0005-0000-0000-000046090000}"/>
    <cellStyle name="Note 67" xfId="2340" xr:uid="{00000000-0005-0000-0000-000047090000}"/>
    <cellStyle name="Note 68" xfId="2341" xr:uid="{00000000-0005-0000-0000-000048090000}"/>
    <cellStyle name="Note 69" xfId="2342" xr:uid="{00000000-0005-0000-0000-000049090000}"/>
    <cellStyle name="Note 7" xfId="2343" xr:uid="{00000000-0005-0000-0000-00004A090000}"/>
    <cellStyle name="Note 70" xfId="2344" xr:uid="{00000000-0005-0000-0000-00004B090000}"/>
    <cellStyle name="Note 71" xfId="2345" xr:uid="{00000000-0005-0000-0000-00004C090000}"/>
    <cellStyle name="Note 72" xfId="2346" xr:uid="{00000000-0005-0000-0000-00004D090000}"/>
    <cellStyle name="Note 73" xfId="2347" xr:uid="{00000000-0005-0000-0000-00004E090000}"/>
    <cellStyle name="Note 74" xfId="2348" xr:uid="{00000000-0005-0000-0000-00004F090000}"/>
    <cellStyle name="Note 75" xfId="2349" xr:uid="{00000000-0005-0000-0000-000050090000}"/>
    <cellStyle name="Note 76" xfId="2350" xr:uid="{00000000-0005-0000-0000-000051090000}"/>
    <cellStyle name="Note 77" xfId="2351" xr:uid="{00000000-0005-0000-0000-000052090000}"/>
    <cellStyle name="Note 8" xfId="2352" xr:uid="{00000000-0005-0000-0000-000053090000}"/>
    <cellStyle name="Note 9" xfId="2353" xr:uid="{00000000-0005-0000-0000-000054090000}"/>
    <cellStyle name="Output 10" xfId="2355" xr:uid="{00000000-0005-0000-0000-000055090000}"/>
    <cellStyle name="Output 11" xfId="2356" xr:uid="{00000000-0005-0000-0000-000056090000}"/>
    <cellStyle name="Output 12" xfId="2357" xr:uid="{00000000-0005-0000-0000-000057090000}"/>
    <cellStyle name="Output 13" xfId="2358" xr:uid="{00000000-0005-0000-0000-000058090000}"/>
    <cellStyle name="Output 14" xfId="2359" xr:uid="{00000000-0005-0000-0000-000059090000}"/>
    <cellStyle name="Output 15" xfId="2360" xr:uid="{00000000-0005-0000-0000-00005A090000}"/>
    <cellStyle name="Output 16" xfId="2361" xr:uid="{00000000-0005-0000-0000-00005B090000}"/>
    <cellStyle name="Output 17" xfId="2362" xr:uid="{00000000-0005-0000-0000-00005C090000}"/>
    <cellStyle name="Output 18" xfId="2363" xr:uid="{00000000-0005-0000-0000-00005D090000}"/>
    <cellStyle name="Output 19" xfId="2364" xr:uid="{00000000-0005-0000-0000-00005E090000}"/>
    <cellStyle name="Output 2" xfId="2365" xr:uid="{00000000-0005-0000-0000-00005F090000}"/>
    <cellStyle name="Output 2 2" xfId="2366" xr:uid="{00000000-0005-0000-0000-000060090000}"/>
    <cellStyle name="Output 2 3" xfId="2367" xr:uid="{00000000-0005-0000-0000-000061090000}"/>
    <cellStyle name="Output 2 4" xfId="2368" xr:uid="{00000000-0005-0000-0000-000062090000}"/>
    <cellStyle name="Output 20" xfId="2369" xr:uid="{00000000-0005-0000-0000-000063090000}"/>
    <cellStyle name="Output 21" xfId="2370" xr:uid="{00000000-0005-0000-0000-000064090000}"/>
    <cellStyle name="Output 22" xfId="2371" xr:uid="{00000000-0005-0000-0000-000065090000}"/>
    <cellStyle name="Output 3" xfId="2372" xr:uid="{00000000-0005-0000-0000-000066090000}"/>
    <cellStyle name="Output 4" xfId="2373" xr:uid="{00000000-0005-0000-0000-000067090000}"/>
    <cellStyle name="Output 5" xfId="2374" xr:uid="{00000000-0005-0000-0000-000068090000}"/>
    <cellStyle name="Output 6" xfId="2375" xr:uid="{00000000-0005-0000-0000-000069090000}"/>
    <cellStyle name="Output 7" xfId="2376" xr:uid="{00000000-0005-0000-0000-00006A090000}"/>
    <cellStyle name="Output 8" xfId="2377" xr:uid="{00000000-0005-0000-0000-00006B090000}"/>
    <cellStyle name="Output 9" xfId="2378" xr:uid="{00000000-0005-0000-0000-00006C090000}"/>
    <cellStyle name="Parastais_Abora-Pasaka" xfId="2379" xr:uid="{00000000-0005-0000-0000-00006D090000}"/>
    <cellStyle name="Parasts 2" xfId="2380" xr:uid="{00000000-0005-0000-0000-00006E090000}"/>
    <cellStyle name="Parasts 2 2" xfId="2381" xr:uid="{00000000-0005-0000-0000-00006F090000}"/>
    <cellStyle name="Parasts 2 3" xfId="2382" xr:uid="{00000000-0005-0000-0000-000070090000}"/>
    <cellStyle name="Parasts 2 3 2" xfId="4564" xr:uid="{710CC3F2-F9A7-4381-B56D-AF6F23A86CEC}"/>
    <cellStyle name="Parasts 2 3 2 2" xfId="5330" xr:uid="{BFB70F18-6AD1-4169-8F0F-4F0A6F972E22}"/>
    <cellStyle name="Parasts 2 3 3" xfId="3568" xr:uid="{28432C02-0D51-4C25-9A42-39BA7A36ABB1}"/>
    <cellStyle name="Parasts 2 3 4" xfId="4950" xr:uid="{6E966C28-3810-4041-893D-77A62EF28595}"/>
    <cellStyle name="Parasts 2 3 5" xfId="5732" xr:uid="{AEF7696B-F902-4AF0-9EFD-631F1F8E53A2}"/>
    <cellStyle name="Parasts 3" xfId="2383" xr:uid="{00000000-0005-0000-0000-000071090000}"/>
    <cellStyle name="Parasts 4" xfId="2545" xr:uid="{E7EC2E78-F421-4BF7-A5F5-776A37A43A0F}"/>
    <cellStyle name="Parasts 4 2" xfId="4568" xr:uid="{1011CAEA-0AAF-41BA-BB0E-95686C9B0260}"/>
    <cellStyle name="Parasts 4 3" xfId="3572" xr:uid="{6C6D5A80-AF4F-4127-AD25-129997570566}"/>
    <cellStyle name="Parasts 5" xfId="2596" xr:uid="{45DDA3C0-97CE-4FCE-953C-D7E6F0B2086E}"/>
    <cellStyle name="Perbent 4" xfId="2386" xr:uid="{00000000-0005-0000-0000-000072090000}"/>
    <cellStyle name="Percejt 2 2 2" xfId="2387" xr:uid="{00000000-0005-0000-0000-000073090000}"/>
    <cellStyle name="Percent" xfId="2548" builtinId="5"/>
    <cellStyle name="Percent 2" xfId="2388" xr:uid="{00000000-0005-0000-0000-000075090000}"/>
    <cellStyle name="Percent 2 2" xfId="2389" xr:uid="{00000000-0005-0000-0000-000076090000}"/>
    <cellStyle name="Percent 2 2 2" xfId="2390" xr:uid="{00000000-0005-0000-0000-000077090000}"/>
    <cellStyle name="Percent 2 3" xfId="2391" xr:uid="{00000000-0005-0000-0000-000078090000}"/>
    <cellStyle name="Percent 2 3 2" xfId="2392" xr:uid="{00000000-0005-0000-0000-000079090000}"/>
    <cellStyle name="Percent 3" xfId="2393" xr:uid="{00000000-0005-0000-0000-00007A090000}"/>
    <cellStyle name="Percent 3 2" xfId="2394" xr:uid="{00000000-0005-0000-0000-00007B090000}"/>
    <cellStyle name="Percent 3 3" xfId="2395" xr:uid="{00000000-0005-0000-0000-00007C090000}"/>
    <cellStyle name="Percent 3 4" xfId="2396" xr:uid="{00000000-0005-0000-0000-00007D090000}"/>
    <cellStyle name="Percent 3 4 2" xfId="2397" xr:uid="{00000000-0005-0000-0000-00007E090000}"/>
    <cellStyle name="Percent 4" xfId="2398" xr:uid="{00000000-0005-0000-0000-00007F090000}"/>
    <cellStyle name="Percent 4 2" xfId="2399" xr:uid="{00000000-0005-0000-0000-000080090000}"/>
    <cellStyle name="Percent 4 3" xfId="2400" xr:uid="{00000000-0005-0000-0000-000081090000}"/>
    <cellStyle name="Percent 4 4" xfId="4565" xr:uid="{0F621981-6ECA-4A20-94D7-6690C1465227}"/>
    <cellStyle name="Percent 4 5" xfId="3569" xr:uid="{E8B744BA-01ED-4BBC-8E17-823631D29D83}"/>
    <cellStyle name="Percent 5" xfId="2401" xr:uid="{00000000-0005-0000-0000-000082090000}"/>
    <cellStyle name="Percent 5 2" xfId="2597" xr:uid="{9CED973D-4A58-4D0C-8A5D-11F0C2DD8F49}"/>
    <cellStyle name="Percent 6" xfId="2402" xr:uid="{00000000-0005-0000-0000-000083090000}"/>
    <cellStyle name="Percent 7" xfId="2403" xr:uid="{00000000-0005-0000-0000-000084090000}"/>
    <cellStyle name="Percent 8" xfId="2404" xr:uid="{00000000-0005-0000-0000-000085090000}"/>
    <cellStyle name="Percent 9" xfId="2405" xr:uid="{00000000-0005-0000-0000-000086090000}"/>
    <cellStyle name="Piezīme 2" xfId="2407" xr:uid="{00000000-0005-0000-0000-000087090000}"/>
    <cellStyle name="Piezīme 3" xfId="2408" xr:uid="{00000000-0005-0000-0000-000088090000}"/>
    <cellStyle name="Piezīme 4" xfId="2409" xr:uid="{00000000-0005-0000-0000-000089090000}"/>
    <cellStyle name="Piezīme 4 2" xfId="2410" xr:uid="{00000000-0005-0000-0000-00008A090000}"/>
    <cellStyle name="Position" xfId="2411" xr:uid="{00000000-0005-0000-0000-00008B090000}"/>
    <cellStyle name="Saistītā šūna" xfId="2413" xr:uid="{00000000-0005-0000-0000-00008C090000}"/>
    <cellStyle name="Standard_Anpassen der Amortisation" xfId="2415" xr:uid="{00000000-0005-0000-0000-00008D090000}"/>
    <cellStyle name="Stils 1" xfId="2416" xr:uid="{00000000-0005-0000-0000-00008E090000}"/>
    <cellStyle name="Style 1" xfId="2417" xr:uid="{00000000-0005-0000-0000-00008F090000}"/>
    <cellStyle name="Style 1 2" xfId="2418" xr:uid="{00000000-0005-0000-0000-000090090000}"/>
    <cellStyle name="Style 2" xfId="2419" xr:uid="{00000000-0005-0000-0000-000091090000}"/>
    <cellStyle name="Title 10" xfId="2421" xr:uid="{00000000-0005-0000-0000-000092090000}"/>
    <cellStyle name="Title 11" xfId="2422" xr:uid="{00000000-0005-0000-0000-000093090000}"/>
    <cellStyle name="Title 12" xfId="2423" xr:uid="{00000000-0005-0000-0000-000094090000}"/>
    <cellStyle name="Title 13" xfId="2424" xr:uid="{00000000-0005-0000-0000-000095090000}"/>
    <cellStyle name="Title 14" xfId="2425" xr:uid="{00000000-0005-0000-0000-000096090000}"/>
    <cellStyle name="Title 15" xfId="2426" xr:uid="{00000000-0005-0000-0000-000097090000}"/>
    <cellStyle name="Title 16" xfId="2427" xr:uid="{00000000-0005-0000-0000-000098090000}"/>
    <cellStyle name="Title 17" xfId="2428" xr:uid="{00000000-0005-0000-0000-000099090000}"/>
    <cellStyle name="Title 18" xfId="2429" xr:uid="{00000000-0005-0000-0000-00009A090000}"/>
    <cellStyle name="Title 19" xfId="2430" xr:uid="{00000000-0005-0000-0000-00009B090000}"/>
    <cellStyle name="Title 2" xfId="2431" xr:uid="{00000000-0005-0000-0000-00009C090000}"/>
    <cellStyle name="Title 2 2" xfId="2432" xr:uid="{00000000-0005-0000-0000-00009D090000}"/>
    <cellStyle name="Title 2 3" xfId="2433" xr:uid="{00000000-0005-0000-0000-00009E090000}"/>
    <cellStyle name="Title 20" xfId="2434" xr:uid="{00000000-0005-0000-0000-00009F090000}"/>
    <cellStyle name="Title 21" xfId="2435" xr:uid="{00000000-0005-0000-0000-0000A0090000}"/>
    <cellStyle name="Title 22" xfId="2436" xr:uid="{00000000-0005-0000-0000-0000A1090000}"/>
    <cellStyle name="Title 3" xfId="2437" xr:uid="{00000000-0005-0000-0000-0000A2090000}"/>
    <cellStyle name="Title 4" xfId="2438" xr:uid="{00000000-0005-0000-0000-0000A3090000}"/>
    <cellStyle name="Title 5" xfId="2439" xr:uid="{00000000-0005-0000-0000-0000A4090000}"/>
    <cellStyle name="Title 6" xfId="2440" xr:uid="{00000000-0005-0000-0000-0000A5090000}"/>
    <cellStyle name="Title 7" xfId="2441" xr:uid="{00000000-0005-0000-0000-0000A6090000}"/>
    <cellStyle name="Title 8" xfId="2442" xr:uid="{00000000-0005-0000-0000-0000A7090000}"/>
    <cellStyle name="Title 9" xfId="2443" xr:uid="{00000000-0005-0000-0000-0000A8090000}"/>
    <cellStyle name="Total 10" xfId="2445" xr:uid="{00000000-0005-0000-0000-0000A9090000}"/>
    <cellStyle name="Total 11" xfId="2446" xr:uid="{00000000-0005-0000-0000-0000AA090000}"/>
    <cellStyle name="Total 12" xfId="2447" xr:uid="{00000000-0005-0000-0000-0000AB090000}"/>
    <cellStyle name="Total 13" xfId="2448" xr:uid="{00000000-0005-0000-0000-0000AC090000}"/>
    <cellStyle name="Total 14" xfId="2449" xr:uid="{00000000-0005-0000-0000-0000AD090000}"/>
    <cellStyle name="Total 15" xfId="2450" xr:uid="{00000000-0005-0000-0000-0000AE090000}"/>
    <cellStyle name="Total 16" xfId="2451" xr:uid="{00000000-0005-0000-0000-0000AF090000}"/>
    <cellStyle name="Total 17" xfId="2452" xr:uid="{00000000-0005-0000-0000-0000B0090000}"/>
    <cellStyle name="Total 18" xfId="2453" xr:uid="{00000000-0005-0000-0000-0000B1090000}"/>
    <cellStyle name="Total 19" xfId="2454" xr:uid="{00000000-0005-0000-0000-0000B2090000}"/>
    <cellStyle name="Total 2" xfId="2455" xr:uid="{00000000-0005-0000-0000-0000B3090000}"/>
    <cellStyle name="Total 2 2" xfId="2456" xr:uid="{00000000-0005-0000-0000-0000B4090000}"/>
    <cellStyle name="Total 2 3" xfId="2457" xr:uid="{00000000-0005-0000-0000-0000B5090000}"/>
    <cellStyle name="Total 2 4" xfId="2458" xr:uid="{00000000-0005-0000-0000-0000B6090000}"/>
    <cellStyle name="Total 20" xfId="2459" xr:uid="{00000000-0005-0000-0000-0000B7090000}"/>
    <cellStyle name="Total 21" xfId="2460" xr:uid="{00000000-0005-0000-0000-0000B8090000}"/>
    <cellStyle name="Total 22" xfId="2461" xr:uid="{00000000-0005-0000-0000-0000B9090000}"/>
    <cellStyle name="Total 3" xfId="2462" xr:uid="{00000000-0005-0000-0000-0000BA090000}"/>
    <cellStyle name="Total 4" xfId="2463" xr:uid="{00000000-0005-0000-0000-0000BB090000}"/>
    <cellStyle name="Total 5" xfId="2464" xr:uid="{00000000-0005-0000-0000-0000BC090000}"/>
    <cellStyle name="Total 6" xfId="2465" xr:uid="{00000000-0005-0000-0000-0000BD090000}"/>
    <cellStyle name="Total 7" xfId="2466" xr:uid="{00000000-0005-0000-0000-0000BE090000}"/>
    <cellStyle name="Total 8" xfId="2467" xr:uid="{00000000-0005-0000-0000-0000BF090000}"/>
    <cellStyle name="Total 9" xfId="2468" xr:uid="{00000000-0005-0000-0000-0000C0090000}"/>
    <cellStyle name="Unit" xfId="2469" xr:uid="{00000000-0005-0000-0000-0000C1090000}"/>
    <cellStyle name="Unit 2" xfId="2470" xr:uid="{00000000-0005-0000-0000-0000C2090000}"/>
    <cellStyle name="Virsraksts 1 2" xfId="2472" xr:uid="{00000000-0005-0000-0000-0000C3090000}"/>
    <cellStyle name="Virsraksts 2 2" xfId="2474" xr:uid="{00000000-0005-0000-0000-0000C4090000}"/>
    <cellStyle name="Virsraksts 3 2" xfId="2476" xr:uid="{00000000-0005-0000-0000-0000C5090000}"/>
    <cellStyle name="Virsraksts 4 2" xfId="2478" xr:uid="{00000000-0005-0000-0000-0000C6090000}"/>
    <cellStyle name="Währung [0]_Compiling Utility Macros" xfId="2479" xr:uid="{00000000-0005-0000-0000-0000C7090000}"/>
    <cellStyle name="Währung_Compiling Utility Macros" xfId="2480" xr:uid="{00000000-0005-0000-0000-0000C8090000}"/>
    <cellStyle name="Warning Text 10" xfId="2482" xr:uid="{00000000-0005-0000-0000-0000C9090000}"/>
    <cellStyle name="Warning Text 11" xfId="2483" xr:uid="{00000000-0005-0000-0000-0000CA090000}"/>
    <cellStyle name="Warning Text 12" xfId="2484" xr:uid="{00000000-0005-0000-0000-0000CB090000}"/>
    <cellStyle name="Warning Text 13" xfId="2485" xr:uid="{00000000-0005-0000-0000-0000CC090000}"/>
    <cellStyle name="Warning Text 14" xfId="2486" xr:uid="{00000000-0005-0000-0000-0000CD090000}"/>
    <cellStyle name="Warning Text 15" xfId="2487" xr:uid="{00000000-0005-0000-0000-0000CE090000}"/>
    <cellStyle name="Warning Text 16" xfId="2488" xr:uid="{00000000-0005-0000-0000-0000CF090000}"/>
    <cellStyle name="Warning Text 17" xfId="2489" xr:uid="{00000000-0005-0000-0000-0000D0090000}"/>
    <cellStyle name="Warning Text 18" xfId="2490" xr:uid="{00000000-0005-0000-0000-0000D1090000}"/>
    <cellStyle name="Warning Text 19" xfId="2491" xr:uid="{00000000-0005-0000-0000-0000D2090000}"/>
    <cellStyle name="Warning Text 2" xfId="2492" xr:uid="{00000000-0005-0000-0000-0000D3090000}"/>
    <cellStyle name="Warning Text 2 2" xfId="2493" xr:uid="{00000000-0005-0000-0000-0000D4090000}"/>
    <cellStyle name="Warning Text 2 3" xfId="2494" xr:uid="{00000000-0005-0000-0000-0000D5090000}"/>
    <cellStyle name="Warning Text 2 4" xfId="2495" xr:uid="{00000000-0005-0000-0000-0000D6090000}"/>
    <cellStyle name="Warning Text 20" xfId="2496" xr:uid="{00000000-0005-0000-0000-0000D7090000}"/>
    <cellStyle name="Warning Text 21" xfId="2497" xr:uid="{00000000-0005-0000-0000-0000D8090000}"/>
    <cellStyle name="Warning Text 22" xfId="2498" xr:uid="{00000000-0005-0000-0000-0000D9090000}"/>
    <cellStyle name="Warning Text 3" xfId="2499" xr:uid="{00000000-0005-0000-0000-0000DA090000}"/>
    <cellStyle name="Warning Text 4" xfId="2500" xr:uid="{00000000-0005-0000-0000-0000DB090000}"/>
    <cellStyle name="Warning Text 5" xfId="2501" xr:uid="{00000000-0005-0000-0000-0000DC090000}"/>
    <cellStyle name="Warning Text 6" xfId="2502" xr:uid="{00000000-0005-0000-0000-0000DD090000}"/>
    <cellStyle name="Warning Text 7" xfId="2503" xr:uid="{00000000-0005-0000-0000-0000DE090000}"/>
    <cellStyle name="Warning Text 8" xfId="2504" xr:uid="{00000000-0005-0000-0000-0000DF090000}"/>
    <cellStyle name="Warning Text 9" xfId="2505" xr:uid="{00000000-0005-0000-0000-0000E0090000}"/>
    <cellStyle name="Акцент1" xfId="2506" xr:uid="{00000000-0005-0000-0000-0000E1090000}"/>
    <cellStyle name="Акцент2" xfId="2507" xr:uid="{00000000-0005-0000-0000-0000E2090000}"/>
    <cellStyle name="Акцент3" xfId="2508" xr:uid="{00000000-0005-0000-0000-0000E3090000}"/>
    <cellStyle name="Акцент4" xfId="2509" xr:uid="{00000000-0005-0000-0000-0000E4090000}"/>
    <cellStyle name="Акцент5" xfId="2510" xr:uid="{00000000-0005-0000-0000-0000E5090000}"/>
    <cellStyle name="Акцент6" xfId="2511" xr:uid="{00000000-0005-0000-0000-0000E6090000}"/>
    <cellStyle name="Ввод " xfId="2512" xr:uid="{00000000-0005-0000-0000-0000E7090000}"/>
    <cellStyle name="Вывод" xfId="2513" xr:uid="{00000000-0005-0000-0000-0000E8090000}"/>
    <cellStyle name="Вычисление" xfId="2514" xr:uid="{00000000-0005-0000-0000-0000E9090000}"/>
    <cellStyle name="Гиперссылка 2" xfId="2515" xr:uid="{00000000-0005-0000-0000-0000EA090000}"/>
    <cellStyle name="Заголовок 1" xfId="2516" xr:uid="{00000000-0005-0000-0000-0000EB090000}"/>
    <cellStyle name="Заголовок 2" xfId="2517" xr:uid="{00000000-0005-0000-0000-0000EC090000}"/>
    <cellStyle name="Заголовок 3" xfId="2518" xr:uid="{00000000-0005-0000-0000-0000ED090000}"/>
    <cellStyle name="Заголовок 4" xfId="2519" xr:uid="{00000000-0005-0000-0000-0000EE090000}"/>
    <cellStyle name="Итог" xfId="2520" xr:uid="{00000000-0005-0000-0000-0000EF090000}"/>
    <cellStyle name="Контрольная ячейка" xfId="2521" xr:uid="{00000000-0005-0000-0000-0000F0090000}"/>
    <cellStyle name="Название" xfId="2522" xr:uid="{00000000-0005-0000-0000-0000F1090000}"/>
    <cellStyle name="Нейтральный" xfId="2523" xr:uid="{00000000-0005-0000-0000-0000F2090000}"/>
    <cellStyle name="Нейтральный 2" xfId="2524" xr:uid="{00000000-0005-0000-0000-0000F3090000}"/>
    <cellStyle name="Нейтральный 3" xfId="2525" xr:uid="{00000000-0005-0000-0000-0000F4090000}"/>
    <cellStyle name="Обычный 10" xfId="2526" xr:uid="{00000000-0005-0000-0000-0000F5090000}"/>
    <cellStyle name="Обычный 2" xfId="2527" xr:uid="{00000000-0005-0000-0000-0000F6090000}"/>
    <cellStyle name="Обычный 3" xfId="2528" xr:uid="{00000000-0005-0000-0000-0000F7090000}"/>
    <cellStyle name="Обычный 4" xfId="2529" xr:uid="{00000000-0005-0000-0000-0000F8090000}"/>
    <cellStyle name="Обычный 4 2" xfId="2544" xr:uid="{00000000-0005-0000-0000-0000F9090000}"/>
    <cellStyle name="Обычный 7" xfId="2530" xr:uid="{00000000-0005-0000-0000-0000FA090000}"/>
    <cellStyle name="Обычный 8" xfId="2531" xr:uid="{00000000-0005-0000-0000-0000FB090000}"/>
    <cellStyle name="Обычный_2009-04-27_PED IESN" xfId="2532" xr:uid="{00000000-0005-0000-0000-0000FC090000}"/>
    <cellStyle name="Плохой" xfId="2533" xr:uid="{00000000-0005-0000-0000-0000FD090000}"/>
    <cellStyle name="Пояснение" xfId="2534" xr:uid="{00000000-0005-0000-0000-0000FE090000}"/>
    <cellStyle name="Примечание" xfId="2535" xr:uid="{00000000-0005-0000-0000-0000FF090000}"/>
    <cellStyle name="Процентный_Tame BS AUE" xfId="2536" xr:uid="{00000000-0005-0000-0000-0000000A0000}"/>
    <cellStyle name="Связанная ячейка" xfId="2537" xr:uid="{00000000-0005-0000-0000-0000010A0000}"/>
    <cellStyle name="Стиль 1" xfId="2538" xr:uid="{00000000-0005-0000-0000-0000020A0000}"/>
    <cellStyle name="Текст предупреждения" xfId="2539" xr:uid="{00000000-0005-0000-0000-0000030A0000}"/>
    <cellStyle name="Финансовый_Tame BS AUE" xfId="2540" xr:uid="{00000000-0005-0000-0000-0000040A0000}"/>
    <cellStyle name="Хороший" xfId="2541" xr:uid="{00000000-0005-0000-0000-0000050A0000}"/>
  </cellStyles>
  <dxfs count="55">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ndense val="0"/>
        <extend val="0"/>
        <color indexed="55"/>
      </fon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U:\BV_LV\Riga%20Waterfront\C2-9%20Power%20station\PTE\BOQ\2025.09.17.RWC2-09_BOQ.xlsx" TargetMode="External"/><Relationship Id="rId1" Type="http://schemas.openxmlformats.org/officeDocument/2006/relationships/externalLinkPath" Target="/BV_LV/Riga%20Waterfront/C2-9%20Power%20station/PTE/BOQ/2025.09.17.RWC2-09_BOQ.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O"/>
      <sheetName val="KS"/>
      <sheetName val="A General requirements "/>
      <sheetName val="B Day works "/>
      <sheetName val="0-1"/>
      <sheetName val="0-2D"/>
      <sheetName val="0-3"/>
      <sheetName val="1-0Z"/>
      <sheetName val="1-1P"/>
      <sheetName val="1-2P"/>
      <sheetName val="1-3Pp"/>
      <sheetName val="1-4S"/>
      <sheetName val="1-5T"/>
      <sheetName val="1-6P"/>
      <sheetName val="1-7K"/>
      <sheetName val="1-8J"/>
      <sheetName val="1-9F"/>
      <sheetName val="1-10L"/>
      <sheetName val="1-11Gp"/>
      <sheetName val="1-12S"/>
      <sheetName val="1-13G"/>
      <sheetName val="1-14G"/>
      <sheetName val="1-15S"/>
      <sheetName val="1-16D"/>
      <sheetName val="1-17"/>
      <sheetName val="1-18"/>
      <sheetName val="2-1"/>
      <sheetName val="2-2"/>
      <sheetName val="2-3"/>
      <sheetName val="2-4"/>
      <sheetName val="2-5"/>
      <sheetName val="2-6"/>
      <sheetName val="2-7"/>
      <sheetName val="2-8"/>
      <sheetName val="2-9"/>
      <sheetName val="2-10"/>
      <sheetName val="2-11"/>
      <sheetName val="2-12"/>
      <sheetName val="2-13"/>
      <sheetName val="2-14"/>
      <sheetName val="2-15"/>
      <sheetName val="2-16"/>
      <sheetName val="2-17"/>
      <sheetName val="3-1"/>
      <sheetName val="3-2"/>
      <sheetName val="3-3"/>
      <sheetName val="3-4"/>
      <sheetName val="3-5"/>
      <sheetName val="3-6"/>
      <sheetName val="3-7"/>
      <sheetName val="3-8"/>
      <sheetName val="3-9"/>
      <sheetName val="3-10"/>
      <sheetName val="3-11"/>
      <sheetName val="3-12"/>
      <sheetName val="4-1"/>
      <sheetName val="4-2"/>
      <sheetName val="4-3"/>
      <sheetName val="4-4"/>
      <sheetName val="4-5"/>
      <sheetName val="4-6"/>
      <sheetName val="4-7"/>
      <sheetName val="4-8"/>
      <sheetName val="4-9"/>
      <sheetName val="5-1"/>
      <sheetName val="5-2"/>
      <sheetName val="5-3"/>
      <sheetName val="5-4"/>
      <sheetName val="5-5"/>
      <sheetName val="5-6"/>
    </sheetNames>
    <sheetDataSet>
      <sheetData sheetId="0" refreshError="1"/>
      <sheetData sheetId="1" refreshError="1">
        <row r="4">
          <cell r="C4" t="str">
            <v>Būves nosaukums/Building: C2-9</v>
          </cell>
        </row>
        <row r="5">
          <cell r="C5" t="str">
            <v>Objekta nosaukums/Object: TEC ēkas pārbūve par atpūtas centru C2-9/TEC building reconstruction into a recreation center C2-9</v>
          </cell>
        </row>
        <row r="6">
          <cell r="C6" t="str">
            <v>Objekta adrese/Object adress: Andrejostas iela 21, Rīga, LV-1045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syncVertical="1" syncRef="A1" transitionEvaluation="1"/>
  <dimension ref="A1:S276"/>
  <sheetViews>
    <sheetView tabSelected="1" zoomScaleNormal="100" zoomScaleSheetLayoutView="55" workbookViewId="0">
      <selection activeCell="H36" sqref="H36"/>
    </sheetView>
  </sheetViews>
  <sheetFormatPr defaultColWidth="12.5546875" defaultRowHeight="13.2"/>
  <cols>
    <col min="1" max="1" width="5.6640625" style="48" customWidth="1"/>
    <col min="2" max="2" width="9.5546875" style="48" customWidth="1"/>
    <col min="3" max="3" width="70.5546875" style="69" customWidth="1"/>
    <col min="4" max="4" width="26.21875" style="52" customWidth="1"/>
    <col min="5" max="5" width="14.5546875" style="52" customWidth="1"/>
    <col min="6" max="6" width="14" style="52" bestFit="1" customWidth="1"/>
    <col min="7" max="16384" width="12.5546875" style="52"/>
  </cols>
  <sheetData>
    <row r="1" spans="2:19">
      <c r="C1" s="49"/>
      <c r="D1" s="50"/>
      <c r="E1" s="51"/>
    </row>
    <row r="2" spans="2:19">
      <c r="C2" s="53"/>
      <c r="D2" s="50"/>
    </row>
    <row r="3" spans="2:19">
      <c r="C3" s="54"/>
      <c r="H3" s="55"/>
      <c r="I3" s="55"/>
      <c r="S3" s="56"/>
    </row>
    <row r="4" spans="2:19">
      <c r="B4" s="57"/>
      <c r="C4" s="54"/>
      <c r="H4" s="58"/>
      <c r="I4" s="55"/>
      <c r="S4" s="56"/>
    </row>
    <row r="5" spans="2:19">
      <c r="C5" s="54"/>
    </row>
    <row r="6" spans="2:19">
      <c r="C6" s="54"/>
    </row>
    <row r="7" spans="2:19">
      <c r="C7" s="54"/>
      <c r="D7" s="59"/>
      <c r="E7" s="59"/>
      <c r="F7" s="60"/>
    </row>
    <row r="8" spans="2:19">
      <c r="C8" s="54"/>
      <c r="D8" s="59"/>
      <c r="E8" s="59"/>
      <c r="F8" s="61"/>
    </row>
    <row r="9" spans="2:19">
      <c r="C9" s="49"/>
      <c r="E9" s="51"/>
    </row>
    <row r="10" spans="2:19">
      <c r="C10" s="53"/>
    </row>
    <row r="11" spans="2:19">
      <c r="C11" s="247" t="s">
        <v>30</v>
      </c>
      <c r="D11" s="50"/>
    </row>
    <row r="12" spans="2:19">
      <c r="C12" s="53"/>
      <c r="D12" s="50"/>
    </row>
    <row r="13" spans="2:19">
      <c r="C13" s="49" t="s">
        <v>2709</v>
      </c>
      <c r="D13" s="50"/>
    </row>
    <row r="14" spans="2:19">
      <c r="C14" s="55" t="s">
        <v>1074</v>
      </c>
    </row>
    <row r="15" spans="2:19">
      <c r="C15" s="49" t="s">
        <v>2710</v>
      </c>
    </row>
    <row r="16" spans="2:19">
      <c r="C16" s="49"/>
    </row>
    <row r="17" spans="1:6">
      <c r="C17" s="53"/>
    </row>
    <row r="18" spans="1:6">
      <c r="C18" s="49"/>
    </row>
    <row r="19" spans="1:6">
      <c r="C19" s="52"/>
      <c r="D19" s="62"/>
    </row>
    <row r="20" spans="1:6">
      <c r="C20" s="49"/>
    </row>
    <row r="21" spans="1:6">
      <c r="A21" s="1935" t="s">
        <v>9</v>
      </c>
      <c r="B21" s="1936" t="s">
        <v>8</v>
      </c>
      <c r="C21" s="1938" t="s">
        <v>10</v>
      </c>
      <c r="D21" s="1940" t="s">
        <v>11</v>
      </c>
      <c r="E21" s="55"/>
    </row>
    <row r="22" spans="1:6">
      <c r="A22" s="1935"/>
      <c r="B22" s="1937"/>
      <c r="C22" s="1939"/>
      <c r="D22" s="1941"/>
      <c r="E22" s="63"/>
    </row>
    <row r="23" spans="1:6">
      <c r="A23" s="118">
        <v>1</v>
      </c>
      <c r="B23" s="118">
        <v>2</v>
      </c>
      <c r="C23" s="118">
        <v>3</v>
      </c>
      <c r="D23" s="118">
        <f>C23+1</f>
        <v>4</v>
      </c>
      <c r="E23" s="63"/>
    </row>
    <row r="24" spans="1:6" ht="20.399999999999999">
      <c r="A24" s="376">
        <v>1</v>
      </c>
      <c r="B24" s="377" t="s">
        <v>4</v>
      </c>
      <c r="C24" s="378" t="s">
        <v>7</v>
      </c>
      <c r="D24" s="379">
        <f>KS!D21</f>
        <v>0</v>
      </c>
      <c r="E24" s="64"/>
    </row>
    <row r="25" spans="1:6">
      <c r="A25" s="380">
        <v>2</v>
      </c>
      <c r="B25" s="371">
        <v>1</v>
      </c>
      <c r="C25" s="372" t="s">
        <v>336</v>
      </c>
      <c r="D25" s="381">
        <f>KS!D45</f>
        <v>0</v>
      </c>
      <c r="E25" s="64"/>
    </row>
    <row r="26" spans="1:6">
      <c r="A26" s="380">
        <v>3</v>
      </c>
      <c r="B26" s="320">
        <v>2</v>
      </c>
      <c r="C26" s="373" t="s">
        <v>122</v>
      </c>
      <c r="D26" s="381">
        <f>KS!D60</f>
        <v>0</v>
      </c>
      <c r="E26" s="64"/>
    </row>
    <row r="27" spans="1:6">
      <c r="A27" s="380">
        <v>4</v>
      </c>
      <c r="B27" s="320">
        <v>3</v>
      </c>
      <c r="C27" s="373" t="s">
        <v>123</v>
      </c>
      <c r="D27" s="381">
        <f>KS!D73</f>
        <v>0</v>
      </c>
      <c r="E27" s="64"/>
    </row>
    <row r="28" spans="1:6">
      <c r="A28" s="380">
        <v>5</v>
      </c>
      <c r="B28" s="371"/>
      <c r="C28" s="374" t="s">
        <v>27</v>
      </c>
      <c r="D28" s="382">
        <f>D25+D26+D27</f>
        <v>0</v>
      </c>
      <c r="F28" s="65"/>
    </row>
    <row r="29" spans="1:6">
      <c r="A29" s="380">
        <v>6</v>
      </c>
      <c r="B29" s="371">
        <v>4</v>
      </c>
      <c r="C29" s="375" t="s">
        <v>671</v>
      </c>
      <c r="D29" s="383">
        <f>KS!D87</f>
        <v>0</v>
      </c>
      <c r="F29" s="66"/>
    </row>
    <row r="30" spans="1:6">
      <c r="A30" s="385">
        <v>7</v>
      </c>
      <c r="B30" s="393">
        <v>5</v>
      </c>
      <c r="C30" s="394" t="s">
        <v>672</v>
      </c>
      <c r="D30" s="395">
        <f>KS!D100</f>
        <v>0</v>
      </c>
      <c r="E30" s="66"/>
      <c r="F30" s="66"/>
    </row>
    <row r="31" spans="1:6">
      <c r="A31" s="389">
        <v>8</v>
      </c>
      <c r="B31" s="390"/>
      <c r="C31" s="391" t="s">
        <v>26</v>
      </c>
      <c r="D31" s="392">
        <f>D24+D28+D29+D30</f>
        <v>0</v>
      </c>
      <c r="E31" s="65"/>
      <c r="F31" s="65"/>
    </row>
    <row r="32" spans="1:6">
      <c r="A32" s="380">
        <v>9</v>
      </c>
      <c r="B32" s="370"/>
      <c r="C32" s="318" t="s">
        <v>4743</v>
      </c>
      <c r="D32" s="384">
        <f>ROUND(D31*8%,2)</f>
        <v>0</v>
      </c>
      <c r="E32" s="65"/>
      <c r="F32" s="65"/>
    </row>
    <row r="33" spans="1:6">
      <c r="A33" s="380">
        <v>10</v>
      </c>
      <c r="B33" s="370"/>
      <c r="C33" s="318" t="s">
        <v>4744</v>
      </c>
      <c r="D33" s="384">
        <f>ROUND(D32*0.05,2)</f>
        <v>0</v>
      </c>
      <c r="E33" s="65"/>
      <c r="F33" s="65"/>
    </row>
    <row r="34" spans="1:6">
      <c r="A34" s="380">
        <v>11</v>
      </c>
      <c r="B34" s="370"/>
      <c r="C34" s="318" t="s">
        <v>4745</v>
      </c>
      <c r="D34" s="384">
        <f>ROUND(D31*5%,2)</f>
        <v>0</v>
      </c>
      <c r="E34" s="65"/>
      <c r="F34" s="65"/>
    </row>
    <row r="35" spans="1:6">
      <c r="A35" s="385">
        <v>12</v>
      </c>
      <c r="B35" s="386"/>
      <c r="C35" s="387" t="s">
        <v>28</v>
      </c>
      <c r="D35" s="388">
        <f>D31+D32+D34</f>
        <v>0</v>
      </c>
      <c r="F35" s="71"/>
    </row>
    <row r="36" spans="1:6">
      <c r="C36" s="248"/>
      <c r="F36" s="71"/>
    </row>
    <row r="37" spans="1:6">
      <c r="A37" s="67"/>
      <c r="B37" s="68"/>
      <c r="C37" s="72" t="s">
        <v>32</v>
      </c>
      <c r="D37" s="73">
        <f>D35*0.21</f>
        <v>0</v>
      </c>
    </row>
    <row r="38" spans="1:6">
      <c r="D38" s="70"/>
    </row>
    <row r="39" spans="1:6">
      <c r="C39" s="116"/>
      <c r="D39" s="117"/>
      <c r="E39" s="116"/>
    </row>
    <row r="40" spans="1:6">
      <c r="C40" s="52"/>
      <c r="D40" s="70"/>
    </row>
    <row r="41" spans="1:6">
      <c r="C41" s="52"/>
      <c r="D41" s="70"/>
    </row>
    <row r="42" spans="1:6">
      <c r="C42" s="52"/>
      <c r="D42" s="70"/>
    </row>
    <row r="43" spans="1:6">
      <c r="C43" s="52"/>
      <c r="D43" s="70"/>
    </row>
    <row r="44" spans="1:6">
      <c r="C44" s="52"/>
      <c r="D44" s="70"/>
    </row>
    <row r="45" spans="1:6">
      <c r="B45" s="52"/>
      <c r="C45" s="52"/>
      <c r="D45" s="70"/>
    </row>
    <row r="46" spans="1:6">
      <c r="B46" s="52"/>
      <c r="C46" s="52"/>
      <c r="D46" s="70"/>
    </row>
    <row r="47" spans="1:6">
      <c r="B47" s="52"/>
      <c r="C47" s="52"/>
      <c r="D47" s="70"/>
      <c r="E47" s="115"/>
    </row>
    <row r="48" spans="1:6">
      <c r="B48" s="52"/>
      <c r="D48" s="70"/>
    </row>
    <row r="49" spans="2:4">
      <c r="B49" s="52"/>
      <c r="D49" s="70"/>
    </row>
    <row r="50" spans="2:4">
      <c r="B50" s="52"/>
      <c r="D50" s="70"/>
    </row>
    <row r="51" spans="2:4">
      <c r="B51" s="52"/>
      <c r="D51" s="70"/>
    </row>
    <row r="52" spans="2:4">
      <c r="B52" s="52"/>
      <c r="D52" s="70"/>
    </row>
    <row r="53" spans="2:4">
      <c r="B53" s="52"/>
      <c r="D53" s="70"/>
    </row>
    <row r="54" spans="2:4">
      <c r="B54" s="52"/>
      <c r="D54" s="70"/>
    </row>
    <row r="55" spans="2:4">
      <c r="B55" s="52"/>
      <c r="D55" s="70"/>
    </row>
    <row r="56" spans="2:4">
      <c r="B56" s="52"/>
      <c r="D56" s="70"/>
    </row>
    <row r="57" spans="2:4">
      <c r="B57" s="52"/>
      <c r="D57" s="70"/>
    </row>
    <row r="58" spans="2:4">
      <c r="B58" s="52"/>
      <c r="D58" s="70"/>
    </row>
    <row r="59" spans="2:4">
      <c r="B59" s="52"/>
      <c r="D59" s="70"/>
    </row>
    <row r="60" spans="2:4">
      <c r="B60" s="52"/>
      <c r="D60" s="70"/>
    </row>
    <row r="61" spans="2:4">
      <c r="B61" s="52"/>
      <c r="D61" s="70"/>
    </row>
    <row r="62" spans="2:4">
      <c r="D62" s="70"/>
    </row>
    <row r="63" spans="2:4">
      <c r="D63" s="70"/>
    </row>
    <row r="64" spans="2:4">
      <c r="D64" s="70"/>
    </row>
    <row r="65" spans="4:4">
      <c r="D65" s="70"/>
    </row>
    <row r="66" spans="4:4">
      <c r="D66" s="70"/>
    </row>
    <row r="67" spans="4:4">
      <c r="D67" s="70"/>
    </row>
    <row r="68" spans="4:4">
      <c r="D68" s="70"/>
    </row>
    <row r="69" spans="4:4">
      <c r="D69" s="70"/>
    </row>
    <row r="70" spans="4:4">
      <c r="D70" s="70"/>
    </row>
    <row r="71" spans="4:4">
      <c r="D71" s="70"/>
    </row>
    <row r="72" spans="4:4">
      <c r="D72" s="70"/>
    </row>
    <row r="73" spans="4:4">
      <c r="D73" s="70"/>
    </row>
    <row r="74" spans="4:4">
      <c r="D74" s="70"/>
    </row>
    <row r="75" spans="4:4">
      <c r="D75" s="70"/>
    </row>
    <row r="76" spans="4:4">
      <c r="D76" s="70"/>
    </row>
    <row r="77" spans="4:4">
      <c r="D77" s="70"/>
    </row>
    <row r="78" spans="4:4">
      <c r="D78" s="70"/>
    </row>
    <row r="79" spans="4:4">
      <c r="D79" s="70"/>
    </row>
    <row r="80" spans="4:4">
      <c r="D80" s="70"/>
    </row>
    <row r="81" spans="4:4">
      <c r="D81" s="70"/>
    </row>
    <row r="82" spans="4:4">
      <c r="D82" s="70"/>
    </row>
    <row r="83" spans="4:4">
      <c r="D83" s="70"/>
    </row>
    <row r="84" spans="4:4">
      <c r="D84" s="70"/>
    </row>
    <row r="85" spans="4:4">
      <c r="D85" s="70"/>
    </row>
    <row r="86" spans="4:4">
      <c r="D86" s="70"/>
    </row>
    <row r="87" spans="4:4">
      <c r="D87" s="70"/>
    </row>
    <row r="88" spans="4:4">
      <c r="D88" s="70"/>
    </row>
    <row r="89" spans="4:4">
      <c r="D89" s="70"/>
    </row>
    <row r="90" spans="4:4">
      <c r="D90" s="70"/>
    </row>
    <row r="91" spans="4:4">
      <c r="D91" s="70"/>
    </row>
    <row r="92" spans="4:4">
      <c r="D92" s="70"/>
    </row>
    <row r="93" spans="4:4">
      <c r="D93" s="70"/>
    </row>
    <row r="94" spans="4:4">
      <c r="D94" s="70"/>
    </row>
    <row r="95" spans="4:4">
      <c r="D95" s="70"/>
    </row>
    <row r="96" spans="4:4">
      <c r="D96" s="70"/>
    </row>
    <row r="97" spans="4:4">
      <c r="D97" s="70"/>
    </row>
    <row r="98" spans="4:4">
      <c r="D98" s="70"/>
    </row>
    <row r="99" spans="4:4">
      <c r="D99" s="70"/>
    </row>
    <row r="100" spans="4:4">
      <c r="D100" s="70"/>
    </row>
    <row r="101" spans="4:4">
      <c r="D101" s="70"/>
    </row>
    <row r="102" spans="4:4">
      <c r="D102" s="70"/>
    </row>
    <row r="103" spans="4:4">
      <c r="D103" s="70"/>
    </row>
    <row r="104" spans="4:4">
      <c r="D104" s="70"/>
    </row>
    <row r="105" spans="4:4">
      <c r="D105" s="70"/>
    </row>
    <row r="106" spans="4:4">
      <c r="D106" s="70"/>
    </row>
    <row r="107" spans="4:4">
      <c r="D107" s="70"/>
    </row>
    <row r="108" spans="4:4">
      <c r="D108" s="70"/>
    </row>
    <row r="109" spans="4:4">
      <c r="D109" s="70"/>
    </row>
    <row r="110" spans="4:4">
      <c r="D110" s="70"/>
    </row>
    <row r="111" spans="4:4">
      <c r="D111" s="70"/>
    </row>
    <row r="112" spans="4:4">
      <c r="D112" s="70"/>
    </row>
    <row r="113" spans="4:4">
      <c r="D113" s="70"/>
    </row>
    <row r="114" spans="4:4">
      <c r="D114" s="70"/>
    </row>
    <row r="115" spans="4:4">
      <c r="D115" s="70"/>
    </row>
    <row r="116" spans="4:4">
      <c r="D116" s="70"/>
    </row>
    <row r="117" spans="4:4">
      <c r="D117" s="70"/>
    </row>
    <row r="118" spans="4:4">
      <c r="D118" s="70"/>
    </row>
    <row r="119" spans="4:4">
      <c r="D119" s="70"/>
    </row>
    <row r="120" spans="4:4">
      <c r="D120" s="70"/>
    </row>
    <row r="121" spans="4:4">
      <c r="D121" s="70"/>
    </row>
    <row r="122" spans="4:4">
      <c r="D122" s="70"/>
    </row>
    <row r="123" spans="4:4">
      <c r="D123" s="70"/>
    </row>
    <row r="124" spans="4:4">
      <c r="D124" s="70"/>
    </row>
    <row r="125" spans="4:4">
      <c r="D125" s="70"/>
    </row>
    <row r="126" spans="4:4">
      <c r="D126" s="70"/>
    </row>
    <row r="127" spans="4:4">
      <c r="D127" s="70"/>
    </row>
    <row r="128" spans="4:4">
      <c r="D128" s="70"/>
    </row>
    <row r="129" spans="4:4">
      <c r="D129" s="70"/>
    </row>
    <row r="130" spans="4:4">
      <c r="D130" s="70"/>
    </row>
    <row r="131" spans="4:4">
      <c r="D131" s="70"/>
    </row>
    <row r="132" spans="4:4">
      <c r="D132" s="70"/>
    </row>
    <row r="133" spans="4:4">
      <c r="D133" s="70"/>
    </row>
    <row r="134" spans="4:4">
      <c r="D134" s="70"/>
    </row>
    <row r="135" spans="4:4">
      <c r="D135" s="70"/>
    </row>
    <row r="136" spans="4:4">
      <c r="D136" s="70"/>
    </row>
    <row r="137" spans="4:4">
      <c r="D137" s="70"/>
    </row>
    <row r="138" spans="4:4">
      <c r="D138" s="70"/>
    </row>
    <row r="139" spans="4:4">
      <c r="D139" s="70"/>
    </row>
    <row r="140" spans="4:4">
      <c r="D140" s="70"/>
    </row>
    <row r="141" spans="4:4">
      <c r="D141" s="70"/>
    </row>
    <row r="142" spans="4:4">
      <c r="D142" s="70"/>
    </row>
    <row r="143" spans="4:4">
      <c r="D143" s="70"/>
    </row>
    <row r="144" spans="4:4">
      <c r="D144" s="70"/>
    </row>
    <row r="145" spans="4:4">
      <c r="D145" s="70"/>
    </row>
    <row r="146" spans="4:4">
      <c r="D146" s="70"/>
    </row>
    <row r="147" spans="4:4">
      <c r="D147" s="70"/>
    </row>
    <row r="148" spans="4:4">
      <c r="D148" s="70"/>
    </row>
    <row r="149" spans="4:4">
      <c r="D149" s="70"/>
    </row>
    <row r="150" spans="4:4">
      <c r="D150" s="70"/>
    </row>
    <row r="151" spans="4:4">
      <c r="D151" s="70"/>
    </row>
    <row r="152" spans="4:4">
      <c r="D152" s="70"/>
    </row>
    <row r="153" spans="4:4">
      <c r="D153" s="70"/>
    </row>
    <row r="154" spans="4:4">
      <c r="D154" s="70"/>
    </row>
    <row r="155" spans="4:4">
      <c r="D155" s="70"/>
    </row>
    <row r="156" spans="4:4">
      <c r="D156" s="70"/>
    </row>
    <row r="157" spans="4:4">
      <c r="D157" s="70"/>
    </row>
    <row r="158" spans="4:4">
      <c r="D158" s="70"/>
    </row>
    <row r="159" spans="4:4">
      <c r="D159" s="70"/>
    </row>
    <row r="160" spans="4:4">
      <c r="D160" s="70"/>
    </row>
    <row r="161" spans="4:4">
      <c r="D161" s="70"/>
    </row>
    <row r="162" spans="4:4">
      <c r="D162" s="70"/>
    </row>
    <row r="163" spans="4:4">
      <c r="D163" s="70"/>
    </row>
    <row r="164" spans="4:4">
      <c r="D164" s="70"/>
    </row>
    <row r="165" spans="4:4">
      <c r="D165" s="70"/>
    </row>
    <row r="166" spans="4:4">
      <c r="D166" s="70"/>
    </row>
    <row r="167" spans="4:4">
      <c r="D167" s="70"/>
    </row>
    <row r="168" spans="4:4">
      <c r="D168" s="70"/>
    </row>
    <row r="169" spans="4:4">
      <c r="D169" s="70"/>
    </row>
    <row r="170" spans="4:4">
      <c r="D170" s="70"/>
    </row>
    <row r="171" spans="4:4">
      <c r="D171" s="70"/>
    </row>
    <row r="172" spans="4:4">
      <c r="D172" s="70"/>
    </row>
    <row r="173" spans="4:4">
      <c r="D173" s="70"/>
    </row>
    <row r="174" spans="4:4">
      <c r="D174" s="70"/>
    </row>
    <row r="175" spans="4:4">
      <c r="D175" s="70"/>
    </row>
    <row r="176" spans="4:4">
      <c r="D176" s="70"/>
    </row>
    <row r="177" spans="4:4">
      <c r="D177" s="70"/>
    </row>
    <row r="178" spans="4:4">
      <c r="D178" s="70"/>
    </row>
    <row r="179" spans="4:4">
      <c r="D179" s="70"/>
    </row>
    <row r="180" spans="4:4">
      <c r="D180" s="70"/>
    </row>
    <row r="181" spans="4:4">
      <c r="D181" s="70"/>
    </row>
    <row r="182" spans="4:4">
      <c r="D182" s="70"/>
    </row>
    <row r="183" spans="4:4">
      <c r="D183" s="70"/>
    </row>
    <row r="184" spans="4:4">
      <c r="D184" s="70"/>
    </row>
    <row r="185" spans="4:4">
      <c r="D185" s="70"/>
    </row>
    <row r="186" spans="4:4">
      <c r="D186" s="70"/>
    </row>
    <row r="187" spans="4:4">
      <c r="D187" s="70"/>
    </row>
    <row r="188" spans="4:4">
      <c r="D188" s="70"/>
    </row>
    <row r="189" spans="4:4">
      <c r="D189" s="70"/>
    </row>
    <row r="190" spans="4:4">
      <c r="D190" s="70"/>
    </row>
    <row r="191" spans="4:4">
      <c r="D191" s="70"/>
    </row>
    <row r="192" spans="4:4">
      <c r="D192" s="70"/>
    </row>
    <row r="193" spans="4:4">
      <c r="D193" s="70"/>
    </row>
    <row r="194" spans="4:4">
      <c r="D194" s="70"/>
    </row>
    <row r="195" spans="4:4">
      <c r="D195" s="70"/>
    </row>
    <row r="196" spans="4:4">
      <c r="D196" s="70"/>
    </row>
    <row r="197" spans="4:4">
      <c r="D197" s="70"/>
    </row>
    <row r="198" spans="4:4">
      <c r="D198" s="70"/>
    </row>
    <row r="199" spans="4:4">
      <c r="D199" s="70"/>
    </row>
    <row r="200" spans="4:4">
      <c r="D200" s="70"/>
    </row>
    <row r="201" spans="4:4">
      <c r="D201" s="70"/>
    </row>
    <row r="202" spans="4:4">
      <c r="D202" s="70"/>
    </row>
    <row r="203" spans="4:4">
      <c r="D203" s="70"/>
    </row>
    <row r="204" spans="4:4">
      <c r="D204" s="70"/>
    </row>
    <row r="205" spans="4:4">
      <c r="D205" s="70"/>
    </row>
    <row r="206" spans="4:4">
      <c r="D206" s="70"/>
    </row>
    <row r="207" spans="4:4">
      <c r="D207" s="70"/>
    </row>
    <row r="208" spans="4:4">
      <c r="D208" s="70"/>
    </row>
    <row r="209" spans="4:4">
      <c r="D209" s="70"/>
    </row>
    <row r="210" spans="4:4">
      <c r="D210" s="70"/>
    </row>
    <row r="211" spans="4:4">
      <c r="D211" s="70"/>
    </row>
    <row r="212" spans="4:4">
      <c r="D212" s="70"/>
    </row>
    <row r="213" spans="4:4">
      <c r="D213" s="70"/>
    </row>
    <row r="214" spans="4:4">
      <c r="D214" s="70"/>
    </row>
    <row r="215" spans="4:4">
      <c r="D215" s="70"/>
    </row>
    <row r="216" spans="4:4">
      <c r="D216" s="70"/>
    </row>
    <row r="217" spans="4:4">
      <c r="D217" s="70"/>
    </row>
    <row r="218" spans="4:4">
      <c r="D218" s="70"/>
    </row>
    <row r="219" spans="4:4">
      <c r="D219" s="70"/>
    </row>
    <row r="220" spans="4:4">
      <c r="D220" s="70"/>
    </row>
    <row r="221" spans="4:4">
      <c r="D221" s="70"/>
    </row>
    <row r="222" spans="4:4">
      <c r="D222" s="70"/>
    </row>
    <row r="223" spans="4:4">
      <c r="D223" s="70"/>
    </row>
    <row r="224" spans="4:4">
      <c r="D224" s="70"/>
    </row>
    <row r="225" spans="4:4">
      <c r="D225" s="70"/>
    </row>
    <row r="226" spans="4:4">
      <c r="D226" s="70"/>
    </row>
    <row r="227" spans="4:4">
      <c r="D227" s="70"/>
    </row>
    <row r="228" spans="4:4">
      <c r="D228" s="70"/>
    </row>
    <row r="229" spans="4:4">
      <c r="D229" s="70"/>
    </row>
    <row r="230" spans="4:4">
      <c r="D230" s="70"/>
    </row>
    <row r="231" spans="4:4">
      <c r="D231" s="70"/>
    </row>
    <row r="232" spans="4:4">
      <c r="D232" s="70"/>
    </row>
    <row r="233" spans="4:4">
      <c r="D233" s="70"/>
    </row>
    <row r="234" spans="4:4">
      <c r="D234" s="70"/>
    </row>
    <row r="235" spans="4:4">
      <c r="D235" s="70"/>
    </row>
    <row r="236" spans="4:4">
      <c r="D236" s="70"/>
    </row>
    <row r="237" spans="4:4">
      <c r="D237" s="70"/>
    </row>
    <row r="238" spans="4:4">
      <c r="D238" s="70"/>
    </row>
    <row r="239" spans="4:4">
      <c r="D239" s="70"/>
    </row>
    <row r="240" spans="4:4">
      <c r="D240" s="70"/>
    </row>
    <row r="241" spans="4:4">
      <c r="D241" s="70"/>
    </row>
    <row r="242" spans="4:4">
      <c r="D242" s="70"/>
    </row>
    <row r="243" spans="4:4">
      <c r="D243" s="70"/>
    </row>
    <row r="244" spans="4:4">
      <c r="D244" s="70"/>
    </row>
    <row r="245" spans="4:4">
      <c r="D245" s="70"/>
    </row>
    <row r="246" spans="4:4">
      <c r="D246" s="70"/>
    </row>
    <row r="247" spans="4:4">
      <c r="D247" s="70"/>
    </row>
    <row r="248" spans="4:4">
      <c r="D248" s="70"/>
    </row>
    <row r="249" spans="4:4">
      <c r="D249" s="70"/>
    </row>
    <row r="250" spans="4:4">
      <c r="D250" s="70"/>
    </row>
    <row r="251" spans="4:4">
      <c r="D251" s="70"/>
    </row>
    <row r="252" spans="4:4">
      <c r="D252" s="70"/>
    </row>
    <row r="253" spans="4:4">
      <c r="D253" s="70"/>
    </row>
    <row r="254" spans="4:4">
      <c r="D254" s="70"/>
    </row>
    <row r="255" spans="4:4">
      <c r="D255" s="70"/>
    </row>
    <row r="256" spans="4:4">
      <c r="D256" s="70"/>
    </row>
    <row r="257" spans="4:4">
      <c r="D257" s="70"/>
    </row>
    <row r="258" spans="4:4">
      <c r="D258" s="70"/>
    </row>
    <row r="259" spans="4:4">
      <c r="D259" s="70"/>
    </row>
    <row r="260" spans="4:4">
      <c r="D260" s="70"/>
    </row>
    <row r="261" spans="4:4">
      <c r="D261" s="70"/>
    </row>
    <row r="262" spans="4:4">
      <c r="D262" s="70"/>
    </row>
    <row r="263" spans="4:4">
      <c r="D263" s="70"/>
    </row>
    <row r="264" spans="4:4">
      <c r="D264" s="70"/>
    </row>
    <row r="265" spans="4:4">
      <c r="D265" s="70"/>
    </row>
    <row r="266" spans="4:4">
      <c r="D266" s="70"/>
    </row>
    <row r="267" spans="4:4">
      <c r="D267" s="70"/>
    </row>
    <row r="268" spans="4:4">
      <c r="D268" s="70"/>
    </row>
    <row r="269" spans="4:4">
      <c r="D269" s="70"/>
    </row>
    <row r="270" spans="4:4">
      <c r="D270" s="70"/>
    </row>
    <row r="271" spans="4:4">
      <c r="D271" s="70"/>
    </row>
    <row r="272" spans="4:4">
      <c r="D272" s="70"/>
    </row>
    <row r="273" spans="4:4">
      <c r="D273" s="70"/>
    </row>
    <row r="274" spans="4:4">
      <c r="D274" s="70"/>
    </row>
    <row r="275" spans="4:4">
      <c r="D275" s="70"/>
    </row>
    <row r="276" spans="4:4">
      <c r="D276" s="70"/>
    </row>
  </sheetData>
  <mergeCells count="4">
    <mergeCell ref="A21:A22"/>
    <mergeCell ref="B21:B22"/>
    <mergeCell ref="C21:C22"/>
    <mergeCell ref="D21:D22"/>
  </mergeCells>
  <phoneticPr fontId="40" type="noConversion"/>
  <printOptions gridLines="1"/>
  <pageMargins left="0.98425196850393704" right="0" top="0.55118110236220474" bottom="0.51181102362204722" header="0.19685039370078741" footer="0.19685039370078741"/>
  <pageSetup paperSize="9" scale="75" firstPageNumber="5" orientation="portrait" r:id="rId1"/>
  <headerFooter alignWithMargins="0">
    <oddFooter>&amp;C&amp;A&amp;R&amp;P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120"/>
  <sheetViews>
    <sheetView zoomScaleNormal="100" zoomScaleSheetLayoutView="100" workbookViewId="0">
      <selection activeCell="C114" sqref="C114"/>
    </sheetView>
  </sheetViews>
  <sheetFormatPr defaultColWidth="11.5546875" defaultRowHeight="13.2" outlineLevelRow="2"/>
  <cols>
    <col min="1" max="1" width="6.109375" style="253" bestFit="1" customWidth="1"/>
    <col min="2" max="2" width="10.88671875" style="253" customWidth="1"/>
    <col min="3" max="3" width="97" style="253" customWidth="1"/>
    <col min="4" max="4" width="13.88671875" style="253" customWidth="1"/>
    <col min="5" max="5" width="12.44140625" style="253" bestFit="1" customWidth="1"/>
    <col min="6" max="6" width="12.88671875" style="253" customWidth="1"/>
    <col min="7" max="7" width="12.5546875" style="253" bestFit="1" customWidth="1"/>
    <col min="8" max="8" width="12.44140625" style="253" bestFit="1" customWidth="1"/>
    <col min="9" max="9" width="11.88671875" style="253" bestFit="1" customWidth="1"/>
    <col min="10" max="16384" width="11.5546875" style="253"/>
  </cols>
  <sheetData>
    <row r="2" spans="1:8">
      <c r="A2" s="250"/>
      <c r="B2" s="250"/>
      <c r="C2" s="251" t="s">
        <v>23</v>
      </c>
      <c r="D2" s="252"/>
      <c r="E2" s="252"/>
      <c r="F2" s="252"/>
      <c r="G2" s="252"/>
    </row>
    <row r="3" spans="1:8">
      <c r="A3" s="250"/>
      <c r="B3" s="250"/>
      <c r="C3" s="254"/>
      <c r="D3" s="252"/>
      <c r="E3" s="252"/>
      <c r="F3" s="252"/>
      <c r="G3" s="252"/>
    </row>
    <row r="4" spans="1:8">
      <c r="A4" s="250"/>
      <c r="B4" s="250"/>
      <c r="C4" s="255" t="s">
        <v>2709</v>
      </c>
      <c r="D4" s="252"/>
      <c r="E4" s="252"/>
      <c r="F4" s="252"/>
      <c r="G4" s="252"/>
    </row>
    <row r="5" spans="1:8">
      <c r="A5" s="250"/>
      <c r="B5" s="250"/>
      <c r="C5" s="256" t="s">
        <v>1074</v>
      </c>
      <c r="D5" s="252"/>
      <c r="E5" s="252"/>
      <c r="F5" s="252"/>
      <c r="G5" s="252"/>
    </row>
    <row r="6" spans="1:8">
      <c r="A6" s="250"/>
      <c r="B6" s="250"/>
      <c r="C6" s="255" t="s">
        <v>2710</v>
      </c>
      <c r="D6" s="252"/>
      <c r="E6" s="252"/>
      <c r="F6" s="252"/>
      <c r="G6" s="252"/>
    </row>
    <row r="7" spans="1:8">
      <c r="A7" s="250"/>
      <c r="B7" s="250"/>
      <c r="C7" s="255"/>
      <c r="D7" s="252"/>
      <c r="E7" s="252"/>
      <c r="G7" s="252"/>
    </row>
    <row r="8" spans="1:8">
      <c r="A8" s="250"/>
      <c r="B8" s="250"/>
      <c r="C8" s="254"/>
      <c r="D8" s="252"/>
      <c r="E8" s="252"/>
      <c r="F8" s="252"/>
      <c r="G8" s="252"/>
    </row>
    <row r="9" spans="1:8">
      <c r="A9" s="250"/>
      <c r="B9" s="250"/>
      <c r="C9" s="257" t="s">
        <v>25</v>
      </c>
      <c r="D9" s="258">
        <f>D106</f>
        <v>0</v>
      </c>
      <c r="F9" s="252"/>
      <c r="G9" s="252"/>
    </row>
    <row r="10" spans="1:8">
      <c r="A10" s="250"/>
      <c r="B10" s="250"/>
      <c r="C10" s="257" t="s">
        <v>33</v>
      </c>
      <c r="D10" s="259">
        <f>H102</f>
        <v>0</v>
      </c>
    </row>
    <row r="11" spans="1:8">
      <c r="A11" s="250"/>
      <c r="B11" s="250"/>
      <c r="C11" s="255"/>
    </row>
    <row r="12" spans="1:8">
      <c r="A12" s="250"/>
      <c r="B12" s="250"/>
      <c r="C12" s="255"/>
    </row>
    <row r="13" spans="1:8">
      <c r="A13" s="250"/>
      <c r="B13" s="250"/>
      <c r="C13" s="255"/>
    </row>
    <row r="14" spans="1:8">
      <c r="A14" s="250"/>
      <c r="B14" s="250"/>
      <c r="C14" s="260"/>
    </row>
    <row r="15" spans="1:8" s="261" customFormat="1" ht="10.199999999999999">
      <c r="A15" s="1943" t="s">
        <v>3</v>
      </c>
      <c r="B15" s="1943" t="s">
        <v>44</v>
      </c>
      <c r="C15" s="1943" t="s">
        <v>12</v>
      </c>
      <c r="D15" s="1942" t="s">
        <v>13</v>
      </c>
      <c r="E15" s="1942" t="s">
        <v>24</v>
      </c>
      <c r="F15" s="1942"/>
      <c r="G15" s="1942"/>
      <c r="H15" s="1942" t="s">
        <v>42</v>
      </c>
    </row>
    <row r="16" spans="1:8" s="261" customFormat="1" ht="20.399999999999999">
      <c r="A16" s="1944"/>
      <c r="B16" s="1944"/>
      <c r="C16" s="1944"/>
      <c r="D16" s="1942"/>
      <c r="E16" s="269" t="s">
        <v>21</v>
      </c>
      <c r="F16" s="269" t="s">
        <v>18</v>
      </c>
      <c r="G16" s="269" t="s">
        <v>17</v>
      </c>
      <c r="H16" s="1942"/>
    </row>
    <row r="17" spans="1:8" s="261" customFormat="1" ht="10.199999999999999">
      <c r="A17" s="365">
        <v>1</v>
      </c>
      <c r="B17" s="365">
        <v>2</v>
      </c>
      <c r="C17" s="365">
        <v>3</v>
      </c>
      <c r="D17" s="365">
        <f>C17+1</f>
        <v>4</v>
      </c>
      <c r="E17" s="365">
        <f>D17+1</f>
        <v>5</v>
      </c>
      <c r="F17" s="365">
        <f>E17+1</f>
        <v>6</v>
      </c>
      <c r="G17" s="365">
        <f>F17+1</f>
        <v>7</v>
      </c>
      <c r="H17" s="365">
        <f>G17+1</f>
        <v>8</v>
      </c>
    </row>
    <row r="18" spans="1:8">
      <c r="A18" s="396"/>
      <c r="B18" s="407"/>
      <c r="C18" s="423"/>
      <c r="D18" s="417"/>
      <c r="E18" s="397"/>
      <c r="F18" s="397"/>
      <c r="G18" s="397"/>
      <c r="H18" s="398"/>
    </row>
    <row r="19" spans="1:8" outlineLevel="1">
      <c r="A19" s="399">
        <v>1</v>
      </c>
      <c r="B19" s="408" t="s">
        <v>4</v>
      </c>
      <c r="C19" s="424" t="s">
        <v>7</v>
      </c>
      <c r="D19" s="418"/>
      <c r="E19" s="367"/>
      <c r="F19" s="367"/>
      <c r="G19" s="367"/>
      <c r="H19" s="400"/>
    </row>
    <row r="20" spans="1:8" outlineLevel="1">
      <c r="A20" s="399">
        <f>A19+1</f>
        <v>2</v>
      </c>
      <c r="B20" s="409" t="s">
        <v>5</v>
      </c>
      <c r="C20" s="425" t="s">
        <v>31</v>
      </c>
      <c r="D20" s="419">
        <f>SUM(E20:G20)</f>
        <v>0</v>
      </c>
      <c r="E20" s="368">
        <f>'0-1'!M96</f>
        <v>0</v>
      </c>
      <c r="F20" s="368">
        <f>'0-1'!N96</f>
        <v>0</v>
      </c>
      <c r="G20" s="368">
        <f>'0-1'!O96</f>
        <v>0</v>
      </c>
      <c r="H20" s="400">
        <f>'0-1'!L96</f>
        <v>0</v>
      </c>
    </row>
    <row r="21" spans="1:8">
      <c r="A21" s="399">
        <f>A20+1</f>
        <v>3</v>
      </c>
      <c r="B21" s="410" t="s">
        <v>4</v>
      </c>
      <c r="C21" s="426" t="s">
        <v>7</v>
      </c>
      <c r="D21" s="418">
        <f>SUM(D20:D20)</f>
        <v>0</v>
      </c>
      <c r="E21" s="367">
        <f>SUM(E20:E20)</f>
        <v>0</v>
      </c>
      <c r="F21" s="367">
        <f>SUM(F20:F20)</f>
        <v>0</v>
      </c>
      <c r="G21" s="367">
        <f>SUM(G20:G20)</f>
        <v>0</v>
      </c>
      <c r="H21" s="401">
        <f>SUM(H20:H20)</f>
        <v>0</v>
      </c>
    </row>
    <row r="22" spans="1:8">
      <c r="A22" s="399"/>
      <c r="B22" s="411"/>
      <c r="C22" s="426"/>
      <c r="D22" s="418"/>
      <c r="E22" s="367"/>
      <c r="F22" s="367"/>
      <c r="G22" s="367"/>
      <c r="H22" s="400"/>
    </row>
    <row r="23" spans="1:8" outlineLevel="1">
      <c r="A23" s="399">
        <f>A21+1</f>
        <v>4</v>
      </c>
      <c r="B23" s="408">
        <v>1</v>
      </c>
      <c r="C23" s="427" t="s">
        <v>336</v>
      </c>
      <c r="D23" s="420"/>
      <c r="E23" s="366"/>
      <c r="F23" s="366"/>
      <c r="G23" s="366"/>
      <c r="H23" s="402"/>
    </row>
    <row r="24" spans="1:8" outlineLevel="1">
      <c r="A24" s="399">
        <f t="shared" ref="A24:A45" si="0">A23+1</f>
        <v>5</v>
      </c>
      <c r="B24" s="412" t="s">
        <v>110</v>
      </c>
      <c r="C24" s="428" t="s">
        <v>125</v>
      </c>
      <c r="D24" s="419">
        <f>SUM(E24:G24)</f>
        <v>0</v>
      </c>
      <c r="E24" s="368">
        <f>'1-0Z'!M19</f>
        <v>0</v>
      </c>
      <c r="F24" s="368">
        <f>'1-0Z'!N19</f>
        <v>0</v>
      </c>
      <c r="G24" s="368">
        <f>'1-0Z'!O19</f>
        <v>0</v>
      </c>
      <c r="H24" s="403">
        <f>'1-0Z'!L19</f>
        <v>0</v>
      </c>
    </row>
    <row r="25" spans="1:8" outlineLevel="1">
      <c r="A25" s="399">
        <f>A24+1</f>
        <v>6</v>
      </c>
      <c r="B25" s="412" t="s">
        <v>126</v>
      </c>
      <c r="C25" s="428" t="s">
        <v>985</v>
      </c>
      <c r="D25" s="419">
        <f t="shared" ref="D25:D43" si="1">SUM(E25:G25)</f>
        <v>0</v>
      </c>
      <c r="E25" s="368">
        <f>'1-2Pp'!M50</f>
        <v>0</v>
      </c>
      <c r="F25" s="368">
        <f>'1-2Pp'!N50</f>
        <v>0</v>
      </c>
      <c r="G25" s="368">
        <f>'1-2Pp'!O50</f>
        <v>0</v>
      </c>
      <c r="H25" s="403">
        <f>'1-2Pp'!L50</f>
        <v>0</v>
      </c>
    </row>
    <row r="26" spans="1:8" outlineLevel="1">
      <c r="A26" s="399">
        <f t="shared" si="0"/>
        <v>7</v>
      </c>
      <c r="B26" s="412" t="s">
        <v>127</v>
      </c>
      <c r="C26" s="428" t="s">
        <v>2708</v>
      </c>
      <c r="D26" s="419">
        <f t="shared" si="1"/>
        <v>0</v>
      </c>
      <c r="E26" s="368">
        <f>'1-3S'!M85</f>
        <v>0</v>
      </c>
      <c r="F26" s="368">
        <f>'1-3S'!N85</f>
        <v>0</v>
      </c>
      <c r="G26" s="368">
        <f>'1-3S'!O85</f>
        <v>0</v>
      </c>
      <c r="H26" s="403">
        <f>'1-3S'!L85</f>
        <v>0</v>
      </c>
    </row>
    <row r="27" spans="1:8" outlineLevel="1">
      <c r="A27" s="399">
        <f t="shared" si="0"/>
        <v>8</v>
      </c>
      <c r="B27" s="412" t="s">
        <v>940</v>
      </c>
      <c r="C27" s="428" t="s">
        <v>939</v>
      </c>
      <c r="D27" s="419">
        <f t="shared" si="1"/>
        <v>0</v>
      </c>
      <c r="E27" s="368">
        <f>'1-4T'!M67</f>
        <v>0</v>
      </c>
      <c r="F27" s="368">
        <f>'1-4T'!N67</f>
        <v>0</v>
      </c>
      <c r="G27" s="368">
        <f>'1-4T'!O67</f>
        <v>0</v>
      </c>
      <c r="H27" s="403">
        <f>'1-4T'!L67</f>
        <v>0</v>
      </c>
    </row>
    <row r="28" spans="1:8" outlineLevel="1">
      <c r="A28" s="399">
        <f t="shared" si="0"/>
        <v>9</v>
      </c>
      <c r="B28" s="412" t="s">
        <v>753</v>
      </c>
      <c r="C28" s="428" t="s">
        <v>984</v>
      </c>
      <c r="D28" s="419">
        <f t="shared" si="1"/>
        <v>0</v>
      </c>
      <c r="E28" s="368">
        <f>'1-5P'!M379</f>
        <v>0</v>
      </c>
      <c r="F28" s="368">
        <f>'1-5P'!N379</f>
        <v>0</v>
      </c>
      <c r="G28" s="368">
        <f>'1-5P'!O379</f>
        <v>0</v>
      </c>
      <c r="H28" s="403">
        <f>'1-5P'!L379</f>
        <v>0</v>
      </c>
    </row>
    <row r="29" spans="1:8" outlineLevel="1">
      <c r="A29" s="399">
        <f t="shared" si="0"/>
        <v>10</v>
      </c>
      <c r="B29" s="412" t="s">
        <v>128</v>
      </c>
      <c r="C29" s="428" t="s">
        <v>983</v>
      </c>
      <c r="D29" s="419">
        <f t="shared" si="1"/>
        <v>0</v>
      </c>
      <c r="E29" s="368">
        <f>'1-6K'!M45</f>
        <v>0</v>
      </c>
      <c r="F29" s="368">
        <f>'1-6K'!N45</f>
        <v>0</v>
      </c>
      <c r="G29" s="368">
        <f>'1-6K'!O45</f>
        <v>0</v>
      </c>
      <c r="H29" s="403">
        <f>'1-6K'!L45</f>
        <v>0</v>
      </c>
    </row>
    <row r="30" spans="1:8" outlineLevel="1">
      <c r="A30" s="399">
        <f t="shared" si="0"/>
        <v>11</v>
      </c>
      <c r="B30" s="412" t="s">
        <v>129</v>
      </c>
      <c r="C30" s="428" t="s">
        <v>982</v>
      </c>
      <c r="D30" s="419">
        <f t="shared" si="1"/>
        <v>0</v>
      </c>
      <c r="E30" s="368">
        <f>'1-7J'!M183</f>
        <v>0</v>
      </c>
      <c r="F30" s="368">
        <f>'1-7J'!N183</f>
        <v>0</v>
      </c>
      <c r="G30" s="368">
        <f>'1-7J'!O183</f>
        <v>0</v>
      </c>
      <c r="H30" s="403">
        <f>'1-7J'!L183</f>
        <v>0</v>
      </c>
    </row>
    <row r="31" spans="1:8">
      <c r="A31" s="399">
        <f t="shared" si="0"/>
        <v>12</v>
      </c>
      <c r="B31" s="413" t="s">
        <v>130</v>
      </c>
      <c r="C31" s="428" t="s">
        <v>981</v>
      </c>
      <c r="D31" s="419">
        <f t="shared" si="1"/>
        <v>0</v>
      </c>
      <c r="E31" s="368">
        <f>'1-8F'!M121</f>
        <v>0</v>
      </c>
      <c r="F31" s="368">
        <f>'1-8F'!N121</f>
        <v>0</v>
      </c>
      <c r="G31" s="368">
        <f>'1-8F'!O121</f>
        <v>0</v>
      </c>
      <c r="H31" s="403">
        <f>'1-8F'!L121</f>
        <v>0</v>
      </c>
    </row>
    <row r="32" spans="1:8" outlineLevel="2">
      <c r="A32" s="399">
        <f t="shared" si="0"/>
        <v>13</v>
      </c>
      <c r="B32" s="412" t="s">
        <v>131</v>
      </c>
      <c r="C32" s="428" t="s">
        <v>986</v>
      </c>
      <c r="D32" s="419">
        <f t="shared" si="1"/>
        <v>0</v>
      </c>
      <c r="E32" s="368">
        <f>'1-9L'!M85</f>
        <v>0</v>
      </c>
      <c r="F32" s="368">
        <f>'1-9L'!N85</f>
        <v>0</v>
      </c>
      <c r="G32" s="368">
        <f>'1-9L'!O85</f>
        <v>0</v>
      </c>
      <c r="H32" s="403">
        <f>'1-9L'!L85</f>
        <v>0</v>
      </c>
    </row>
    <row r="33" spans="1:9">
      <c r="A33" s="399">
        <f t="shared" si="0"/>
        <v>14</v>
      </c>
      <c r="B33" s="413" t="s">
        <v>132</v>
      </c>
      <c r="C33" s="428" t="s">
        <v>2840</v>
      </c>
      <c r="D33" s="419">
        <f t="shared" si="1"/>
        <v>0</v>
      </c>
      <c r="E33" s="368">
        <f>'1-10Gp'!M181</f>
        <v>0</v>
      </c>
      <c r="F33" s="368">
        <f>'1-10Gp'!N181</f>
        <v>0</v>
      </c>
      <c r="G33" s="368">
        <f>'1-10Gp'!O181</f>
        <v>0</v>
      </c>
      <c r="H33" s="403">
        <f>'1-10Gp'!L181</f>
        <v>0</v>
      </c>
    </row>
    <row r="34" spans="1:9" outlineLevel="2">
      <c r="A34" s="399">
        <f t="shared" si="0"/>
        <v>15</v>
      </c>
      <c r="B34" s="412" t="s">
        <v>133</v>
      </c>
      <c r="C34" s="428" t="s">
        <v>980</v>
      </c>
      <c r="D34" s="419">
        <f t="shared" si="1"/>
        <v>0</v>
      </c>
      <c r="E34" s="368">
        <f>'1-11S'!M74</f>
        <v>0</v>
      </c>
      <c r="F34" s="368">
        <f>'1-11S'!N74</f>
        <v>0</v>
      </c>
      <c r="G34" s="368">
        <f>'1-11S'!O74</f>
        <v>0</v>
      </c>
      <c r="H34" s="403">
        <f>'1-11S'!L74</f>
        <v>0</v>
      </c>
    </row>
    <row r="35" spans="1:9" outlineLevel="2">
      <c r="A35" s="399">
        <f t="shared" si="0"/>
        <v>16</v>
      </c>
      <c r="B35" s="412" t="s">
        <v>3453</v>
      </c>
      <c r="C35" s="428" t="s">
        <v>3463</v>
      </c>
      <c r="D35" s="419">
        <f t="shared" si="1"/>
        <v>0</v>
      </c>
      <c r="E35" s="368">
        <f>'1-12-1G'!M26</f>
        <v>0</v>
      </c>
      <c r="F35" s="368">
        <f>'1-12-1G'!N26</f>
        <v>0</v>
      </c>
      <c r="G35" s="368">
        <f>'1-12-1G'!O26</f>
        <v>0</v>
      </c>
      <c r="H35" s="403">
        <f>'1-12-1G'!L26</f>
        <v>0</v>
      </c>
    </row>
    <row r="36" spans="1:9" outlineLevel="2">
      <c r="A36" s="399">
        <f t="shared" si="0"/>
        <v>17</v>
      </c>
      <c r="B36" s="412" t="s">
        <v>3454</v>
      </c>
      <c r="C36" s="428" t="s">
        <v>3458</v>
      </c>
      <c r="D36" s="419">
        <f t="shared" ref="D36" si="2">SUM(E36:G36)</f>
        <v>0</v>
      </c>
      <c r="E36" s="368">
        <f>'1-12-2G'!M46</f>
        <v>0</v>
      </c>
      <c r="F36" s="368">
        <f>'1-12-2G'!N46</f>
        <v>0</v>
      </c>
      <c r="G36" s="368">
        <f>'1-12-2G'!O46</f>
        <v>0</v>
      </c>
      <c r="H36" s="403">
        <f>'1-12-2G'!L46</f>
        <v>0</v>
      </c>
    </row>
    <row r="37" spans="1:9" outlineLevel="2">
      <c r="A37" s="399">
        <f t="shared" si="0"/>
        <v>18</v>
      </c>
      <c r="B37" s="412" t="s">
        <v>3462</v>
      </c>
      <c r="C37" s="428" t="s">
        <v>3461</v>
      </c>
      <c r="D37" s="419">
        <f t="shared" si="1"/>
        <v>0</v>
      </c>
      <c r="E37" s="368">
        <f>'1-13-1G'!M79</f>
        <v>0</v>
      </c>
      <c r="F37" s="368">
        <f>'1-13-1G'!N79</f>
        <v>0</v>
      </c>
      <c r="G37" s="368">
        <f>'1-13-1G'!O79</f>
        <v>0</v>
      </c>
      <c r="H37" s="403">
        <f>'1-13-1G'!L79</f>
        <v>0</v>
      </c>
    </row>
    <row r="38" spans="1:9" ht="14.4" customHeight="1" outlineLevel="2">
      <c r="A38" s="399">
        <f t="shared" si="0"/>
        <v>19</v>
      </c>
      <c r="B38" s="412" t="s">
        <v>3459</v>
      </c>
      <c r="C38" s="428" t="s">
        <v>3586</v>
      </c>
      <c r="D38" s="419">
        <f t="shared" si="1"/>
        <v>0</v>
      </c>
      <c r="E38" s="368">
        <f>'1-13-2G'!M22</f>
        <v>0</v>
      </c>
      <c r="F38" s="368">
        <f>'1-13-2G'!N22</f>
        <v>0</v>
      </c>
      <c r="G38" s="368">
        <f>'1-13-2G'!O22</f>
        <v>0</v>
      </c>
      <c r="H38" s="403">
        <f>'1-13-2G'!L22</f>
        <v>0</v>
      </c>
    </row>
    <row r="39" spans="1:9" outlineLevel="2">
      <c r="A39" s="399">
        <f t="shared" si="0"/>
        <v>20</v>
      </c>
      <c r="B39" s="412" t="s">
        <v>3584</v>
      </c>
      <c r="C39" s="428" t="s">
        <v>3460</v>
      </c>
      <c r="D39" s="419">
        <f t="shared" ref="D39" si="3">SUM(E39:G39)</f>
        <v>0</v>
      </c>
      <c r="E39" s="368">
        <f>'1-13-3G'!M38</f>
        <v>0</v>
      </c>
      <c r="F39" s="368">
        <f>'1-13-3G'!N38</f>
        <v>0</v>
      </c>
      <c r="G39" s="368">
        <f>'1-13-3G'!O38</f>
        <v>0</v>
      </c>
      <c r="H39" s="403">
        <f>'1-13-3G'!L38</f>
        <v>0</v>
      </c>
    </row>
    <row r="40" spans="1:9" outlineLevel="2">
      <c r="A40" s="399">
        <f t="shared" si="0"/>
        <v>21</v>
      </c>
      <c r="B40" s="412" t="s">
        <v>3455</v>
      </c>
      <c r="C40" s="428" t="s">
        <v>3585</v>
      </c>
      <c r="D40" s="419">
        <f t="shared" si="1"/>
        <v>0</v>
      </c>
      <c r="E40" s="368">
        <f>'1-14-1S'!M21</f>
        <v>0</v>
      </c>
      <c r="F40" s="368">
        <f>'1-14-1S'!N21</f>
        <v>0</v>
      </c>
      <c r="G40" s="368">
        <f>'1-14-1S'!O21</f>
        <v>0</v>
      </c>
      <c r="H40" s="403">
        <f>'1-14-1S'!L21</f>
        <v>0</v>
      </c>
    </row>
    <row r="41" spans="1:9" outlineLevel="2">
      <c r="A41" s="399">
        <f t="shared" si="0"/>
        <v>22</v>
      </c>
      <c r="B41" s="412" t="s">
        <v>3456</v>
      </c>
      <c r="C41" s="428" t="s">
        <v>3457</v>
      </c>
      <c r="D41" s="419">
        <f t="shared" ref="D41" si="4">SUM(E41:G41)</f>
        <v>0</v>
      </c>
      <c r="E41" s="368">
        <f>'1-14-2S'!M45</f>
        <v>0</v>
      </c>
      <c r="F41" s="368">
        <f>'1-14-2S'!N45</f>
        <v>0</v>
      </c>
      <c r="G41" s="368">
        <f>'1-14-2S'!O45</f>
        <v>0</v>
      </c>
      <c r="H41" s="403">
        <f>'1-14-2S'!L45</f>
        <v>0</v>
      </c>
    </row>
    <row r="42" spans="1:9" outlineLevel="2">
      <c r="A42" s="399">
        <f t="shared" si="0"/>
        <v>23</v>
      </c>
      <c r="B42" s="412" t="s">
        <v>134</v>
      </c>
      <c r="C42" s="428" t="s">
        <v>2751</v>
      </c>
      <c r="D42" s="419">
        <f t="shared" si="1"/>
        <v>0</v>
      </c>
      <c r="E42" s="368">
        <f>'1-15D'!M73</f>
        <v>0</v>
      </c>
      <c r="F42" s="368">
        <f>'1-15D'!N73</f>
        <v>0</v>
      </c>
      <c r="G42" s="368">
        <f>'1-15D'!O73</f>
        <v>0</v>
      </c>
      <c r="H42" s="403">
        <f>'1-15D'!L73</f>
        <v>0</v>
      </c>
    </row>
    <row r="43" spans="1:9" outlineLevel="2">
      <c r="A43" s="399">
        <f t="shared" si="0"/>
        <v>24</v>
      </c>
      <c r="B43" s="412" t="s">
        <v>135</v>
      </c>
      <c r="C43" s="428" t="s">
        <v>2814</v>
      </c>
      <c r="D43" s="419">
        <f t="shared" si="1"/>
        <v>0</v>
      </c>
      <c r="E43" s="368">
        <f>'1-16'!M22</f>
        <v>0</v>
      </c>
      <c r="F43" s="368">
        <f>'1-16'!N22</f>
        <v>0</v>
      </c>
      <c r="G43" s="368">
        <f>'1-16'!O22</f>
        <v>0</v>
      </c>
      <c r="H43" s="403">
        <f>'1-16'!L22</f>
        <v>0</v>
      </c>
    </row>
    <row r="44" spans="1:9" outlineLevel="2">
      <c r="A44" s="399">
        <f t="shared" si="0"/>
        <v>25</v>
      </c>
      <c r="B44" s="412" t="s">
        <v>136</v>
      </c>
      <c r="C44" s="428" t="s">
        <v>979</v>
      </c>
      <c r="D44" s="419">
        <f>SUM(E44:G44)</f>
        <v>0</v>
      </c>
      <c r="E44" s="368">
        <f>'1-17'!M17</f>
        <v>0</v>
      </c>
      <c r="F44" s="368">
        <f>'1-17'!N17</f>
        <v>0</v>
      </c>
      <c r="G44" s="368">
        <f>'1-17'!O17</f>
        <v>0</v>
      </c>
      <c r="H44" s="403">
        <f>'1-17'!L17</f>
        <v>0</v>
      </c>
    </row>
    <row r="45" spans="1:9">
      <c r="A45" s="399">
        <f t="shared" si="0"/>
        <v>26</v>
      </c>
      <c r="B45" s="414">
        <v>1</v>
      </c>
      <c r="C45" s="426" t="s">
        <v>336</v>
      </c>
      <c r="D45" s="418">
        <f>SUM(D24:D44)</f>
        <v>0</v>
      </c>
      <c r="E45" s="367">
        <f>SUM(E24:E44)</f>
        <v>0</v>
      </c>
      <c r="F45" s="367">
        <f>SUM(F24:F44)</f>
        <v>0</v>
      </c>
      <c r="G45" s="367">
        <f>SUM(G24:G44)</f>
        <v>0</v>
      </c>
      <c r="H45" s="401">
        <f>SUM(H24:H44)</f>
        <v>0</v>
      </c>
    </row>
    <row r="46" spans="1:9">
      <c r="A46" s="399"/>
      <c r="B46" s="415"/>
      <c r="C46" s="425"/>
      <c r="D46" s="419"/>
      <c r="E46" s="369"/>
      <c r="F46" s="369"/>
      <c r="G46" s="369"/>
      <c r="H46" s="402"/>
    </row>
    <row r="47" spans="1:9" outlineLevel="1">
      <c r="A47" s="399">
        <f>A45+1</f>
        <v>27</v>
      </c>
      <c r="B47" s="408">
        <v>2</v>
      </c>
      <c r="C47" s="424" t="s">
        <v>122</v>
      </c>
      <c r="D47" s="419"/>
      <c r="E47" s="369"/>
      <c r="F47" s="369"/>
      <c r="G47" s="369"/>
      <c r="H47" s="402"/>
      <c r="I47" s="263"/>
    </row>
    <row r="48" spans="1:9" outlineLevel="1">
      <c r="A48" s="399">
        <f t="shared" ref="A48:A60" si="5">A47+1</f>
        <v>28</v>
      </c>
      <c r="B48" s="412" t="s">
        <v>137</v>
      </c>
      <c r="C48" s="428" t="s">
        <v>338</v>
      </c>
      <c r="D48" s="419">
        <f t="shared" ref="D48:D58" si="6">SUM(E48:G48)</f>
        <v>0</v>
      </c>
      <c r="E48" s="368">
        <f>'2-1'!M197</f>
        <v>0</v>
      </c>
      <c r="F48" s="368">
        <f>'2-1'!N197</f>
        <v>0</v>
      </c>
      <c r="G48" s="368">
        <f>'2-1'!O197</f>
        <v>0</v>
      </c>
      <c r="H48" s="403">
        <f>'2-1'!L197</f>
        <v>0</v>
      </c>
    </row>
    <row r="49" spans="1:8" outlineLevel="1">
      <c r="A49" s="399">
        <f t="shared" si="5"/>
        <v>29</v>
      </c>
      <c r="B49" s="412" t="s">
        <v>138</v>
      </c>
      <c r="C49" s="428" t="s">
        <v>140</v>
      </c>
      <c r="D49" s="419">
        <f t="shared" si="6"/>
        <v>0</v>
      </c>
      <c r="E49" s="368">
        <f>'2-2'!M228</f>
        <v>0</v>
      </c>
      <c r="F49" s="368">
        <f>'2-2'!N228</f>
        <v>0</v>
      </c>
      <c r="G49" s="368">
        <f>'2-2'!O228</f>
        <v>0</v>
      </c>
      <c r="H49" s="403">
        <f>'2-2'!L228</f>
        <v>0</v>
      </c>
    </row>
    <row r="50" spans="1:8" outlineLevel="1">
      <c r="A50" s="399">
        <f t="shared" si="5"/>
        <v>30</v>
      </c>
      <c r="B50" s="412" t="s">
        <v>139</v>
      </c>
      <c r="C50" s="428" t="s">
        <v>143</v>
      </c>
      <c r="D50" s="419">
        <f t="shared" si="6"/>
        <v>0</v>
      </c>
      <c r="E50" s="368">
        <f>'2-3'!M400</f>
        <v>0</v>
      </c>
      <c r="F50" s="368">
        <f>'2-3'!N400</f>
        <v>0</v>
      </c>
      <c r="G50" s="368">
        <f>'2-3'!O400</f>
        <v>0</v>
      </c>
      <c r="H50" s="403">
        <f>'2-3'!L400</f>
        <v>0</v>
      </c>
    </row>
    <row r="51" spans="1:8" outlineLevel="1">
      <c r="A51" s="399">
        <f t="shared" si="5"/>
        <v>31</v>
      </c>
      <c r="B51" s="412" t="s">
        <v>141</v>
      </c>
      <c r="C51" s="428" t="s">
        <v>337</v>
      </c>
      <c r="D51" s="419">
        <f t="shared" si="6"/>
        <v>0</v>
      </c>
      <c r="E51" s="368">
        <f>'2-4'!M153</f>
        <v>0</v>
      </c>
      <c r="F51" s="368">
        <f>'2-4'!N153</f>
        <v>0</v>
      </c>
      <c r="G51" s="368">
        <f>'2-4'!O153</f>
        <v>0</v>
      </c>
      <c r="H51" s="403">
        <f>'2-4'!L153</f>
        <v>0</v>
      </c>
    </row>
    <row r="52" spans="1:8" outlineLevel="1">
      <c r="A52" s="399">
        <f t="shared" si="5"/>
        <v>32</v>
      </c>
      <c r="B52" s="412" t="s">
        <v>142</v>
      </c>
      <c r="C52" s="428" t="s">
        <v>559</v>
      </c>
      <c r="D52" s="419">
        <f t="shared" si="6"/>
        <v>0</v>
      </c>
      <c r="E52" s="368">
        <f>'2-5'!M181</f>
        <v>0</v>
      </c>
      <c r="F52" s="368">
        <f>'2-5'!N181</f>
        <v>0</v>
      </c>
      <c r="G52" s="368">
        <f>'2-5'!O181</f>
        <v>0</v>
      </c>
      <c r="H52" s="403">
        <f>'2-5'!L181</f>
        <v>0</v>
      </c>
    </row>
    <row r="53" spans="1:8" outlineLevel="1">
      <c r="A53" s="399">
        <f t="shared" si="5"/>
        <v>33</v>
      </c>
      <c r="B53" s="412" t="s">
        <v>144</v>
      </c>
      <c r="C53" s="428" t="s">
        <v>225</v>
      </c>
      <c r="D53" s="419">
        <f t="shared" si="6"/>
        <v>0</v>
      </c>
      <c r="E53" s="368">
        <f>'2-6'!M55</f>
        <v>0</v>
      </c>
      <c r="F53" s="368">
        <f>'2-6'!N55</f>
        <v>0</v>
      </c>
      <c r="G53" s="368">
        <f>'2-6'!O55</f>
        <v>0</v>
      </c>
      <c r="H53" s="403">
        <f>'2-6'!L55</f>
        <v>0</v>
      </c>
    </row>
    <row r="54" spans="1:8" outlineLevel="1">
      <c r="A54" s="399">
        <f t="shared" si="5"/>
        <v>34</v>
      </c>
      <c r="B54" s="412" t="s">
        <v>145</v>
      </c>
      <c r="C54" s="428" t="s">
        <v>635</v>
      </c>
      <c r="D54" s="419">
        <f t="shared" si="6"/>
        <v>0</v>
      </c>
      <c r="E54" s="368">
        <f>'2-7'!M45</f>
        <v>0</v>
      </c>
      <c r="F54" s="368">
        <f>'2-7'!N45</f>
        <v>0</v>
      </c>
      <c r="G54" s="368">
        <f>'2-7'!O45</f>
        <v>0</v>
      </c>
      <c r="H54" s="403">
        <f>'2-7'!L45</f>
        <v>0</v>
      </c>
    </row>
    <row r="55" spans="1:8" outlineLevel="1">
      <c r="A55" s="399">
        <f t="shared" si="5"/>
        <v>35</v>
      </c>
      <c r="B55" s="412" t="s">
        <v>146</v>
      </c>
      <c r="C55" s="428" t="s">
        <v>636</v>
      </c>
      <c r="D55" s="419">
        <f t="shared" si="6"/>
        <v>0</v>
      </c>
      <c r="E55" s="368">
        <f>'2-8'!M44</f>
        <v>0</v>
      </c>
      <c r="F55" s="368">
        <f>'2-8'!N44</f>
        <v>0</v>
      </c>
      <c r="G55" s="368">
        <f>'2-8'!O44</f>
        <v>0</v>
      </c>
      <c r="H55" s="403">
        <f>'2-8'!L44</f>
        <v>0</v>
      </c>
    </row>
    <row r="56" spans="1:8" outlineLevel="1">
      <c r="A56" s="399">
        <f t="shared" si="5"/>
        <v>36</v>
      </c>
      <c r="B56" s="413" t="s">
        <v>147</v>
      </c>
      <c r="C56" s="428" t="s">
        <v>2206</v>
      </c>
      <c r="D56" s="419">
        <f t="shared" ref="D56" si="7">SUM(E56:G56)</f>
        <v>0</v>
      </c>
      <c r="E56" s="368">
        <f>'2-9'!M38</f>
        <v>0</v>
      </c>
      <c r="F56" s="368">
        <f>'2-9'!N38</f>
        <v>0</v>
      </c>
      <c r="G56" s="368">
        <f>'2-9'!O38</f>
        <v>0</v>
      </c>
      <c r="H56" s="403">
        <f>'2-9'!L38</f>
        <v>0</v>
      </c>
    </row>
    <row r="57" spans="1:8" outlineLevel="1">
      <c r="A57" s="399">
        <f t="shared" si="5"/>
        <v>37</v>
      </c>
      <c r="B57" s="413" t="s">
        <v>148</v>
      </c>
      <c r="C57" s="428" t="s">
        <v>149</v>
      </c>
      <c r="D57" s="419">
        <f t="shared" si="6"/>
        <v>0</v>
      </c>
      <c r="E57" s="368">
        <f>'2-10'!M38</f>
        <v>0</v>
      </c>
      <c r="F57" s="368">
        <f>'2-10'!N38</f>
        <v>0</v>
      </c>
      <c r="G57" s="368">
        <f>'2-10'!O38</f>
        <v>0</v>
      </c>
      <c r="H57" s="403">
        <f>'2-10'!L38</f>
        <v>0</v>
      </c>
    </row>
    <row r="58" spans="1:8" outlineLevel="1">
      <c r="A58" s="399">
        <f t="shared" si="5"/>
        <v>38</v>
      </c>
      <c r="B58" s="413" t="s">
        <v>150</v>
      </c>
      <c r="C58" s="428" t="s">
        <v>978</v>
      </c>
      <c r="D58" s="419">
        <f t="shared" si="6"/>
        <v>0</v>
      </c>
      <c r="E58" s="368">
        <f>'2-11'!M98</f>
        <v>0</v>
      </c>
      <c r="F58" s="368">
        <f>'2-11'!N98</f>
        <v>0</v>
      </c>
      <c r="G58" s="368">
        <f>'2-11'!O98</f>
        <v>0</v>
      </c>
      <c r="H58" s="403">
        <f>'2-11'!L98</f>
        <v>0</v>
      </c>
    </row>
    <row r="59" spans="1:8" outlineLevel="1">
      <c r="A59" s="399">
        <f t="shared" si="5"/>
        <v>39</v>
      </c>
      <c r="B59" s="412" t="s">
        <v>670</v>
      </c>
      <c r="C59" s="428" t="s">
        <v>2763</v>
      </c>
      <c r="D59" s="419">
        <f>SUM(E59:G59)</f>
        <v>0</v>
      </c>
      <c r="E59" s="368">
        <f>'2-12'!M76</f>
        <v>0</v>
      </c>
      <c r="F59" s="368">
        <f>'2-12'!N76</f>
        <v>0</v>
      </c>
      <c r="G59" s="368">
        <f>'2-12'!O76</f>
        <v>0</v>
      </c>
      <c r="H59" s="403">
        <f>'2-12'!L76</f>
        <v>0</v>
      </c>
    </row>
    <row r="60" spans="1:8">
      <c r="A60" s="399">
        <f t="shared" si="5"/>
        <v>40</v>
      </c>
      <c r="B60" s="414">
        <v>2</v>
      </c>
      <c r="C60" s="426" t="s">
        <v>122</v>
      </c>
      <c r="D60" s="418">
        <f>SUM(D48:D59)</f>
        <v>0</v>
      </c>
      <c r="E60" s="367">
        <f>SUM(E48:E59)</f>
        <v>0</v>
      </c>
      <c r="F60" s="367">
        <f>SUM(F48:F59)</f>
        <v>0</v>
      </c>
      <c r="G60" s="367">
        <f>SUM(G48:G59)</f>
        <v>0</v>
      </c>
      <c r="H60" s="401">
        <f>SUM(H48:H59)</f>
        <v>0</v>
      </c>
    </row>
    <row r="61" spans="1:8">
      <c r="A61" s="399"/>
      <c r="B61" s="415"/>
      <c r="C61" s="425"/>
      <c r="D61" s="421"/>
      <c r="E61" s="368"/>
      <c r="F61" s="368"/>
      <c r="G61" s="368"/>
      <c r="H61" s="402"/>
    </row>
    <row r="62" spans="1:8" outlineLevel="1">
      <c r="A62" s="399">
        <f>A60+1</f>
        <v>41</v>
      </c>
      <c r="B62" s="408">
        <v>3</v>
      </c>
      <c r="C62" s="427" t="s">
        <v>123</v>
      </c>
      <c r="D62" s="421"/>
      <c r="E62" s="368"/>
      <c r="F62" s="368"/>
      <c r="G62" s="368"/>
      <c r="H62" s="402"/>
    </row>
    <row r="63" spans="1:8" outlineLevel="1">
      <c r="A63" s="399">
        <f t="shared" ref="A63:A75" si="8">A62+1</f>
        <v>42</v>
      </c>
      <c r="B63" s="412" t="s">
        <v>151</v>
      </c>
      <c r="C63" s="425" t="s">
        <v>152</v>
      </c>
      <c r="D63" s="419">
        <f t="shared" ref="D63:D72" si="9">SUM(E63:G63)</f>
        <v>0</v>
      </c>
      <c r="E63" s="368">
        <f>'3-1'!M379</f>
        <v>0</v>
      </c>
      <c r="F63" s="368">
        <f>'3-1'!N379</f>
        <v>0</v>
      </c>
      <c r="G63" s="368">
        <f>'3-1'!O379</f>
        <v>0</v>
      </c>
      <c r="H63" s="403">
        <f>'3-1'!L379</f>
        <v>0</v>
      </c>
    </row>
    <row r="64" spans="1:8" outlineLevel="1">
      <c r="A64" s="399">
        <f t="shared" si="8"/>
        <v>43</v>
      </c>
      <c r="B64" s="413" t="s">
        <v>153</v>
      </c>
      <c r="C64" s="428" t="s">
        <v>154</v>
      </c>
      <c r="D64" s="419">
        <f t="shared" si="9"/>
        <v>0</v>
      </c>
      <c r="E64" s="368">
        <f>'3-2'!M152</f>
        <v>0</v>
      </c>
      <c r="F64" s="368">
        <f>'3-2'!N152</f>
        <v>0</v>
      </c>
      <c r="G64" s="368">
        <f>'3-2'!O152</f>
        <v>0</v>
      </c>
      <c r="H64" s="403">
        <f>'3-2'!L152</f>
        <v>0</v>
      </c>
    </row>
    <row r="65" spans="1:8" outlineLevel="1">
      <c r="A65" s="399">
        <f t="shared" si="8"/>
        <v>44</v>
      </c>
      <c r="B65" s="412" t="s">
        <v>155</v>
      </c>
      <c r="C65" s="425" t="s">
        <v>156</v>
      </c>
      <c r="D65" s="419">
        <f t="shared" si="9"/>
        <v>0</v>
      </c>
      <c r="E65" s="368">
        <f>'3-3'!M58</f>
        <v>0</v>
      </c>
      <c r="F65" s="368">
        <f>'3-3'!N58</f>
        <v>0</v>
      </c>
      <c r="G65" s="368">
        <f>'3-3'!O58</f>
        <v>0</v>
      </c>
      <c r="H65" s="403">
        <f>'3-3'!L58</f>
        <v>0</v>
      </c>
    </row>
    <row r="66" spans="1:8" outlineLevel="1">
      <c r="A66" s="399">
        <f t="shared" si="8"/>
        <v>45</v>
      </c>
      <c r="B66" s="412" t="s">
        <v>157</v>
      </c>
      <c r="C66" s="425" t="s">
        <v>699</v>
      </c>
      <c r="D66" s="419">
        <f t="shared" si="9"/>
        <v>0</v>
      </c>
      <c r="E66" s="368">
        <f>'3-4'!M136</f>
        <v>0</v>
      </c>
      <c r="F66" s="368">
        <f>'3-4'!N136</f>
        <v>0</v>
      </c>
      <c r="G66" s="368">
        <f>'3-4'!O136</f>
        <v>0</v>
      </c>
      <c r="H66" s="403">
        <f>'3-4'!L136</f>
        <v>0</v>
      </c>
    </row>
    <row r="67" spans="1:8" outlineLevel="1">
      <c r="A67" s="399">
        <f t="shared" si="8"/>
        <v>46</v>
      </c>
      <c r="B67" s="412" t="s">
        <v>158</v>
      </c>
      <c r="C67" s="425" t="s">
        <v>737</v>
      </c>
      <c r="D67" s="419">
        <f t="shared" si="9"/>
        <v>0</v>
      </c>
      <c r="E67" s="368">
        <f>'3-5'!M79</f>
        <v>0</v>
      </c>
      <c r="F67" s="368">
        <f>'3-5'!N79</f>
        <v>0</v>
      </c>
      <c r="G67" s="368">
        <f>'3-5'!O79</f>
        <v>0</v>
      </c>
      <c r="H67" s="403">
        <f>'3-5'!L79</f>
        <v>0</v>
      </c>
    </row>
    <row r="68" spans="1:8" outlineLevel="1">
      <c r="A68" s="399">
        <f t="shared" si="8"/>
        <v>47</v>
      </c>
      <c r="B68" s="412" t="s">
        <v>159</v>
      </c>
      <c r="C68" s="425" t="s">
        <v>745</v>
      </c>
      <c r="D68" s="419">
        <f t="shared" ref="D68" si="10">SUM(E68:G68)</f>
        <v>0</v>
      </c>
      <c r="E68" s="368">
        <f>'3-6'!M91</f>
        <v>0</v>
      </c>
      <c r="F68" s="368">
        <f>'3-6'!N91</f>
        <v>0</v>
      </c>
      <c r="G68" s="368">
        <f>'3-6'!O91</f>
        <v>0</v>
      </c>
      <c r="H68" s="403">
        <f>'3-6'!L91</f>
        <v>0</v>
      </c>
    </row>
    <row r="69" spans="1:8" outlineLevel="1">
      <c r="A69" s="399">
        <f t="shared" si="8"/>
        <v>48</v>
      </c>
      <c r="B69" s="412" t="s">
        <v>160</v>
      </c>
      <c r="C69" s="425" t="s">
        <v>161</v>
      </c>
      <c r="D69" s="419">
        <f t="shared" si="9"/>
        <v>0</v>
      </c>
      <c r="E69" s="368">
        <f>'3-7'!M33</f>
        <v>0</v>
      </c>
      <c r="F69" s="368">
        <f>'3-7'!N33</f>
        <v>0</v>
      </c>
      <c r="G69" s="368">
        <f>'3-7'!O33</f>
        <v>0</v>
      </c>
      <c r="H69" s="403">
        <f>'3-7'!L33</f>
        <v>0</v>
      </c>
    </row>
    <row r="70" spans="1:8" outlineLevel="1">
      <c r="A70" s="399">
        <f t="shared" si="8"/>
        <v>49</v>
      </c>
      <c r="B70" s="412" t="s">
        <v>162</v>
      </c>
      <c r="C70" s="425" t="s">
        <v>2353</v>
      </c>
      <c r="D70" s="419">
        <f t="shared" si="9"/>
        <v>0</v>
      </c>
      <c r="E70" s="368">
        <f>'3-8'!M47</f>
        <v>0</v>
      </c>
      <c r="F70" s="368">
        <f>'3-8'!N47</f>
        <v>0</v>
      </c>
      <c r="G70" s="368">
        <f>'3-8'!O47</f>
        <v>0</v>
      </c>
      <c r="H70" s="403">
        <f>'3-8'!L47</f>
        <v>0</v>
      </c>
    </row>
    <row r="71" spans="1:8" outlineLevel="1">
      <c r="A71" s="399">
        <f t="shared" si="8"/>
        <v>50</v>
      </c>
      <c r="B71" s="412" t="s">
        <v>163</v>
      </c>
      <c r="C71" s="425" t="s">
        <v>2354</v>
      </c>
      <c r="D71" s="419">
        <f t="shared" si="9"/>
        <v>0</v>
      </c>
      <c r="E71" s="368">
        <f>'3-9'!M69</f>
        <v>0</v>
      </c>
      <c r="F71" s="368">
        <f>'3-9'!N69</f>
        <v>0</v>
      </c>
      <c r="G71" s="368">
        <f>'3-9'!O69</f>
        <v>0</v>
      </c>
      <c r="H71" s="403">
        <f>'3-9'!L69</f>
        <v>0</v>
      </c>
    </row>
    <row r="72" spans="1:8" outlineLevel="1">
      <c r="A72" s="399">
        <f t="shared" si="8"/>
        <v>51</v>
      </c>
      <c r="B72" s="412" t="s">
        <v>456</v>
      </c>
      <c r="C72" s="425" t="s">
        <v>2355</v>
      </c>
      <c r="D72" s="419">
        <f t="shared" si="9"/>
        <v>0</v>
      </c>
      <c r="E72" s="368">
        <f>'3-10'!M83</f>
        <v>0</v>
      </c>
      <c r="F72" s="368">
        <f>'3-10'!N83</f>
        <v>0</v>
      </c>
      <c r="G72" s="368">
        <f>'3-10'!O83</f>
        <v>0</v>
      </c>
      <c r="H72" s="403">
        <f>'3-10'!L83</f>
        <v>0</v>
      </c>
    </row>
    <row r="73" spans="1:8">
      <c r="A73" s="399">
        <f t="shared" si="8"/>
        <v>52</v>
      </c>
      <c r="B73" s="414">
        <v>3</v>
      </c>
      <c r="C73" s="426" t="s">
        <v>123</v>
      </c>
      <c r="D73" s="418">
        <f>SUM(D63:D72)</f>
        <v>0</v>
      </c>
      <c r="E73" s="367">
        <f>SUM(E63:E72)</f>
        <v>0</v>
      </c>
      <c r="F73" s="367">
        <f>SUM(F63:F72)</f>
        <v>0</v>
      </c>
      <c r="G73" s="367">
        <f>SUM(G63:G72)</f>
        <v>0</v>
      </c>
      <c r="H73" s="401">
        <f>SUM(H63:H72)</f>
        <v>0</v>
      </c>
    </row>
    <row r="74" spans="1:8">
      <c r="A74" s="399">
        <f t="shared" si="8"/>
        <v>53</v>
      </c>
      <c r="B74" s="415"/>
      <c r="C74" s="425"/>
      <c r="D74" s="421"/>
      <c r="E74" s="368"/>
      <c r="F74" s="368"/>
      <c r="G74" s="368"/>
      <c r="H74" s="403"/>
    </row>
    <row r="75" spans="1:8">
      <c r="A75" s="399">
        <f t="shared" si="8"/>
        <v>54</v>
      </c>
      <c r="B75" s="415"/>
      <c r="C75" s="426" t="s">
        <v>27</v>
      </c>
      <c r="D75" s="418">
        <f>D60+D45+D73</f>
        <v>0</v>
      </c>
      <c r="E75" s="367">
        <f>E60+E45+E73</f>
        <v>0</v>
      </c>
      <c r="F75" s="367">
        <f>F60+F45+F73</f>
        <v>0</v>
      </c>
      <c r="G75" s="367">
        <f>G60+G45+G73</f>
        <v>0</v>
      </c>
      <c r="H75" s="401">
        <f>H60+H45+H73</f>
        <v>0</v>
      </c>
    </row>
    <row r="76" spans="1:8">
      <c r="A76" s="399"/>
      <c r="B76" s="415"/>
      <c r="C76" s="425"/>
      <c r="D76" s="421"/>
      <c r="E76" s="368"/>
      <c r="F76" s="368"/>
      <c r="G76" s="368"/>
      <c r="H76" s="403"/>
    </row>
    <row r="77" spans="1:8" outlineLevel="1">
      <c r="A77" s="399">
        <f>A75+1</f>
        <v>55</v>
      </c>
      <c r="B77" s="408">
        <v>4</v>
      </c>
      <c r="C77" s="427" t="s">
        <v>671</v>
      </c>
      <c r="D77" s="421"/>
      <c r="E77" s="368"/>
      <c r="F77" s="368"/>
      <c r="G77" s="368"/>
      <c r="H77" s="403"/>
    </row>
    <row r="78" spans="1:8" outlineLevel="1">
      <c r="A78" s="399">
        <f t="shared" ref="A78:A87" si="11">A77+1</f>
        <v>56</v>
      </c>
      <c r="B78" s="413" t="s">
        <v>164</v>
      </c>
      <c r="C78" s="425" t="s">
        <v>165</v>
      </c>
      <c r="D78" s="419">
        <f t="shared" ref="D78:D86" si="12">SUM(E78:G78)</f>
        <v>0</v>
      </c>
      <c r="E78" s="368">
        <f>'4-1'!M88</f>
        <v>0</v>
      </c>
      <c r="F78" s="368">
        <f>'4-1'!N88</f>
        <v>0</v>
      </c>
      <c r="G78" s="368">
        <f>'4-1'!O88</f>
        <v>0</v>
      </c>
      <c r="H78" s="403">
        <f>'4-1'!L88</f>
        <v>0</v>
      </c>
    </row>
    <row r="79" spans="1:8" outlineLevel="1">
      <c r="A79" s="399">
        <f t="shared" si="11"/>
        <v>57</v>
      </c>
      <c r="B79" s="413" t="s">
        <v>166</v>
      </c>
      <c r="C79" s="425" t="s">
        <v>553</v>
      </c>
      <c r="D79" s="419">
        <f t="shared" si="12"/>
        <v>0</v>
      </c>
      <c r="E79" s="368">
        <f>'4-2'!M33</f>
        <v>0</v>
      </c>
      <c r="F79" s="368">
        <f>'4-2'!N33</f>
        <v>0</v>
      </c>
      <c r="G79" s="368">
        <f>'4-2'!O33</f>
        <v>0</v>
      </c>
      <c r="H79" s="403">
        <f>'4-2'!L33</f>
        <v>0</v>
      </c>
    </row>
    <row r="80" spans="1:8" outlineLevel="1">
      <c r="A80" s="399">
        <f t="shared" si="11"/>
        <v>58</v>
      </c>
      <c r="B80" s="413" t="s">
        <v>167</v>
      </c>
      <c r="C80" s="425" t="s">
        <v>538</v>
      </c>
      <c r="D80" s="419">
        <f t="shared" si="12"/>
        <v>0</v>
      </c>
      <c r="E80" s="368">
        <f>'4-3'!M36</f>
        <v>0</v>
      </c>
      <c r="F80" s="368">
        <f>'4-3'!N36</f>
        <v>0</v>
      </c>
      <c r="G80" s="368">
        <f>'4-3'!O36</f>
        <v>0</v>
      </c>
      <c r="H80" s="403">
        <f>'4-3'!L36</f>
        <v>0</v>
      </c>
    </row>
    <row r="81" spans="1:8" outlineLevel="1">
      <c r="A81" s="399">
        <f t="shared" si="11"/>
        <v>59</v>
      </c>
      <c r="B81" s="413" t="s">
        <v>168</v>
      </c>
      <c r="C81" s="425" t="s">
        <v>552</v>
      </c>
      <c r="D81" s="419">
        <f t="shared" si="12"/>
        <v>0</v>
      </c>
      <c r="E81" s="368">
        <f>'4-4'!M64</f>
        <v>0</v>
      </c>
      <c r="F81" s="368">
        <f>'4-4'!N64</f>
        <v>0</v>
      </c>
      <c r="G81" s="368">
        <f>'4-4'!O64</f>
        <v>0</v>
      </c>
      <c r="H81" s="403">
        <f>'4-4'!L64</f>
        <v>0</v>
      </c>
    </row>
    <row r="82" spans="1:8" outlineLevel="1">
      <c r="A82" s="399">
        <f t="shared" si="11"/>
        <v>60</v>
      </c>
      <c r="B82" s="413" t="s">
        <v>169</v>
      </c>
      <c r="C82" s="425" t="s">
        <v>673</v>
      </c>
      <c r="D82" s="419">
        <f t="shared" si="12"/>
        <v>0</v>
      </c>
      <c r="E82" s="368">
        <f>'4-5'!M25</f>
        <v>0</v>
      </c>
      <c r="F82" s="368">
        <f>'4-5'!N25</f>
        <v>0</v>
      </c>
      <c r="G82" s="368">
        <f>'4-5'!O25</f>
        <v>0</v>
      </c>
      <c r="H82" s="403">
        <f>'4-5'!L25</f>
        <v>0</v>
      </c>
    </row>
    <row r="83" spans="1:8" outlineLevel="1">
      <c r="A83" s="399">
        <f t="shared" si="11"/>
        <v>61</v>
      </c>
      <c r="B83" s="413" t="s">
        <v>470</v>
      </c>
      <c r="C83" s="425" t="s">
        <v>472</v>
      </c>
      <c r="D83" s="419">
        <f t="shared" si="12"/>
        <v>0</v>
      </c>
      <c r="E83" s="368">
        <f>'4-6'!M70</f>
        <v>0</v>
      </c>
      <c r="F83" s="368">
        <f>'4-6'!N70</f>
        <v>0</v>
      </c>
      <c r="G83" s="368">
        <f>'4-6'!O70</f>
        <v>0</v>
      </c>
      <c r="H83" s="403">
        <f>'4-6'!L70</f>
        <v>0</v>
      </c>
    </row>
    <row r="84" spans="1:8" outlineLevel="1">
      <c r="A84" s="399">
        <f t="shared" si="11"/>
        <v>62</v>
      </c>
      <c r="B84" s="413" t="s">
        <v>170</v>
      </c>
      <c r="C84" s="425" t="s">
        <v>473</v>
      </c>
      <c r="D84" s="419">
        <f t="shared" si="12"/>
        <v>0</v>
      </c>
      <c r="E84" s="368">
        <f>'4-7'!M38</f>
        <v>0</v>
      </c>
      <c r="F84" s="368">
        <f>'4-7'!N38</f>
        <v>0</v>
      </c>
      <c r="G84" s="368">
        <f>'4-7'!O38</f>
        <v>0</v>
      </c>
      <c r="H84" s="403">
        <f>'4-7'!L38</f>
        <v>0</v>
      </c>
    </row>
    <row r="85" spans="1:8" outlineLevel="1">
      <c r="A85" s="399">
        <f t="shared" si="11"/>
        <v>63</v>
      </c>
      <c r="B85" s="413" t="s">
        <v>171</v>
      </c>
      <c r="C85" s="425" t="s">
        <v>1110</v>
      </c>
      <c r="D85" s="419">
        <f t="shared" si="12"/>
        <v>0</v>
      </c>
      <c r="E85" s="368">
        <f>'4-8'!M62</f>
        <v>0</v>
      </c>
      <c r="F85" s="368">
        <f>'4-8'!N62</f>
        <v>0</v>
      </c>
      <c r="G85" s="368">
        <f>'4-8'!O62</f>
        <v>0</v>
      </c>
      <c r="H85" s="403">
        <f>'4-8'!L62</f>
        <v>0</v>
      </c>
    </row>
    <row r="86" spans="1:8" outlineLevel="1">
      <c r="A86" s="399">
        <f t="shared" si="11"/>
        <v>64</v>
      </c>
      <c r="B86" s="413" t="s">
        <v>471</v>
      </c>
      <c r="C86" s="425" t="s">
        <v>359</v>
      </c>
      <c r="D86" s="419">
        <f t="shared" si="12"/>
        <v>0</v>
      </c>
      <c r="E86" s="368">
        <f>'4-9'!M40</f>
        <v>0</v>
      </c>
      <c r="F86" s="368">
        <f>'4-9'!N40</f>
        <v>0</v>
      </c>
      <c r="G86" s="368">
        <f>'4-9'!O40</f>
        <v>0</v>
      </c>
      <c r="H86" s="403">
        <f>'4-9'!L40</f>
        <v>0</v>
      </c>
    </row>
    <row r="87" spans="1:8">
      <c r="A87" s="399">
        <f t="shared" si="11"/>
        <v>65</v>
      </c>
      <c r="B87" s="414">
        <v>4</v>
      </c>
      <c r="C87" s="426" t="s">
        <v>671</v>
      </c>
      <c r="D87" s="418">
        <f>SUM(D78:D86)</f>
        <v>0</v>
      </c>
      <c r="E87" s="367">
        <f>SUM(E78:E86)</f>
        <v>0</v>
      </c>
      <c r="F87" s="367">
        <f>SUM(F78:F86)</f>
        <v>0</v>
      </c>
      <c r="G87" s="367">
        <f>SUM(G78:G86)</f>
        <v>0</v>
      </c>
      <c r="H87" s="401">
        <f>SUM(H78:H86)</f>
        <v>0</v>
      </c>
    </row>
    <row r="88" spans="1:8">
      <c r="A88" s="399"/>
      <c r="B88" s="414"/>
      <c r="C88" s="426"/>
      <c r="D88" s="418"/>
      <c r="E88" s="367"/>
      <c r="F88" s="367"/>
      <c r="G88" s="367"/>
      <c r="H88" s="401"/>
    </row>
    <row r="89" spans="1:8" outlineLevel="1">
      <c r="A89" s="399">
        <f>A87+1</f>
        <v>66</v>
      </c>
      <c r="B89" s="408">
        <v>5</v>
      </c>
      <c r="C89" s="429" t="s">
        <v>672</v>
      </c>
      <c r="D89" s="421"/>
      <c r="E89" s="368"/>
      <c r="F89" s="368"/>
      <c r="G89" s="368"/>
      <c r="H89" s="403"/>
    </row>
    <row r="90" spans="1:8" outlineLevel="1">
      <c r="A90" s="399">
        <f t="shared" ref="A90:A100" si="13">A89+1</f>
        <v>67</v>
      </c>
      <c r="B90" s="413" t="s">
        <v>172</v>
      </c>
      <c r="C90" s="425" t="s">
        <v>332</v>
      </c>
      <c r="D90" s="419">
        <f t="shared" ref="D90:D97" si="14">SUM(E90:G90)</f>
        <v>0</v>
      </c>
      <c r="E90" s="368">
        <f>'5-1'!M67</f>
        <v>0</v>
      </c>
      <c r="F90" s="368">
        <f>'5-1'!N67</f>
        <v>0</v>
      </c>
      <c r="G90" s="368">
        <f>'5-1'!O67</f>
        <v>0</v>
      </c>
      <c r="H90" s="403">
        <f>'5-1'!L67</f>
        <v>0</v>
      </c>
    </row>
    <row r="91" spans="1:8" outlineLevel="1">
      <c r="A91" s="399">
        <f t="shared" si="13"/>
        <v>68</v>
      </c>
      <c r="B91" s="413" t="s">
        <v>2234</v>
      </c>
      <c r="C91" s="425" t="s">
        <v>2243</v>
      </c>
      <c r="D91" s="419">
        <f t="shared" si="14"/>
        <v>0</v>
      </c>
      <c r="E91" s="368">
        <f>'5-2-1'!M31</f>
        <v>0</v>
      </c>
      <c r="F91" s="368">
        <f>'5-2-1'!N31</f>
        <v>0</v>
      </c>
      <c r="G91" s="368">
        <f>'5-2-1'!O31</f>
        <v>0</v>
      </c>
      <c r="H91" s="403">
        <f>'5-2-1'!L31</f>
        <v>0</v>
      </c>
    </row>
    <row r="92" spans="1:8" outlineLevel="1">
      <c r="A92" s="399">
        <f t="shared" si="13"/>
        <v>69</v>
      </c>
      <c r="B92" s="413" t="s">
        <v>2237</v>
      </c>
      <c r="C92" s="425" t="s">
        <v>2243</v>
      </c>
      <c r="D92" s="419">
        <f>SUM(E92:G92)</f>
        <v>0</v>
      </c>
      <c r="E92" s="368">
        <f>'5-2-2'!M60</f>
        <v>0</v>
      </c>
      <c r="F92" s="368">
        <f>'5-2-2'!N60</f>
        <v>0</v>
      </c>
      <c r="G92" s="368">
        <f>'5-2-2'!O60</f>
        <v>0</v>
      </c>
      <c r="H92" s="403">
        <f>'5-2-2'!L60</f>
        <v>0</v>
      </c>
    </row>
    <row r="93" spans="1:8" outlineLevel="1">
      <c r="A93" s="399">
        <f t="shared" si="13"/>
        <v>70</v>
      </c>
      <c r="B93" s="413" t="s">
        <v>2240</v>
      </c>
      <c r="C93" s="425" t="s">
        <v>2243</v>
      </c>
      <c r="D93" s="419">
        <f>SUM(E93:G93)</f>
        <v>0</v>
      </c>
      <c r="E93" s="368">
        <f>'5-2-3'!M37</f>
        <v>0</v>
      </c>
      <c r="F93" s="368">
        <f>'5-2-3'!N37</f>
        <v>0</v>
      </c>
      <c r="G93" s="368">
        <f>'5-2-3'!O37</f>
        <v>0</v>
      </c>
      <c r="H93" s="403">
        <f>'5-2-3'!L37</f>
        <v>0</v>
      </c>
    </row>
    <row r="94" spans="1:8" outlineLevel="1">
      <c r="A94" s="399">
        <f t="shared" si="13"/>
        <v>71</v>
      </c>
      <c r="B94" s="413" t="s">
        <v>2235</v>
      </c>
      <c r="C94" s="425" t="s">
        <v>2376</v>
      </c>
      <c r="D94" s="419">
        <f t="shared" si="14"/>
        <v>0</v>
      </c>
      <c r="E94" s="368">
        <f>'5-3-1'!M83</f>
        <v>0</v>
      </c>
      <c r="F94" s="368">
        <f>'5-3-1'!N83</f>
        <v>0</v>
      </c>
      <c r="G94" s="368">
        <f>'5-3-1'!O83</f>
        <v>0</v>
      </c>
      <c r="H94" s="403">
        <f>'5-3-1'!L83</f>
        <v>0</v>
      </c>
    </row>
    <row r="95" spans="1:8" outlineLevel="1">
      <c r="A95" s="399">
        <f t="shared" si="13"/>
        <v>72</v>
      </c>
      <c r="B95" s="413" t="s">
        <v>2238</v>
      </c>
      <c r="C95" s="425" t="s">
        <v>2375</v>
      </c>
      <c r="D95" s="419">
        <f>SUM(E95:G95)</f>
        <v>0</v>
      </c>
      <c r="E95" s="368">
        <f>'5-3-2'!M88</f>
        <v>0</v>
      </c>
      <c r="F95" s="368">
        <f>'5-3-2'!N88</f>
        <v>0</v>
      </c>
      <c r="G95" s="368">
        <f>'5-3-2'!O88</f>
        <v>0</v>
      </c>
      <c r="H95" s="403">
        <f>'5-3-2'!L88</f>
        <v>0</v>
      </c>
    </row>
    <row r="96" spans="1:8" outlineLevel="1">
      <c r="A96" s="399">
        <f t="shared" si="13"/>
        <v>73</v>
      </c>
      <c r="B96" s="413" t="s">
        <v>2241</v>
      </c>
      <c r="C96" s="425" t="s">
        <v>2374</v>
      </c>
      <c r="D96" s="419">
        <f>SUM(E96:G96)</f>
        <v>0</v>
      </c>
      <c r="E96" s="368">
        <f>'5-3-3'!M22</f>
        <v>0</v>
      </c>
      <c r="F96" s="368">
        <f>'5-3-3'!N22</f>
        <v>0</v>
      </c>
      <c r="G96" s="368">
        <f>'5-3-3'!O22</f>
        <v>0</v>
      </c>
      <c r="H96" s="403">
        <f>'5-3-3'!L22</f>
        <v>0</v>
      </c>
    </row>
    <row r="97" spans="1:8" outlineLevel="1">
      <c r="A97" s="399">
        <f t="shared" si="13"/>
        <v>74</v>
      </c>
      <c r="B97" s="413" t="s">
        <v>2236</v>
      </c>
      <c r="C97" s="425" t="s">
        <v>2358</v>
      </c>
      <c r="D97" s="419">
        <f t="shared" si="14"/>
        <v>0</v>
      </c>
      <c r="E97" s="368">
        <f>'5-4-1'!M55</f>
        <v>0</v>
      </c>
      <c r="F97" s="368">
        <f>'5-4-1'!N55</f>
        <v>0</v>
      </c>
      <c r="G97" s="368">
        <f>'5-4-1'!O55</f>
        <v>0</v>
      </c>
      <c r="H97" s="403">
        <f>'5-4-1'!L55</f>
        <v>0</v>
      </c>
    </row>
    <row r="98" spans="1:8" outlineLevel="1">
      <c r="A98" s="399">
        <f t="shared" si="13"/>
        <v>75</v>
      </c>
      <c r="B98" s="413" t="s">
        <v>2239</v>
      </c>
      <c r="C98" s="425" t="s">
        <v>2357</v>
      </c>
      <c r="D98" s="419">
        <f t="shared" ref="D98" si="15">SUM(E98:G98)</f>
        <v>0</v>
      </c>
      <c r="E98" s="368">
        <f>'5-4-2'!M61</f>
        <v>0</v>
      </c>
      <c r="F98" s="368">
        <f>'5-4-2'!N61</f>
        <v>0</v>
      </c>
      <c r="G98" s="368">
        <f>'5-4-2'!O61</f>
        <v>0</v>
      </c>
      <c r="H98" s="403">
        <f>'5-4-2'!L61</f>
        <v>0</v>
      </c>
    </row>
    <row r="99" spans="1:8" outlineLevel="1">
      <c r="A99" s="399">
        <f t="shared" si="13"/>
        <v>76</v>
      </c>
      <c r="B99" s="413" t="s">
        <v>2242</v>
      </c>
      <c r="C99" s="425" t="s">
        <v>2356</v>
      </c>
      <c r="D99" s="419">
        <f t="shared" ref="D99" si="16">SUM(E99:G99)</f>
        <v>0</v>
      </c>
      <c r="E99" s="368">
        <f>'5-4-3'!M36</f>
        <v>0</v>
      </c>
      <c r="F99" s="368">
        <f>'5-4-3'!N36</f>
        <v>0</v>
      </c>
      <c r="G99" s="368">
        <f>'5-4-3'!O36</f>
        <v>0</v>
      </c>
      <c r="H99" s="403">
        <f>'5-4-3'!L36</f>
        <v>0</v>
      </c>
    </row>
    <row r="100" spans="1:8">
      <c r="A100" s="404">
        <f t="shared" si="13"/>
        <v>77</v>
      </c>
      <c r="B100" s="416">
        <v>5</v>
      </c>
      <c r="C100" s="430" t="s">
        <v>672</v>
      </c>
      <c r="D100" s="422">
        <f>SUM(D90:D99)</f>
        <v>0</v>
      </c>
      <c r="E100" s="405">
        <f>SUM(E90:E99)</f>
        <v>0</v>
      </c>
      <c r="F100" s="405">
        <f>SUM(F90:F99)</f>
        <v>0</v>
      </c>
      <c r="G100" s="405">
        <f>SUM(G90:G99)</f>
        <v>0</v>
      </c>
      <c r="H100" s="406">
        <f>SUM(H90:H99)</f>
        <v>0</v>
      </c>
    </row>
    <row r="101" spans="1:8">
      <c r="A101" s="431"/>
      <c r="B101" s="432"/>
      <c r="C101" s="432"/>
      <c r="D101" s="433"/>
      <c r="E101" s="433"/>
      <c r="F101" s="433"/>
      <c r="G101" s="433"/>
      <c r="H101" s="432"/>
    </row>
    <row r="102" spans="1:8">
      <c r="A102" s="434">
        <f>A100+1</f>
        <v>78</v>
      </c>
      <c r="B102" s="407"/>
      <c r="C102" s="441" t="s">
        <v>34</v>
      </c>
      <c r="D102" s="439">
        <f>D100+D87+D75+D21</f>
        <v>0</v>
      </c>
      <c r="E102" s="435">
        <f>E100+E87+E75+E21</f>
        <v>0</v>
      </c>
      <c r="F102" s="435">
        <f>F100+F87+F75+F21</f>
        <v>0</v>
      </c>
      <c r="G102" s="435">
        <f>G100+G87+G75+G21</f>
        <v>0</v>
      </c>
      <c r="H102" s="436">
        <f>H100+H87+H75+H21</f>
        <v>0</v>
      </c>
    </row>
    <row r="103" spans="1:8" outlineLevel="1">
      <c r="A103" s="399">
        <f>A102+1</f>
        <v>79</v>
      </c>
      <c r="B103" s="415"/>
      <c r="C103" s="442" t="s">
        <v>4743</v>
      </c>
      <c r="D103" s="440">
        <f>ROUND(D102*8%,2)</f>
        <v>0</v>
      </c>
      <c r="E103" s="367"/>
      <c r="F103" s="367"/>
      <c r="G103" s="367"/>
      <c r="H103" s="402"/>
    </row>
    <row r="104" spans="1:8" outlineLevel="1">
      <c r="A104" s="399">
        <f t="shared" ref="A104:A105" si="17">A103+1</f>
        <v>80</v>
      </c>
      <c r="B104" s="415"/>
      <c r="C104" s="442" t="s">
        <v>4744</v>
      </c>
      <c r="D104" s="440">
        <f>ROUND(D103*0.05,2)</f>
        <v>0</v>
      </c>
      <c r="E104" s="367"/>
      <c r="F104" s="367"/>
      <c r="G104" s="367"/>
      <c r="H104" s="402"/>
    </row>
    <row r="105" spans="1:8" outlineLevel="1">
      <c r="A105" s="399">
        <f t="shared" si="17"/>
        <v>81</v>
      </c>
      <c r="B105" s="415"/>
      <c r="C105" s="442" t="s">
        <v>4745</v>
      </c>
      <c r="D105" s="440">
        <f>ROUND(D102*5%,2)</f>
        <v>0</v>
      </c>
      <c r="E105" s="367"/>
      <c r="F105" s="367"/>
      <c r="G105" s="367"/>
      <c r="H105" s="402"/>
    </row>
    <row r="106" spans="1:8" outlineLevel="1">
      <c r="A106" s="404">
        <f>A105+1</f>
        <v>82</v>
      </c>
      <c r="B106" s="438"/>
      <c r="C106" s="443" t="s">
        <v>28</v>
      </c>
      <c r="D106" s="422">
        <f>D102+D103+D105</f>
        <v>0</v>
      </c>
      <c r="E106" s="405"/>
      <c r="F106" s="405"/>
      <c r="G106" s="405"/>
      <c r="H106" s="437"/>
    </row>
    <row r="107" spans="1:8">
      <c r="C107" s="264"/>
      <c r="D107" s="262"/>
      <c r="E107" s="262"/>
      <c r="F107" s="262"/>
      <c r="G107" s="262"/>
    </row>
    <row r="108" spans="1:8">
      <c r="C108" s="116" t="s">
        <v>4175</v>
      </c>
      <c r="D108" s="117" t="s">
        <v>4176</v>
      </c>
      <c r="E108" s="116" t="s">
        <v>4184</v>
      </c>
      <c r="F108" s="262"/>
      <c r="G108" s="262"/>
    </row>
    <row r="109" spans="1:8">
      <c r="C109" s="265" t="s">
        <v>4177</v>
      </c>
      <c r="D109" s="266">
        <v>3020.5</v>
      </c>
      <c r="E109" s="265"/>
      <c r="F109" s="262"/>
      <c r="G109" s="262"/>
    </row>
    <row r="110" spans="1:8">
      <c r="C110" s="265" t="s">
        <v>4178</v>
      </c>
      <c r="D110" s="266">
        <v>2074.3000000000002</v>
      </c>
      <c r="E110" s="265"/>
      <c r="F110" s="262"/>
      <c r="G110" s="262"/>
    </row>
    <row r="111" spans="1:8">
      <c r="C111" s="265" t="s">
        <v>4179</v>
      </c>
      <c r="D111" s="266">
        <v>2446.3000000000002</v>
      </c>
      <c r="E111" s="265"/>
      <c r="F111" s="262"/>
      <c r="G111" s="262"/>
    </row>
    <row r="112" spans="1:8">
      <c r="C112" s="265" t="s">
        <v>4180</v>
      </c>
      <c r="D112" s="266">
        <v>1679</v>
      </c>
      <c r="E112" s="265"/>
      <c r="F112" s="262"/>
      <c r="G112" s="262"/>
    </row>
    <row r="113" spans="3:8">
      <c r="C113" s="265" t="s">
        <v>4181</v>
      </c>
      <c r="D113" s="266">
        <v>1644</v>
      </c>
      <c r="E113" s="265"/>
      <c r="F113" s="263"/>
      <c r="G113" s="263"/>
    </row>
    <row r="114" spans="3:8">
      <c r="C114" s="265" t="s">
        <v>4182</v>
      </c>
      <c r="D114" s="266">
        <v>1645</v>
      </c>
      <c r="E114" s="265"/>
      <c r="F114" s="263"/>
      <c r="G114" s="263"/>
    </row>
    <row r="115" spans="3:8">
      <c r="C115" s="265" t="s">
        <v>4183</v>
      </c>
      <c r="D115" s="266">
        <v>1433.6</v>
      </c>
      <c r="E115" s="265"/>
      <c r="F115" s="263"/>
      <c r="G115" s="263"/>
    </row>
    <row r="116" spans="3:8">
      <c r="C116" s="265"/>
      <c r="D116" s="266">
        <f>SUM(D109:D115)</f>
        <v>13942.7</v>
      </c>
      <c r="E116" s="115">
        <f>D106/D116</f>
        <v>0</v>
      </c>
      <c r="F116" s="263"/>
      <c r="G116" s="249"/>
      <c r="H116" s="267"/>
    </row>
    <row r="117" spans="3:8">
      <c r="C117" s="268"/>
      <c r="D117" s="266"/>
      <c r="E117" s="265"/>
      <c r="F117" s="263"/>
      <c r="G117" s="263"/>
    </row>
    <row r="118" spans="3:8">
      <c r="D118" s="263"/>
      <c r="E118" s="263"/>
      <c r="F118" s="263"/>
      <c r="G118" s="263"/>
    </row>
    <row r="119" spans="3:8">
      <c r="D119" s="263"/>
      <c r="E119" s="263"/>
      <c r="F119" s="263"/>
      <c r="G119" s="263"/>
    </row>
    <row r="120" spans="3:8">
      <c r="D120" s="263"/>
      <c r="E120" s="263"/>
      <c r="F120" s="263"/>
      <c r="G120" s="263"/>
    </row>
  </sheetData>
  <mergeCells count="6">
    <mergeCell ref="H15:H16"/>
    <mergeCell ref="D15:D16"/>
    <mergeCell ref="A15:A16"/>
    <mergeCell ref="B15:B16"/>
    <mergeCell ref="C15:C16"/>
    <mergeCell ref="E15:G15"/>
  </mergeCells>
  <phoneticPr fontId="40" type="noConversion"/>
  <printOptions horizontalCentered="1" gridLines="1"/>
  <pageMargins left="0" right="0" top="0.98425196850393704" bottom="0.47244094488188981" header="0.78740157480314965" footer="0.19685039370078741"/>
  <pageSetup paperSize="9" scale="75" firstPageNumber="0" orientation="landscape" r:id="rId1"/>
  <headerFooter alignWithMargins="0">
    <oddFooter>&amp;C&amp;"Times New Roman,Regular"&amp;12&amp;A&amp;R&amp;P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4C16B-DCDB-464B-8DED-54A0935480A2}">
  <dimension ref="A1:P229"/>
  <sheetViews>
    <sheetView workbookViewId="0">
      <selection activeCell="D11" sqref="D11:D12"/>
    </sheetView>
  </sheetViews>
  <sheetFormatPr defaultColWidth="9.33203125" defaultRowHeight="14.4"/>
  <cols>
    <col min="1" max="1" width="6.109375" style="212" customWidth="1"/>
    <col min="2" max="2" width="42.77734375" style="213" customWidth="1"/>
    <col min="3" max="3" width="6.6640625" style="214" customWidth="1"/>
    <col min="4" max="4" width="12.44140625" style="217" customWidth="1"/>
    <col min="5" max="15" width="12.33203125" style="165" customWidth="1"/>
    <col min="16" max="16" width="8.21875" style="165" customWidth="1"/>
    <col min="17" max="256" width="9.33203125" style="165"/>
    <col min="257" max="257" width="6.109375" style="165" customWidth="1"/>
    <col min="258" max="258" width="42.77734375" style="165" customWidth="1"/>
    <col min="259" max="259" width="6.6640625" style="165" customWidth="1"/>
    <col min="260" max="260" width="12.44140625" style="165" customWidth="1"/>
    <col min="261" max="271" width="12.33203125" style="165" customWidth="1"/>
    <col min="272" max="272" width="8.21875" style="165" customWidth="1"/>
    <col min="273" max="512" width="9.33203125" style="165"/>
    <col min="513" max="513" width="6.109375" style="165" customWidth="1"/>
    <col min="514" max="514" width="42.77734375" style="165" customWidth="1"/>
    <col min="515" max="515" width="6.6640625" style="165" customWidth="1"/>
    <col min="516" max="516" width="12.44140625" style="165" customWidth="1"/>
    <col min="517" max="527" width="12.33203125" style="165" customWidth="1"/>
    <col min="528" max="528" width="8.21875" style="165" customWidth="1"/>
    <col min="529" max="768" width="9.33203125" style="165"/>
    <col min="769" max="769" width="6.109375" style="165" customWidth="1"/>
    <col min="770" max="770" width="42.77734375" style="165" customWidth="1"/>
    <col min="771" max="771" width="6.6640625" style="165" customWidth="1"/>
    <col min="772" max="772" width="12.44140625" style="165" customWidth="1"/>
    <col min="773" max="783" width="12.33203125" style="165" customWidth="1"/>
    <col min="784" max="784" width="8.21875" style="165" customWidth="1"/>
    <col min="785" max="1024" width="9.33203125" style="165"/>
    <col min="1025" max="1025" width="6.109375" style="165" customWidth="1"/>
    <col min="1026" max="1026" width="42.77734375" style="165" customWidth="1"/>
    <col min="1027" max="1027" width="6.6640625" style="165" customWidth="1"/>
    <col min="1028" max="1028" width="12.44140625" style="165" customWidth="1"/>
    <col min="1029" max="1039" width="12.33203125" style="165" customWidth="1"/>
    <col min="1040" max="1040" width="8.21875" style="165" customWidth="1"/>
    <col min="1041" max="1280" width="9.33203125" style="165"/>
    <col min="1281" max="1281" width="6.109375" style="165" customWidth="1"/>
    <col min="1282" max="1282" width="42.77734375" style="165" customWidth="1"/>
    <col min="1283" max="1283" width="6.6640625" style="165" customWidth="1"/>
    <col min="1284" max="1284" width="12.44140625" style="165" customWidth="1"/>
    <col min="1285" max="1295" width="12.33203125" style="165" customWidth="1"/>
    <col min="1296" max="1296" width="8.21875" style="165" customWidth="1"/>
    <col min="1297" max="1536" width="9.33203125" style="165"/>
    <col min="1537" max="1537" width="6.109375" style="165" customWidth="1"/>
    <col min="1538" max="1538" width="42.77734375" style="165" customWidth="1"/>
    <col min="1539" max="1539" width="6.6640625" style="165" customWidth="1"/>
    <col min="1540" max="1540" width="12.44140625" style="165" customWidth="1"/>
    <col min="1541" max="1551" width="12.33203125" style="165" customWidth="1"/>
    <col min="1552" max="1552" width="8.21875" style="165" customWidth="1"/>
    <col min="1553" max="1792" width="9.33203125" style="165"/>
    <col min="1793" max="1793" width="6.109375" style="165" customWidth="1"/>
    <col min="1794" max="1794" width="42.77734375" style="165" customWidth="1"/>
    <col min="1795" max="1795" width="6.6640625" style="165" customWidth="1"/>
    <col min="1796" max="1796" width="12.44140625" style="165" customWidth="1"/>
    <col min="1797" max="1807" width="12.33203125" style="165" customWidth="1"/>
    <col min="1808" max="1808" width="8.21875" style="165" customWidth="1"/>
    <col min="1809" max="2048" width="9.33203125" style="165"/>
    <col min="2049" max="2049" width="6.109375" style="165" customWidth="1"/>
    <col min="2050" max="2050" width="42.77734375" style="165" customWidth="1"/>
    <col min="2051" max="2051" width="6.6640625" style="165" customWidth="1"/>
    <col min="2052" max="2052" width="12.44140625" style="165" customWidth="1"/>
    <col min="2053" max="2063" width="12.33203125" style="165" customWidth="1"/>
    <col min="2064" max="2064" width="8.21875" style="165" customWidth="1"/>
    <col min="2065" max="2304" width="9.33203125" style="165"/>
    <col min="2305" max="2305" width="6.109375" style="165" customWidth="1"/>
    <col min="2306" max="2306" width="42.77734375" style="165" customWidth="1"/>
    <col min="2307" max="2307" width="6.6640625" style="165" customWidth="1"/>
    <col min="2308" max="2308" width="12.44140625" style="165" customWidth="1"/>
    <col min="2309" max="2319" width="12.33203125" style="165" customWidth="1"/>
    <col min="2320" max="2320" width="8.21875" style="165" customWidth="1"/>
    <col min="2321" max="2560" width="9.33203125" style="165"/>
    <col min="2561" max="2561" width="6.109375" style="165" customWidth="1"/>
    <col min="2562" max="2562" width="42.77734375" style="165" customWidth="1"/>
    <col min="2563" max="2563" width="6.6640625" style="165" customWidth="1"/>
    <col min="2564" max="2564" width="12.44140625" style="165" customWidth="1"/>
    <col min="2565" max="2575" width="12.33203125" style="165" customWidth="1"/>
    <col min="2576" max="2576" width="8.21875" style="165" customWidth="1"/>
    <col min="2577" max="2816" width="9.33203125" style="165"/>
    <col min="2817" max="2817" width="6.109375" style="165" customWidth="1"/>
    <col min="2818" max="2818" width="42.77734375" style="165" customWidth="1"/>
    <col min="2819" max="2819" width="6.6640625" style="165" customWidth="1"/>
    <col min="2820" max="2820" width="12.44140625" style="165" customWidth="1"/>
    <col min="2821" max="2831" width="12.33203125" style="165" customWidth="1"/>
    <col min="2832" max="2832" width="8.21875" style="165" customWidth="1"/>
    <col min="2833" max="3072" width="9.33203125" style="165"/>
    <col min="3073" max="3073" width="6.109375" style="165" customWidth="1"/>
    <col min="3074" max="3074" width="42.77734375" style="165" customWidth="1"/>
    <col min="3075" max="3075" width="6.6640625" style="165" customWidth="1"/>
    <col min="3076" max="3076" width="12.44140625" style="165" customWidth="1"/>
    <col min="3077" max="3087" width="12.33203125" style="165" customWidth="1"/>
    <col min="3088" max="3088" width="8.21875" style="165" customWidth="1"/>
    <col min="3089" max="3328" width="9.33203125" style="165"/>
    <col min="3329" max="3329" width="6.109375" style="165" customWidth="1"/>
    <col min="3330" max="3330" width="42.77734375" style="165" customWidth="1"/>
    <col min="3331" max="3331" width="6.6640625" style="165" customWidth="1"/>
    <col min="3332" max="3332" width="12.44140625" style="165" customWidth="1"/>
    <col min="3333" max="3343" width="12.33203125" style="165" customWidth="1"/>
    <col min="3344" max="3344" width="8.21875" style="165" customWidth="1"/>
    <col min="3345" max="3584" width="9.33203125" style="165"/>
    <col min="3585" max="3585" width="6.109375" style="165" customWidth="1"/>
    <col min="3586" max="3586" width="42.77734375" style="165" customWidth="1"/>
    <col min="3587" max="3587" width="6.6640625" style="165" customWidth="1"/>
    <col min="3588" max="3588" width="12.44140625" style="165" customWidth="1"/>
    <col min="3589" max="3599" width="12.33203125" style="165" customWidth="1"/>
    <col min="3600" max="3600" width="8.21875" style="165" customWidth="1"/>
    <col min="3601" max="3840" width="9.33203125" style="165"/>
    <col min="3841" max="3841" width="6.109375" style="165" customWidth="1"/>
    <col min="3842" max="3842" width="42.77734375" style="165" customWidth="1"/>
    <col min="3843" max="3843" width="6.6640625" style="165" customWidth="1"/>
    <col min="3844" max="3844" width="12.44140625" style="165" customWidth="1"/>
    <col min="3845" max="3855" width="12.33203125" style="165" customWidth="1"/>
    <col min="3856" max="3856" width="8.21875" style="165" customWidth="1"/>
    <col min="3857" max="4096" width="9.33203125" style="165"/>
    <col min="4097" max="4097" width="6.109375" style="165" customWidth="1"/>
    <col min="4098" max="4098" width="42.77734375" style="165" customWidth="1"/>
    <col min="4099" max="4099" width="6.6640625" style="165" customWidth="1"/>
    <col min="4100" max="4100" width="12.44140625" style="165" customWidth="1"/>
    <col min="4101" max="4111" width="12.33203125" style="165" customWidth="1"/>
    <col min="4112" max="4112" width="8.21875" style="165" customWidth="1"/>
    <col min="4113" max="4352" width="9.33203125" style="165"/>
    <col min="4353" max="4353" width="6.109375" style="165" customWidth="1"/>
    <col min="4354" max="4354" width="42.77734375" style="165" customWidth="1"/>
    <col min="4355" max="4355" width="6.6640625" style="165" customWidth="1"/>
    <col min="4356" max="4356" width="12.44140625" style="165" customWidth="1"/>
    <col min="4357" max="4367" width="12.33203125" style="165" customWidth="1"/>
    <col min="4368" max="4368" width="8.21875" style="165" customWidth="1"/>
    <col min="4369" max="4608" width="9.33203125" style="165"/>
    <col min="4609" max="4609" width="6.109375" style="165" customWidth="1"/>
    <col min="4610" max="4610" width="42.77734375" style="165" customWidth="1"/>
    <col min="4611" max="4611" width="6.6640625" style="165" customWidth="1"/>
    <col min="4612" max="4612" width="12.44140625" style="165" customWidth="1"/>
    <col min="4613" max="4623" width="12.33203125" style="165" customWidth="1"/>
    <col min="4624" max="4624" width="8.21875" style="165" customWidth="1"/>
    <col min="4625" max="4864" width="9.33203125" style="165"/>
    <col min="4865" max="4865" width="6.109375" style="165" customWidth="1"/>
    <col min="4866" max="4866" width="42.77734375" style="165" customWidth="1"/>
    <col min="4867" max="4867" width="6.6640625" style="165" customWidth="1"/>
    <col min="4868" max="4868" width="12.44140625" style="165" customWidth="1"/>
    <col min="4869" max="4879" width="12.33203125" style="165" customWidth="1"/>
    <col min="4880" max="4880" width="8.21875" style="165" customWidth="1"/>
    <col min="4881" max="5120" width="9.33203125" style="165"/>
    <col min="5121" max="5121" width="6.109375" style="165" customWidth="1"/>
    <col min="5122" max="5122" width="42.77734375" style="165" customWidth="1"/>
    <col min="5123" max="5123" width="6.6640625" style="165" customWidth="1"/>
    <col min="5124" max="5124" width="12.44140625" style="165" customWidth="1"/>
    <col min="5125" max="5135" width="12.33203125" style="165" customWidth="1"/>
    <col min="5136" max="5136" width="8.21875" style="165" customWidth="1"/>
    <col min="5137" max="5376" width="9.33203125" style="165"/>
    <col min="5377" max="5377" width="6.109375" style="165" customWidth="1"/>
    <col min="5378" max="5378" width="42.77734375" style="165" customWidth="1"/>
    <col min="5379" max="5379" width="6.6640625" style="165" customWidth="1"/>
    <col min="5380" max="5380" width="12.44140625" style="165" customWidth="1"/>
    <col min="5381" max="5391" width="12.33203125" style="165" customWidth="1"/>
    <col min="5392" max="5392" width="8.21875" style="165" customWidth="1"/>
    <col min="5393" max="5632" width="9.33203125" style="165"/>
    <col min="5633" max="5633" width="6.109375" style="165" customWidth="1"/>
    <col min="5634" max="5634" width="42.77734375" style="165" customWidth="1"/>
    <col min="5635" max="5635" width="6.6640625" style="165" customWidth="1"/>
    <col min="5636" max="5636" width="12.44140625" style="165" customWidth="1"/>
    <col min="5637" max="5647" width="12.33203125" style="165" customWidth="1"/>
    <col min="5648" max="5648" width="8.21875" style="165" customWidth="1"/>
    <col min="5649" max="5888" width="9.33203125" style="165"/>
    <col min="5889" max="5889" width="6.109375" style="165" customWidth="1"/>
    <col min="5890" max="5890" width="42.77734375" style="165" customWidth="1"/>
    <col min="5891" max="5891" width="6.6640625" style="165" customWidth="1"/>
    <col min="5892" max="5892" width="12.44140625" style="165" customWidth="1"/>
    <col min="5893" max="5903" width="12.33203125" style="165" customWidth="1"/>
    <col min="5904" max="5904" width="8.21875" style="165" customWidth="1"/>
    <col min="5905" max="6144" width="9.33203125" style="165"/>
    <col min="6145" max="6145" width="6.109375" style="165" customWidth="1"/>
    <col min="6146" max="6146" width="42.77734375" style="165" customWidth="1"/>
    <col min="6147" max="6147" width="6.6640625" style="165" customWidth="1"/>
    <col min="6148" max="6148" width="12.44140625" style="165" customWidth="1"/>
    <col min="6149" max="6159" width="12.33203125" style="165" customWidth="1"/>
    <col min="6160" max="6160" width="8.21875" style="165" customWidth="1"/>
    <col min="6161" max="6400" width="9.33203125" style="165"/>
    <col min="6401" max="6401" width="6.109375" style="165" customWidth="1"/>
    <col min="6402" max="6402" width="42.77734375" style="165" customWidth="1"/>
    <col min="6403" max="6403" width="6.6640625" style="165" customWidth="1"/>
    <col min="6404" max="6404" width="12.44140625" style="165" customWidth="1"/>
    <col min="6405" max="6415" width="12.33203125" style="165" customWidth="1"/>
    <col min="6416" max="6416" width="8.21875" style="165" customWidth="1"/>
    <col min="6417" max="6656" width="9.33203125" style="165"/>
    <col min="6657" max="6657" width="6.109375" style="165" customWidth="1"/>
    <col min="6658" max="6658" width="42.77734375" style="165" customWidth="1"/>
    <col min="6659" max="6659" width="6.6640625" style="165" customWidth="1"/>
    <col min="6660" max="6660" width="12.44140625" style="165" customWidth="1"/>
    <col min="6661" max="6671" width="12.33203125" style="165" customWidth="1"/>
    <col min="6672" max="6672" width="8.21875" style="165" customWidth="1"/>
    <col min="6673" max="6912" width="9.33203125" style="165"/>
    <col min="6913" max="6913" width="6.109375" style="165" customWidth="1"/>
    <col min="6914" max="6914" width="42.77734375" style="165" customWidth="1"/>
    <col min="6915" max="6915" width="6.6640625" style="165" customWidth="1"/>
    <col min="6916" max="6916" width="12.44140625" style="165" customWidth="1"/>
    <col min="6917" max="6927" width="12.33203125" style="165" customWidth="1"/>
    <col min="6928" max="6928" width="8.21875" style="165" customWidth="1"/>
    <col min="6929" max="7168" width="9.33203125" style="165"/>
    <col min="7169" max="7169" width="6.109375" style="165" customWidth="1"/>
    <col min="7170" max="7170" width="42.77734375" style="165" customWidth="1"/>
    <col min="7171" max="7171" width="6.6640625" style="165" customWidth="1"/>
    <col min="7172" max="7172" width="12.44140625" style="165" customWidth="1"/>
    <col min="7173" max="7183" width="12.33203125" style="165" customWidth="1"/>
    <col min="7184" max="7184" width="8.21875" style="165" customWidth="1"/>
    <col min="7185" max="7424" width="9.33203125" style="165"/>
    <col min="7425" max="7425" width="6.109375" style="165" customWidth="1"/>
    <col min="7426" max="7426" width="42.77734375" style="165" customWidth="1"/>
    <col min="7427" max="7427" width="6.6640625" style="165" customWidth="1"/>
    <col min="7428" max="7428" width="12.44140625" style="165" customWidth="1"/>
    <col min="7429" max="7439" width="12.33203125" style="165" customWidth="1"/>
    <col min="7440" max="7440" width="8.21875" style="165" customWidth="1"/>
    <col min="7441" max="7680" width="9.33203125" style="165"/>
    <col min="7681" max="7681" width="6.109375" style="165" customWidth="1"/>
    <col min="7682" max="7682" width="42.77734375" style="165" customWidth="1"/>
    <col min="7683" max="7683" width="6.6640625" style="165" customWidth="1"/>
    <col min="7684" max="7684" width="12.44140625" style="165" customWidth="1"/>
    <col min="7685" max="7695" width="12.33203125" style="165" customWidth="1"/>
    <col min="7696" max="7696" width="8.21875" style="165" customWidth="1"/>
    <col min="7697" max="7936" width="9.33203125" style="165"/>
    <col min="7937" max="7937" width="6.109375" style="165" customWidth="1"/>
    <col min="7938" max="7938" width="42.77734375" style="165" customWidth="1"/>
    <col min="7939" max="7939" width="6.6640625" style="165" customWidth="1"/>
    <col min="7940" max="7940" width="12.44140625" style="165" customWidth="1"/>
    <col min="7941" max="7951" width="12.33203125" style="165" customWidth="1"/>
    <col min="7952" max="7952" width="8.21875" style="165" customWidth="1"/>
    <col min="7953" max="8192" width="9.33203125" style="165"/>
    <col min="8193" max="8193" width="6.109375" style="165" customWidth="1"/>
    <col min="8194" max="8194" width="42.77734375" style="165" customWidth="1"/>
    <col min="8195" max="8195" width="6.6640625" style="165" customWidth="1"/>
    <col min="8196" max="8196" width="12.44140625" style="165" customWidth="1"/>
    <col min="8197" max="8207" width="12.33203125" style="165" customWidth="1"/>
    <col min="8208" max="8208" width="8.21875" style="165" customWidth="1"/>
    <col min="8209" max="8448" width="9.33203125" style="165"/>
    <col min="8449" max="8449" width="6.109375" style="165" customWidth="1"/>
    <col min="8450" max="8450" width="42.77734375" style="165" customWidth="1"/>
    <col min="8451" max="8451" width="6.6640625" style="165" customWidth="1"/>
    <col min="8452" max="8452" width="12.44140625" style="165" customWidth="1"/>
    <col min="8453" max="8463" width="12.33203125" style="165" customWidth="1"/>
    <col min="8464" max="8464" width="8.21875" style="165" customWidth="1"/>
    <col min="8465" max="8704" width="9.33203125" style="165"/>
    <col min="8705" max="8705" width="6.109375" style="165" customWidth="1"/>
    <col min="8706" max="8706" width="42.77734375" style="165" customWidth="1"/>
    <col min="8707" max="8707" width="6.6640625" style="165" customWidth="1"/>
    <col min="8708" max="8708" width="12.44140625" style="165" customWidth="1"/>
    <col min="8709" max="8719" width="12.33203125" style="165" customWidth="1"/>
    <col min="8720" max="8720" width="8.21875" style="165" customWidth="1"/>
    <col min="8721" max="8960" width="9.33203125" style="165"/>
    <col min="8961" max="8961" width="6.109375" style="165" customWidth="1"/>
    <col min="8962" max="8962" width="42.77734375" style="165" customWidth="1"/>
    <col min="8963" max="8963" width="6.6640625" style="165" customWidth="1"/>
    <col min="8964" max="8964" width="12.44140625" style="165" customWidth="1"/>
    <col min="8965" max="8975" width="12.33203125" style="165" customWidth="1"/>
    <col min="8976" max="8976" width="8.21875" style="165" customWidth="1"/>
    <col min="8977" max="9216" width="9.33203125" style="165"/>
    <col min="9217" max="9217" width="6.109375" style="165" customWidth="1"/>
    <col min="9218" max="9218" width="42.77734375" style="165" customWidth="1"/>
    <col min="9219" max="9219" width="6.6640625" style="165" customWidth="1"/>
    <col min="9220" max="9220" width="12.44140625" style="165" customWidth="1"/>
    <col min="9221" max="9231" width="12.33203125" style="165" customWidth="1"/>
    <col min="9232" max="9232" width="8.21875" style="165" customWidth="1"/>
    <col min="9233" max="9472" width="9.33203125" style="165"/>
    <col min="9473" max="9473" width="6.109375" style="165" customWidth="1"/>
    <col min="9474" max="9474" width="42.77734375" style="165" customWidth="1"/>
    <col min="9475" max="9475" width="6.6640625" style="165" customWidth="1"/>
    <col min="9476" max="9476" width="12.44140625" style="165" customWidth="1"/>
    <col min="9477" max="9487" width="12.33203125" style="165" customWidth="1"/>
    <col min="9488" max="9488" width="8.21875" style="165" customWidth="1"/>
    <col min="9489" max="9728" width="9.33203125" style="165"/>
    <col min="9729" max="9729" width="6.109375" style="165" customWidth="1"/>
    <col min="9730" max="9730" width="42.77734375" style="165" customWidth="1"/>
    <col min="9731" max="9731" width="6.6640625" style="165" customWidth="1"/>
    <col min="9732" max="9732" width="12.44140625" style="165" customWidth="1"/>
    <col min="9733" max="9743" width="12.33203125" style="165" customWidth="1"/>
    <col min="9744" max="9744" width="8.21875" style="165" customWidth="1"/>
    <col min="9745" max="9984" width="9.33203125" style="165"/>
    <col min="9985" max="9985" width="6.109375" style="165" customWidth="1"/>
    <col min="9986" max="9986" width="42.77734375" style="165" customWidth="1"/>
    <col min="9987" max="9987" width="6.6640625" style="165" customWidth="1"/>
    <col min="9988" max="9988" width="12.44140625" style="165" customWidth="1"/>
    <col min="9989" max="9999" width="12.33203125" style="165" customWidth="1"/>
    <col min="10000" max="10000" width="8.21875" style="165" customWidth="1"/>
    <col min="10001" max="10240" width="9.33203125" style="165"/>
    <col min="10241" max="10241" width="6.109375" style="165" customWidth="1"/>
    <col min="10242" max="10242" width="42.77734375" style="165" customWidth="1"/>
    <col min="10243" max="10243" width="6.6640625" style="165" customWidth="1"/>
    <col min="10244" max="10244" width="12.44140625" style="165" customWidth="1"/>
    <col min="10245" max="10255" width="12.33203125" style="165" customWidth="1"/>
    <col min="10256" max="10256" width="8.21875" style="165" customWidth="1"/>
    <col min="10257" max="10496" width="9.33203125" style="165"/>
    <col min="10497" max="10497" width="6.109375" style="165" customWidth="1"/>
    <col min="10498" max="10498" width="42.77734375" style="165" customWidth="1"/>
    <col min="10499" max="10499" width="6.6640625" style="165" customWidth="1"/>
    <col min="10500" max="10500" width="12.44140625" style="165" customWidth="1"/>
    <col min="10501" max="10511" width="12.33203125" style="165" customWidth="1"/>
    <col min="10512" max="10512" width="8.21875" style="165" customWidth="1"/>
    <col min="10513" max="10752" width="9.33203125" style="165"/>
    <col min="10753" max="10753" width="6.109375" style="165" customWidth="1"/>
    <col min="10754" max="10754" width="42.77734375" style="165" customWidth="1"/>
    <col min="10755" max="10755" width="6.6640625" style="165" customWidth="1"/>
    <col min="10756" max="10756" width="12.44140625" style="165" customWidth="1"/>
    <col min="10757" max="10767" width="12.33203125" style="165" customWidth="1"/>
    <col min="10768" max="10768" width="8.21875" style="165" customWidth="1"/>
    <col min="10769" max="11008" width="9.33203125" style="165"/>
    <col min="11009" max="11009" width="6.109375" style="165" customWidth="1"/>
    <col min="11010" max="11010" width="42.77734375" style="165" customWidth="1"/>
    <col min="11011" max="11011" width="6.6640625" style="165" customWidth="1"/>
    <col min="11012" max="11012" width="12.44140625" style="165" customWidth="1"/>
    <col min="11013" max="11023" width="12.33203125" style="165" customWidth="1"/>
    <col min="11024" max="11024" width="8.21875" style="165" customWidth="1"/>
    <col min="11025" max="11264" width="9.33203125" style="165"/>
    <col min="11265" max="11265" width="6.109375" style="165" customWidth="1"/>
    <col min="11266" max="11266" width="42.77734375" style="165" customWidth="1"/>
    <col min="11267" max="11267" width="6.6640625" style="165" customWidth="1"/>
    <col min="11268" max="11268" width="12.44140625" style="165" customWidth="1"/>
    <col min="11269" max="11279" width="12.33203125" style="165" customWidth="1"/>
    <col min="11280" max="11280" width="8.21875" style="165" customWidth="1"/>
    <col min="11281" max="11520" width="9.33203125" style="165"/>
    <col min="11521" max="11521" width="6.109375" style="165" customWidth="1"/>
    <col min="11522" max="11522" width="42.77734375" style="165" customWidth="1"/>
    <col min="11523" max="11523" width="6.6640625" style="165" customWidth="1"/>
    <col min="11524" max="11524" width="12.44140625" style="165" customWidth="1"/>
    <col min="11525" max="11535" width="12.33203125" style="165" customWidth="1"/>
    <col min="11536" max="11536" width="8.21875" style="165" customWidth="1"/>
    <col min="11537" max="11776" width="9.33203125" style="165"/>
    <col min="11777" max="11777" width="6.109375" style="165" customWidth="1"/>
    <col min="11778" max="11778" width="42.77734375" style="165" customWidth="1"/>
    <col min="11779" max="11779" width="6.6640625" style="165" customWidth="1"/>
    <col min="11780" max="11780" width="12.44140625" style="165" customWidth="1"/>
    <col min="11781" max="11791" width="12.33203125" style="165" customWidth="1"/>
    <col min="11792" max="11792" width="8.21875" style="165" customWidth="1"/>
    <col min="11793" max="12032" width="9.33203125" style="165"/>
    <col min="12033" max="12033" width="6.109375" style="165" customWidth="1"/>
    <col min="12034" max="12034" width="42.77734375" style="165" customWidth="1"/>
    <col min="12035" max="12035" width="6.6640625" style="165" customWidth="1"/>
    <col min="12036" max="12036" width="12.44140625" style="165" customWidth="1"/>
    <col min="12037" max="12047" width="12.33203125" style="165" customWidth="1"/>
    <col min="12048" max="12048" width="8.21875" style="165" customWidth="1"/>
    <col min="12049" max="12288" width="9.33203125" style="165"/>
    <col min="12289" max="12289" width="6.109375" style="165" customWidth="1"/>
    <col min="12290" max="12290" width="42.77734375" style="165" customWidth="1"/>
    <col min="12291" max="12291" width="6.6640625" style="165" customWidth="1"/>
    <col min="12292" max="12292" width="12.44140625" style="165" customWidth="1"/>
    <col min="12293" max="12303" width="12.33203125" style="165" customWidth="1"/>
    <col min="12304" max="12304" width="8.21875" style="165" customWidth="1"/>
    <col min="12305" max="12544" width="9.33203125" style="165"/>
    <col min="12545" max="12545" width="6.109375" style="165" customWidth="1"/>
    <col min="12546" max="12546" width="42.77734375" style="165" customWidth="1"/>
    <col min="12547" max="12547" width="6.6640625" style="165" customWidth="1"/>
    <col min="12548" max="12548" width="12.44140625" style="165" customWidth="1"/>
    <col min="12549" max="12559" width="12.33203125" style="165" customWidth="1"/>
    <col min="12560" max="12560" width="8.21875" style="165" customWidth="1"/>
    <col min="12561" max="12800" width="9.33203125" style="165"/>
    <col min="12801" max="12801" width="6.109375" style="165" customWidth="1"/>
    <col min="12802" max="12802" width="42.77734375" style="165" customWidth="1"/>
    <col min="12803" max="12803" width="6.6640625" style="165" customWidth="1"/>
    <col min="12804" max="12804" width="12.44140625" style="165" customWidth="1"/>
    <col min="12805" max="12815" width="12.33203125" style="165" customWidth="1"/>
    <col min="12816" max="12816" width="8.21875" style="165" customWidth="1"/>
    <col min="12817" max="13056" width="9.33203125" style="165"/>
    <col min="13057" max="13057" width="6.109375" style="165" customWidth="1"/>
    <col min="13058" max="13058" width="42.77734375" style="165" customWidth="1"/>
    <col min="13059" max="13059" width="6.6640625" style="165" customWidth="1"/>
    <col min="13060" max="13060" width="12.44140625" style="165" customWidth="1"/>
    <col min="13061" max="13071" width="12.33203125" style="165" customWidth="1"/>
    <col min="13072" max="13072" width="8.21875" style="165" customWidth="1"/>
    <col min="13073" max="13312" width="9.33203125" style="165"/>
    <col min="13313" max="13313" width="6.109375" style="165" customWidth="1"/>
    <col min="13314" max="13314" width="42.77734375" style="165" customWidth="1"/>
    <col min="13315" max="13315" width="6.6640625" style="165" customWidth="1"/>
    <col min="13316" max="13316" width="12.44140625" style="165" customWidth="1"/>
    <col min="13317" max="13327" width="12.33203125" style="165" customWidth="1"/>
    <col min="13328" max="13328" width="8.21875" style="165" customWidth="1"/>
    <col min="13329" max="13568" width="9.33203125" style="165"/>
    <col min="13569" max="13569" width="6.109375" style="165" customWidth="1"/>
    <col min="13570" max="13570" width="42.77734375" style="165" customWidth="1"/>
    <col min="13571" max="13571" width="6.6640625" style="165" customWidth="1"/>
    <col min="13572" max="13572" width="12.44140625" style="165" customWidth="1"/>
    <col min="13573" max="13583" width="12.33203125" style="165" customWidth="1"/>
    <col min="13584" max="13584" width="8.21875" style="165" customWidth="1"/>
    <col min="13585" max="13824" width="9.33203125" style="165"/>
    <col min="13825" max="13825" width="6.109375" style="165" customWidth="1"/>
    <col min="13826" max="13826" width="42.77734375" style="165" customWidth="1"/>
    <col min="13827" max="13827" width="6.6640625" style="165" customWidth="1"/>
    <col min="13828" max="13828" width="12.44140625" style="165" customWidth="1"/>
    <col min="13829" max="13839" width="12.33203125" style="165" customWidth="1"/>
    <col min="13840" max="13840" width="8.21875" style="165" customWidth="1"/>
    <col min="13841" max="14080" width="9.33203125" style="165"/>
    <col min="14081" max="14081" width="6.109375" style="165" customWidth="1"/>
    <col min="14082" max="14082" width="42.77734375" style="165" customWidth="1"/>
    <col min="14083" max="14083" width="6.6640625" style="165" customWidth="1"/>
    <col min="14084" max="14084" width="12.44140625" style="165" customWidth="1"/>
    <col min="14085" max="14095" width="12.33203125" style="165" customWidth="1"/>
    <col min="14096" max="14096" width="8.21875" style="165" customWidth="1"/>
    <col min="14097" max="14336" width="9.33203125" style="165"/>
    <col min="14337" max="14337" width="6.109375" style="165" customWidth="1"/>
    <col min="14338" max="14338" width="42.77734375" style="165" customWidth="1"/>
    <col min="14339" max="14339" width="6.6640625" style="165" customWidth="1"/>
    <col min="14340" max="14340" width="12.44140625" style="165" customWidth="1"/>
    <col min="14341" max="14351" width="12.33203125" style="165" customWidth="1"/>
    <col min="14352" max="14352" width="8.21875" style="165" customWidth="1"/>
    <col min="14353" max="14592" width="9.33203125" style="165"/>
    <col min="14593" max="14593" width="6.109375" style="165" customWidth="1"/>
    <col min="14594" max="14594" width="42.77734375" style="165" customWidth="1"/>
    <col min="14595" max="14595" width="6.6640625" style="165" customWidth="1"/>
    <col min="14596" max="14596" width="12.44140625" style="165" customWidth="1"/>
    <col min="14597" max="14607" width="12.33203125" style="165" customWidth="1"/>
    <col min="14608" max="14608" width="8.21875" style="165" customWidth="1"/>
    <col min="14609" max="14848" width="9.33203125" style="165"/>
    <col min="14849" max="14849" width="6.109375" style="165" customWidth="1"/>
    <col min="14850" max="14850" width="42.77734375" style="165" customWidth="1"/>
    <col min="14851" max="14851" width="6.6640625" style="165" customWidth="1"/>
    <col min="14852" max="14852" width="12.44140625" style="165" customWidth="1"/>
    <col min="14853" max="14863" width="12.33203125" style="165" customWidth="1"/>
    <col min="14864" max="14864" width="8.21875" style="165" customWidth="1"/>
    <col min="14865" max="15104" width="9.33203125" style="165"/>
    <col min="15105" max="15105" width="6.109375" style="165" customWidth="1"/>
    <col min="15106" max="15106" width="42.77734375" style="165" customWidth="1"/>
    <col min="15107" max="15107" width="6.6640625" style="165" customWidth="1"/>
    <col min="15108" max="15108" width="12.44140625" style="165" customWidth="1"/>
    <col min="15109" max="15119" width="12.33203125" style="165" customWidth="1"/>
    <col min="15120" max="15120" width="8.21875" style="165" customWidth="1"/>
    <col min="15121" max="15360" width="9.33203125" style="165"/>
    <col min="15361" max="15361" width="6.109375" style="165" customWidth="1"/>
    <col min="15362" max="15362" width="42.77734375" style="165" customWidth="1"/>
    <col min="15363" max="15363" width="6.6640625" style="165" customWidth="1"/>
    <col min="15364" max="15364" width="12.44140625" style="165" customWidth="1"/>
    <col min="15365" max="15375" width="12.33203125" style="165" customWidth="1"/>
    <col min="15376" max="15376" width="8.21875" style="165" customWidth="1"/>
    <col min="15377" max="15616" width="9.33203125" style="165"/>
    <col min="15617" max="15617" width="6.109375" style="165" customWidth="1"/>
    <col min="15618" max="15618" width="42.77734375" style="165" customWidth="1"/>
    <col min="15619" max="15619" width="6.6640625" style="165" customWidth="1"/>
    <col min="15620" max="15620" width="12.44140625" style="165" customWidth="1"/>
    <col min="15621" max="15631" width="12.33203125" style="165" customWidth="1"/>
    <col min="15632" max="15632" width="8.21875" style="165" customWidth="1"/>
    <col min="15633" max="15872" width="9.33203125" style="165"/>
    <col min="15873" max="15873" width="6.109375" style="165" customWidth="1"/>
    <col min="15874" max="15874" width="42.77734375" style="165" customWidth="1"/>
    <col min="15875" max="15875" width="6.6640625" style="165" customWidth="1"/>
    <col min="15876" max="15876" width="12.44140625" style="165" customWidth="1"/>
    <col min="15877" max="15887" width="12.33203125" style="165" customWidth="1"/>
    <col min="15888" max="15888" width="8.21875" style="165" customWidth="1"/>
    <col min="15889" max="16128" width="9.33203125" style="165"/>
    <col min="16129" max="16129" width="6.109375" style="165" customWidth="1"/>
    <col min="16130" max="16130" width="42.77734375" style="165" customWidth="1"/>
    <col min="16131" max="16131" width="6.6640625" style="165" customWidth="1"/>
    <col min="16132" max="16132" width="12.44140625" style="165" customWidth="1"/>
    <col min="16133" max="16143" width="12.33203125" style="165" customWidth="1"/>
    <col min="16144" max="16144" width="8.21875" style="165" customWidth="1"/>
    <col min="16145" max="16384" width="9.33203125" style="165"/>
  </cols>
  <sheetData>
    <row r="1" spans="1:16" s="119" customFormat="1" ht="13.2">
      <c r="A1" s="1945" t="s">
        <v>4185</v>
      </c>
      <c r="B1" s="1945"/>
      <c r="C1" s="1945"/>
      <c r="D1" s="1945"/>
      <c r="E1" s="1945"/>
      <c r="F1" s="1945"/>
      <c r="G1" s="1945"/>
      <c r="H1" s="1945"/>
      <c r="I1" s="1945"/>
      <c r="J1" s="1945"/>
      <c r="K1" s="1945"/>
      <c r="L1" s="1945"/>
      <c r="M1" s="1945"/>
      <c r="N1" s="1945"/>
      <c r="O1" s="1945"/>
    </row>
    <row r="2" spans="1:16" s="119" customFormat="1" ht="13.2">
      <c r="A2" s="1945" t="s">
        <v>4186</v>
      </c>
      <c r="B2" s="1945"/>
      <c r="C2" s="1945"/>
      <c r="D2" s="1945"/>
      <c r="E2" s="1945"/>
      <c r="F2" s="1945"/>
      <c r="G2" s="1945"/>
      <c r="H2" s="1945"/>
      <c r="I2" s="1945"/>
      <c r="J2" s="1945"/>
      <c r="K2" s="1945"/>
      <c r="L2" s="1945"/>
      <c r="M2" s="1945"/>
      <c r="N2" s="1945"/>
      <c r="O2" s="1945"/>
    </row>
    <row r="3" spans="1:16" s="119" customFormat="1" ht="13.2">
      <c r="A3" s="34"/>
      <c r="B3" s="34"/>
      <c r="C3" s="34"/>
      <c r="D3" s="34"/>
      <c r="E3" s="34"/>
      <c r="F3" s="34"/>
      <c r="G3" s="34"/>
      <c r="H3" s="34"/>
      <c r="I3" s="34"/>
      <c r="J3" s="34"/>
      <c r="K3" s="34"/>
      <c r="L3" s="34"/>
      <c r="M3" s="34"/>
      <c r="N3" s="34"/>
      <c r="O3" s="34"/>
    </row>
    <row r="4" spans="1:16" s="119" customFormat="1" ht="13.2">
      <c r="A4" s="11" t="str">
        <f>[1]KS!C4</f>
        <v>Būves nosaukums/Building: C2-9</v>
      </c>
      <c r="B4" s="34"/>
      <c r="C4" s="34"/>
      <c r="D4" s="34"/>
      <c r="E4" s="34"/>
      <c r="F4" s="34"/>
      <c r="G4" s="34"/>
      <c r="H4" s="34"/>
      <c r="I4" s="34"/>
      <c r="J4" s="34"/>
      <c r="K4" s="34"/>
      <c r="L4" s="34"/>
      <c r="M4" s="34"/>
      <c r="N4" s="34"/>
      <c r="O4" s="34"/>
    </row>
    <row r="5" spans="1:16" s="119" customFormat="1" ht="13.2">
      <c r="A5" s="11" t="str">
        <f>[1]KS!C5</f>
        <v>Objekta nosaukums/Object: TEC ēkas pārbūve par atpūtas centru C2-9/TEC building reconstruction into a recreation center C2-9</v>
      </c>
      <c r="B5" s="34"/>
      <c r="C5" s="34"/>
      <c r="D5" s="34"/>
      <c r="E5" s="34"/>
      <c r="F5" s="34"/>
      <c r="G5" s="34"/>
      <c r="H5" s="34"/>
      <c r="I5" s="34"/>
      <c r="J5" s="34"/>
      <c r="K5" s="34"/>
      <c r="L5" s="34"/>
      <c r="M5" s="34"/>
      <c r="N5" s="34"/>
      <c r="O5" s="34"/>
    </row>
    <row r="6" spans="1:16" s="119" customFormat="1" ht="13.2">
      <c r="A6" s="11" t="str">
        <f>[1]KS!C6</f>
        <v>Objekta adrese/Object adress: Andrejostas iela 21, Rīga, LV-1045</v>
      </c>
      <c r="B6" s="34"/>
      <c r="C6" s="34"/>
      <c r="D6" s="34"/>
      <c r="E6" s="34"/>
      <c r="F6" s="34"/>
      <c r="G6" s="34"/>
      <c r="H6" s="34"/>
      <c r="I6" s="34"/>
      <c r="J6" s="34"/>
      <c r="K6" s="34"/>
      <c r="L6" s="34"/>
      <c r="M6" s="34"/>
      <c r="N6" s="34"/>
      <c r="O6" s="34"/>
    </row>
    <row r="7" spans="1:16" s="119" customFormat="1" ht="13.2">
      <c r="A7" s="11"/>
      <c r="B7" s="34"/>
      <c r="C7" s="34"/>
      <c r="D7" s="34"/>
      <c r="E7" s="34"/>
      <c r="F7" s="34"/>
      <c r="G7" s="34"/>
      <c r="H7" s="34"/>
      <c r="I7" s="34"/>
      <c r="J7" s="34"/>
      <c r="K7" s="34"/>
      <c r="L7" s="34"/>
      <c r="M7" s="34"/>
      <c r="N7" s="34"/>
      <c r="O7" s="34"/>
    </row>
    <row r="8" spans="1:16" s="119" customFormat="1" ht="13.2">
      <c r="A8" s="120"/>
      <c r="B8" s="121"/>
      <c r="C8" s="122"/>
      <c r="D8" s="123"/>
    </row>
    <row r="9" spans="1:16" s="127" customFormat="1" ht="13.2">
      <c r="A9" s="124"/>
      <c r="B9" s="124"/>
      <c r="C9" s="125"/>
      <c r="D9" s="126"/>
    </row>
    <row r="10" spans="1:16" s="131" customFormat="1" ht="13.2">
      <c r="A10" s="128"/>
      <c r="B10" s="129"/>
      <c r="C10" s="128"/>
      <c r="D10" s="130"/>
    </row>
    <row r="11" spans="1:16" s="133" customFormat="1" ht="13.2" customHeight="1">
      <c r="A11" s="1946" t="s">
        <v>4187</v>
      </c>
      <c r="B11" s="1947" t="s">
        <v>4188</v>
      </c>
      <c r="C11" s="1947" t="s">
        <v>4189</v>
      </c>
      <c r="D11" s="1946" t="s">
        <v>4190</v>
      </c>
      <c r="E11" s="1949" t="s">
        <v>4191</v>
      </c>
      <c r="F11" s="1950"/>
      <c r="G11" s="1950"/>
      <c r="H11" s="1950"/>
      <c r="I11" s="1950"/>
      <c r="J11" s="1951"/>
      <c r="K11" s="1949" t="s">
        <v>4192</v>
      </c>
      <c r="L11" s="1950"/>
      <c r="M11" s="1950"/>
      <c r="N11" s="1950"/>
      <c r="O11" s="1951"/>
    </row>
    <row r="12" spans="1:16" s="134" customFormat="1" ht="10.199999999999999">
      <c r="A12" s="1946"/>
      <c r="B12" s="1948"/>
      <c r="C12" s="1948"/>
      <c r="D12" s="1946"/>
      <c r="E12" s="132" t="s">
        <v>4193</v>
      </c>
      <c r="F12" s="132" t="s">
        <v>4194</v>
      </c>
      <c r="G12" s="132" t="s">
        <v>4195</v>
      </c>
      <c r="H12" s="132" t="s">
        <v>4196</v>
      </c>
      <c r="I12" s="132" t="s">
        <v>4197</v>
      </c>
      <c r="J12" s="132" t="s">
        <v>4198</v>
      </c>
      <c r="K12" s="132" t="s">
        <v>4199</v>
      </c>
      <c r="L12" s="132" t="s">
        <v>4195</v>
      </c>
      <c r="M12" s="132" t="s">
        <v>4196</v>
      </c>
      <c r="N12" s="132" t="s">
        <v>4197</v>
      </c>
      <c r="O12" s="132" t="s">
        <v>4198</v>
      </c>
    </row>
    <row r="13" spans="1:16" s="131" customFormat="1" ht="13.2">
      <c r="A13" s="135"/>
      <c r="B13" s="136" t="s">
        <v>4200</v>
      </c>
      <c r="C13" s="137"/>
      <c r="D13" s="138"/>
      <c r="E13" s="139"/>
      <c r="F13" s="140"/>
      <c r="G13" s="140"/>
      <c r="H13" s="140"/>
      <c r="I13" s="140"/>
      <c r="J13" s="141"/>
      <c r="K13" s="139"/>
      <c r="L13" s="140"/>
      <c r="M13" s="140"/>
      <c r="N13" s="140"/>
      <c r="O13" s="141"/>
      <c r="P13" s="142"/>
    </row>
    <row r="14" spans="1:16" s="131" customFormat="1" ht="13.2">
      <c r="A14" s="143"/>
      <c r="B14" s="144" t="s">
        <v>4201</v>
      </c>
      <c r="C14" s="145"/>
      <c r="D14" s="146"/>
      <c r="E14" s="147"/>
      <c r="F14" s="148"/>
      <c r="G14" s="149"/>
      <c r="H14" s="149"/>
      <c r="I14" s="149"/>
      <c r="J14" s="150"/>
      <c r="K14" s="147"/>
      <c r="L14" s="149"/>
      <c r="M14" s="149"/>
      <c r="N14" s="149"/>
      <c r="O14" s="150"/>
    </row>
    <row r="15" spans="1:16" s="155" customFormat="1" ht="11.4">
      <c r="A15" s="151"/>
      <c r="B15" s="152" t="s">
        <v>4202</v>
      </c>
      <c r="C15" s="151"/>
      <c r="D15" s="153"/>
      <c r="E15" s="154"/>
      <c r="F15" s="110"/>
      <c r="G15" s="110">
        <f t="shared" ref="G15:G44" si="0">E15*F15</f>
        <v>0</v>
      </c>
      <c r="H15" s="110"/>
      <c r="I15" s="110"/>
      <c r="J15" s="111">
        <f t="shared" ref="J15:J32" si="1">ROUND(SUM(G15:I15),2)</f>
        <v>0</v>
      </c>
      <c r="K15" s="154">
        <f t="shared" ref="K15:K44" si="2">ROUND(D15*E15,2)</f>
        <v>0</v>
      </c>
      <c r="L15" s="110">
        <f t="shared" ref="L15:L44" si="3">ROUND(D15*G15,2)</f>
        <v>0</v>
      </c>
      <c r="M15" s="110">
        <f t="shared" ref="M15:M44" si="4">ROUND(D15*H15,2)</f>
        <v>0</v>
      </c>
      <c r="N15" s="110">
        <f t="shared" ref="N15:N44" si="5">ROUND(D15*I15,2)</f>
        <v>0</v>
      </c>
      <c r="O15" s="111">
        <f t="shared" ref="O15:O44" si="6">ROUND(SUM(L15:N15),2)</f>
        <v>0</v>
      </c>
    </row>
    <row r="16" spans="1:16" s="155" customFormat="1" ht="57">
      <c r="A16" s="151" t="s">
        <v>4203</v>
      </c>
      <c r="B16" s="156" t="s">
        <v>4204</v>
      </c>
      <c r="C16" s="151" t="s">
        <v>4205</v>
      </c>
      <c r="D16" s="153">
        <v>1</v>
      </c>
      <c r="E16" s="154"/>
      <c r="F16" s="110"/>
      <c r="G16" s="110">
        <f t="shared" si="0"/>
        <v>0</v>
      </c>
      <c r="H16" s="110"/>
      <c r="I16" s="110"/>
      <c r="J16" s="111">
        <f t="shared" si="1"/>
        <v>0</v>
      </c>
      <c r="K16" s="154">
        <f t="shared" si="2"/>
        <v>0</v>
      </c>
      <c r="L16" s="110">
        <f t="shared" si="3"/>
        <v>0</v>
      </c>
      <c r="M16" s="110">
        <f t="shared" si="4"/>
        <v>0</v>
      </c>
      <c r="N16" s="110">
        <f t="shared" si="5"/>
        <v>0</v>
      </c>
      <c r="O16" s="111">
        <f t="shared" si="6"/>
        <v>0</v>
      </c>
    </row>
    <row r="17" spans="1:15" s="155" customFormat="1" ht="57">
      <c r="A17" s="151" t="s">
        <v>4206</v>
      </c>
      <c r="B17" s="156" t="s">
        <v>4207</v>
      </c>
      <c r="C17" s="151" t="s">
        <v>4205</v>
      </c>
      <c r="D17" s="153">
        <v>1</v>
      </c>
      <c r="E17" s="154"/>
      <c r="F17" s="110"/>
      <c r="G17" s="110">
        <f t="shared" si="0"/>
        <v>0</v>
      </c>
      <c r="H17" s="110"/>
      <c r="I17" s="110"/>
      <c r="J17" s="111">
        <f t="shared" si="1"/>
        <v>0</v>
      </c>
      <c r="K17" s="154">
        <f t="shared" si="2"/>
        <v>0</v>
      </c>
      <c r="L17" s="110">
        <f t="shared" si="3"/>
        <v>0</v>
      </c>
      <c r="M17" s="110">
        <f t="shared" si="4"/>
        <v>0</v>
      </c>
      <c r="N17" s="110">
        <f t="shared" si="5"/>
        <v>0</v>
      </c>
      <c r="O17" s="111">
        <f t="shared" si="6"/>
        <v>0</v>
      </c>
    </row>
    <row r="18" spans="1:15" s="155" customFormat="1" ht="45.6">
      <c r="A18" s="151" t="s">
        <v>4208</v>
      </c>
      <c r="B18" s="156" t="s">
        <v>4209</v>
      </c>
      <c r="C18" s="151" t="s">
        <v>4205</v>
      </c>
      <c r="D18" s="153">
        <v>1</v>
      </c>
      <c r="E18" s="154"/>
      <c r="F18" s="110"/>
      <c r="G18" s="110">
        <f t="shared" si="0"/>
        <v>0</v>
      </c>
      <c r="H18" s="110"/>
      <c r="I18" s="110"/>
      <c r="J18" s="111">
        <f t="shared" si="1"/>
        <v>0</v>
      </c>
      <c r="K18" s="154">
        <f t="shared" si="2"/>
        <v>0</v>
      </c>
      <c r="L18" s="110">
        <f t="shared" si="3"/>
        <v>0</v>
      </c>
      <c r="M18" s="110">
        <f t="shared" si="4"/>
        <v>0</v>
      </c>
      <c r="N18" s="110">
        <f t="shared" si="5"/>
        <v>0</v>
      </c>
      <c r="O18" s="111">
        <f t="shared" si="6"/>
        <v>0</v>
      </c>
    </row>
    <row r="19" spans="1:15" s="155" customFormat="1" ht="68.400000000000006">
      <c r="A19" s="151" t="s">
        <v>4210</v>
      </c>
      <c r="B19" s="156" t="s">
        <v>4211</v>
      </c>
      <c r="C19" s="151" t="s">
        <v>4205</v>
      </c>
      <c r="D19" s="153">
        <v>1</v>
      </c>
      <c r="E19" s="154"/>
      <c r="F19" s="110"/>
      <c r="G19" s="110">
        <f t="shared" si="0"/>
        <v>0</v>
      </c>
      <c r="H19" s="110"/>
      <c r="I19" s="110"/>
      <c r="J19" s="111">
        <f t="shared" si="1"/>
        <v>0</v>
      </c>
      <c r="K19" s="154">
        <f t="shared" si="2"/>
        <v>0</v>
      </c>
      <c r="L19" s="110">
        <f t="shared" si="3"/>
        <v>0</v>
      </c>
      <c r="M19" s="110">
        <f t="shared" si="4"/>
        <v>0</v>
      </c>
      <c r="N19" s="110">
        <f t="shared" si="5"/>
        <v>0</v>
      </c>
      <c r="O19" s="111">
        <f t="shared" si="6"/>
        <v>0</v>
      </c>
    </row>
    <row r="20" spans="1:15" s="155" customFormat="1" ht="34.200000000000003">
      <c r="A20" s="151" t="s">
        <v>4212</v>
      </c>
      <c r="B20" s="156" t="s">
        <v>4213</v>
      </c>
      <c r="C20" s="151" t="s">
        <v>4205</v>
      </c>
      <c r="D20" s="153">
        <v>1</v>
      </c>
      <c r="E20" s="154"/>
      <c r="F20" s="110"/>
      <c r="G20" s="110">
        <f t="shared" si="0"/>
        <v>0</v>
      </c>
      <c r="H20" s="110"/>
      <c r="I20" s="110"/>
      <c r="J20" s="111">
        <f t="shared" si="1"/>
        <v>0</v>
      </c>
      <c r="K20" s="154">
        <f t="shared" si="2"/>
        <v>0</v>
      </c>
      <c r="L20" s="110">
        <f t="shared" si="3"/>
        <v>0</v>
      </c>
      <c r="M20" s="110">
        <f t="shared" si="4"/>
        <v>0</v>
      </c>
      <c r="N20" s="110">
        <f t="shared" si="5"/>
        <v>0</v>
      </c>
      <c r="O20" s="111">
        <f t="shared" si="6"/>
        <v>0</v>
      </c>
    </row>
    <row r="21" spans="1:15" s="155" customFormat="1" ht="114">
      <c r="A21" s="151" t="s">
        <v>4214</v>
      </c>
      <c r="B21" s="156" t="s">
        <v>4215</v>
      </c>
      <c r="C21" s="151" t="s">
        <v>4205</v>
      </c>
      <c r="D21" s="153">
        <v>1</v>
      </c>
      <c r="E21" s="154"/>
      <c r="F21" s="110"/>
      <c r="G21" s="110">
        <f t="shared" si="0"/>
        <v>0</v>
      </c>
      <c r="H21" s="110"/>
      <c r="I21" s="110"/>
      <c r="J21" s="111">
        <f t="shared" si="1"/>
        <v>0</v>
      </c>
      <c r="K21" s="154">
        <f t="shared" si="2"/>
        <v>0</v>
      </c>
      <c r="L21" s="110">
        <f t="shared" si="3"/>
        <v>0</v>
      </c>
      <c r="M21" s="110">
        <f t="shared" si="4"/>
        <v>0</v>
      </c>
      <c r="N21" s="110">
        <f t="shared" si="5"/>
        <v>0</v>
      </c>
      <c r="O21" s="111">
        <f t="shared" si="6"/>
        <v>0</v>
      </c>
    </row>
    <row r="22" spans="1:15" s="155" customFormat="1" ht="22.8">
      <c r="A22" s="151" t="s">
        <v>4216</v>
      </c>
      <c r="B22" s="156" t="s">
        <v>4217</v>
      </c>
      <c r="C22" s="151" t="s">
        <v>4205</v>
      </c>
      <c r="D22" s="153">
        <v>1</v>
      </c>
      <c r="E22" s="154"/>
      <c r="F22" s="110"/>
      <c r="G22" s="110">
        <f t="shared" si="0"/>
        <v>0</v>
      </c>
      <c r="H22" s="110"/>
      <c r="I22" s="110"/>
      <c r="J22" s="111">
        <f t="shared" si="1"/>
        <v>0</v>
      </c>
      <c r="K22" s="154">
        <f t="shared" si="2"/>
        <v>0</v>
      </c>
      <c r="L22" s="110">
        <f t="shared" si="3"/>
        <v>0</v>
      </c>
      <c r="M22" s="110">
        <f t="shared" si="4"/>
        <v>0</v>
      </c>
      <c r="N22" s="110">
        <f t="shared" si="5"/>
        <v>0</v>
      </c>
      <c r="O22" s="111">
        <f t="shared" si="6"/>
        <v>0</v>
      </c>
    </row>
    <row r="23" spans="1:15" s="155" customFormat="1" ht="11.4">
      <c r="A23" s="151"/>
      <c r="B23" s="156"/>
      <c r="C23" s="151"/>
      <c r="D23" s="153"/>
      <c r="E23" s="154"/>
      <c r="F23" s="110"/>
      <c r="G23" s="110"/>
      <c r="H23" s="110"/>
      <c r="I23" s="110"/>
      <c r="J23" s="111"/>
      <c r="K23" s="154"/>
      <c r="L23" s="110"/>
      <c r="M23" s="110"/>
      <c r="N23" s="110"/>
      <c r="O23" s="111"/>
    </row>
    <row r="24" spans="1:15" s="155" customFormat="1" ht="12">
      <c r="A24" s="151"/>
      <c r="B24" s="157" t="s">
        <v>4218</v>
      </c>
      <c r="C24" s="151"/>
      <c r="D24" s="153"/>
      <c r="E24" s="154"/>
      <c r="F24" s="110"/>
      <c r="G24" s="110">
        <f t="shared" si="0"/>
        <v>0</v>
      </c>
      <c r="H24" s="110"/>
      <c r="I24" s="110"/>
      <c r="J24" s="111">
        <f t="shared" si="1"/>
        <v>0</v>
      </c>
      <c r="K24" s="154">
        <f t="shared" si="2"/>
        <v>0</v>
      </c>
      <c r="L24" s="110">
        <f t="shared" si="3"/>
        <v>0</v>
      </c>
      <c r="M24" s="110">
        <f t="shared" si="4"/>
        <v>0</v>
      </c>
      <c r="N24" s="110">
        <f t="shared" si="5"/>
        <v>0</v>
      </c>
      <c r="O24" s="111">
        <f t="shared" si="6"/>
        <v>0</v>
      </c>
    </row>
    <row r="25" spans="1:15" s="155" customFormat="1" ht="12">
      <c r="A25" s="151"/>
      <c r="B25" s="158" t="s">
        <v>4219</v>
      </c>
      <c r="C25" s="151"/>
      <c r="D25" s="153"/>
      <c r="E25" s="154"/>
      <c r="F25" s="110"/>
      <c r="G25" s="110">
        <f t="shared" si="0"/>
        <v>0</v>
      </c>
      <c r="H25" s="110"/>
      <c r="I25" s="110"/>
      <c r="J25" s="111">
        <f t="shared" si="1"/>
        <v>0</v>
      </c>
      <c r="K25" s="154">
        <f t="shared" si="2"/>
        <v>0</v>
      </c>
      <c r="L25" s="110">
        <f t="shared" si="3"/>
        <v>0</v>
      </c>
      <c r="M25" s="110">
        <f t="shared" si="4"/>
        <v>0</v>
      </c>
      <c r="N25" s="110">
        <f t="shared" si="5"/>
        <v>0</v>
      </c>
      <c r="O25" s="111">
        <f t="shared" si="6"/>
        <v>0</v>
      </c>
    </row>
    <row r="26" spans="1:15" s="155" customFormat="1" ht="79.8">
      <c r="A26" s="151" t="s">
        <v>4203</v>
      </c>
      <c r="B26" s="156" t="s">
        <v>4220</v>
      </c>
      <c r="C26" s="151" t="s">
        <v>4205</v>
      </c>
      <c r="D26" s="153" t="s">
        <v>4221</v>
      </c>
      <c r="E26" s="154"/>
      <c r="F26" s="110"/>
      <c r="G26" s="110"/>
      <c r="H26" s="110"/>
      <c r="I26" s="110"/>
      <c r="J26" s="111"/>
      <c r="K26" s="154"/>
      <c r="L26" s="110"/>
      <c r="M26" s="110"/>
      <c r="N26" s="110"/>
      <c r="O26" s="111"/>
    </row>
    <row r="27" spans="1:15" s="155" customFormat="1" ht="60.6" customHeight="1">
      <c r="A27" s="151" t="s">
        <v>4206</v>
      </c>
      <c r="B27" s="156" t="s">
        <v>4222</v>
      </c>
      <c r="C27" s="151" t="s">
        <v>4205</v>
      </c>
      <c r="D27" s="153">
        <v>1</v>
      </c>
      <c r="E27" s="154"/>
      <c r="F27" s="110"/>
      <c r="G27" s="110">
        <f t="shared" si="0"/>
        <v>0</v>
      </c>
      <c r="H27" s="110"/>
      <c r="I27" s="110"/>
      <c r="J27" s="111">
        <f t="shared" si="1"/>
        <v>0</v>
      </c>
      <c r="K27" s="154">
        <f t="shared" si="2"/>
        <v>0</v>
      </c>
      <c r="L27" s="110">
        <f t="shared" si="3"/>
        <v>0</v>
      </c>
      <c r="M27" s="110">
        <f t="shared" si="4"/>
        <v>0</v>
      </c>
      <c r="N27" s="110">
        <f t="shared" si="5"/>
        <v>0</v>
      </c>
      <c r="O27" s="111">
        <f t="shared" si="6"/>
        <v>0</v>
      </c>
    </row>
    <row r="28" spans="1:15" s="155" customFormat="1" ht="57">
      <c r="A28" s="151" t="s">
        <v>4208</v>
      </c>
      <c r="B28" s="156" t="s">
        <v>4223</v>
      </c>
      <c r="C28" s="151" t="s">
        <v>4205</v>
      </c>
      <c r="D28" s="153" t="s">
        <v>4221</v>
      </c>
      <c r="E28" s="154"/>
      <c r="F28" s="110"/>
      <c r="G28" s="110"/>
      <c r="H28" s="110"/>
      <c r="I28" s="110"/>
      <c r="J28" s="111"/>
      <c r="K28" s="154"/>
      <c r="L28" s="110"/>
      <c r="M28" s="110"/>
      <c r="N28" s="110"/>
      <c r="O28" s="111"/>
    </row>
    <row r="29" spans="1:15" s="155" customFormat="1" ht="45.6">
      <c r="A29" s="151" t="s">
        <v>4210</v>
      </c>
      <c r="B29" s="159" t="s">
        <v>4224</v>
      </c>
      <c r="C29" s="151" t="s">
        <v>4205</v>
      </c>
      <c r="D29" s="153">
        <v>1</v>
      </c>
      <c r="E29" s="154"/>
      <c r="F29" s="110"/>
      <c r="G29" s="110">
        <f t="shared" si="0"/>
        <v>0</v>
      </c>
      <c r="H29" s="110"/>
      <c r="I29" s="110"/>
      <c r="J29" s="111">
        <f t="shared" si="1"/>
        <v>0</v>
      </c>
      <c r="K29" s="154">
        <f t="shared" si="2"/>
        <v>0</v>
      </c>
      <c r="L29" s="110">
        <f t="shared" si="3"/>
        <v>0</v>
      </c>
      <c r="M29" s="110">
        <f t="shared" si="4"/>
        <v>0</v>
      </c>
      <c r="N29" s="110">
        <f t="shared" si="5"/>
        <v>0</v>
      </c>
      <c r="O29" s="111">
        <f t="shared" si="6"/>
        <v>0</v>
      </c>
    </row>
    <row r="30" spans="1:15" s="155" customFormat="1" ht="24">
      <c r="A30" s="151"/>
      <c r="B30" s="160" t="s">
        <v>4225</v>
      </c>
      <c r="C30" s="151"/>
      <c r="D30" s="153"/>
      <c r="E30" s="154"/>
      <c r="F30" s="110"/>
      <c r="G30" s="110">
        <f t="shared" si="0"/>
        <v>0</v>
      </c>
      <c r="H30" s="110"/>
      <c r="I30" s="110"/>
      <c r="J30" s="111">
        <f t="shared" si="1"/>
        <v>0</v>
      </c>
      <c r="K30" s="154">
        <f t="shared" si="2"/>
        <v>0</v>
      </c>
      <c r="L30" s="110">
        <f t="shared" si="3"/>
        <v>0</v>
      </c>
      <c r="M30" s="110">
        <f t="shared" si="4"/>
        <v>0</v>
      </c>
      <c r="N30" s="110">
        <f t="shared" si="5"/>
        <v>0</v>
      </c>
      <c r="O30" s="111">
        <f t="shared" si="6"/>
        <v>0</v>
      </c>
    </row>
    <row r="31" spans="1:15" s="155" customFormat="1" ht="11.4">
      <c r="A31" s="151"/>
      <c r="B31" s="161" t="s">
        <v>4226</v>
      </c>
      <c r="C31" s="151"/>
      <c r="D31" s="153"/>
      <c r="E31" s="154"/>
      <c r="F31" s="110"/>
      <c r="G31" s="110">
        <f t="shared" si="0"/>
        <v>0</v>
      </c>
      <c r="H31" s="110"/>
      <c r="I31" s="110"/>
      <c r="J31" s="111">
        <f t="shared" si="1"/>
        <v>0</v>
      </c>
      <c r="K31" s="154">
        <f t="shared" si="2"/>
        <v>0</v>
      </c>
      <c r="L31" s="110">
        <f t="shared" si="3"/>
        <v>0</v>
      </c>
      <c r="M31" s="110">
        <f t="shared" si="4"/>
        <v>0</v>
      </c>
      <c r="N31" s="110">
        <f t="shared" si="5"/>
        <v>0</v>
      </c>
      <c r="O31" s="111">
        <f t="shared" si="6"/>
        <v>0</v>
      </c>
    </row>
    <row r="32" spans="1:15" s="155" customFormat="1" ht="45.6">
      <c r="A32" s="151" t="s">
        <v>4212</v>
      </c>
      <c r="B32" s="159" t="s">
        <v>4227</v>
      </c>
      <c r="C32" s="151" t="s">
        <v>4205</v>
      </c>
      <c r="D32" s="153">
        <v>1</v>
      </c>
      <c r="E32" s="154"/>
      <c r="F32" s="110"/>
      <c r="G32" s="110">
        <f t="shared" si="0"/>
        <v>0</v>
      </c>
      <c r="H32" s="110"/>
      <c r="I32" s="110"/>
      <c r="J32" s="111">
        <f t="shared" si="1"/>
        <v>0</v>
      </c>
      <c r="K32" s="154">
        <f t="shared" si="2"/>
        <v>0</v>
      </c>
      <c r="L32" s="110">
        <f t="shared" si="3"/>
        <v>0</v>
      </c>
      <c r="M32" s="110">
        <f t="shared" si="4"/>
        <v>0</v>
      </c>
      <c r="N32" s="110">
        <f t="shared" si="5"/>
        <v>0</v>
      </c>
      <c r="O32" s="111">
        <f t="shared" si="6"/>
        <v>0</v>
      </c>
    </row>
    <row r="33" spans="1:15" s="155" customFormat="1" ht="11.4">
      <c r="A33" s="151"/>
      <c r="B33" s="161" t="s">
        <v>4228</v>
      </c>
      <c r="C33" s="151"/>
      <c r="D33" s="153"/>
      <c r="E33" s="154"/>
      <c r="F33" s="110"/>
      <c r="G33" s="110">
        <f t="shared" si="0"/>
        <v>0</v>
      </c>
      <c r="H33" s="110"/>
      <c r="I33" s="110"/>
      <c r="J33" s="111">
        <f t="shared" ref="J33:J44" si="7">ROUND(SUM(G33:I33),2)</f>
        <v>0</v>
      </c>
      <c r="K33" s="154">
        <f t="shared" si="2"/>
        <v>0</v>
      </c>
      <c r="L33" s="110">
        <f t="shared" si="3"/>
        <v>0</v>
      </c>
      <c r="M33" s="110">
        <f t="shared" si="4"/>
        <v>0</v>
      </c>
      <c r="N33" s="110">
        <f t="shared" si="5"/>
        <v>0</v>
      </c>
      <c r="O33" s="111">
        <f t="shared" si="6"/>
        <v>0</v>
      </c>
    </row>
    <row r="34" spans="1:15" s="155" customFormat="1" ht="34.200000000000003">
      <c r="A34" s="151" t="s">
        <v>4214</v>
      </c>
      <c r="B34" s="159" t="s">
        <v>4229</v>
      </c>
      <c r="C34" s="151" t="s">
        <v>4205</v>
      </c>
      <c r="D34" s="153">
        <v>1</v>
      </c>
      <c r="E34" s="154"/>
      <c r="F34" s="110"/>
      <c r="G34" s="110">
        <f t="shared" si="0"/>
        <v>0</v>
      </c>
      <c r="H34" s="110"/>
      <c r="I34" s="110"/>
      <c r="J34" s="111">
        <f t="shared" si="7"/>
        <v>0</v>
      </c>
      <c r="K34" s="154">
        <f t="shared" si="2"/>
        <v>0</v>
      </c>
      <c r="L34" s="110">
        <f t="shared" si="3"/>
        <v>0</v>
      </c>
      <c r="M34" s="110">
        <f t="shared" si="4"/>
        <v>0</v>
      </c>
      <c r="N34" s="110">
        <f t="shared" si="5"/>
        <v>0</v>
      </c>
      <c r="O34" s="111">
        <f t="shared" si="6"/>
        <v>0</v>
      </c>
    </row>
    <row r="35" spans="1:15" s="155" customFormat="1" ht="11.4">
      <c r="A35" s="151"/>
      <c r="B35" s="159"/>
      <c r="C35" s="151"/>
      <c r="D35" s="153"/>
      <c r="E35" s="154"/>
      <c r="F35" s="110"/>
      <c r="G35" s="110"/>
      <c r="H35" s="110"/>
      <c r="I35" s="110"/>
      <c r="J35" s="111"/>
      <c r="K35" s="154"/>
      <c r="L35" s="110"/>
      <c r="M35" s="110"/>
      <c r="N35" s="110"/>
      <c r="O35" s="111"/>
    </row>
    <row r="36" spans="1:15" s="155" customFormat="1" ht="12">
      <c r="A36" s="151"/>
      <c r="B36" s="157" t="s">
        <v>4230</v>
      </c>
      <c r="C36" s="151"/>
      <c r="D36" s="153"/>
      <c r="E36" s="154"/>
      <c r="F36" s="110"/>
      <c r="G36" s="110">
        <f t="shared" si="0"/>
        <v>0</v>
      </c>
      <c r="H36" s="110"/>
      <c r="I36" s="110"/>
      <c r="J36" s="111">
        <f t="shared" si="7"/>
        <v>0</v>
      </c>
      <c r="K36" s="154">
        <f t="shared" si="2"/>
        <v>0</v>
      </c>
      <c r="L36" s="110">
        <f t="shared" si="3"/>
        <v>0</v>
      </c>
      <c r="M36" s="110">
        <f t="shared" si="4"/>
        <v>0</v>
      </c>
      <c r="N36" s="110">
        <f t="shared" si="5"/>
        <v>0</v>
      </c>
      <c r="O36" s="111">
        <f t="shared" si="6"/>
        <v>0</v>
      </c>
    </row>
    <row r="37" spans="1:15" s="155" customFormat="1" ht="12">
      <c r="A37" s="151"/>
      <c r="B37" s="158" t="s">
        <v>4231</v>
      </c>
      <c r="C37" s="151"/>
      <c r="D37" s="153"/>
      <c r="E37" s="154"/>
      <c r="F37" s="110"/>
      <c r="G37" s="110">
        <f t="shared" si="0"/>
        <v>0</v>
      </c>
      <c r="H37" s="110"/>
      <c r="I37" s="110"/>
      <c r="J37" s="111">
        <f t="shared" si="7"/>
        <v>0</v>
      </c>
      <c r="K37" s="154">
        <f t="shared" si="2"/>
        <v>0</v>
      </c>
      <c r="L37" s="110">
        <f t="shared" si="3"/>
        <v>0</v>
      </c>
      <c r="M37" s="110">
        <f t="shared" si="4"/>
        <v>0</v>
      </c>
      <c r="N37" s="110">
        <f t="shared" si="5"/>
        <v>0</v>
      </c>
      <c r="O37" s="111">
        <f t="shared" si="6"/>
        <v>0</v>
      </c>
    </row>
    <row r="38" spans="1:15" s="155" customFormat="1" ht="45.6">
      <c r="A38" s="151" t="s">
        <v>4203</v>
      </c>
      <c r="B38" s="156" t="s">
        <v>4232</v>
      </c>
      <c r="C38" s="151" t="s">
        <v>4205</v>
      </c>
      <c r="D38" s="153">
        <v>1</v>
      </c>
      <c r="E38" s="154"/>
      <c r="F38" s="110"/>
      <c r="G38" s="110">
        <f t="shared" si="0"/>
        <v>0</v>
      </c>
      <c r="H38" s="110"/>
      <c r="I38" s="110"/>
      <c r="J38" s="111">
        <f t="shared" si="7"/>
        <v>0</v>
      </c>
      <c r="K38" s="154">
        <f t="shared" si="2"/>
        <v>0</v>
      </c>
      <c r="L38" s="110">
        <f t="shared" si="3"/>
        <v>0</v>
      </c>
      <c r="M38" s="110">
        <f t="shared" si="4"/>
        <v>0</v>
      </c>
      <c r="N38" s="110">
        <f t="shared" si="5"/>
        <v>0</v>
      </c>
      <c r="O38" s="111">
        <f t="shared" si="6"/>
        <v>0</v>
      </c>
    </row>
    <row r="39" spans="1:15" s="155" customFormat="1" ht="12">
      <c r="A39" s="151"/>
      <c r="B39" s="158" t="s">
        <v>4233</v>
      </c>
      <c r="C39" s="151"/>
      <c r="D39" s="153"/>
      <c r="E39" s="154"/>
      <c r="F39" s="110"/>
      <c r="G39" s="110">
        <f t="shared" si="0"/>
        <v>0</v>
      </c>
      <c r="H39" s="110"/>
      <c r="I39" s="110"/>
      <c r="J39" s="111">
        <f t="shared" si="7"/>
        <v>0</v>
      </c>
      <c r="K39" s="154">
        <f t="shared" si="2"/>
        <v>0</v>
      </c>
      <c r="L39" s="110">
        <f t="shared" si="3"/>
        <v>0</v>
      </c>
      <c r="M39" s="110">
        <f t="shared" si="4"/>
        <v>0</v>
      </c>
      <c r="N39" s="110">
        <f t="shared" si="5"/>
        <v>0</v>
      </c>
      <c r="O39" s="111">
        <f t="shared" si="6"/>
        <v>0</v>
      </c>
    </row>
    <row r="40" spans="1:15" s="155" customFormat="1" ht="34.200000000000003">
      <c r="A40" s="151" t="s">
        <v>4206</v>
      </c>
      <c r="B40" s="156" t="s">
        <v>4234</v>
      </c>
      <c r="C40" s="151" t="s">
        <v>4205</v>
      </c>
      <c r="D40" s="153">
        <v>1</v>
      </c>
      <c r="E40" s="154"/>
      <c r="F40" s="110"/>
      <c r="G40" s="110">
        <f t="shared" si="0"/>
        <v>0</v>
      </c>
      <c r="H40" s="110"/>
      <c r="I40" s="110"/>
      <c r="J40" s="111">
        <f t="shared" si="7"/>
        <v>0</v>
      </c>
      <c r="K40" s="154">
        <f t="shared" si="2"/>
        <v>0</v>
      </c>
      <c r="L40" s="110">
        <f t="shared" si="3"/>
        <v>0</v>
      </c>
      <c r="M40" s="110">
        <f t="shared" si="4"/>
        <v>0</v>
      </c>
      <c r="N40" s="110">
        <f t="shared" si="5"/>
        <v>0</v>
      </c>
      <c r="O40" s="111">
        <f t="shared" si="6"/>
        <v>0</v>
      </c>
    </row>
    <row r="41" spans="1:15" s="155" customFormat="1" ht="12">
      <c r="A41" s="151"/>
      <c r="B41" s="158" t="s">
        <v>4235</v>
      </c>
      <c r="C41" s="151"/>
      <c r="D41" s="153"/>
      <c r="E41" s="154"/>
      <c r="F41" s="110"/>
      <c r="G41" s="110">
        <f t="shared" si="0"/>
        <v>0</v>
      </c>
      <c r="H41" s="110"/>
      <c r="I41" s="110"/>
      <c r="J41" s="111">
        <f t="shared" si="7"/>
        <v>0</v>
      </c>
      <c r="K41" s="154">
        <f t="shared" si="2"/>
        <v>0</v>
      </c>
      <c r="L41" s="110">
        <f t="shared" si="3"/>
        <v>0</v>
      </c>
      <c r="M41" s="110">
        <f t="shared" si="4"/>
        <v>0</v>
      </c>
      <c r="N41" s="110">
        <f t="shared" si="5"/>
        <v>0</v>
      </c>
      <c r="O41" s="111">
        <f t="shared" si="6"/>
        <v>0</v>
      </c>
    </row>
    <row r="42" spans="1:15" s="155" customFormat="1" ht="45.6">
      <c r="A42" s="151" t="s">
        <v>4208</v>
      </c>
      <c r="B42" s="156" t="s">
        <v>4236</v>
      </c>
      <c r="C42" s="151" t="s">
        <v>4205</v>
      </c>
      <c r="D42" s="153">
        <v>1</v>
      </c>
      <c r="E42" s="154"/>
      <c r="F42" s="110"/>
      <c r="G42" s="110">
        <f t="shared" si="0"/>
        <v>0</v>
      </c>
      <c r="H42" s="110"/>
      <c r="I42" s="110"/>
      <c r="J42" s="111">
        <f t="shared" si="7"/>
        <v>0</v>
      </c>
      <c r="K42" s="154">
        <f t="shared" si="2"/>
        <v>0</v>
      </c>
      <c r="L42" s="110">
        <f t="shared" si="3"/>
        <v>0</v>
      </c>
      <c r="M42" s="110">
        <f t="shared" si="4"/>
        <v>0</v>
      </c>
      <c r="N42" s="110">
        <f t="shared" si="5"/>
        <v>0</v>
      </c>
      <c r="O42" s="111">
        <f t="shared" si="6"/>
        <v>0</v>
      </c>
    </row>
    <row r="43" spans="1:15" s="155" customFormat="1" ht="12">
      <c r="A43" s="151"/>
      <c r="B43" s="158" t="s">
        <v>4237</v>
      </c>
      <c r="C43" s="151"/>
      <c r="D43" s="153"/>
      <c r="E43" s="154"/>
      <c r="F43" s="110"/>
      <c r="G43" s="110">
        <f t="shared" si="0"/>
        <v>0</v>
      </c>
      <c r="H43" s="110"/>
      <c r="I43" s="110"/>
      <c r="J43" s="111">
        <f t="shared" si="7"/>
        <v>0</v>
      </c>
      <c r="K43" s="154">
        <f t="shared" si="2"/>
        <v>0</v>
      </c>
      <c r="L43" s="110">
        <f t="shared" si="3"/>
        <v>0</v>
      </c>
      <c r="M43" s="110">
        <f t="shared" si="4"/>
        <v>0</v>
      </c>
      <c r="N43" s="110">
        <f t="shared" si="5"/>
        <v>0</v>
      </c>
      <c r="O43" s="111">
        <f t="shared" si="6"/>
        <v>0</v>
      </c>
    </row>
    <row r="44" spans="1:15" s="155" customFormat="1" ht="34.200000000000003">
      <c r="A44" s="151" t="s">
        <v>4210</v>
      </c>
      <c r="B44" s="156" t="s">
        <v>4238</v>
      </c>
      <c r="C44" s="151" t="s">
        <v>4205</v>
      </c>
      <c r="D44" s="153">
        <v>1</v>
      </c>
      <c r="E44" s="154"/>
      <c r="F44" s="110"/>
      <c r="G44" s="110">
        <f t="shared" si="0"/>
        <v>0</v>
      </c>
      <c r="H44" s="110"/>
      <c r="I44" s="110"/>
      <c r="J44" s="111">
        <f t="shared" si="7"/>
        <v>0</v>
      </c>
      <c r="K44" s="154">
        <f t="shared" si="2"/>
        <v>0</v>
      </c>
      <c r="L44" s="110">
        <f t="shared" si="3"/>
        <v>0</v>
      </c>
      <c r="M44" s="110">
        <f t="shared" si="4"/>
        <v>0</v>
      </c>
      <c r="N44" s="110">
        <f t="shared" si="5"/>
        <v>0</v>
      </c>
      <c r="O44" s="111">
        <f t="shared" si="6"/>
        <v>0</v>
      </c>
    </row>
    <row r="45" spans="1:15" s="155" customFormat="1" ht="11.4">
      <c r="A45" s="151"/>
      <c r="B45" s="156"/>
      <c r="C45" s="151"/>
      <c r="D45" s="153"/>
      <c r="E45" s="154"/>
      <c r="F45" s="110"/>
      <c r="G45" s="110"/>
      <c r="H45" s="110"/>
      <c r="I45" s="110"/>
      <c r="J45" s="111"/>
      <c r="K45" s="154"/>
      <c r="L45" s="110"/>
      <c r="M45" s="110"/>
      <c r="N45" s="110"/>
      <c r="O45" s="111"/>
    </row>
    <row r="46" spans="1:15" s="155" customFormat="1" ht="12">
      <c r="A46" s="151"/>
      <c r="B46" s="157" t="s">
        <v>4239</v>
      </c>
      <c r="C46" s="151"/>
      <c r="D46" s="153"/>
      <c r="E46" s="154"/>
      <c r="F46" s="110"/>
      <c r="G46" s="110">
        <f t="shared" ref="G46:G109" si="8">E46*F46</f>
        <v>0</v>
      </c>
      <c r="H46" s="110"/>
      <c r="I46" s="110"/>
      <c r="J46" s="111">
        <f t="shared" ref="J46:J109" si="9">ROUND(SUM(G46:I46),2)</f>
        <v>0</v>
      </c>
      <c r="K46" s="154">
        <f t="shared" ref="K46:K109" si="10">ROUND(D46*E46,2)</f>
        <v>0</v>
      </c>
      <c r="L46" s="110">
        <f t="shared" ref="L46:L109" si="11">ROUND(D46*G46,2)</f>
        <v>0</v>
      </c>
      <c r="M46" s="110">
        <f t="shared" ref="M46:M109" si="12">ROUND(D46*H46,2)</f>
        <v>0</v>
      </c>
      <c r="N46" s="110">
        <f t="shared" ref="N46:N109" si="13">ROUND(D46*I46,2)</f>
        <v>0</v>
      </c>
      <c r="O46" s="111">
        <f t="shared" ref="O46:O109" si="14">ROUND(SUM(L46:N46),2)</f>
        <v>0</v>
      </c>
    </row>
    <row r="47" spans="1:15" s="155" customFormat="1" ht="12">
      <c r="A47" s="151"/>
      <c r="B47" s="158" t="s">
        <v>4240</v>
      </c>
      <c r="C47" s="151"/>
      <c r="D47" s="153"/>
      <c r="E47" s="154"/>
      <c r="F47" s="110"/>
      <c r="G47" s="110">
        <f t="shared" si="8"/>
        <v>0</v>
      </c>
      <c r="H47" s="110"/>
      <c r="I47" s="110"/>
      <c r="J47" s="111">
        <f t="shared" si="9"/>
        <v>0</v>
      </c>
      <c r="K47" s="154">
        <f t="shared" si="10"/>
        <v>0</v>
      </c>
      <c r="L47" s="110">
        <f t="shared" si="11"/>
        <v>0</v>
      </c>
      <c r="M47" s="110">
        <f t="shared" si="12"/>
        <v>0</v>
      </c>
      <c r="N47" s="110">
        <f t="shared" si="13"/>
        <v>0</v>
      </c>
      <c r="O47" s="111">
        <f t="shared" si="14"/>
        <v>0</v>
      </c>
    </row>
    <row r="48" spans="1:15" s="155" customFormat="1" ht="68.400000000000006">
      <c r="A48" s="151"/>
      <c r="B48" s="162" t="s">
        <v>4241</v>
      </c>
      <c r="C48" s="151"/>
      <c r="D48" s="153"/>
      <c r="E48" s="154"/>
      <c r="F48" s="110"/>
      <c r="G48" s="110">
        <f t="shared" si="8"/>
        <v>0</v>
      </c>
      <c r="H48" s="110"/>
      <c r="I48" s="110"/>
      <c r="J48" s="111">
        <f t="shared" si="9"/>
        <v>0</v>
      </c>
      <c r="K48" s="154">
        <f t="shared" si="10"/>
        <v>0</v>
      </c>
      <c r="L48" s="110">
        <f t="shared" si="11"/>
        <v>0</v>
      </c>
      <c r="M48" s="110">
        <f t="shared" si="12"/>
        <v>0</v>
      </c>
      <c r="N48" s="110">
        <f t="shared" si="13"/>
        <v>0</v>
      </c>
      <c r="O48" s="111">
        <f t="shared" si="14"/>
        <v>0</v>
      </c>
    </row>
    <row r="49" spans="1:16" ht="11.4">
      <c r="A49" s="163"/>
      <c r="B49" s="164" t="s">
        <v>4242</v>
      </c>
      <c r="C49" s="163" t="s">
        <v>4205</v>
      </c>
      <c r="D49" s="153">
        <v>1</v>
      </c>
      <c r="E49" s="154"/>
      <c r="F49" s="110"/>
      <c r="G49" s="110">
        <f t="shared" si="8"/>
        <v>0</v>
      </c>
      <c r="H49" s="110"/>
      <c r="I49" s="110"/>
      <c r="J49" s="111">
        <f t="shared" si="9"/>
        <v>0</v>
      </c>
      <c r="K49" s="154">
        <f t="shared" si="10"/>
        <v>0</v>
      </c>
      <c r="L49" s="110">
        <f t="shared" si="11"/>
        <v>0</v>
      </c>
      <c r="M49" s="110">
        <f t="shared" si="12"/>
        <v>0</v>
      </c>
      <c r="N49" s="110">
        <f t="shared" si="13"/>
        <v>0</v>
      </c>
      <c r="O49" s="111">
        <f t="shared" si="14"/>
        <v>0</v>
      </c>
      <c r="P49" s="155"/>
    </row>
    <row r="50" spans="1:16" ht="11.4">
      <c r="A50" s="166" t="s">
        <v>4203</v>
      </c>
      <c r="B50" s="167" t="s">
        <v>4243</v>
      </c>
      <c r="C50" s="166" t="s">
        <v>4205</v>
      </c>
      <c r="D50" s="168">
        <v>1</v>
      </c>
      <c r="E50" s="154"/>
      <c r="F50" s="110"/>
      <c r="G50" s="110">
        <f t="shared" si="8"/>
        <v>0</v>
      </c>
      <c r="H50" s="110"/>
      <c r="I50" s="110"/>
      <c r="J50" s="111">
        <f t="shared" si="9"/>
        <v>0</v>
      </c>
      <c r="K50" s="154">
        <f t="shared" si="10"/>
        <v>0</v>
      </c>
      <c r="L50" s="110">
        <f t="shared" si="11"/>
        <v>0</v>
      </c>
      <c r="M50" s="110">
        <f t="shared" si="12"/>
        <v>0</v>
      </c>
      <c r="N50" s="110">
        <f t="shared" si="13"/>
        <v>0</v>
      </c>
      <c r="O50" s="111">
        <f t="shared" si="14"/>
        <v>0</v>
      </c>
      <c r="P50" s="155"/>
    </row>
    <row r="51" spans="1:16" ht="11.4">
      <c r="A51" s="166" t="s">
        <v>4206</v>
      </c>
      <c r="B51" s="167" t="s">
        <v>4244</v>
      </c>
      <c r="C51" s="169" t="s">
        <v>4205</v>
      </c>
      <c r="D51" s="168">
        <v>1</v>
      </c>
      <c r="E51" s="154"/>
      <c r="F51" s="110"/>
      <c r="G51" s="110">
        <f t="shared" si="8"/>
        <v>0</v>
      </c>
      <c r="H51" s="110"/>
      <c r="I51" s="110"/>
      <c r="J51" s="111">
        <f t="shared" si="9"/>
        <v>0</v>
      </c>
      <c r="K51" s="154">
        <f t="shared" si="10"/>
        <v>0</v>
      </c>
      <c r="L51" s="110">
        <f t="shared" si="11"/>
        <v>0</v>
      </c>
      <c r="M51" s="110">
        <f t="shared" si="12"/>
        <v>0</v>
      </c>
      <c r="N51" s="110">
        <f t="shared" si="13"/>
        <v>0</v>
      </c>
      <c r="O51" s="111">
        <f t="shared" si="14"/>
        <v>0</v>
      </c>
      <c r="P51" s="155"/>
    </row>
    <row r="52" spans="1:16" ht="45.6">
      <c r="A52" s="170" t="s">
        <v>4208</v>
      </c>
      <c r="B52" s="171" t="s">
        <v>4245</v>
      </c>
      <c r="C52" s="172" t="s">
        <v>4205</v>
      </c>
      <c r="D52" s="173">
        <v>1</v>
      </c>
      <c r="E52" s="154"/>
      <c r="F52" s="110"/>
      <c r="G52" s="110">
        <f t="shared" si="8"/>
        <v>0</v>
      </c>
      <c r="H52" s="110"/>
      <c r="I52" s="110"/>
      <c r="J52" s="111">
        <f t="shared" si="9"/>
        <v>0</v>
      </c>
      <c r="K52" s="154">
        <f t="shared" si="10"/>
        <v>0</v>
      </c>
      <c r="L52" s="110">
        <f t="shared" si="11"/>
        <v>0</v>
      </c>
      <c r="M52" s="110">
        <f t="shared" si="12"/>
        <v>0</v>
      </c>
      <c r="N52" s="110">
        <f t="shared" si="13"/>
        <v>0</v>
      </c>
      <c r="O52" s="111">
        <f t="shared" si="14"/>
        <v>0</v>
      </c>
      <c r="P52" s="155"/>
    </row>
    <row r="53" spans="1:16" ht="51.6" customHeight="1">
      <c r="A53" s="170" t="s">
        <v>4210</v>
      </c>
      <c r="B53" s="171" t="s">
        <v>4246</v>
      </c>
      <c r="C53" s="172" t="s">
        <v>4205</v>
      </c>
      <c r="D53" s="173">
        <v>1</v>
      </c>
      <c r="E53" s="154"/>
      <c r="F53" s="110"/>
      <c r="G53" s="110">
        <f t="shared" si="8"/>
        <v>0</v>
      </c>
      <c r="H53" s="110"/>
      <c r="I53" s="110"/>
      <c r="J53" s="111">
        <f t="shared" si="9"/>
        <v>0</v>
      </c>
      <c r="K53" s="154">
        <f t="shared" si="10"/>
        <v>0</v>
      </c>
      <c r="L53" s="110">
        <f t="shared" si="11"/>
        <v>0</v>
      </c>
      <c r="M53" s="110">
        <f t="shared" si="12"/>
        <v>0</v>
      </c>
      <c r="N53" s="110">
        <f t="shared" si="13"/>
        <v>0</v>
      </c>
      <c r="O53" s="111">
        <f t="shared" si="14"/>
        <v>0</v>
      </c>
    </row>
    <row r="54" spans="1:16">
      <c r="A54" s="170"/>
      <c r="B54" s="174" t="s">
        <v>4247</v>
      </c>
      <c r="C54" s="172"/>
      <c r="D54" s="173"/>
      <c r="E54" s="154"/>
      <c r="F54" s="110"/>
      <c r="G54" s="110">
        <f t="shared" si="8"/>
        <v>0</v>
      </c>
      <c r="H54" s="110"/>
      <c r="I54" s="110"/>
      <c r="J54" s="111">
        <f t="shared" si="9"/>
        <v>0</v>
      </c>
      <c r="K54" s="154">
        <f t="shared" si="10"/>
        <v>0</v>
      </c>
      <c r="L54" s="110">
        <f t="shared" si="11"/>
        <v>0</v>
      </c>
      <c r="M54" s="110">
        <f t="shared" si="12"/>
        <v>0</v>
      </c>
      <c r="N54" s="110">
        <f t="shared" si="13"/>
        <v>0</v>
      </c>
      <c r="O54" s="111">
        <f t="shared" si="14"/>
        <v>0</v>
      </c>
    </row>
    <row r="55" spans="1:16" ht="34.200000000000003">
      <c r="A55" s="170" t="s">
        <v>4212</v>
      </c>
      <c r="B55" s="171" t="s">
        <v>4248</v>
      </c>
      <c r="C55" s="172" t="s">
        <v>4205</v>
      </c>
      <c r="D55" s="173">
        <v>1</v>
      </c>
      <c r="E55" s="154"/>
      <c r="F55" s="110"/>
      <c r="G55" s="110">
        <f t="shared" si="8"/>
        <v>0</v>
      </c>
      <c r="H55" s="110"/>
      <c r="I55" s="110"/>
      <c r="J55" s="111">
        <f t="shared" si="9"/>
        <v>0</v>
      </c>
      <c r="K55" s="154">
        <f t="shared" si="10"/>
        <v>0</v>
      </c>
      <c r="L55" s="110">
        <f t="shared" si="11"/>
        <v>0</v>
      </c>
      <c r="M55" s="110">
        <f t="shared" si="12"/>
        <v>0</v>
      </c>
      <c r="N55" s="110">
        <f t="shared" si="13"/>
        <v>0</v>
      </c>
      <c r="O55" s="111">
        <f t="shared" si="14"/>
        <v>0</v>
      </c>
    </row>
    <row r="56" spans="1:16">
      <c r="A56" s="170"/>
      <c r="B56" s="170"/>
      <c r="C56" s="172"/>
      <c r="D56" s="173"/>
      <c r="E56" s="154"/>
      <c r="F56" s="110"/>
      <c r="G56" s="110">
        <f t="shared" si="8"/>
        <v>0</v>
      </c>
      <c r="H56" s="110"/>
      <c r="I56" s="110"/>
      <c r="J56" s="111">
        <f t="shared" si="9"/>
        <v>0</v>
      </c>
      <c r="K56" s="154">
        <f t="shared" si="10"/>
        <v>0</v>
      </c>
      <c r="L56" s="110">
        <f t="shared" si="11"/>
        <v>0</v>
      </c>
      <c r="M56" s="110">
        <f t="shared" si="12"/>
        <v>0</v>
      </c>
      <c r="N56" s="110">
        <f t="shared" si="13"/>
        <v>0</v>
      </c>
      <c r="O56" s="111">
        <f t="shared" si="14"/>
        <v>0</v>
      </c>
    </row>
    <row r="57" spans="1:16">
      <c r="A57" s="170"/>
      <c r="B57" s="175" t="s">
        <v>4249</v>
      </c>
      <c r="C57" s="172"/>
      <c r="D57" s="173"/>
      <c r="E57" s="154"/>
      <c r="F57" s="110"/>
      <c r="G57" s="110">
        <f t="shared" si="8"/>
        <v>0</v>
      </c>
      <c r="H57" s="110"/>
      <c r="I57" s="110"/>
      <c r="J57" s="111">
        <f t="shared" si="9"/>
        <v>0</v>
      </c>
      <c r="K57" s="154">
        <f t="shared" si="10"/>
        <v>0</v>
      </c>
      <c r="L57" s="110">
        <f t="shared" si="11"/>
        <v>0</v>
      </c>
      <c r="M57" s="110">
        <f t="shared" si="12"/>
        <v>0</v>
      </c>
      <c r="N57" s="110">
        <f t="shared" si="13"/>
        <v>0</v>
      </c>
      <c r="O57" s="111">
        <f t="shared" si="14"/>
        <v>0</v>
      </c>
    </row>
    <row r="58" spans="1:16">
      <c r="A58" s="170"/>
      <c r="B58" s="174" t="s">
        <v>4250</v>
      </c>
      <c r="C58" s="172"/>
      <c r="D58" s="173"/>
      <c r="E58" s="154"/>
      <c r="F58" s="110"/>
      <c r="G58" s="110">
        <f t="shared" si="8"/>
        <v>0</v>
      </c>
      <c r="H58" s="110"/>
      <c r="I58" s="110"/>
      <c r="J58" s="111">
        <f t="shared" si="9"/>
        <v>0</v>
      </c>
      <c r="K58" s="154">
        <f t="shared" si="10"/>
        <v>0</v>
      </c>
      <c r="L58" s="110">
        <f t="shared" si="11"/>
        <v>0</v>
      </c>
      <c r="M58" s="110">
        <f t="shared" si="12"/>
        <v>0</v>
      </c>
      <c r="N58" s="110">
        <f t="shared" si="13"/>
        <v>0</v>
      </c>
      <c r="O58" s="111">
        <f t="shared" si="14"/>
        <v>0</v>
      </c>
    </row>
    <row r="59" spans="1:16">
      <c r="A59" s="170"/>
      <c r="B59" s="176" t="s">
        <v>4251</v>
      </c>
      <c r="C59" s="172"/>
      <c r="D59" s="173"/>
      <c r="E59" s="154"/>
      <c r="F59" s="110"/>
      <c r="G59" s="110">
        <f t="shared" si="8"/>
        <v>0</v>
      </c>
      <c r="H59" s="110"/>
      <c r="I59" s="110"/>
      <c r="J59" s="111">
        <f t="shared" si="9"/>
        <v>0</v>
      </c>
      <c r="K59" s="154">
        <f t="shared" si="10"/>
        <v>0</v>
      </c>
      <c r="L59" s="110">
        <f t="shared" si="11"/>
        <v>0</v>
      </c>
      <c r="M59" s="110">
        <f t="shared" si="12"/>
        <v>0</v>
      </c>
      <c r="N59" s="110">
        <f t="shared" si="13"/>
        <v>0</v>
      </c>
      <c r="O59" s="111">
        <f t="shared" si="14"/>
        <v>0</v>
      </c>
    </row>
    <row r="60" spans="1:16" ht="68.400000000000006">
      <c r="A60" s="170"/>
      <c r="B60" s="177" t="s">
        <v>4252</v>
      </c>
      <c r="C60" s="172"/>
      <c r="D60" s="173"/>
      <c r="E60" s="154"/>
      <c r="F60" s="110"/>
      <c r="G60" s="110">
        <f t="shared" si="8"/>
        <v>0</v>
      </c>
      <c r="H60" s="110"/>
      <c r="I60" s="110"/>
      <c r="J60" s="111">
        <f t="shared" si="9"/>
        <v>0</v>
      </c>
      <c r="K60" s="154">
        <f t="shared" si="10"/>
        <v>0</v>
      </c>
      <c r="L60" s="110">
        <f t="shared" si="11"/>
        <v>0</v>
      </c>
      <c r="M60" s="110">
        <f t="shared" si="12"/>
        <v>0</v>
      </c>
      <c r="N60" s="110">
        <f t="shared" si="13"/>
        <v>0</v>
      </c>
      <c r="O60" s="111">
        <f t="shared" si="14"/>
        <v>0</v>
      </c>
    </row>
    <row r="61" spans="1:16" ht="55.8" customHeight="1">
      <c r="A61" s="170"/>
      <c r="B61" s="177" t="s">
        <v>4253</v>
      </c>
      <c r="C61" s="172"/>
      <c r="D61" s="173"/>
      <c r="E61" s="154"/>
      <c r="F61" s="110"/>
      <c r="G61" s="110">
        <f t="shared" si="8"/>
        <v>0</v>
      </c>
      <c r="H61" s="110"/>
      <c r="I61" s="110"/>
      <c r="J61" s="111">
        <f t="shared" si="9"/>
        <v>0</v>
      </c>
      <c r="K61" s="154">
        <f t="shared" si="10"/>
        <v>0</v>
      </c>
      <c r="L61" s="110">
        <f t="shared" si="11"/>
        <v>0</v>
      </c>
      <c r="M61" s="110">
        <f t="shared" si="12"/>
        <v>0</v>
      </c>
      <c r="N61" s="110">
        <f t="shared" si="13"/>
        <v>0</v>
      </c>
      <c r="O61" s="111">
        <f t="shared" si="14"/>
        <v>0</v>
      </c>
    </row>
    <row r="62" spans="1:16" ht="22.8">
      <c r="A62" s="170" t="s">
        <v>4203</v>
      </c>
      <c r="B62" s="171" t="s">
        <v>4254</v>
      </c>
      <c r="C62" s="172" t="s">
        <v>4205</v>
      </c>
      <c r="D62" s="173" t="s">
        <v>4255</v>
      </c>
      <c r="E62" s="154"/>
      <c r="F62" s="110"/>
      <c r="G62" s="110"/>
      <c r="H62" s="110"/>
      <c r="I62" s="110"/>
      <c r="J62" s="111"/>
      <c r="K62" s="154"/>
      <c r="L62" s="110"/>
      <c r="M62" s="110"/>
      <c r="N62" s="110"/>
      <c r="O62" s="111"/>
    </row>
    <row r="63" spans="1:16" ht="57">
      <c r="A63" s="170"/>
      <c r="B63" s="177" t="s">
        <v>4256</v>
      </c>
      <c r="C63" s="172"/>
      <c r="D63" s="173"/>
      <c r="E63" s="154"/>
      <c r="F63" s="110"/>
      <c r="G63" s="110">
        <f t="shared" si="8"/>
        <v>0</v>
      </c>
      <c r="H63" s="110"/>
      <c r="I63" s="110"/>
      <c r="J63" s="111">
        <f t="shared" si="9"/>
        <v>0</v>
      </c>
      <c r="K63" s="154">
        <f t="shared" si="10"/>
        <v>0</v>
      </c>
      <c r="L63" s="110">
        <f t="shared" si="11"/>
        <v>0</v>
      </c>
      <c r="M63" s="110">
        <f t="shared" si="12"/>
        <v>0</v>
      </c>
      <c r="N63" s="110">
        <f t="shared" si="13"/>
        <v>0</v>
      </c>
      <c r="O63" s="111">
        <f t="shared" si="14"/>
        <v>0</v>
      </c>
    </row>
    <row r="64" spans="1:16">
      <c r="A64" s="170" t="s">
        <v>4206</v>
      </c>
      <c r="B64" s="171" t="s">
        <v>4243</v>
      </c>
      <c r="C64" s="172" t="s">
        <v>4205</v>
      </c>
      <c r="D64" s="173">
        <v>1</v>
      </c>
      <c r="E64" s="154"/>
      <c r="F64" s="110"/>
      <c r="G64" s="110">
        <f t="shared" si="8"/>
        <v>0</v>
      </c>
      <c r="H64" s="110"/>
      <c r="I64" s="110"/>
      <c r="J64" s="111">
        <f t="shared" si="9"/>
        <v>0</v>
      </c>
      <c r="K64" s="154">
        <f t="shared" si="10"/>
        <v>0</v>
      </c>
      <c r="L64" s="110">
        <f t="shared" si="11"/>
        <v>0</v>
      </c>
      <c r="M64" s="110">
        <f t="shared" si="12"/>
        <v>0</v>
      </c>
      <c r="N64" s="110">
        <f t="shared" si="13"/>
        <v>0</v>
      </c>
      <c r="O64" s="111">
        <f t="shared" si="14"/>
        <v>0</v>
      </c>
    </row>
    <row r="65" spans="1:15">
      <c r="A65" s="170" t="s">
        <v>4208</v>
      </c>
      <c r="B65" s="171" t="s">
        <v>4244</v>
      </c>
      <c r="C65" s="172" t="s">
        <v>4205</v>
      </c>
      <c r="D65" s="173">
        <v>1</v>
      </c>
      <c r="E65" s="154"/>
      <c r="F65" s="110"/>
      <c r="G65" s="110">
        <f t="shared" si="8"/>
        <v>0</v>
      </c>
      <c r="H65" s="110"/>
      <c r="I65" s="110"/>
      <c r="J65" s="111">
        <f t="shared" si="9"/>
        <v>0</v>
      </c>
      <c r="K65" s="154">
        <f t="shared" si="10"/>
        <v>0</v>
      </c>
      <c r="L65" s="110">
        <f t="shared" si="11"/>
        <v>0</v>
      </c>
      <c r="M65" s="110">
        <f t="shared" si="12"/>
        <v>0</v>
      </c>
      <c r="N65" s="110">
        <f t="shared" si="13"/>
        <v>0</v>
      </c>
      <c r="O65" s="111">
        <f t="shared" si="14"/>
        <v>0</v>
      </c>
    </row>
    <row r="66" spans="1:15" ht="22.8">
      <c r="A66" s="170"/>
      <c r="B66" s="177" t="s">
        <v>4257</v>
      </c>
      <c r="C66" s="172"/>
      <c r="D66" s="173"/>
      <c r="E66" s="154"/>
      <c r="F66" s="110"/>
      <c r="G66" s="110">
        <f t="shared" si="8"/>
        <v>0</v>
      </c>
      <c r="H66" s="110"/>
      <c r="I66" s="110"/>
      <c r="J66" s="111">
        <f t="shared" si="9"/>
        <v>0</v>
      </c>
      <c r="K66" s="154">
        <f t="shared" si="10"/>
        <v>0</v>
      </c>
      <c r="L66" s="110">
        <f t="shared" si="11"/>
        <v>0</v>
      </c>
      <c r="M66" s="110">
        <f t="shared" si="12"/>
        <v>0</v>
      </c>
      <c r="N66" s="110">
        <f t="shared" si="13"/>
        <v>0</v>
      </c>
      <c r="O66" s="111">
        <f t="shared" si="14"/>
        <v>0</v>
      </c>
    </row>
    <row r="67" spans="1:15">
      <c r="A67" s="170" t="s">
        <v>4210</v>
      </c>
      <c r="B67" s="171" t="s">
        <v>4243</v>
      </c>
      <c r="C67" s="172" t="s">
        <v>4205</v>
      </c>
      <c r="D67" s="173">
        <v>1</v>
      </c>
      <c r="E67" s="154"/>
      <c r="F67" s="110"/>
      <c r="G67" s="110">
        <f t="shared" si="8"/>
        <v>0</v>
      </c>
      <c r="H67" s="110"/>
      <c r="I67" s="110"/>
      <c r="J67" s="111">
        <f t="shared" si="9"/>
        <v>0</v>
      </c>
      <c r="K67" s="154">
        <f t="shared" si="10"/>
        <v>0</v>
      </c>
      <c r="L67" s="110">
        <f t="shared" si="11"/>
        <v>0</v>
      </c>
      <c r="M67" s="110">
        <f t="shared" si="12"/>
        <v>0</v>
      </c>
      <c r="N67" s="110">
        <f t="shared" si="13"/>
        <v>0</v>
      </c>
      <c r="O67" s="111">
        <f t="shared" si="14"/>
        <v>0</v>
      </c>
    </row>
    <row r="68" spans="1:15">
      <c r="A68" s="170" t="s">
        <v>4212</v>
      </c>
      <c r="B68" s="171" t="s">
        <v>4244</v>
      </c>
      <c r="C68" s="172" t="s">
        <v>4205</v>
      </c>
      <c r="D68" s="173">
        <v>1</v>
      </c>
      <c r="E68" s="154"/>
      <c r="F68" s="110"/>
      <c r="G68" s="110">
        <f t="shared" si="8"/>
        <v>0</v>
      </c>
      <c r="H68" s="110"/>
      <c r="I68" s="110"/>
      <c r="J68" s="111">
        <f t="shared" si="9"/>
        <v>0</v>
      </c>
      <c r="K68" s="154">
        <f t="shared" si="10"/>
        <v>0</v>
      </c>
      <c r="L68" s="110">
        <f t="shared" si="11"/>
        <v>0</v>
      </c>
      <c r="M68" s="110">
        <f t="shared" si="12"/>
        <v>0</v>
      </c>
      <c r="N68" s="110">
        <f t="shared" si="13"/>
        <v>0</v>
      </c>
      <c r="O68" s="111">
        <f t="shared" si="14"/>
        <v>0</v>
      </c>
    </row>
    <row r="69" spans="1:15" ht="45.6">
      <c r="A69" s="170" t="s">
        <v>4214</v>
      </c>
      <c r="B69" s="171" t="s">
        <v>4258</v>
      </c>
      <c r="C69" s="172" t="s">
        <v>4205</v>
      </c>
      <c r="D69" s="173">
        <v>1</v>
      </c>
      <c r="E69" s="154"/>
      <c r="F69" s="110"/>
      <c r="G69" s="110">
        <f t="shared" si="8"/>
        <v>0</v>
      </c>
      <c r="H69" s="110"/>
      <c r="I69" s="110"/>
      <c r="J69" s="111">
        <f t="shared" si="9"/>
        <v>0</v>
      </c>
      <c r="K69" s="154">
        <f t="shared" si="10"/>
        <v>0</v>
      </c>
      <c r="L69" s="110">
        <f t="shared" si="11"/>
        <v>0</v>
      </c>
      <c r="M69" s="110">
        <f t="shared" si="12"/>
        <v>0</v>
      </c>
      <c r="N69" s="110">
        <f t="shared" si="13"/>
        <v>0</v>
      </c>
      <c r="O69" s="111">
        <f t="shared" si="14"/>
        <v>0</v>
      </c>
    </row>
    <row r="70" spans="1:15" ht="34.200000000000003">
      <c r="A70" s="170" t="s">
        <v>4216</v>
      </c>
      <c r="B70" s="171" t="s">
        <v>4259</v>
      </c>
      <c r="C70" s="172" t="s">
        <v>4205</v>
      </c>
      <c r="D70" s="173">
        <v>1</v>
      </c>
      <c r="E70" s="154"/>
      <c r="F70" s="110"/>
      <c r="G70" s="110">
        <f t="shared" si="8"/>
        <v>0</v>
      </c>
      <c r="H70" s="110"/>
      <c r="I70" s="110"/>
      <c r="J70" s="111">
        <f t="shared" si="9"/>
        <v>0</v>
      </c>
      <c r="K70" s="154">
        <f t="shared" si="10"/>
        <v>0</v>
      </c>
      <c r="L70" s="110">
        <f t="shared" si="11"/>
        <v>0</v>
      </c>
      <c r="M70" s="110">
        <f t="shared" si="12"/>
        <v>0</v>
      </c>
      <c r="N70" s="110">
        <f t="shared" si="13"/>
        <v>0</v>
      </c>
      <c r="O70" s="111">
        <f t="shared" si="14"/>
        <v>0</v>
      </c>
    </row>
    <row r="71" spans="1:15" ht="22.8">
      <c r="A71" s="170" t="s">
        <v>4260</v>
      </c>
      <c r="B71" s="171" t="s">
        <v>4261</v>
      </c>
      <c r="C71" s="172" t="s">
        <v>4205</v>
      </c>
      <c r="D71" s="173">
        <v>1</v>
      </c>
      <c r="E71" s="154"/>
      <c r="F71" s="110"/>
      <c r="G71" s="110">
        <f t="shared" si="8"/>
        <v>0</v>
      </c>
      <c r="H71" s="110"/>
      <c r="I71" s="110"/>
      <c r="J71" s="111">
        <f t="shared" si="9"/>
        <v>0</v>
      </c>
      <c r="K71" s="154">
        <f t="shared" si="10"/>
        <v>0</v>
      </c>
      <c r="L71" s="110">
        <f t="shared" si="11"/>
        <v>0</v>
      </c>
      <c r="M71" s="110">
        <f t="shared" si="12"/>
        <v>0</v>
      </c>
      <c r="N71" s="110">
        <f t="shared" si="13"/>
        <v>0</v>
      </c>
      <c r="O71" s="111">
        <f t="shared" si="14"/>
        <v>0</v>
      </c>
    </row>
    <row r="72" spans="1:15">
      <c r="A72" s="170"/>
      <c r="B72" s="174" t="s">
        <v>4262</v>
      </c>
      <c r="C72" s="172"/>
      <c r="D72" s="173"/>
      <c r="E72" s="154"/>
      <c r="F72" s="110"/>
      <c r="G72" s="110">
        <f t="shared" si="8"/>
        <v>0</v>
      </c>
      <c r="H72" s="110"/>
      <c r="I72" s="110"/>
      <c r="J72" s="111">
        <f t="shared" si="9"/>
        <v>0</v>
      </c>
      <c r="K72" s="154">
        <f t="shared" si="10"/>
        <v>0</v>
      </c>
      <c r="L72" s="110">
        <f t="shared" si="11"/>
        <v>0</v>
      </c>
      <c r="M72" s="110">
        <f t="shared" si="12"/>
        <v>0</v>
      </c>
      <c r="N72" s="110">
        <f t="shared" si="13"/>
        <v>0</v>
      </c>
      <c r="O72" s="111">
        <f t="shared" si="14"/>
        <v>0</v>
      </c>
    </row>
    <row r="73" spans="1:15" ht="34.200000000000003">
      <c r="A73" s="170"/>
      <c r="B73" s="177" t="s">
        <v>4263</v>
      </c>
      <c r="C73" s="172"/>
      <c r="D73" s="173"/>
      <c r="E73" s="154"/>
      <c r="F73" s="110"/>
      <c r="G73" s="110">
        <f t="shared" si="8"/>
        <v>0</v>
      </c>
      <c r="H73" s="110"/>
      <c r="I73" s="110"/>
      <c r="J73" s="111">
        <f t="shared" si="9"/>
        <v>0</v>
      </c>
      <c r="K73" s="154">
        <f t="shared" si="10"/>
        <v>0</v>
      </c>
      <c r="L73" s="110">
        <f t="shared" si="11"/>
        <v>0</v>
      </c>
      <c r="M73" s="110">
        <f t="shared" si="12"/>
        <v>0</v>
      </c>
      <c r="N73" s="110">
        <f t="shared" si="13"/>
        <v>0</v>
      </c>
      <c r="O73" s="111">
        <f t="shared" si="14"/>
        <v>0</v>
      </c>
    </row>
    <row r="74" spans="1:15">
      <c r="A74" s="170" t="s">
        <v>4264</v>
      </c>
      <c r="B74" s="171" t="s">
        <v>4243</v>
      </c>
      <c r="C74" s="172" t="s">
        <v>4205</v>
      </c>
      <c r="D74" s="173">
        <v>1</v>
      </c>
      <c r="E74" s="154"/>
      <c r="F74" s="110"/>
      <c r="G74" s="110">
        <f t="shared" si="8"/>
        <v>0</v>
      </c>
      <c r="H74" s="110"/>
      <c r="I74" s="110"/>
      <c r="J74" s="111">
        <f t="shared" si="9"/>
        <v>0</v>
      </c>
      <c r="K74" s="154">
        <f t="shared" si="10"/>
        <v>0</v>
      </c>
      <c r="L74" s="110">
        <f t="shared" si="11"/>
        <v>0</v>
      </c>
      <c r="M74" s="110">
        <f t="shared" si="12"/>
        <v>0</v>
      </c>
      <c r="N74" s="110">
        <f t="shared" si="13"/>
        <v>0</v>
      </c>
      <c r="O74" s="111">
        <f t="shared" si="14"/>
        <v>0</v>
      </c>
    </row>
    <row r="75" spans="1:15">
      <c r="A75" s="170" t="s">
        <v>4265</v>
      </c>
      <c r="B75" s="171" t="s">
        <v>4244</v>
      </c>
      <c r="C75" s="172" t="s">
        <v>4205</v>
      </c>
      <c r="D75" s="173">
        <v>1</v>
      </c>
      <c r="E75" s="154"/>
      <c r="F75" s="110"/>
      <c r="G75" s="110">
        <f t="shared" si="8"/>
        <v>0</v>
      </c>
      <c r="H75" s="110"/>
      <c r="I75" s="110"/>
      <c r="J75" s="111">
        <f t="shared" si="9"/>
        <v>0</v>
      </c>
      <c r="K75" s="154">
        <f t="shared" si="10"/>
        <v>0</v>
      </c>
      <c r="L75" s="110">
        <f t="shared" si="11"/>
        <v>0</v>
      </c>
      <c r="M75" s="110">
        <f t="shared" si="12"/>
        <v>0</v>
      </c>
      <c r="N75" s="110">
        <f t="shared" si="13"/>
        <v>0</v>
      </c>
      <c r="O75" s="111">
        <f t="shared" si="14"/>
        <v>0</v>
      </c>
    </row>
    <row r="76" spans="1:15">
      <c r="A76" s="170"/>
      <c r="B76" s="170"/>
      <c r="C76" s="172"/>
      <c r="D76" s="173"/>
      <c r="E76" s="154"/>
      <c r="F76" s="110"/>
      <c r="G76" s="110">
        <f t="shared" si="8"/>
        <v>0</v>
      </c>
      <c r="H76" s="110"/>
      <c r="I76" s="110"/>
      <c r="J76" s="111">
        <f t="shared" si="9"/>
        <v>0</v>
      </c>
      <c r="K76" s="154">
        <f t="shared" si="10"/>
        <v>0</v>
      </c>
      <c r="L76" s="110">
        <f t="shared" si="11"/>
        <v>0</v>
      </c>
      <c r="M76" s="110">
        <f t="shared" si="12"/>
        <v>0</v>
      </c>
      <c r="N76" s="110">
        <f t="shared" si="13"/>
        <v>0</v>
      </c>
      <c r="O76" s="111">
        <f t="shared" si="14"/>
        <v>0</v>
      </c>
    </row>
    <row r="77" spans="1:15">
      <c r="A77" s="170"/>
      <c r="B77" s="175" t="s">
        <v>4266</v>
      </c>
      <c r="C77" s="172"/>
      <c r="D77" s="173"/>
      <c r="E77" s="154"/>
      <c r="F77" s="110"/>
      <c r="G77" s="110">
        <f t="shared" si="8"/>
        <v>0</v>
      </c>
      <c r="H77" s="110"/>
      <c r="I77" s="110"/>
      <c r="J77" s="111">
        <f t="shared" si="9"/>
        <v>0</v>
      </c>
      <c r="K77" s="154">
        <f t="shared" si="10"/>
        <v>0</v>
      </c>
      <c r="L77" s="110">
        <f t="shared" si="11"/>
        <v>0</v>
      </c>
      <c r="M77" s="110">
        <f t="shared" si="12"/>
        <v>0</v>
      </c>
      <c r="N77" s="110">
        <f t="shared" si="13"/>
        <v>0</v>
      </c>
      <c r="O77" s="111">
        <f t="shared" si="14"/>
        <v>0</v>
      </c>
    </row>
    <row r="78" spans="1:15" ht="125.4">
      <c r="A78" s="170" t="s">
        <v>4203</v>
      </c>
      <c r="B78" s="171" t="s">
        <v>4267</v>
      </c>
      <c r="C78" s="172" t="s">
        <v>4205</v>
      </c>
      <c r="D78" s="173">
        <v>1</v>
      </c>
      <c r="E78" s="154"/>
      <c r="F78" s="110"/>
      <c r="G78" s="110">
        <f t="shared" si="8"/>
        <v>0</v>
      </c>
      <c r="H78" s="110"/>
      <c r="I78" s="110"/>
      <c r="J78" s="111">
        <f t="shared" si="9"/>
        <v>0</v>
      </c>
      <c r="K78" s="154">
        <f t="shared" si="10"/>
        <v>0</v>
      </c>
      <c r="L78" s="110">
        <f t="shared" si="11"/>
        <v>0</v>
      </c>
      <c r="M78" s="110">
        <f t="shared" si="12"/>
        <v>0</v>
      </c>
      <c r="N78" s="110">
        <f t="shared" si="13"/>
        <v>0</v>
      </c>
      <c r="O78" s="111">
        <f t="shared" si="14"/>
        <v>0</v>
      </c>
    </row>
    <row r="79" spans="1:15">
      <c r="A79" s="170"/>
      <c r="B79" s="174" t="s">
        <v>4268</v>
      </c>
      <c r="C79" s="172"/>
      <c r="D79" s="173"/>
      <c r="E79" s="154"/>
      <c r="F79" s="110"/>
      <c r="G79" s="110">
        <f t="shared" si="8"/>
        <v>0</v>
      </c>
      <c r="H79" s="110"/>
      <c r="I79" s="110"/>
      <c r="J79" s="111">
        <f t="shared" si="9"/>
        <v>0</v>
      </c>
      <c r="K79" s="154">
        <f t="shared" si="10"/>
        <v>0</v>
      </c>
      <c r="L79" s="110">
        <f t="shared" si="11"/>
        <v>0</v>
      </c>
      <c r="M79" s="110">
        <f t="shared" si="12"/>
        <v>0</v>
      </c>
      <c r="N79" s="110">
        <f t="shared" si="13"/>
        <v>0</v>
      </c>
      <c r="O79" s="111">
        <f t="shared" si="14"/>
        <v>0</v>
      </c>
    </row>
    <row r="80" spans="1:15" ht="49.2" customHeight="1">
      <c r="A80" s="170" t="s">
        <v>4206</v>
      </c>
      <c r="B80" s="171" t="s">
        <v>4269</v>
      </c>
      <c r="C80" s="172" t="s">
        <v>4205</v>
      </c>
      <c r="D80" s="173">
        <v>1</v>
      </c>
      <c r="E80" s="154"/>
      <c r="F80" s="110"/>
      <c r="G80" s="110">
        <f t="shared" si="8"/>
        <v>0</v>
      </c>
      <c r="H80" s="110"/>
      <c r="I80" s="110"/>
      <c r="J80" s="111">
        <f t="shared" si="9"/>
        <v>0</v>
      </c>
      <c r="K80" s="154">
        <f t="shared" si="10"/>
        <v>0</v>
      </c>
      <c r="L80" s="110">
        <f t="shared" si="11"/>
        <v>0</v>
      </c>
      <c r="M80" s="110">
        <f t="shared" si="12"/>
        <v>0</v>
      </c>
      <c r="N80" s="110">
        <f t="shared" si="13"/>
        <v>0</v>
      </c>
      <c r="O80" s="111">
        <f t="shared" si="14"/>
        <v>0</v>
      </c>
    </row>
    <row r="81" spans="1:15" ht="22.8">
      <c r="A81" s="170" t="s">
        <v>4208</v>
      </c>
      <c r="B81" s="171" t="s">
        <v>4270</v>
      </c>
      <c r="C81" s="172" t="s">
        <v>4205</v>
      </c>
      <c r="D81" s="173">
        <v>1</v>
      </c>
      <c r="E81" s="154"/>
      <c r="F81" s="110"/>
      <c r="G81" s="110">
        <f t="shared" si="8"/>
        <v>0</v>
      </c>
      <c r="H81" s="110"/>
      <c r="I81" s="110"/>
      <c r="J81" s="111">
        <f t="shared" si="9"/>
        <v>0</v>
      </c>
      <c r="K81" s="154">
        <f t="shared" si="10"/>
        <v>0</v>
      </c>
      <c r="L81" s="110">
        <f t="shared" si="11"/>
        <v>0</v>
      </c>
      <c r="M81" s="110">
        <f t="shared" si="12"/>
        <v>0</v>
      </c>
      <c r="N81" s="110">
        <f t="shared" si="13"/>
        <v>0</v>
      </c>
      <c r="O81" s="111">
        <f t="shared" si="14"/>
        <v>0</v>
      </c>
    </row>
    <row r="82" spans="1:15" ht="34.200000000000003">
      <c r="A82" s="170" t="s">
        <v>4210</v>
      </c>
      <c r="B82" s="171" t="s">
        <v>4271</v>
      </c>
      <c r="C82" s="172" t="s">
        <v>4205</v>
      </c>
      <c r="D82" s="173">
        <v>1</v>
      </c>
      <c r="E82" s="154"/>
      <c r="F82" s="110"/>
      <c r="G82" s="110">
        <f t="shared" si="8"/>
        <v>0</v>
      </c>
      <c r="H82" s="110"/>
      <c r="I82" s="110"/>
      <c r="J82" s="111">
        <f t="shared" si="9"/>
        <v>0</v>
      </c>
      <c r="K82" s="154">
        <f t="shared" si="10"/>
        <v>0</v>
      </c>
      <c r="L82" s="110">
        <f t="shared" si="11"/>
        <v>0</v>
      </c>
      <c r="M82" s="110">
        <f t="shared" si="12"/>
        <v>0</v>
      </c>
      <c r="N82" s="110">
        <f t="shared" si="13"/>
        <v>0</v>
      </c>
      <c r="O82" s="111">
        <f t="shared" si="14"/>
        <v>0</v>
      </c>
    </row>
    <row r="83" spans="1:15" ht="45.6">
      <c r="A83" s="170" t="s">
        <v>4212</v>
      </c>
      <c r="B83" s="171" t="s">
        <v>4272</v>
      </c>
      <c r="C83" s="172" t="s">
        <v>4205</v>
      </c>
      <c r="D83" s="173">
        <v>1</v>
      </c>
      <c r="E83" s="154"/>
      <c r="F83" s="110"/>
      <c r="G83" s="110">
        <f t="shared" si="8"/>
        <v>0</v>
      </c>
      <c r="H83" s="110"/>
      <c r="I83" s="110"/>
      <c r="J83" s="111">
        <f t="shared" si="9"/>
        <v>0</v>
      </c>
      <c r="K83" s="154">
        <f t="shared" si="10"/>
        <v>0</v>
      </c>
      <c r="L83" s="110">
        <f t="shared" si="11"/>
        <v>0</v>
      </c>
      <c r="M83" s="110">
        <f t="shared" si="12"/>
        <v>0</v>
      </c>
      <c r="N83" s="110">
        <f t="shared" si="13"/>
        <v>0</v>
      </c>
      <c r="O83" s="111">
        <f t="shared" si="14"/>
        <v>0</v>
      </c>
    </row>
    <row r="84" spans="1:15">
      <c r="A84" s="170"/>
      <c r="B84" s="174" t="s">
        <v>4273</v>
      </c>
      <c r="C84" s="172"/>
      <c r="D84" s="173"/>
      <c r="E84" s="154"/>
      <c r="F84" s="110"/>
      <c r="G84" s="110">
        <f t="shared" si="8"/>
        <v>0</v>
      </c>
      <c r="H84" s="110"/>
      <c r="I84" s="110"/>
      <c r="J84" s="111">
        <f t="shared" si="9"/>
        <v>0</v>
      </c>
      <c r="K84" s="154">
        <f t="shared" si="10"/>
        <v>0</v>
      </c>
      <c r="L84" s="110">
        <f t="shared" si="11"/>
        <v>0</v>
      </c>
      <c r="M84" s="110">
        <f t="shared" si="12"/>
        <v>0</v>
      </c>
      <c r="N84" s="110">
        <f t="shared" si="13"/>
        <v>0</v>
      </c>
      <c r="O84" s="111">
        <f t="shared" si="14"/>
        <v>0</v>
      </c>
    </row>
    <row r="85" spans="1:15" ht="34.200000000000003">
      <c r="A85" s="170" t="s">
        <v>4214</v>
      </c>
      <c r="B85" s="171" t="s">
        <v>4274</v>
      </c>
      <c r="C85" s="172" t="s">
        <v>4205</v>
      </c>
      <c r="D85" s="173">
        <v>1</v>
      </c>
      <c r="E85" s="154"/>
      <c r="F85" s="110"/>
      <c r="G85" s="110">
        <f t="shared" si="8"/>
        <v>0</v>
      </c>
      <c r="H85" s="110"/>
      <c r="I85" s="110"/>
      <c r="J85" s="111">
        <f t="shared" si="9"/>
        <v>0</v>
      </c>
      <c r="K85" s="154">
        <f t="shared" si="10"/>
        <v>0</v>
      </c>
      <c r="L85" s="110">
        <f t="shared" si="11"/>
        <v>0</v>
      </c>
      <c r="M85" s="110">
        <f t="shared" si="12"/>
        <v>0</v>
      </c>
      <c r="N85" s="110">
        <f t="shared" si="13"/>
        <v>0</v>
      </c>
      <c r="O85" s="111">
        <f t="shared" si="14"/>
        <v>0</v>
      </c>
    </row>
    <row r="86" spans="1:15">
      <c r="A86" s="170"/>
      <c r="B86" s="174" t="s">
        <v>4275</v>
      </c>
      <c r="C86" s="172"/>
      <c r="D86" s="173"/>
      <c r="E86" s="154"/>
      <c r="F86" s="110"/>
      <c r="G86" s="110">
        <f t="shared" si="8"/>
        <v>0</v>
      </c>
      <c r="H86" s="110"/>
      <c r="I86" s="110"/>
      <c r="J86" s="111">
        <f t="shared" si="9"/>
        <v>0</v>
      </c>
      <c r="K86" s="154">
        <f t="shared" si="10"/>
        <v>0</v>
      </c>
      <c r="L86" s="110">
        <f t="shared" si="11"/>
        <v>0</v>
      </c>
      <c r="M86" s="110">
        <f t="shared" si="12"/>
        <v>0</v>
      </c>
      <c r="N86" s="110">
        <f t="shared" si="13"/>
        <v>0</v>
      </c>
      <c r="O86" s="111">
        <f t="shared" si="14"/>
        <v>0</v>
      </c>
    </row>
    <row r="87" spans="1:15" ht="45.6">
      <c r="A87" s="170" t="s">
        <v>4216</v>
      </c>
      <c r="B87" s="171" t="s">
        <v>4276</v>
      </c>
      <c r="C87" s="172" t="s">
        <v>4205</v>
      </c>
      <c r="D87" s="173">
        <v>1</v>
      </c>
      <c r="E87" s="154"/>
      <c r="F87" s="110"/>
      <c r="G87" s="110">
        <f t="shared" si="8"/>
        <v>0</v>
      </c>
      <c r="H87" s="110"/>
      <c r="I87" s="110"/>
      <c r="J87" s="111">
        <f t="shared" si="9"/>
        <v>0</v>
      </c>
      <c r="K87" s="154">
        <f t="shared" si="10"/>
        <v>0</v>
      </c>
      <c r="L87" s="110">
        <f t="shared" si="11"/>
        <v>0</v>
      </c>
      <c r="M87" s="110">
        <f t="shared" si="12"/>
        <v>0</v>
      </c>
      <c r="N87" s="110">
        <f t="shared" si="13"/>
        <v>0</v>
      </c>
      <c r="O87" s="111">
        <f t="shared" si="14"/>
        <v>0</v>
      </c>
    </row>
    <row r="88" spans="1:15">
      <c r="A88" s="170"/>
      <c r="B88" s="170"/>
      <c r="C88" s="172"/>
      <c r="D88" s="173"/>
      <c r="E88" s="154"/>
      <c r="F88" s="110"/>
      <c r="G88" s="110">
        <f t="shared" si="8"/>
        <v>0</v>
      </c>
      <c r="H88" s="110"/>
      <c r="I88" s="110"/>
      <c r="J88" s="111">
        <f t="shared" si="9"/>
        <v>0</v>
      </c>
      <c r="K88" s="154">
        <f t="shared" si="10"/>
        <v>0</v>
      </c>
      <c r="L88" s="110">
        <f t="shared" si="11"/>
        <v>0</v>
      </c>
      <c r="M88" s="110">
        <f t="shared" si="12"/>
        <v>0</v>
      </c>
      <c r="N88" s="110">
        <f t="shared" si="13"/>
        <v>0</v>
      </c>
      <c r="O88" s="111">
        <f t="shared" si="14"/>
        <v>0</v>
      </c>
    </row>
    <row r="89" spans="1:15">
      <c r="A89" s="170"/>
      <c r="B89" s="175" t="s">
        <v>4277</v>
      </c>
      <c r="C89" s="172"/>
      <c r="D89" s="173"/>
      <c r="E89" s="154"/>
      <c r="F89" s="110"/>
      <c r="G89" s="110">
        <f t="shared" si="8"/>
        <v>0</v>
      </c>
      <c r="H89" s="110"/>
      <c r="I89" s="110"/>
      <c r="J89" s="111">
        <f t="shared" si="9"/>
        <v>0</v>
      </c>
      <c r="K89" s="154">
        <f t="shared" si="10"/>
        <v>0</v>
      </c>
      <c r="L89" s="110">
        <f t="shared" si="11"/>
        <v>0</v>
      </c>
      <c r="M89" s="110">
        <f t="shared" si="12"/>
        <v>0</v>
      </c>
      <c r="N89" s="110">
        <f t="shared" si="13"/>
        <v>0</v>
      </c>
      <c r="O89" s="111">
        <f t="shared" si="14"/>
        <v>0</v>
      </c>
    </row>
    <row r="90" spans="1:15">
      <c r="A90" s="170"/>
      <c r="B90" s="174" t="s">
        <v>4278</v>
      </c>
      <c r="C90" s="172"/>
      <c r="D90" s="173"/>
      <c r="E90" s="154"/>
      <c r="F90" s="110"/>
      <c r="G90" s="110">
        <f t="shared" si="8"/>
        <v>0</v>
      </c>
      <c r="H90" s="110"/>
      <c r="I90" s="110"/>
      <c r="J90" s="111">
        <f t="shared" si="9"/>
        <v>0</v>
      </c>
      <c r="K90" s="154">
        <f t="shared" si="10"/>
        <v>0</v>
      </c>
      <c r="L90" s="110">
        <f t="shared" si="11"/>
        <v>0</v>
      </c>
      <c r="M90" s="110">
        <f t="shared" si="12"/>
        <v>0</v>
      </c>
      <c r="N90" s="110">
        <f t="shared" si="13"/>
        <v>0</v>
      </c>
      <c r="O90" s="111">
        <f t="shared" si="14"/>
        <v>0</v>
      </c>
    </row>
    <row r="91" spans="1:15">
      <c r="A91" s="170"/>
      <c r="B91" s="174" t="s">
        <v>4279</v>
      </c>
      <c r="C91" s="172"/>
      <c r="D91" s="173"/>
      <c r="E91" s="154"/>
      <c r="F91" s="110"/>
      <c r="G91" s="110">
        <f t="shared" si="8"/>
        <v>0</v>
      </c>
      <c r="H91" s="110"/>
      <c r="I91" s="110"/>
      <c r="J91" s="111">
        <f t="shared" si="9"/>
        <v>0</v>
      </c>
      <c r="K91" s="154">
        <f t="shared" si="10"/>
        <v>0</v>
      </c>
      <c r="L91" s="110">
        <f t="shared" si="11"/>
        <v>0</v>
      </c>
      <c r="M91" s="110">
        <f t="shared" si="12"/>
        <v>0</v>
      </c>
      <c r="N91" s="110">
        <f t="shared" si="13"/>
        <v>0</v>
      </c>
      <c r="O91" s="111">
        <f t="shared" si="14"/>
        <v>0</v>
      </c>
    </row>
    <row r="92" spans="1:15" ht="91.2">
      <c r="A92" s="170" t="s">
        <v>4203</v>
      </c>
      <c r="B92" s="171" t="s">
        <v>4280</v>
      </c>
      <c r="C92" s="172" t="s">
        <v>4205</v>
      </c>
      <c r="D92" s="173">
        <v>1</v>
      </c>
      <c r="E92" s="154"/>
      <c r="F92" s="110"/>
      <c r="G92" s="110">
        <f t="shared" si="8"/>
        <v>0</v>
      </c>
      <c r="H92" s="110"/>
      <c r="I92" s="110"/>
      <c r="J92" s="111">
        <f t="shared" si="9"/>
        <v>0</v>
      </c>
      <c r="K92" s="154">
        <f t="shared" si="10"/>
        <v>0</v>
      </c>
      <c r="L92" s="110">
        <f t="shared" si="11"/>
        <v>0</v>
      </c>
      <c r="M92" s="110">
        <f t="shared" si="12"/>
        <v>0</v>
      </c>
      <c r="N92" s="110">
        <f t="shared" si="13"/>
        <v>0</v>
      </c>
      <c r="O92" s="111">
        <f t="shared" si="14"/>
        <v>0</v>
      </c>
    </row>
    <row r="93" spans="1:15" ht="45.6">
      <c r="A93" s="170"/>
      <c r="B93" s="177" t="s">
        <v>4281</v>
      </c>
      <c r="C93" s="172"/>
      <c r="D93" s="173"/>
      <c r="E93" s="154"/>
      <c r="F93" s="110"/>
      <c r="G93" s="110">
        <f t="shared" si="8"/>
        <v>0</v>
      </c>
      <c r="H93" s="110"/>
      <c r="I93" s="110"/>
      <c r="J93" s="111">
        <f t="shared" si="9"/>
        <v>0</v>
      </c>
      <c r="K93" s="154">
        <f t="shared" si="10"/>
        <v>0</v>
      </c>
      <c r="L93" s="110">
        <f t="shared" si="11"/>
        <v>0</v>
      </c>
      <c r="M93" s="110">
        <f t="shared" si="12"/>
        <v>0</v>
      </c>
      <c r="N93" s="110">
        <f t="shared" si="13"/>
        <v>0</v>
      </c>
      <c r="O93" s="111">
        <f t="shared" si="14"/>
        <v>0</v>
      </c>
    </row>
    <row r="94" spans="1:15">
      <c r="A94" s="170" t="s">
        <v>4206</v>
      </c>
      <c r="B94" s="171" t="s">
        <v>4282</v>
      </c>
      <c r="C94" s="172" t="s">
        <v>4205</v>
      </c>
      <c r="D94" s="173">
        <v>1</v>
      </c>
      <c r="E94" s="154"/>
      <c r="F94" s="110"/>
      <c r="G94" s="110">
        <f t="shared" si="8"/>
        <v>0</v>
      </c>
      <c r="H94" s="110"/>
      <c r="I94" s="110"/>
      <c r="J94" s="111">
        <f t="shared" si="9"/>
        <v>0</v>
      </c>
      <c r="K94" s="154">
        <f t="shared" si="10"/>
        <v>0</v>
      </c>
      <c r="L94" s="110">
        <f t="shared" si="11"/>
        <v>0</v>
      </c>
      <c r="M94" s="110">
        <f t="shared" si="12"/>
        <v>0</v>
      </c>
      <c r="N94" s="110">
        <f t="shared" si="13"/>
        <v>0</v>
      </c>
      <c r="O94" s="111">
        <f t="shared" si="14"/>
        <v>0</v>
      </c>
    </row>
    <row r="95" spans="1:15">
      <c r="A95" s="170" t="s">
        <v>4208</v>
      </c>
      <c r="B95" s="171" t="s">
        <v>4244</v>
      </c>
      <c r="C95" s="172" t="s">
        <v>4205</v>
      </c>
      <c r="D95" s="173">
        <v>1</v>
      </c>
      <c r="E95" s="154"/>
      <c r="F95" s="110"/>
      <c r="G95" s="110">
        <f t="shared" si="8"/>
        <v>0</v>
      </c>
      <c r="H95" s="110"/>
      <c r="I95" s="110"/>
      <c r="J95" s="111">
        <f t="shared" si="9"/>
        <v>0</v>
      </c>
      <c r="K95" s="154">
        <f t="shared" si="10"/>
        <v>0</v>
      </c>
      <c r="L95" s="110">
        <f t="shared" si="11"/>
        <v>0</v>
      </c>
      <c r="M95" s="110">
        <f t="shared" si="12"/>
        <v>0</v>
      </c>
      <c r="N95" s="110">
        <f t="shared" si="13"/>
        <v>0</v>
      </c>
      <c r="O95" s="111">
        <f t="shared" si="14"/>
        <v>0</v>
      </c>
    </row>
    <row r="96" spans="1:15" ht="34.200000000000003">
      <c r="A96" s="170" t="s">
        <v>4210</v>
      </c>
      <c r="B96" s="171" t="s">
        <v>4283</v>
      </c>
      <c r="C96" s="172" t="s">
        <v>4205</v>
      </c>
      <c r="D96" s="173">
        <v>1</v>
      </c>
      <c r="E96" s="154"/>
      <c r="F96" s="110"/>
      <c r="G96" s="110">
        <f t="shared" si="8"/>
        <v>0</v>
      </c>
      <c r="H96" s="110"/>
      <c r="I96" s="110"/>
      <c r="J96" s="111">
        <f t="shared" si="9"/>
        <v>0</v>
      </c>
      <c r="K96" s="154">
        <f t="shared" si="10"/>
        <v>0</v>
      </c>
      <c r="L96" s="110">
        <f t="shared" si="11"/>
        <v>0</v>
      </c>
      <c r="M96" s="110">
        <f t="shared" si="12"/>
        <v>0</v>
      </c>
      <c r="N96" s="110">
        <f t="shared" si="13"/>
        <v>0</v>
      </c>
      <c r="O96" s="111">
        <f t="shared" si="14"/>
        <v>0</v>
      </c>
    </row>
    <row r="97" spans="1:15" ht="78" customHeight="1">
      <c r="A97" s="170" t="s">
        <v>4212</v>
      </c>
      <c r="B97" s="171" t="s">
        <v>4284</v>
      </c>
      <c r="C97" s="172" t="s">
        <v>4205</v>
      </c>
      <c r="D97" s="173">
        <v>1</v>
      </c>
      <c r="E97" s="154"/>
      <c r="F97" s="110"/>
      <c r="G97" s="110">
        <f t="shared" si="8"/>
        <v>0</v>
      </c>
      <c r="H97" s="110"/>
      <c r="I97" s="110"/>
      <c r="J97" s="111">
        <f t="shared" si="9"/>
        <v>0</v>
      </c>
      <c r="K97" s="154">
        <f t="shared" si="10"/>
        <v>0</v>
      </c>
      <c r="L97" s="110">
        <f t="shared" si="11"/>
        <v>0</v>
      </c>
      <c r="M97" s="110">
        <f t="shared" si="12"/>
        <v>0</v>
      </c>
      <c r="N97" s="110">
        <f t="shared" si="13"/>
        <v>0</v>
      </c>
      <c r="O97" s="111">
        <f t="shared" si="14"/>
        <v>0</v>
      </c>
    </row>
    <row r="98" spans="1:15">
      <c r="A98" s="170"/>
      <c r="B98" s="174" t="s">
        <v>4285</v>
      </c>
      <c r="C98" s="172"/>
      <c r="D98" s="173"/>
      <c r="E98" s="154"/>
      <c r="F98" s="110"/>
      <c r="G98" s="110">
        <f t="shared" si="8"/>
        <v>0</v>
      </c>
      <c r="H98" s="110"/>
      <c r="I98" s="110"/>
      <c r="J98" s="111">
        <f t="shared" si="9"/>
        <v>0</v>
      </c>
      <c r="K98" s="154">
        <f t="shared" si="10"/>
        <v>0</v>
      </c>
      <c r="L98" s="110">
        <f t="shared" si="11"/>
        <v>0</v>
      </c>
      <c r="M98" s="110">
        <f t="shared" si="12"/>
        <v>0</v>
      </c>
      <c r="N98" s="110">
        <f t="shared" si="13"/>
        <v>0</v>
      </c>
      <c r="O98" s="111">
        <f t="shared" si="14"/>
        <v>0</v>
      </c>
    </row>
    <row r="99" spans="1:15">
      <c r="A99" s="170"/>
      <c r="B99" s="174" t="s">
        <v>4286</v>
      </c>
      <c r="C99" s="172"/>
      <c r="D99" s="173"/>
      <c r="E99" s="154"/>
      <c r="F99" s="110"/>
      <c r="G99" s="110">
        <f t="shared" si="8"/>
        <v>0</v>
      </c>
      <c r="H99" s="110"/>
      <c r="I99" s="110"/>
      <c r="J99" s="111">
        <f t="shared" si="9"/>
        <v>0</v>
      </c>
      <c r="K99" s="154">
        <f t="shared" si="10"/>
        <v>0</v>
      </c>
      <c r="L99" s="110">
        <f t="shared" si="11"/>
        <v>0</v>
      </c>
      <c r="M99" s="110">
        <f t="shared" si="12"/>
        <v>0</v>
      </c>
      <c r="N99" s="110">
        <f t="shared" si="13"/>
        <v>0</v>
      </c>
      <c r="O99" s="111">
        <f t="shared" si="14"/>
        <v>0</v>
      </c>
    </row>
    <row r="100" spans="1:15" ht="79.8">
      <c r="A100" s="170" t="s">
        <v>4214</v>
      </c>
      <c r="B100" s="171" t="s">
        <v>4287</v>
      </c>
      <c r="C100" s="172" t="s">
        <v>4205</v>
      </c>
      <c r="D100" s="173">
        <v>1</v>
      </c>
      <c r="E100" s="154"/>
      <c r="F100" s="110"/>
      <c r="G100" s="110">
        <f t="shared" si="8"/>
        <v>0</v>
      </c>
      <c r="H100" s="110"/>
      <c r="I100" s="110"/>
      <c r="J100" s="111">
        <f t="shared" si="9"/>
        <v>0</v>
      </c>
      <c r="K100" s="154">
        <f t="shared" si="10"/>
        <v>0</v>
      </c>
      <c r="L100" s="110">
        <f t="shared" si="11"/>
        <v>0</v>
      </c>
      <c r="M100" s="110">
        <f t="shared" si="12"/>
        <v>0</v>
      </c>
      <c r="N100" s="110">
        <f t="shared" si="13"/>
        <v>0</v>
      </c>
      <c r="O100" s="111">
        <f t="shared" si="14"/>
        <v>0</v>
      </c>
    </row>
    <row r="101" spans="1:15" ht="102.6">
      <c r="A101" s="170" t="s">
        <v>4216</v>
      </c>
      <c r="B101" s="171" t="s">
        <v>4288</v>
      </c>
      <c r="C101" s="172" t="s">
        <v>4205</v>
      </c>
      <c r="D101" s="173">
        <v>1</v>
      </c>
      <c r="E101" s="154"/>
      <c r="F101" s="110"/>
      <c r="G101" s="110">
        <f t="shared" si="8"/>
        <v>0</v>
      </c>
      <c r="H101" s="110"/>
      <c r="I101" s="110"/>
      <c r="J101" s="111">
        <f t="shared" si="9"/>
        <v>0</v>
      </c>
      <c r="K101" s="154">
        <f t="shared" si="10"/>
        <v>0</v>
      </c>
      <c r="L101" s="110">
        <f t="shared" si="11"/>
        <v>0</v>
      </c>
      <c r="M101" s="110">
        <f t="shared" si="12"/>
        <v>0</v>
      </c>
      <c r="N101" s="110">
        <f t="shared" si="13"/>
        <v>0</v>
      </c>
      <c r="O101" s="111">
        <f t="shared" si="14"/>
        <v>0</v>
      </c>
    </row>
    <row r="102" spans="1:15">
      <c r="A102" s="170"/>
      <c r="B102" s="170"/>
      <c r="C102" s="172"/>
      <c r="D102" s="173"/>
      <c r="E102" s="154"/>
      <c r="F102" s="110"/>
      <c r="G102" s="110">
        <f t="shared" si="8"/>
        <v>0</v>
      </c>
      <c r="H102" s="110"/>
      <c r="I102" s="110"/>
      <c r="J102" s="111">
        <f t="shared" si="9"/>
        <v>0</v>
      </c>
      <c r="K102" s="154">
        <f t="shared" si="10"/>
        <v>0</v>
      </c>
      <c r="L102" s="110">
        <f t="shared" si="11"/>
        <v>0</v>
      </c>
      <c r="M102" s="110">
        <f t="shared" si="12"/>
        <v>0</v>
      </c>
      <c r="N102" s="110">
        <f t="shared" si="13"/>
        <v>0</v>
      </c>
      <c r="O102" s="111">
        <f t="shared" si="14"/>
        <v>0</v>
      </c>
    </row>
    <row r="103" spans="1:15">
      <c r="A103" s="170"/>
      <c r="B103" s="175" t="s">
        <v>4289</v>
      </c>
      <c r="C103" s="172"/>
      <c r="D103" s="173"/>
      <c r="E103" s="154"/>
      <c r="F103" s="110"/>
      <c r="G103" s="110">
        <f t="shared" si="8"/>
        <v>0</v>
      </c>
      <c r="H103" s="110"/>
      <c r="I103" s="110"/>
      <c r="J103" s="111">
        <f t="shared" si="9"/>
        <v>0</v>
      </c>
      <c r="K103" s="154">
        <f t="shared" si="10"/>
        <v>0</v>
      </c>
      <c r="L103" s="110">
        <f t="shared" si="11"/>
        <v>0</v>
      </c>
      <c r="M103" s="110">
        <f t="shared" si="12"/>
        <v>0</v>
      </c>
      <c r="N103" s="110">
        <f t="shared" si="13"/>
        <v>0</v>
      </c>
      <c r="O103" s="111">
        <f t="shared" si="14"/>
        <v>0</v>
      </c>
    </row>
    <row r="104" spans="1:15">
      <c r="A104" s="170"/>
      <c r="B104" s="174" t="s">
        <v>4290</v>
      </c>
      <c r="C104" s="172"/>
      <c r="D104" s="173"/>
      <c r="E104" s="154"/>
      <c r="F104" s="110"/>
      <c r="G104" s="110">
        <f t="shared" si="8"/>
        <v>0</v>
      </c>
      <c r="H104" s="110"/>
      <c r="I104" s="110"/>
      <c r="J104" s="111">
        <f t="shared" si="9"/>
        <v>0</v>
      </c>
      <c r="K104" s="154">
        <f t="shared" si="10"/>
        <v>0</v>
      </c>
      <c r="L104" s="110">
        <f t="shared" si="11"/>
        <v>0</v>
      </c>
      <c r="M104" s="110">
        <f t="shared" si="12"/>
        <v>0</v>
      </c>
      <c r="N104" s="110">
        <f t="shared" si="13"/>
        <v>0</v>
      </c>
      <c r="O104" s="111">
        <f t="shared" si="14"/>
        <v>0</v>
      </c>
    </row>
    <row r="105" spans="1:15">
      <c r="A105" s="170"/>
      <c r="B105" s="174" t="s">
        <v>4291</v>
      </c>
      <c r="C105" s="172"/>
      <c r="D105" s="173"/>
      <c r="E105" s="154"/>
      <c r="F105" s="110"/>
      <c r="G105" s="110">
        <f t="shared" si="8"/>
        <v>0</v>
      </c>
      <c r="H105" s="110"/>
      <c r="I105" s="110"/>
      <c r="J105" s="111">
        <f t="shared" si="9"/>
        <v>0</v>
      </c>
      <c r="K105" s="154">
        <f t="shared" si="10"/>
        <v>0</v>
      </c>
      <c r="L105" s="110">
        <f t="shared" si="11"/>
        <v>0</v>
      </c>
      <c r="M105" s="110">
        <f t="shared" si="12"/>
        <v>0</v>
      </c>
      <c r="N105" s="110">
        <f t="shared" si="13"/>
        <v>0</v>
      </c>
      <c r="O105" s="111">
        <f t="shared" si="14"/>
        <v>0</v>
      </c>
    </row>
    <row r="106" spans="1:15" ht="45.6">
      <c r="A106" s="170" t="s">
        <v>4203</v>
      </c>
      <c r="B106" s="171" t="s">
        <v>4292</v>
      </c>
      <c r="C106" s="172" t="s">
        <v>4205</v>
      </c>
      <c r="D106" s="173">
        <v>1</v>
      </c>
      <c r="E106" s="154"/>
      <c r="F106" s="110"/>
      <c r="G106" s="110">
        <f t="shared" si="8"/>
        <v>0</v>
      </c>
      <c r="H106" s="110"/>
      <c r="I106" s="110"/>
      <c r="J106" s="111">
        <f t="shared" si="9"/>
        <v>0</v>
      </c>
      <c r="K106" s="154">
        <f t="shared" si="10"/>
        <v>0</v>
      </c>
      <c r="L106" s="110">
        <f t="shared" si="11"/>
        <v>0</v>
      </c>
      <c r="M106" s="110">
        <f t="shared" si="12"/>
        <v>0</v>
      </c>
      <c r="N106" s="110">
        <f t="shared" si="13"/>
        <v>0</v>
      </c>
      <c r="O106" s="111">
        <f t="shared" si="14"/>
        <v>0</v>
      </c>
    </row>
    <row r="107" spans="1:15">
      <c r="A107" s="170"/>
      <c r="B107" s="174" t="s">
        <v>4293</v>
      </c>
      <c r="C107" s="172"/>
      <c r="D107" s="173"/>
      <c r="E107" s="154"/>
      <c r="F107" s="110"/>
      <c r="G107" s="110">
        <f t="shared" si="8"/>
        <v>0</v>
      </c>
      <c r="H107" s="110"/>
      <c r="I107" s="110"/>
      <c r="J107" s="111">
        <f t="shared" si="9"/>
        <v>0</v>
      </c>
      <c r="K107" s="154">
        <f t="shared" si="10"/>
        <v>0</v>
      </c>
      <c r="L107" s="110">
        <f t="shared" si="11"/>
        <v>0</v>
      </c>
      <c r="M107" s="110">
        <f t="shared" si="12"/>
        <v>0</v>
      </c>
      <c r="N107" s="110">
        <f t="shared" si="13"/>
        <v>0</v>
      </c>
      <c r="O107" s="111">
        <f t="shared" si="14"/>
        <v>0</v>
      </c>
    </row>
    <row r="108" spans="1:15">
      <c r="A108" s="170"/>
      <c r="B108" s="174" t="s">
        <v>4294</v>
      </c>
      <c r="C108" s="172"/>
      <c r="D108" s="173"/>
      <c r="E108" s="154"/>
      <c r="F108" s="110"/>
      <c r="G108" s="110">
        <f t="shared" si="8"/>
        <v>0</v>
      </c>
      <c r="H108" s="110"/>
      <c r="I108" s="110"/>
      <c r="J108" s="111">
        <f t="shared" si="9"/>
        <v>0</v>
      </c>
      <c r="K108" s="154">
        <f t="shared" si="10"/>
        <v>0</v>
      </c>
      <c r="L108" s="110">
        <f t="shared" si="11"/>
        <v>0</v>
      </c>
      <c r="M108" s="110">
        <f t="shared" si="12"/>
        <v>0</v>
      </c>
      <c r="N108" s="110">
        <f t="shared" si="13"/>
        <v>0</v>
      </c>
      <c r="O108" s="111">
        <f t="shared" si="14"/>
        <v>0</v>
      </c>
    </row>
    <row r="109" spans="1:15" ht="45.6">
      <c r="A109" s="170" t="s">
        <v>4206</v>
      </c>
      <c r="B109" s="171" t="s">
        <v>4295</v>
      </c>
      <c r="C109" s="172" t="s">
        <v>4205</v>
      </c>
      <c r="D109" s="173">
        <v>1</v>
      </c>
      <c r="E109" s="154"/>
      <c r="F109" s="110"/>
      <c r="G109" s="110">
        <f t="shared" si="8"/>
        <v>0</v>
      </c>
      <c r="H109" s="110"/>
      <c r="I109" s="110"/>
      <c r="J109" s="111">
        <f t="shared" si="9"/>
        <v>0</v>
      </c>
      <c r="K109" s="154">
        <f t="shared" si="10"/>
        <v>0</v>
      </c>
      <c r="L109" s="110">
        <f t="shared" si="11"/>
        <v>0</v>
      </c>
      <c r="M109" s="110">
        <f t="shared" si="12"/>
        <v>0</v>
      </c>
      <c r="N109" s="110">
        <f t="shared" si="13"/>
        <v>0</v>
      </c>
      <c r="O109" s="111">
        <f t="shared" si="14"/>
        <v>0</v>
      </c>
    </row>
    <row r="110" spans="1:15">
      <c r="A110" s="170"/>
      <c r="B110" s="174" t="s">
        <v>4296</v>
      </c>
      <c r="C110" s="172"/>
      <c r="D110" s="173"/>
      <c r="E110" s="154"/>
      <c r="F110" s="110"/>
      <c r="G110" s="110">
        <f t="shared" ref="G110:G173" si="15">E110*F110</f>
        <v>0</v>
      </c>
      <c r="H110" s="110"/>
      <c r="I110" s="110"/>
      <c r="J110" s="111">
        <f t="shared" ref="J110:J173" si="16">ROUND(SUM(G110:I110),2)</f>
        <v>0</v>
      </c>
      <c r="K110" s="154">
        <f t="shared" ref="K110:K173" si="17">ROUND(D110*E110,2)</f>
        <v>0</v>
      </c>
      <c r="L110" s="110">
        <f t="shared" ref="L110:L173" si="18">ROUND(D110*G110,2)</f>
        <v>0</v>
      </c>
      <c r="M110" s="110">
        <f t="shared" ref="M110:M173" si="19">ROUND(D110*H110,2)</f>
        <v>0</v>
      </c>
      <c r="N110" s="110">
        <f t="shared" ref="N110:N173" si="20">ROUND(D110*I110,2)</f>
        <v>0</v>
      </c>
      <c r="O110" s="111">
        <f t="shared" ref="O110:O173" si="21">ROUND(SUM(L110:N110),2)</f>
        <v>0</v>
      </c>
    </row>
    <row r="111" spans="1:15" ht="171">
      <c r="A111" s="170" t="s">
        <v>4208</v>
      </c>
      <c r="B111" s="171" t="s">
        <v>4297</v>
      </c>
      <c r="C111" s="172" t="s">
        <v>4205</v>
      </c>
      <c r="D111" s="173">
        <v>1</v>
      </c>
      <c r="E111" s="154"/>
      <c r="F111" s="110"/>
      <c r="G111" s="110">
        <f t="shared" si="15"/>
        <v>0</v>
      </c>
      <c r="H111" s="110"/>
      <c r="I111" s="110"/>
      <c r="J111" s="111">
        <f t="shared" si="16"/>
        <v>0</v>
      </c>
      <c r="K111" s="154">
        <f t="shared" si="17"/>
        <v>0</v>
      </c>
      <c r="L111" s="110">
        <f t="shared" si="18"/>
        <v>0</v>
      </c>
      <c r="M111" s="110">
        <f t="shared" si="19"/>
        <v>0</v>
      </c>
      <c r="N111" s="110">
        <f t="shared" si="20"/>
        <v>0</v>
      </c>
      <c r="O111" s="111">
        <f t="shared" si="21"/>
        <v>0</v>
      </c>
    </row>
    <row r="112" spans="1:15" ht="57">
      <c r="A112" s="170" t="s">
        <v>4210</v>
      </c>
      <c r="B112" s="171" t="s">
        <v>4298</v>
      </c>
      <c r="C112" s="172" t="s">
        <v>4205</v>
      </c>
      <c r="D112" s="173">
        <v>1</v>
      </c>
      <c r="E112" s="154"/>
      <c r="F112" s="110"/>
      <c r="G112" s="110">
        <f t="shared" si="15"/>
        <v>0</v>
      </c>
      <c r="H112" s="110"/>
      <c r="I112" s="110"/>
      <c r="J112" s="111">
        <f t="shared" si="16"/>
        <v>0</v>
      </c>
      <c r="K112" s="154">
        <f t="shared" si="17"/>
        <v>0</v>
      </c>
      <c r="L112" s="110">
        <f t="shared" si="18"/>
        <v>0</v>
      </c>
      <c r="M112" s="110">
        <f t="shared" si="19"/>
        <v>0</v>
      </c>
      <c r="N112" s="110">
        <f t="shared" si="20"/>
        <v>0</v>
      </c>
      <c r="O112" s="111">
        <f t="shared" si="21"/>
        <v>0</v>
      </c>
    </row>
    <row r="113" spans="1:15">
      <c r="A113" s="170"/>
      <c r="B113" s="174" t="s">
        <v>4299</v>
      </c>
      <c r="C113" s="172"/>
      <c r="D113" s="173"/>
      <c r="E113" s="154"/>
      <c r="F113" s="110"/>
      <c r="G113" s="110">
        <f t="shared" si="15"/>
        <v>0</v>
      </c>
      <c r="H113" s="110"/>
      <c r="I113" s="110"/>
      <c r="J113" s="111">
        <f t="shared" si="16"/>
        <v>0</v>
      </c>
      <c r="K113" s="154">
        <f t="shared" si="17"/>
        <v>0</v>
      </c>
      <c r="L113" s="110">
        <f t="shared" si="18"/>
        <v>0</v>
      </c>
      <c r="M113" s="110">
        <f t="shared" si="19"/>
        <v>0</v>
      </c>
      <c r="N113" s="110">
        <f t="shared" si="20"/>
        <v>0</v>
      </c>
      <c r="O113" s="111">
        <f t="shared" si="21"/>
        <v>0</v>
      </c>
    </row>
    <row r="114" spans="1:15" ht="57">
      <c r="A114" s="170" t="s">
        <v>4212</v>
      </c>
      <c r="B114" s="171" t="s">
        <v>4300</v>
      </c>
      <c r="C114" s="172" t="s">
        <v>4205</v>
      </c>
      <c r="D114" s="173">
        <v>1</v>
      </c>
      <c r="E114" s="154"/>
      <c r="F114" s="110"/>
      <c r="G114" s="110">
        <f t="shared" si="15"/>
        <v>0</v>
      </c>
      <c r="H114" s="110"/>
      <c r="I114" s="110"/>
      <c r="J114" s="111">
        <f t="shared" si="16"/>
        <v>0</v>
      </c>
      <c r="K114" s="154">
        <f t="shared" si="17"/>
        <v>0</v>
      </c>
      <c r="L114" s="110">
        <f t="shared" si="18"/>
        <v>0</v>
      </c>
      <c r="M114" s="110">
        <f t="shared" si="19"/>
        <v>0</v>
      </c>
      <c r="N114" s="110">
        <f t="shared" si="20"/>
        <v>0</v>
      </c>
      <c r="O114" s="111">
        <f t="shared" si="21"/>
        <v>0</v>
      </c>
    </row>
    <row r="115" spans="1:15">
      <c r="A115" s="170"/>
      <c r="B115" s="174" t="s">
        <v>4301</v>
      </c>
      <c r="C115" s="172"/>
      <c r="D115" s="173"/>
      <c r="E115" s="154"/>
      <c r="F115" s="110"/>
      <c r="G115" s="110">
        <f t="shared" si="15"/>
        <v>0</v>
      </c>
      <c r="H115" s="110"/>
      <c r="I115" s="110"/>
      <c r="J115" s="111">
        <f t="shared" si="16"/>
        <v>0</v>
      </c>
      <c r="K115" s="154">
        <f t="shared" si="17"/>
        <v>0</v>
      </c>
      <c r="L115" s="110">
        <f t="shared" si="18"/>
        <v>0</v>
      </c>
      <c r="M115" s="110">
        <f t="shared" si="19"/>
        <v>0</v>
      </c>
      <c r="N115" s="110">
        <f t="shared" si="20"/>
        <v>0</v>
      </c>
      <c r="O115" s="111">
        <f t="shared" si="21"/>
        <v>0</v>
      </c>
    </row>
    <row r="116" spans="1:15">
      <c r="A116" s="170"/>
      <c r="B116" s="174" t="s">
        <v>4302</v>
      </c>
      <c r="C116" s="172"/>
      <c r="D116" s="173"/>
      <c r="E116" s="154"/>
      <c r="F116" s="110"/>
      <c r="G116" s="110">
        <f t="shared" si="15"/>
        <v>0</v>
      </c>
      <c r="H116" s="110"/>
      <c r="I116" s="110"/>
      <c r="J116" s="111">
        <f t="shared" si="16"/>
        <v>0</v>
      </c>
      <c r="K116" s="154">
        <f t="shared" si="17"/>
        <v>0</v>
      </c>
      <c r="L116" s="110">
        <f t="shared" si="18"/>
        <v>0</v>
      </c>
      <c r="M116" s="110">
        <f t="shared" si="19"/>
        <v>0</v>
      </c>
      <c r="N116" s="110">
        <f t="shared" si="20"/>
        <v>0</v>
      </c>
      <c r="O116" s="111">
        <f t="shared" si="21"/>
        <v>0</v>
      </c>
    </row>
    <row r="117" spans="1:15" ht="45.6">
      <c r="A117" s="170"/>
      <c r="B117" s="177" t="s">
        <v>4303</v>
      </c>
      <c r="C117" s="172"/>
      <c r="D117" s="173"/>
      <c r="E117" s="154"/>
      <c r="F117" s="110"/>
      <c r="G117" s="110">
        <f t="shared" si="15"/>
        <v>0</v>
      </c>
      <c r="H117" s="110"/>
      <c r="I117" s="110"/>
      <c r="J117" s="111">
        <f t="shared" si="16"/>
        <v>0</v>
      </c>
      <c r="K117" s="154">
        <f t="shared" si="17"/>
        <v>0</v>
      </c>
      <c r="L117" s="110">
        <f t="shared" si="18"/>
        <v>0</v>
      </c>
      <c r="M117" s="110">
        <f t="shared" si="19"/>
        <v>0</v>
      </c>
      <c r="N117" s="110">
        <f t="shared" si="20"/>
        <v>0</v>
      </c>
      <c r="O117" s="111">
        <f t="shared" si="21"/>
        <v>0</v>
      </c>
    </row>
    <row r="118" spans="1:15">
      <c r="A118" s="170" t="s">
        <v>4214</v>
      </c>
      <c r="B118" s="171" t="s">
        <v>4304</v>
      </c>
      <c r="C118" s="172" t="s">
        <v>4205</v>
      </c>
      <c r="D118" s="173">
        <v>1</v>
      </c>
      <c r="E118" s="154"/>
      <c r="F118" s="110"/>
      <c r="G118" s="110">
        <f t="shared" si="15"/>
        <v>0</v>
      </c>
      <c r="H118" s="110"/>
      <c r="I118" s="110"/>
      <c r="J118" s="111">
        <f t="shared" si="16"/>
        <v>0</v>
      </c>
      <c r="K118" s="154">
        <f t="shared" si="17"/>
        <v>0</v>
      </c>
      <c r="L118" s="110">
        <f t="shared" si="18"/>
        <v>0</v>
      </c>
      <c r="M118" s="110">
        <f t="shared" si="19"/>
        <v>0</v>
      </c>
      <c r="N118" s="110">
        <f t="shared" si="20"/>
        <v>0</v>
      </c>
      <c r="O118" s="111">
        <f t="shared" si="21"/>
        <v>0</v>
      </c>
    </row>
    <row r="119" spans="1:15">
      <c r="A119" s="170" t="s">
        <v>4216</v>
      </c>
      <c r="B119" s="171" t="s">
        <v>4305</v>
      </c>
      <c r="C119" s="172" t="s">
        <v>4205</v>
      </c>
      <c r="D119" s="173">
        <v>1</v>
      </c>
      <c r="E119" s="154"/>
      <c r="F119" s="110"/>
      <c r="G119" s="110">
        <f t="shared" si="15"/>
        <v>0</v>
      </c>
      <c r="H119" s="110"/>
      <c r="I119" s="110"/>
      <c r="J119" s="111">
        <f t="shared" si="16"/>
        <v>0</v>
      </c>
      <c r="K119" s="154">
        <f t="shared" si="17"/>
        <v>0</v>
      </c>
      <c r="L119" s="110">
        <f t="shared" si="18"/>
        <v>0</v>
      </c>
      <c r="M119" s="110">
        <f t="shared" si="19"/>
        <v>0</v>
      </c>
      <c r="N119" s="110">
        <f t="shared" si="20"/>
        <v>0</v>
      </c>
      <c r="O119" s="111">
        <f t="shared" si="21"/>
        <v>0</v>
      </c>
    </row>
    <row r="120" spans="1:15">
      <c r="A120" s="170" t="s">
        <v>4260</v>
      </c>
      <c r="B120" s="171" t="s">
        <v>4306</v>
      </c>
      <c r="C120" s="172" t="s">
        <v>4205</v>
      </c>
      <c r="D120" s="173">
        <v>1</v>
      </c>
      <c r="E120" s="154"/>
      <c r="F120" s="110"/>
      <c r="G120" s="110">
        <f t="shared" si="15"/>
        <v>0</v>
      </c>
      <c r="H120" s="110"/>
      <c r="I120" s="110"/>
      <c r="J120" s="111">
        <f t="shared" si="16"/>
        <v>0</v>
      </c>
      <c r="K120" s="154">
        <f t="shared" si="17"/>
        <v>0</v>
      </c>
      <c r="L120" s="110">
        <f t="shared" si="18"/>
        <v>0</v>
      </c>
      <c r="M120" s="110">
        <f t="shared" si="19"/>
        <v>0</v>
      </c>
      <c r="N120" s="110">
        <f t="shared" si="20"/>
        <v>0</v>
      </c>
      <c r="O120" s="111">
        <f t="shared" si="21"/>
        <v>0</v>
      </c>
    </row>
    <row r="121" spans="1:15">
      <c r="A121" s="170"/>
      <c r="B121" s="174" t="s">
        <v>4307</v>
      </c>
      <c r="C121" s="172"/>
      <c r="D121" s="173"/>
      <c r="E121" s="154"/>
      <c r="F121" s="110"/>
      <c r="G121" s="110">
        <f t="shared" si="15"/>
        <v>0</v>
      </c>
      <c r="H121" s="110"/>
      <c r="I121" s="110"/>
      <c r="J121" s="111">
        <f t="shared" si="16"/>
        <v>0</v>
      </c>
      <c r="K121" s="154">
        <f t="shared" si="17"/>
        <v>0</v>
      </c>
      <c r="L121" s="110">
        <f t="shared" si="18"/>
        <v>0</v>
      </c>
      <c r="M121" s="110">
        <f t="shared" si="19"/>
        <v>0</v>
      </c>
      <c r="N121" s="110">
        <f t="shared" si="20"/>
        <v>0</v>
      </c>
      <c r="O121" s="111">
        <f t="shared" si="21"/>
        <v>0</v>
      </c>
    </row>
    <row r="122" spans="1:15" ht="22.8">
      <c r="A122" s="170"/>
      <c r="B122" s="177" t="s">
        <v>4308</v>
      </c>
      <c r="C122" s="172"/>
      <c r="D122" s="173"/>
      <c r="E122" s="154"/>
      <c r="F122" s="110"/>
      <c r="G122" s="110">
        <f t="shared" si="15"/>
        <v>0</v>
      </c>
      <c r="H122" s="110"/>
      <c r="I122" s="110"/>
      <c r="J122" s="111">
        <f t="shared" si="16"/>
        <v>0</v>
      </c>
      <c r="K122" s="154">
        <f t="shared" si="17"/>
        <v>0</v>
      </c>
      <c r="L122" s="110">
        <f t="shared" si="18"/>
        <v>0</v>
      </c>
      <c r="M122" s="110">
        <f t="shared" si="19"/>
        <v>0</v>
      </c>
      <c r="N122" s="110">
        <f t="shared" si="20"/>
        <v>0</v>
      </c>
      <c r="O122" s="111">
        <f t="shared" si="21"/>
        <v>0</v>
      </c>
    </row>
    <row r="123" spans="1:15">
      <c r="A123" s="170" t="s">
        <v>4264</v>
      </c>
      <c r="B123" s="171" t="s">
        <v>4304</v>
      </c>
      <c r="C123" s="172" t="s">
        <v>4205</v>
      </c>
      <c r="D123" s="173">
        <v>1</v>
      </c>
      <c r="E123" s="154"/>
      <c r="F123" s="110"/>
      <c r="G123" s="110">
        <f t="shared" si="15"/>
        <v>0</v>
      </c>
      <c r="H123" s="110"/>
      <c r="I123" s="110"/>
      <c r="J123" s="111">
        <f t="shared" si="16"/>
        <v>0</v>
      </c>
      <c r="K123" s="154">
        <f t="shared" si="17"/>
        <v>0</v>
      </c>
      <c r="L123" s="110">
        <f t="shared" si="18"/>
        <v>0</v>
      </c>
      <c r="M123" s="110">
        <f t="shared" si="19"/>
        <v>0</v>
      </c>
      <c r="N123" s="110">
        <f t="shared" si="20"/>
        <v>0</v>
      </c>
      <c r="O123" s="111">
        <f t="shared" si="21"/>
        <v>0</v>
      </c>
    </row>
    <row r="124" spans="1:15">
      <c r="A124" s="170" t="s">
        <v>4265</v>
      </c>
      <c r="B124" s="171" t="s">
        <v>4305</v>
      </c>
      <c r="C124" s="172" t="s">
        <v>4205</v>
      </c>
      <c r="D124" s="173">
        <v>1</v>
      </c>
      <c r="E124" s="154"/>
      <c r="F124" s="110"/>
      <c r="G124" s="110">
        <f t="shared" si="15"/>
        <v>0</v>
      </c>
      <c r="H124" s="110"/>
      <c r="I124" s="110"/>
      <c r="J124" s="111">
        <f t="shared" si="16"/>
        <v>0</v>
      </c>
      <c r="K124" s="154">
        <f t="shared" si="17"/>
        <v>0</v>
      </c>
      <c r="L124" s="110">
        <f t="shared" si="18"/>
        <v>0</v>
      </c>
      <c r="M124" s="110">
        <f t="shared" si="19"/>
        <v>0</v>
      </c>
      <c r="N124" s="110">
        <f t="shared" si="20"/>
        <v>0</v>
      </c>
      <c r="O124" s="111">
        <f t="shared" si="21"/>
        <v>0</v>
      </c>
    </row>
    <row r="125" spans="1:15">
      <c r="A125" s="170" t="s">
        <v>4309</v>
      </c>
      <c r="B125" s="171" t="s">
        <v>4306</v>
      </c>
      <c r="C125" s="172" t="s">
        <v>4205</v>
      </c>
      <c r="D125" s="173">
        <v>1</v>
      </c>
      <c r="E125" s="154"/>
      <c r="F125" s="110"/>
      <c r="G125" s="110">
        <f t="shared" si="15"/>
        <v>0</v>
      </c>
      <c r="H125" s="110"/>
      <c r="I125" s="110"/>
      <c r="J125" s="111">
        <f t="shared" si="16"/>
        <v>0</v>
      </c>
      <c r="K125" s="154">
        <f t="shared" si="17"/>
        <v>0</v>
      </c>
      <c r="L125" s="110">
        <f t="shared" si="18"/>
        <v>0</v>
      </c>
      <c r="M125" s="110">
        <f t="shared" si="19"/>
        <v>0</v>
      </c>
      <c r="N125" s="110">
        <f t="shared" si="20"/>
        <v>0</v>
      </c>
      <c r="O125" s="111">
        <f t="shared" si="21"/>
        <v>0</v>
      </c>
    </row>
    <row r="126" spans="1:15">
      <c r="A126" s="170"/>
      <c r="B126" s="170"/>
      <c r="C126" s="172"/>
      <c r="D126" s="173"/>
      <c r="E126" s="154"/>
      <c r="F126" s="110"/>
      <c r="G126" s="110">
        <f t="shared" si="15"/>
        <v>0</v>
      </c>
      <c r="H126" s="110"/>
      <c r="I126" s="110"/>
      <c r="J126" s="111">
        <f t="shared" si="16"/>
        <v>0</v>
      </c>
      <c r="K126" s="154">
        <f t="shared" si="17"/>
        <v>0</v>
      </c>
      <c r="L126" s="110">
        <f t="shared" si="18"/>
        <v>0</v>
      </c>
      <c r="M126" s="110">
        <f t="shared" si="19"/>
        <v>0</v>
      </c>
      <c r="N126" s="110">
        <f t="shared" si="20"/>
        <v>0</v>
      </c>
      <c r="O126" s="111">
        <f t="shared" si="21"/>
        <v>0</v>
      </c>
    </row>
    <row r="127" spans="1:15">
      <c r="A127" s="170"/>
      <c r="B127" s="175" t="s">
        <v>4310</v>
      </c>
      <c r="C127" s="172"/>
      <c r="D127" s="173"/>
      <c r="E127" s="154"/>
      <c r="F127" s="110"/>
      <c r="G127" s="110">
        <f t="shared" si="15"/>
        <v>0</v>
      </c>
      <c r="H127" s="110"/>
      <c r="I127" s="110"/>
      <c r="J127" s="111">
        <f t="shared" si="16"/>
        <v>0</v>
      </c>
      <c r="K127" s="154">
        <f t="shared" si="17"/>
        <v>0</v>
      </c>
      <c r="L127" s="110">
        <f t="shared" si="18"/>
        <v>0</v>
      </c>
      <c r="M127" s="110">
        <f t="shared" si="19"/>
        <v>0</v>
      </c>
      <c r="N127" s="110">
        <f t="shared" si="20"/>
        <v>0</v>
      </c>
      <c r="O127" s="111">
        <f t="shared" si="21"/>
        <v>0</v>
      </c>
    </row>
    <row r="128" spans="1:15">
      <c r="A128" s="170"/>
      <c r="B128" s="174" t="s">
        <v>4311</v>
      </c>
      <c r="C128" s="172"/>
      <c r="D128" s="173"/>
      <c r="E128" s="154"/>
      <c r="F128" s="110"/>
      <c r="G128" s="110">
        <f t="shared" si="15"/>
        <v>0</v>
      </c>
      <c r="H128" s="110"/>
      <c r="I128" s="110"/>
      <c r="J128" s="111">
        <f t="shared" si="16"/>
        <v>0</v>
      </c>
      <c r="K128" s="154">
        <f t="shared" si="17"/>
        <v>0</v>
      </c>
      <c r="L128" s="110">
        <f t="shared" si="18"/>
        <v>0</v>
      </c>
      <c r="M128" s="110">
        <f t="shared" si="19"/>
        <v>0</v>
      </c>
      <c r="N128" s="110">
        <f t="shared" si="20"/>
        <v>0</v>
      </c>
      <c r="O128" s="111">
        <f t="shared" si="21"/>
        <v>0</v>
      </c>
    </row>
    <row r="129" spans="1:15">
      <c r="A129" s="170"/>
      <c r="B129" s="174" t="s">
        <v>4312</v>
      </c>
      <c r="C129" s="172"/>
      <c r="D129" s="173"/>
      <c r="E129" s="154"/>
      <c r="F129" s="110"/>
      <c r="G129" s="110">
        <f t="shared" si="15"/>
        <v>0</v>
      </c>
      <c r="H129" s="110"/>
      <c r="I129" s="110"/>
      <c r="J129" s="111">
        <f t="shared" si="16"/>
        <v>0</v>
      </c>
      <c r="K129" s="154">
        <f t="shared" si="17"/>
        <v>0</v>
      </c>
      <c r="L129" s="110">
        <f t="shared" si="18"/>
        <v>0</v>
      </c>
      <c r="M129" s="110">
        <f t="shared" si="19"/>
        <v>0</v>
      </c>
      <c r="N129" s="110">
        <f t="shared" si="20"/>
        <v>0</v>
      </c>
      <c r="O129" s="111">
        <f t="shared" si="21"/>
        <v>0</v>
      </c>
    </row>
    <row r="130" spans="1:15" ht="57">
      <c r="A130" s="170" t="s">
        <v>4203</v>
      </c>
      <c r="B130" s="171" t="s">
        <v>4313</v>
      </c>
      <c r="C130" s="172" t="s">
        <v>4205</v>
      </c>
      <c r="D130" s="173">
        <v>1</v>
      </c>
      <c r="E130" s="154"/>
      <c r="F130" s="110"/>
      <c r="G130" s="110">
        <f t="shared" si="15"/>
        <v>0</v>
      </c>
      <c r="H130" s="110"/>
      <c r="I130" s="110"/>
      <c r="J130" s="111">
        <f t="shared" si="16"/>
        <v>0</v>
      </c>
      <c r="K130" s="154">
        <f t="shared" si="17"/>
        <v>0</v>
      </c>
      <c r="L130" s="110">
        <f t="shared" si="18"/>
        <v>0</v>
      </c>
      <c r="M130" s="110">
        <f t="shared" si="19"/>
        <v>0</v>
      </c>
      <c r="N130" s="110">
        <f t="shared" si="20"/>
        <v>0</v>
      </c>
      <c r="O130" s="111">
        <f t="shared" si="21"/>
        <v>0</v>
      </c>
    </row>
    <row r="131" spans="1:15" ht="102.6">
      <c r="A131" s="170" t="s">
        <v>4206</v>
      </c>
      <c r="B131" s="171" t="s">
        <v>4314</v>
      </c>
      <c r="C131" s="172" t="s">
        <v>4205</v>
      </c>
      <c r="D131" s="173">
        <v>1</v>
      </c>
      <c r="E131" s="154"/>
      <c r="F131" s="110"/>
      <c r="G131" s="110">
        <f t="shared" si="15"/>
        <v>0</v>
      </c>
      <c r="H131" s="110"/>
      <c r="I131" s="110"/>
      <c r="J131" s="111">
        <f t="shared" si="16"/>
        <v>0</v>
      </c>
      <c r="K131" s="154">
        <f t="shared" si="17"/>
        <v>0</v>
      </c>
      <c r="L131" s="110">
        <f t="shared" si="18"/>
        <v>0</v>
      </c>
      <c r="M131" s="110">
        <f t="shared" si="19"/>
        <v>0</v>
      </c>
      <c r="N131" s="110">
        <f t="shared" si="20"/>
        <v>0</v>
      </c>
      <c r="O131" s="111">
        <f t="shared" si="21"/>
        <v>0</v>
      </c>
    </row>
    <row r="132" spans="1:15" ht="102.6">
      <c r="A132" s="170" t="s">
        <v>4208</v>
      </c>
      <c r="B132" s="171" t="s">
        <v>4315</v>
      </c>
      <c r="C132" s="172" t="s">
        <v>4205</v>
      </c>
      <c r="D132" s="173">
        <v>1</v>
      </c>
      <c r="E132" s="154"/>
      <c r="F132" s="110"/>
      <c r="G132" s="110">
        <f t="shared" si="15"/>
        <v>0</v>
      </c>
      <c r="H132" s="110"/>
      <c r="I132" s="110"/>
      <c r="J132" s="111">
        <f t="shared" si="16"/>
        <v>0</v>
      </c>
      <c r="K132" s="154">
        <f t="shared" si="17"/>
        <v>0</v>
      </c>
      <c r="L132" s="110">
        <f t="shared" si="18"/>
        <v>0</v>
      </c>
      <c r="M132" s="110">
        <f t="shared" si="19"/>
        <v>0</v>
      </c>
      <c r="N132" s="110">
        <f t="shared" si="20"/>
        <v>0</v>
      </c>
      <c r="O132" s="111">
        <f t="shared" si="21"/>
        <v>0</v>
      </c>
    </row>
    <row r="133" spans="1:15" ht="34.200000000000003">
      <c r="A133" s="170" t="s">
        <v>4210</v>
      </c>
      <c r="B133" s="171" t="s">
        <v>4316</v>
      </c>
      <c r="C133" s="172" t="s">
        <v>4205</v>
      </c>
      <c r="D133" s="173">
        <v>1</v>
      </c>
      <c r="E133" s="154"/>
      <c r="F133" s="110"/>
      <c r="G133" s="110">
        <f t="shared" si="15"/>
        <v>0</v>
      </c>
      <c r="H133" s="110"/>
      <c r="I133" s="110"/>
      <c r="J133" s="111">
        <f t="shared" si="16"/>
        <v>0</v>
      </c>
      <c r="K133" s="154">
        <f t="shared" si="17"/>
        <v>0</v>
      </c>
      <c r="L133" s="110">
        <f t="shared" si="18"/>
        <v>0</v>
      </c>
      <c r="M133" s="110">
        <f t="shared" si="19"/>
        <v>0</v>
      </c>
      <c r="N133" s="110">
        <f t="shared" si="20"/>
        <v>0</v>
      </c>
      <c r="O133" s="111">
        <f t="shared" si="21"/>
        <v>0</v>
      </c>
    </row>
    <row r="134" spans="1:15" ht="22.2" customHeight="1">
      <c r="A134" s="170" t="s">
        <v>4212</v>
      </c>
      <c r="B134" s="171" t="s">
        <v>4317</v>
      </c>
      <c r="C134" s="172" t="s">
        <v>4205</v>
      </c>
      <c r="D134" s="173">
        <v>1</v>
      </c>
      <c r="E134" s="154"/>
      <c r="F134" s="110"/>
      <c r="G134" s="110">
        <f t="shared" si="15"/>
        <v>0</v>
      </c>
      <c r="H134" s="110"/>
      <c r="I134" s="110"/>
      <c r="J134" s="111">
        <f t="shared" si="16"/>
        <v>0</v>
      </c>
      <c r="K134" s="154">
        <f t="shared" si="17"/>
        <v>0</v>
      </c>
      <c r="L134" s="110">
        <f t="shared" si="18"/>
        <v>0</v>
      </c>
      <c r="M134" s="110">
        <f t="shared" si="19"/>
        <v>0</v>
      </c>
      <c r="N134" s="110">
        <f t="shared" si="20"/>
        <v>0</v>
      </c>
      <c r="O134" s="111">
        <f t="shared" si="21"/>
        <v>0</v>
      </c>
    </row>
    <row r="135" spans="1:15" ht="34.200000000000003">
      <c r="A135" s="170" t="s">
        <v>4214</v>
      </c>
      <c r="B135" s="171" t="s">
        <v>4318</v>
      </c>
      <c r="C135" s="172" t="s">
        <v>4205</v>
      </c>
      <c r="D135" s="173">
        <v>1</v>
      </c>
      <c r="E135" s="154"/>
      <c r="F135" s="110"/>
      <c r="G135" s="110">
        <f t="shared" si="15"/>
        <v>0</v>
      </c>
      <c r="H135" s="110"/>
      <c r="I135" s="110"/>
      <c r="J135" s="111">
        <f t="shared" si="16"/>
        <v>0</v>
      </c>
      <c r="K135" s="154">
        <f t="shared" si="17"/>
        <v>0</v>
      </c>
      <c r="L135" s="110">
        <f t="shared" si="18"/>
        <v>0</v>
      </c>
      <c r="M135" s="110">
        <f t="shared" si="19"/>
        <v>0</v>
      </c>
      <c r="N135" s="110">
        <f t="shared" si="20"/>
        <v>0</v>
      </c>
      <c r="O135" s="111">
        <f t="shared" si="21"/>
        <v>0</v>
      </c>
    </row>
    <row r="136" spans="1:15" ht="34.200000000000003">
      <c r="A136" s="170" t="s">
        <v>4216</v>
      </c>
      <c r="B136" s="171" t="s">
        <v>4319</v>
      </c>
      <c r="C136" s="172" t="s">
        <v>4205</v>
      </c>
      <c r="D136" s="173">
        <v>1</v>
      </c>
      <c r="E136" s="154"/>
      <c r="F136" s="110"/>
      <c r="G136" s="110">
        <f t="shared" si="15"/>
        <v>0</v>
      </c>
      <c r="H136" s="110"/>
      <c r="I136" s="110"/>
      <c r="J136" s="111">
        <f t="shared" si="16"/>
        <v>0</v>
      </c>
      <c r="K136" s="154">
        <f t="shared" si="17"/>
        <v>0</v>
      </c>
      <c r="L136" s="110">
        <f t="shared" si="18"/>
        <v>0</v>
      </c>
      <c r="M136" s="110">
        <f t="shared" si="19"/>
        <v>0</v>
      </c>
      <c r="N136" s="110">
        <f t="shared" si="20"/>
        <v>0</v>
      </c>
      <c r="O136" s="111">
        <f t="shared" si="21"/>
        <v>0</v>
      </c>
    </row>
    <row r="137" spans="1:15" ht="22.8">
      <c r="A137" s="170" t="s">
        <v>4260</v>
      </c>
      <c r="B137" s="171" t="s">
        <v>4320</v>
      </c>
      <c r="C137" s="172" t="s">
        <v>4205</v>
      </c>
      <c r="D137" s="173">
        <v>1</v>
      </c>
      <c r="E137" s="154"/>
      <c r="F137" s="110"/>
      <c r="G137" s="110">
        <f t="shared" si="15"/>
        <v>0</v>
      </c>
      <c r="H137" s="110"/>
      <c r="I137" s="110"/>
      <c r="J137" s="111">
        <f t="shared" si="16"/>
        <v>0</v>
      </c>
      <c r="K137" s="154">
        <f t="shared" si="17"/>
        <v>0</v>
      </c>
      <c r="L137" s="110">
        <f t="shared" si="18"/>
        <v>0</v>
      </c>
      <c r="M137" s="110">
        <f t="shared" si="19"/>
        <v>0</v>
      </c>
      <c r="N137" s="110">
        <f t="shared" si="20"/>
        <v>0</v>
      </c>
      <c r="O137" s="111">
        <f t="shared" si="21"/>
        <v>0</v>
      </c>
    </row>
    <row r="138" spans="1:15" ht="22.8">
      <c r="A138" s="170" t="s">
        <v>4264</v>
      </c>
      <c r="B138" s="171" t="s">
        <v>4321</v>
      </c>
      <c r="C138" s="172" t="s">
        <v>4205</v>
      </c>
      <c r="D138" s="173">
        <v>1</v>
      </c>
      <c r="E138" s="154"/>
      <c r="F138" s="110"/>
      <c r="G138" s="110">
        <f t="shared" si="15"/>
        <v>0</v>
      </c>
      <c r="H138" s="110"/>
      <c r="I138" s="110"/>
      <c r="J138" s="111">
        <f t="shared" si="16"/>
        <v>0</v>
      </c>
      <c r="K138" s="154">
        <f t="shared" si="17"/>
        <v>0</v>
      </c>
      <c r="L138" s="110">
        <f t="shared" si="18"/>
        <v>0</v>
      </c>
      <c r="M138" s="110">
        <f t="shared" si="19"/>
        <v>0</v>
      </c>
      <c r="N138" s="110">
        <f t="shared" si="20"/>
        <v>0</v>
      </c>
      <c r="O138" s="111">
        <f t="shared" si="21"/>
        <v>0</v>
      </c>
    </row>
    <row r="139" spans="1:15">
      <c r="A139" s="170"/>
      <c r="B139" s="174" t="s">
        <v>4322</v>
      </c>
      <c r="C139" s="172"/>
      <c r="D139" s="173"/>
      <c r="E139" s="154"/>
      <c r="F139" s="110"/>
      <c r="G139" s="110">
        <f t="shared" si="15"/>
        <v>0</v>
      </c>
      <c r="H139" s="110"/>
      <c r="I139" s="110"/>
      <c r="J139" s="111">
        <f t="shared" si="16"/>
        <v>0</v>
      </c>
      <c r="K139" s="154">
        <f t="shared" si="17"/>
        <v>0</v>
      </c>
      <c r="L139" s="110">
        <f t="shared" si="18"/>
        <v>0</v>
      </c>
      <c r="M139" s="110">
        <f t="shared" si="19"/>
        <v>0</v>
      </c>
      <c r="N139" s="110">
        <f t="shared" si="20"/>
        <v>0</v>
      </c>
      <c r="O139" s="111">
        <f t="shared" si="21"/>
        <v>0</v>
      </c>
    </row>
    <row r="140" spans="1:15" ht="45.6">
      <c r="A140" s="170" t="s">
        <v>4265</v>
      </c>
      <c r="B140" s="171" t="s">
        <v>4323</v>
      </c>
      <c r="C140" s="172" t="s">
        <v>4205</v>
      </c>
      <c r="D140" s="173">
        <v>1</v>
      </c>
      <c r="E140" s="154"/>
      <c r="F140" s="110"/>
      <c r="G140" s="110">
        <f t="shared" si="15"/>
        <v>0</v>
      </c>
      <c r="H140" s="110"/>
      <c r="I140" s="110"/>
      <c r="J140" s="111">
        <f t="shared" si="16"/>
        <v>0</v>
      </c>
      <c r="K140" s="154">
        <f t="shared" si="17"/>
        <v>0</v>
      </c>
      <c r="L140" s="110">
        <f t="shared" si="18"/>
        <v>0</v>
      </c>
      <c r="M140" s="110">
        <f t="shared" si="19"/>
        <v>0</v>
      </c>
      <c r="N140" s="110">
        <f t="shared" si="20"/>
        <v>0</v>
      </c>
      <c r="O140" s="111">
        <f t="shared" si="21"/>
        <v>0</v>
      </c>
    </row>
    <row r="141" spans="1:15" ht="22.8">
      <c r="A141" s="170" t="s">
        <v>4309</v>
      </c>
      <c r="B141" s="171" t="s">
        <v>4324</v>
      </c>
      <c r="C141" s="172" t="s">
        <v>4205</v>
      </c>
      <c r="D141" s="173">
        <v>1</v>
      </c>
      <c r="E141" s="154"/>
      <c r="F141" s="110"/>
      <c r="G141" s="110">
        <f t="shared" si="15"/>
        <v>0</v>
      </c>
      <c r="H141" s="110"/>
      <c r="I141" s="110"/>
      <c r="J141" s="111">
        <f t="shared" si="16"/>
        <v>0</v>
      </c>
      <c r="K141" s="154">
        <f t="shared" si="17"/>
        <v>0</v>
      </c>
      <c r="L141" s="110">
        <f t="shared" si="18"/>
        <v>0</v>
      </c>
      <c r="M141" s="110">
        <f t="shared" si="19"/>
        <v>0</v>
      </c>
      <c r="N141" s="110">
        <f t="shared" si="20"/>
        <v>0</v>
      </c>
      <c r="O141" s="111">
        <f t="shared" si="21"/>
        <v>0</v>
      </c>
    </row>
    <row r="142" spans="1:15">
      <c r="A142" s="170"/>
      <c r="B142" s="174" t="s">
        <v>4325</v>
      </c>
      <c r="C142" s="172"/>
      <c r="D142" s="173"/>
      <c r="E142" s="154"/>
      <c r="F142" s="110"/>
      <c r="G142" s="110">
        <f t="shared" si="15"/>
        <v>0</v>
      </c>
      <c r="H142" s="110"/>
      <c r="I142" s="110"/>
      <c r="J142" s="111">
        <f t="shared" si="16"/>
        <v>0</v>
      </c>
      <c r="K142" s="154">
        <f t="shared" si="17"/>
        <v>0</v>
      </c>
      <c r="L142" s="110">
        <f t="shared" si="18"/>
        <v>0</v>
      </c>
      <c r="M142" s="110">
        <f t="shared" si="19"/>
        <v>0</v>
      </c>
      <c r="N142" s="110">
        <f t="shared" si="20"/>
        <v>0</v>
      </c>
      <c r="O142" s="111">
        <f t="shared" si="21"/>
        <v>0</v>
      </c>
    </row>
    <row r="143" spans="1:15" ht="125.4">
      <c r="A143" s="170" t="s">
        <v>4326</v>
      </c>
      <c r="B143" s="171" t="s">
        <v>4327</v>
      </c>
      <c r="C143" s="172" t="s">
        <v>4205</v>
      </c>
      <c r="D143" s="173">
        <v>1</v>
      </c>
      <c r="E143" s="154"/>
      <c r="F143" s="110"/>
      <c r="G143" s="110">
        <f t="shared" si="15"/>
        <v>0</v>
      </c>
      <c r="H143" s="110"/>
      <c r="I143" s="110"/>
      <c r="J143" s="111">
        <f t="shared" si="16"/>
        <v>0</v>
      </c>
      <c r="K143" s="154">
        <f t="shared" si="17"/>
        <v>0</v>
      </c>
      <c r="L143" s="110">
        <f t="shared" si="18"/>
        <v>0</v>
      </c>
      <c r="M143" s="110">
        <f t="shared" si="19"/>
        <v>0</v>
      </c>
      <c r="N143" s="110">
        <f t="shared" si="20"/>
        <v>0</v>
      </c>
      <c r="O143" s="111">
        <f t="shared" si="21"/>
        <v>0</v>
      </c>
    </row>
    <row r="144" spans="1:15">
      <c r="A144" s="170"/>
      <c r="B144" s="170"/>
      <c r="C144" s="172"/>
      <c r="D144" s="173"/>
      <c r="E144" s="154"/>
      <c r="F144" s="110"/>
      <c r="G144" s="110">
        <f t="shared" si="15"/>
        <v>0</v>
      </c>
      <c r="H144" s="110"/>
      <c r="I144" s="110"/>
      <c r="J144" s="111">
        <f t="shared" si="16"/>
        <v>0</v>
      </c>
      <c r="K144" s="154">
        <f t="shared" si="17"/>
        <v>0</v>
      </c>
      <c r="L144" s="110">
        <f t="shared" si="18"/>
        <v>0</v>
      </c>
      <c r="M144" s="110">
        <f t="shared" si="19"/>
        <v>0</v>
      </c>
      <c r="N144" s="110">
        <f t="shared" si="20"/>
        <v>0</v>
      </c>
      <c r="O144" s="111">
        <f t="shared" si="21"/>
        <v>0</v>
      </c>
    </row>
    <row r="145" spans="1:15">
      <c r="A145" s="170"/>
      <c r="B145" s="175" t="s">
        <v>4328</v>
      </c>
      <c r="C145" s="172"/>
      <c r="D145" s="173"/>
      <c r="E145" s="154"/>
      <c r="F145" s="110"/>
      <c r="G145" s="110">
        <f t="shared" si="15"/>
        <v>0</v>
      </c>
      <c r="H145" s="110"/>
      <c r="I145" s="110"/>
      <c r="J145" s="111">
        <f t="shared" si="16"/>
        <v>0</v>
      </c>
      <c r="K145" s="154">
        <f t="shared" si="17"/>
        <v>0</v>
      </c>
      <c r="L145" s="110">
        <f t="shared" si="18"/>
        <v>0</v>
      </c>
      <c r="M145" s="110">
        <f t="shared" si="19"/>
        <v>0</v>
      </c>
      <c r="N145" s="110">
        <f t="shared" si="20"/>
        <v>0</v>
      </c>
      <c r="O145" s="111">
        <f t="shared" si="21"/>
        <v>0</v>
      </c>
    </row>
    <row r="146" spans="1:15">
      <c r="A146" s="170"/>
      <c r="B146" s="174" t="s">
        <v>4329</v>
      </c>
      <c r="C146" s="172"/>
      <c r="D146" s="173"/>
      <c r="E146" s="154"/>
      <c r="F146" s="110"/>
      <c r="G146" s="110">
        <f t="shared" si="15"/>
        <v>0</v>
      </c>
      <c r="H146" s="110"/>
      <c r="I146" s="110"/>
      <c r="J146" s="111">
        <f t="shared" si="16"/>
        <v>0</v>
      </c>
      <c r="K146" s="154">
        <f t="shared" si="17"/>
        <v>0</v>
      </c>
      <c r="L146" s="110">
        <f t="shared" si="18"/>
        <v>0</v>
      </c>
      <c r="M146" s="110">
        <f t="shared" si="19"/>
        <v>0</v>
      </c>
      <c r="N146" s="110">
        <f t="shared" si="20"/>
        <v>0</v>
      </c>
      <c r="O146" s="111">
        <f t="shared" si="21"/>
        <v>0</v>
      </c>
    </row>
    <row r="147" spans="1:15" ht="57">
      <c r="A147" s="170" t="s">
        <v>4203</v>
      </c>
      <c r="B147" s="171" t="s">
        <v>4330</v>
      </c>
      <c r="C147" s="172" t="s">
        <v>4205</v>
      </c>
      <c r="D147" s="173">
        <v>1</v>
      </c>
      <c r="E147" s="154"/>
      <c r="F147" s="110"/>
      <c r="G147" s="110">
        <f t="shared" si="15"/>
        <v>0</v>
      </c>
      <c r="H147" s="110"/>
      <c r="I147" s="110"/>
      <c r="J147" s="111">
        <f t="shared" si="16"/>
        <v>0</v>
      </c>
      <c r="K147" s="154">
        <f t="shared" si="17"/>
        <v>0</v>
      </c>
      <c r="L147" s="110">
        <f t="shared" si="18"/>
        <v>0</v>
      </c>
      <c r="M147" s="110">
        <f t="shared" si="19"/>
        <v>0</v>
      </c>
      <c r="N147" s="110">
        <f t="shared" si="20"/>
        <v>0</v>
      </c>
      <c r="O147" s="111">
        <f t="shared" si="21"/>
        <v>0</v>
      </c>
    </row>
    <row r="148" spans="1:15" ht="125.4">
      <c r="A148" s="170" t="s">
        <v>4206</v>
      </c>
      <c r="B148" s="171" t="s">
        <v>4331</v>
      </c>
      <c r="C148" s="172" t="s">
        <v>4205</v>
      </c>
      <c r="D148" s="173">
        <v>1</v>
      </c>
      <c r="E148" s="154"/>
      <c r="F148" s="110"/>
      <c r="G148" s="110">
        <f t="shared" si="15"/>
        <v>0</v>
      </c>
      <c r="H148" s="110"/>
      <c r="I148" s="110"/>
      <c r="J148" s="111">
        <f t="shared" si="16"/>
        <v>0</v>
      </c>
      <c r="K148" s="154">
        <f t="shared" si="17"/>
        <v>0</v>
      </c>
      <c r="L148" s="110">
        <f t="shared" si="18"/>
        <v>0</v>
      </c>
      <c r="M148" s="110">
        <f t="shared" si="19"/>
        <v>0</v>
      </c>
      <c r="N148" s="110">
        <f t="shared" si="20"/>
        <v>0</v>
      </c>
      <c r="O148" s="111">
        <f t="shared" si="21"/>
        <v>0</v>
      </c>
    </row>
    <row r="149" spans="1:15">
      <c r="A149" s="170"/>
      <c r="B149" s="174" t="s">
        <v>4332</v>
      </c>
      <c r="C149" s="172"/>
      <c r="D149" s="173"/>
      <c r="E149" s="154"/>
      <c r="F149" s="110"/>
      <c r="G149" s="110">
        <f t="shared" si="15"/>
        <v>0</v>
      </c>
      <c r="H149" s="110"/>
      <c r="I149" s="110"/>
      <c r="J149" s="111">
        <f t="shared" si="16"/>
        <v>0</v>
      </c>
      <c r="K149" s="154">
        <f t="shared" si="17"/>
        <v>0</v>
      </c>
      <c r="L149" s="110">
        <f t="shared" si="18"/>
        <v>0</v>
      </c>
      <c r="M149" s="110">
        <f t="shared" si="19"/>
        <v>0</v>
      </c>
      <c r="N149" s="110">
        <f t="shared" si="20"/>
        <v>0</v>
      </c>
      <c r="O149" s="111">
        <f t="shared" si="21"/>
        <v>0</v>
      </c>
    </row>
    <row r="150" spans="1:15" ht="45.6">
      <c r="A150" s="170" t="s">
        <v>4208</v>
      </c>
      <c r="B150" s="171" t="s">
        <v>4333</v>
      </c>
      <c r="C150" s="172" t="s">
        <v>4205</v>
      </c>
      <c r="D150" s="173">
        <v>1</v>
      </c>
      <c r="E150" s="154"/>
      <c r="F150" s="110"/>
      <c r="G150" s="110">
        <f t="shared" si="15"/>
        <v>0</v>
      </c>
      <c r="H150" s="110"/>
      <c r="I150" s="110"/>
      <c r="J150" s="111">
        <f t="shared" si="16"/>
        <v>0</v>
      </c>
      <c r="K150" s="154">
        <f t="shared" si="17"/>
        <v>0</v>
      </c>
      <c r="L150" s="110">
        <f t="shared" si="18"/>
        <v>0</v>
      </c>
      <c r="M150" s="110">
        <f t="shared" si="19"/>
        <v>0</v>
      </c>
      <c r="N150" s="110">
        <f t="shared" si="20"/>
        <v>0</v>
      </c>
      <c r="O150" s="111">
        <f t="shared" si="21"/>
        <v>0</v>
      </c>
    </row>
    <row r="151" spans="1:15" ht="45.6">
      <c r="A151" s="170" t="s">
        <v>4210</v>
      </c>
      <c r="B151" s="171" t="s">
        <v>4334</v>
      </c>
      <c r="C151" s="172" t="s">
        <v>4205</v>
      </c>
      <c r="D151" s="173">
        <v>1</v>
      </c>
      <c r="E151" s="154"/>
      <c r="F151" s="110"/>
      <c r="G151" s="110">
        <f t="shared" si="15"/>
        <v>0</v>
      </c>
      <c r="H151" s="110"/>
      <c r="I151" s="110"/>
      <c r="J151" s="111">
        <f t="shared" si="16"/>
        <v>0</v>
      </c>
      <c r="K151" s="154">
        <f t="shared" si="17"/>
        <v>0</v>
      </c>
      <c r="L151" s="110">
        <f t="shared" si="18"/>
        <v>0</v>
      </c>
      <c r="M151" s="110">
        <f t="shared" si="19"/>
        <v>0</v>
      </c>
      <c r="N151" s="110">
        <f t="shared" si="20"/>
        <v>0</v>
      </c>
      <c r="O151" s="111">
        <f t="shared" si="21"/>
        <v>0</v>
      </c>
    </row>
    <row r="152" spans="1:15">
      <c r="A152" s="170"/>
      <c r="B152" s="174" t="s">
        <v>4335</v>
      </c>
      <c r="C152" s="172"/>
      <c r="D152" s="173"/>
      <c r="E152" s="154"/>
      <c r="F152" s="110"/>
      <c r="G152" s="110">
        <f t="shared" si="15"/>
        <v>0</v>
      </c>
      <c r="H152" s="110"/>
      <c r="I152" s="110"/>
      <c r="J152" s="111">
        <f t="shared" si="16"/>
        <v>0</v>
      </c>
      <c r="K152" s="154">
        <f t="shared" si="17"/>
        <v>0</v>
      </c>
      <c r="L152" s="110">
        <f t="shared" si="18"/>
        <v>0</v>
      </c>
      <c r="M152" s="110">
        <f t="shared" si="19"/>
        <v>0</v>
      </c>
      <c r="N152" s="110">
        <f t="shared" si="20"/>
        <v>0</v>
      </c>
      <c r="O152" s="111">
        <f t="shared" si="21"/>
        <v>0</v>
      </c>
    </row>
    <row r="153" spans="1:15" ht="22.8">
      <c r="A153" s="170" t="s">
        <v>4212</v>
      </c>
      <c r="B153" s="171" t="s">
        <v>4336</v>
      </c>
      <c r="C153" s="172" t="s">
        <v>4205</v>
      </c>
      <c r="D153" s="173">
        <v>1</v>
      </c>
      <c r="E153" s="154"/>
      <c r="F153" s="110"/>
      <c r="G153" s="110">
        <f t="shared" si="15"/>
        <v>0</v>
      </c>
      <c r="H153" s="110"/>
      <c r="I153" s="110"/>
      <c r="J153" s="111">
        <f t="shared" si="16"/>
        <v>0</v>
      </c>
      <c r="K153" s="154">
        <f t="shared" si="17"/>
        <v>0</v>
      </c>
      <c r="L153" s="110">
        <f t="shared" si="18"/>
        <v>0</v>
      </c>
      <c r="M153" s="110">
        <f t="shared" si="19"/>
        <v>0</v>
      </c>
      <c r="N153" s="110">
        <f t="shared" si="20"/>
        <v>0</v>
      </c>
      <c r="O153" s="111">
        <f t="shared" si="21"/>
        <v>0</v>
      </c>
    </row>
    <row r="154" spans="1:15">
      <c r="A154" s="170"/>
      <c r="B154" s="174" t="s">
        <v>4337</v>
      </c>
      <c r="C154" s="172"/>
      <c r="D154" s="173"/>
      <c r="E154" s="154"/>
      <c r="F154" s="110"/>
      <c r="G154" s="110">
        <f t="shared" si="15"/>
        <v>0</v>
      </c>
      <c r="H154" s="110"/>
      <c r="I154" s="110"/>
      <c r="J154" s="111">
        <f t="shared" si="16"/>
        <v>0</v>
      </c>
      <c r="K154" s="154">
        <f t="shared" si="17"/>
        <v>0</v>
      </c>
      <c r="L154" s="110">
        <f t="shared" si="18"/>
        <v>0</v>
      </c>
      <c r="M154" s="110">
        <f t="shared" si="19"/>
        <v>0</v>
      </c>
      <c r="N154" s="110">
        <f t="shared" si="20"/>
        <v>0</v>
      </c>
      <c r="O154" s="111">
        <f t="shared" si="21"/>
        <v>0</v>
      </c>
    </row>
    <row r="155" spans="1:15">
      <c r="A155" s="170"/>
      <c r="B155" s="174" t="s">
        <v>4338</v>
      </c>
      <c r="C155" s="172"/>
      <c r="D155" s="173"/>
      <c r="E155" s="154"/>
      <c r="F155" s="110"/>
      <c r="G155" s="110">
        <f t="shared" si="15"/>
        <v>0</v>
      </c>
      <c r="H155" s="110"/>
      <c r="I155" s="110"/>
      <c r="J155" s="111">
        <f t="shared" si="16"/>
        <v>0</v>
      </c>
      <c r="K155" s="154">
        <f t="shared" si="17"/>
        <v>0</v>
      </c>
      <c r="L155" s="110">
        <f t="shared" si="18"/>
        <v>0</v>
      </c>
      <c r="M155" s="110">
        <f t="shared" si="19"/>
        <v>0</v>
      </c>
      <c r="N155" s="110">
        <f t="shared" si="20"/>
        <v>0</v>
      </c>
      <c r="O155" s="111">
        <f t="shared" si="21"/>
        <v>0</v>
      </c>
    </row>
    <row r="156" spans="1:15" ht="34.200000000000003">
      <c r="A156" s="170" t="s">
        <v>4214</v>
      </c>
      <c r="B156" s="171" t="s">
        <v>4339</v>
      </c>
      <c r="C156" s="172" t="s">
        <v>4205</v>
      </c>
      <c r="D156" s="173">
        <v>1</v>
      </c>
      <c r="E156" s="154"/>
      <c r="F156" s="110"/>
      <c r="G156" s="110">
        <f t="shared" si="15"/>
        <v>0</v>
      </c>
      <c r="H156" s="110"/>
      <c r="I156" s="110"/>
      <c r="J156" s="111">
        <f t="shared" si="16"/>
        <v>0</v>
      </c>
      <c r="K156" s="154">
        <f t="shared" si="17"/>
        <v>0</v>
      </c>
      <c r="L156" s="110">
        <f t="shared" si="18"/>
        <v>0</v>
      </c>
      <c r="M156" s="110">
        <f t="shared" si="19"/>
        <v>0</v>
      </c>
      <c r="N156" s="110">
        <f t="shared" si="20"/>
        <v>0</v>
      </c>
      <c r="O156" s="111">
        <f t="shared" si="21"/>
        <v>0</v>
      </c>
    </row>
    <row r="157" spans="1:15">
      <c r="A157" s="170"/>
      <c r="B157" s="174" t="s">
        <v>4340</v>
      </c>
      <c r="C157" s="172"/>
      <c r="D157" s="173"/>
      <c r="E157" s="154"/>
      <c r="F157" s="110"/>
      <c r="G157" s="110">
        <f t="shared" si="15"/>
        <v>0</v>
      </c>
      <c r="H157" s="110"/>
      <c r="I157" s="110"/>
      <c r="J157" s="111">
        <f t="shared" si="16"/>
        <v>0</v>
      </c>
      <c r="K157" s="154">
        <f t="shared" si="17"/>
        <v>0</v>
      </c>
      <c r="L157" s="110">
        <f t="shared" si="18"/>
        <v>0</v>
      </c>
      <c r="M157" s="110">
        <f t="shared" si="19"/>
        <v>0</v>
      </c>
      <c r="N157" s="110">
        <f t="shared" si="20"/>
        <v>0</v>
      </c>
      <c r="O157" s="111">
        <f t="shared" si="21"/>
        <v>0</v>
      </c>
    </row>
    <row r="158" spans="1:15" ht="22.8">
      <c r="A158" s="170" t="s">
        <v>4216</v>
      </c>
      <c r="B158" s="171" t="s">
        <v>4341</v>
      </c>
      <c r="C158" s="172" t="s">
        <v>4205</v>
      </c>
      <c r="D158" s="173">
        <v>1</v>
      </c>
      <c r="E158" s="154"/>
      <c r="F158" s="110"/>
      <c r="G158" s="110">
        <f t="shared" si="15"/>
        <v>0</v>
      </c>
      <c r="H158" s="110"/>
      <c r="I158" s="110"/>
      <c r="J158" s="111">
        <f t="shared" si="16"/>
        <v>0</v>
      </c>
      <c r="K158" s="154">
        <f t="shared" si="17"/>
        <v>0</v>
      </c>
      <c r="L158" s="110">
        <f t="shared" si="18"/>
        <v>0</v>
      </c>
      <c r="M158" s="110">
        <f t="shared" si="19"/>
        <v>0</v>
      </c>
      <c r="N158" s="110">
        <f t="shared" si="20"/>
        <v>0</v>
      </c>
      <c r="O158" s="111">
        <f t="shared" si="21"/>
        <v>0</v>
      </c>
    </row>
    <row r="159" spans="1:15">
      <c r="A159" s="170"/>
      <c r="B159" s="174" t="s">
        <v>4342</v>
      </c>
      <c r="C159" s="172"/>
      <c r="D159" s="173"/>
      <c r="E159" s="154"/>
      <c r="F159" s="110"/>
      <c r="G159" s="110">
        <f t="shared" si="15"/>
        <v>0</v>
      </c>
      <c r="H159" s="110"/>
      <c r="I159" s="110"/>
      <c r="J159" s="111">
        <f t="shared" si="16"/>
        <v>0</v>
      </c>
      <c r="K159" s="154">
        <f t="shared" si="17"/>
        <v>0</v>
      </c>
      <c r="L159" s="110">
        <f t="shared" si="18"/>
        <v>0</v>
      </c>
      <c r="M159" s="110">
        <f t="shared" si="19"/>
        <v>0</v>
      </c>
      <c r="N159" s="110">
        <f t="shared" si="20"/>
        <v>0</v>
      </c>
      <c r="O159" s="111">
        <f t="shared" si="21"/>
        <v>0</v>
      </c>
    </row>
    <row r="160" spans="1:15" ht="68.400000000000006">
      <c r="A160" s="170" t="s">
        <v>4260</v>
      </c>
      <c r="B160" s="171" t="s">
        <v>4343</v>
      </c>
      <c r="C160" s="172" t="s">
        <v>4205</v>
      </c>
      <c r="D160" s="173">
        <v>1</v>
      </c>
      <c r="E160" s="154"/>
      <c r="F160" s="110"/>
      <c r="G160" s="110">
        <f t="shared" si="15"/>
        <v>0</v>
      </c>
      <c r="H160" s="110"/>
      <c r="I160" s="110"/>
      <c r="J160" s="111">
        <f t="shared" si="16"/>
        <v>0</v>
      </c>
      <c r="K160" s="154">
        <f t="shared" si="17"/>
        <v>0</v>
      </c>
      <c r="L160" s="110">
        <f t="shared" si="18"/>
        <v>0</v>
      </c>
      <c r="M160" s="110">
        <f t="shared" si="19"/>
        <v>0</v>
      </c>
      <c r="N160" s="110">
        <f t="shared" si="20"/>
        <v>0</v>
      </c>
      <c r="O160" s="111">
        <f t="shared" si="21"/>
        <v>0</v>
      </c>
    </row>
    <row r="161" spans="1:15">
      <c r="A161" s="170"/>
      <c r="B161" s="174" t="s">
        <v>4344</v>
      </c>
      <c r="C161" s="172"/>
      <c r="D161" s="173"/>
      <c r="E161" s="154"/>
      <c r="F161" s="110"/>
      <c r="G161" s="110">
        <f t="shared" si="15"/>
        <v>0</v>
      </c>
      <c r="H161" s="110"/>
      <c r="I161" s="110"/>
      <c r="J161" s="111">
        <f t="shared" si="16"/>
        <v>0</v>
      </c>
      <c r="K161" s="154">
        <f t="shared" si="17"/>
        <v>0</v>
      </c>
      <c r="L161" s="110">
        <f t="shared" si="18"/>
        <v>0</v>
      </c>
      <c r="M161" s="110">
        <f t="shared" si="19"/>
        <v>0</v>
      </c>
      <c r="N161" s="110">
        <f t="shared" si="20"/>
        <v>0</v>
      </c>
      <c r="O161" s="111">
        <f t="shared" si="21"/>
        <v>0</v>
      </c>
    </row>
    <row r="162" spans="1:15" ht="22.8">
      <c r="A162" s="170" t="s">
        <v>4264</v>
      </c>
      <c r="B162" s="171" t="s">
        <v>4345</v>
      </c>
      <c r="C162" s="172" t="s">
        <v>4205</v>
      </c>
      <c r="D162" s="173">
        <v>1</v>
      </c>
      <c r="E162" s="154"/>
      <c r="F162" s="110"/>
      <c r="G162" s="110">
        <f t="shared" si="15"/>
        <v>0</v>
      </c>
      <c r="H162" s="110"/>
      <c r="I162" s="110"/>
      <c r="J162" s="111">
        <f t="shared" si="16"/>
        <v>0</v>
      </c>
      <c r="K162" s="154">
        <f t="shared" si="17"/>
        <v>0</v>
      </c>
      <c r="L162" s="110">
        <f t="shared" si="18"/>
        <v>0</v>
      </c>
      <c r="M162" s="110">
        <f t="shared" si="19"/>
        <v>0</v>
      </c>
      <c r="N162" s="110">
        <f t="shared" si="20"/>
        <v>0</v>
      </c>
      <c r="O162" s="111">
        <f t="shared" si="21"/>
        <v>0</v>
      </c>
    </row>
    <row r="163" spans="1:15">
      <c r="A163" s="170"/>
      <c r="B163" s="170"/>
      <c r="C163" s="172"/>
      <c r="D163" s="173"/>
      <c r="E163" s="154"/>
      <c r="F163" s="110"/>
      <c r="G163" s="110">
        <f t="shared" si="15"/>
        <v>0</v>
      </c>
      <c r="H163" s="110"/>
      <c r="I163" s="110"/>
      <c r="J163" s="111">
        <f t="shared" si="16"/>
        <v>0</v>
      </c>
      <c r="K163" s="154">
        <f t="shared" si="17"/>
        <v>0</v>
      </c>
      <c r="L163" s="110">
        <f t="shared" si="18"/>
        <v>0</v>
      </c>
      <c r="M163" s="110">
        <f t="shared" si="19"/>
        <v>0</v>
      </c>
      <c r="N163" s="110">
        <f t="shared" si="20"/>
        <v>0</v>
      </c>
      <c r="O163" s="111">
        <f t="shared" si="21"/>
        <v>0</v>
      </c>
    </row>
    <row r="164" spans="1:15">
      <c r="A164" s="170"/>
      <c r="B164" s="175" t="s">
        <v>4346</v>
      </c>
      <c r="C164" s="172"/>
      <c r="D164" s="173"/>
      <c r="E164" s="154"/>
      <c r="F164" s="110"/>
      <c r="G164" s="110">
        <f t="shared" si="15"/>
        <v>0</v>
      </c>
      <c r="H164" s="110"/>
      <c r="I164" s="110"/>
      <c r="J164" s="111">
        <f t="shared" si="16"/>
        <v>0</v>
      </c>
      <c r="K164" s="154">
        <f t="shared" si="17"/>
        <v>0</v>
      </c>
      <c r="L164" s="110">
        <f t="shared" si="18"/>
        <v>0</v>
      </c>
      <c r="M164" s="110">
        <f t="shared" si="19"/>
        <v>0</v>
      </c>
      <c r="N164" s="110">
        <f t="shared" si="20"/>
        <v>0</v>
      </c>
      <c r="O164" s="111">
        <f t="shared" si="21"/>
        <v>0</v>
      </c>
    </row>
    <row r="165" spans="1:15">
      <c r="A165" s="170"/>
      <c r="B165" s="174" t="s">
        <v>4347</v>
      </c>
      <c r="C165" s="172"/>
      <c r="D165" s="173"/>
      <c r="E165" s="154"/>
      <c r="F165" s="110"/>
      <c r="G165" s="110">
        <f t="shared" si="15"/>
        <v>0</v>
      </c>
      <c r="H165" s="110"/>
      <c r="I165" s="110"/>
      <c r="J165" s="111">
        <f t="shared" si="16"/>
        <v>0</v>
      </c>
      <c r="K165" s="154">
        <f t="shared" si="17"/>
        <v>0</v>
      </c>
      <c r="L165" s="110">
        <f t="shared" si="18"/>
        <v>0</v>
      </c>
      <c r="M165" s="110">
        <f t="shared" si="19"/>
        <v>0</v>
      </c>
      <c r="N165" s="110">
        <f t="shared" si="20"/>
        <v>0</v>
      </c>
      <c r="O165" s="111">
        <f t="shared" si="21"/>
        <v>0</v>
      </c>
    </row>
    <row r="166" spans="1:15" ht="57">
      <c r="A166" s="170" t="s">
        <v>4203</v>
      </c>
      <c r="B166" s="171" t="s">
        <v>4348</v>
      </c>
      <c r="C166" s="172" t="s">
        <v>4205</v>
      </c>
      <c r="D166" s="173">
        <v>1</v>
      </c>
      <c r="E166" s="154"/>
      <c r="F166" s="110"/>
      <c r="G166" s="110">
        <f t="shared" si="15"/>
        <v>0</v>
      </c>
      <c r="H166" s="110"/>
      <c r="I166" s="110"/>
      <c r="J166" s="111">
        <f t="shared" si="16"/>
        <v>0</v>
      </c>
      <c r="K166" s="154">
        <f t="shared" si="17"/>
        <v>0</v>
      </c>
      <c r="L166" s="110">
        <f t="shared" si="18"/>
        <v>0</v>
      </c>
      <c r="M166" s="110">
        <f t="shared" si="19"/>
        <v>0</v>
      </c>
      <c r="N166" s="110">
        <f t="shared" si="20"/>
        <v>0</v>
      </c>
      <c r="O166" s="111">
        <f t="shared" si="21"/>
        <v>0</v>
      </c>
    </row>
    <row r="167" spans="1:15" ht="22.8">
      <c r="A167" s="170" t="s">
        <v>4206</v>
      </c>
      <c r="B167" s="171" t="s">
        <v>4349</v>
      </c>
      <c r="C167" s="172" t="s">
        <v>4205</v>
      </c>
      <c r="D167" s="173">
        <v>1</v>
      </c>
      <c r="E167" s="154"/>
      <c r="F167" s="110"/>
      <c r="G167" s="110">
        <f t="shared" si="15"/>
        <v>0</v>
      </c>
      <c r="H167" s="110"/>
      <c r="I167" s="110"/>
      <c r="J167" s="111">
        <f t="shared" si="16"/>
        <v>0</v>
      </c>
      <c r="K167" s="154">
        <f t="shared" si="17"/>
        <v>0</v>
      </c>
      <c r="L167" s="110">
        <f t="shared" si="18"/>
        <v>0</v>
      </c>
      <c r="M167" s="110">
        <f t="shared" si="19"/>
        <v>0</v>
      </c>
      <c r="N167" s="110">
        <f t="shared" si="20"/>
        <v>0</v>
      </c>
      <c r="O167" s="111">
        <f t="shared" si="21"/>
        <v>0</v>
      </c>
    </row>
    <row r="168" spans="1:15" ht="45.6">
      <c r="A168" s="170" t="s">
        <v>4208</v>
      </c>
      <c r="B168" s="171" t="s">
        <v>4350</v>
      </c>
      <c r="C168" s="172" t="s">
        <v>4205</v>
      </c>
      <c r="D168" s="173">
        <v>1</v>
      </c>
      <c r="E168" s="154"/>
      <c r="F168" s="110"/>
      <c r="G168" s="110">
        <f t="shared" si="15"/>
        <v>0</v>
      </c>
      <c r="H168" s="110"/>
      <c r="I168" s="110"/>
      <c r="J168" s="111">
        <f t="shared" si="16"/>
        <v>0</v>
      </c>
      <c r="K168" s="154">
        <f t="shared" si="17"/>
        <v>0</v>
      </c>
      <c r="L168" s="110">
        <f t="shared" si="18"/>
        <v>0</v>
      </c>
      <c r="M168" s="110">
        <f t="shared" si="19"/>
        <v>0</v>
      </c>
      <c r="N168" s="110">
        <f t="shared" si="20"/>
        <v>0</v>
      </c>
      <c r="O168" s="111">
        <f t="shared" si="21"/>
        <v>0</v>
      </c>
    </row>
    <row r="169" spans="1:15" ht="34.200000000000003">
      <c r="A169" s="170" t="s">
        <v>4210</v>
      </c>
      <c r="B169" s="171" t="s">
        <v>4351</v>
      </c>
      <c r="C169" s="172" t="s">
        <v>4205</v>
      </c>
      <c r="D169" s="173">
        <v>1</v>
      </c>
      <c r="E169" s="154"/>
      <c r="F169" s="110"/>
      <c r="G169" s="110">
        <f t="shared" si="15"/>
        <v>0</v>
      </c>
      <c r="H169" s="110"/>
      <c r="I169" s="110"/>
      <c r="J169" s="111">
        <f t="shared" si="16"/>
        <v>0</v>
      </c>
      <c r="K169" s="154">
        <f t="shared" si="17"/>
        <v>0</v>
      </c>
      <c r="L169" s="110">
        <f t="shared" si="18"/>
        <v>0</v>
      </c>
      <c r="M169" s="110">
        <f t="shared" si="19"/>
        <v>0</v>
      </c>
      <c r="N169" s="110">
        <f t="shared" si="20"/>
        <v>0</v>
      </c>
      <c r="O169" s="111">
        <f t="shared" si="21"/>
        <v>0</v>
      </c>
    </row>
    <row r="170" spans="1:15" ht="34.200000000000003">
      <c r="A170" s="170" t="s">
        <v>4212</v>
      </c>
      <c r="B170" s="171" t="s">
        <v>4352</v>
      </c>
      <c r="C170" s="172" t="s">
        <v>4205</v>
      </c>
      <c r="D170" s="173">
        <v>1</v>
      </c>
      <c r="E170" s="154"/>
      <c r="F170" s="110"/>
      <c r="G170" s="110">
        <f t="shared" si="15"/>
        <v>0</v>
      </c>
      <c r="H170" s="110"/>
      <c r="I170" s="110"/>
      <c r="J170" s="111">
        <f t="shared" si="16"/>
        <v>0</v>
      </c>
      <c r="K170" s="154">
        <f t="shared" si="17"/>
        <v>0</v>
      </c>
      <c r="L170" s="110">
        <f t="shared" si="18"/>
        <v>0</v>
      </c>
      <c r="M170" s="110">
        <f t="shared" si="19"/>
        <v>0</v>
      </c>
      <c r="N170" s="110">
        <f t="shared" si="20"/>
        <v>0</v>
      </c>
      <c r="O170" s="111">
        <f t="shared" si="21"/>
        <v>0</v>
      </c>
    </row>
    <row r="171" spans="1:15">
      <c r="A171" s="178"/>
      <c r="B171" s="170"/>
      <c r="C171" s="172"/>
      <c r="D171" s="173"/>
      <c r="E171" s="154"/>
      <c r="F171" s="110"/>
      <c r="G171" s="110">
        <f t="shared" si="15"/>
        <v>0</v>
      </c>
      <c r="H171" s="110"/>
      <c r="I171" s="110"/>
      <c r="J171" s="111">
        <f t="shared" si="16"/>
        <v>0</v>
      </c>
      <c r="K171" s="154">
        <f t="shared" si="17"/>
        <v>0</v>
      </c>
      <c r="L171" s="110">
        <f t="shared" si="18"/>
        <v>0</v>
      </c>
      <c r="M171" s="110">
        <f t="shared" si="19"/>
        <v>0</v>
      </c>
      <c r="N171" s="110">
        <f t="shared" si="20"/>
        <v>0</v>
      </c>
      <c r="O171" s="111">
        <f t="shared" si="21"/>
        <v>0</v>
      </c>
    </row>
    <row r="172" spans="1:15">
      <c r="A172" s="178"/>
      <c r="B172" s="175" t="s">
        <v>4353</v>
      </c>
      <c r="C172" s="172"/>
      <c r="D172" s="173"/>
      <c r="E172" s="154"/>
      <c r="F172" s="110"/>
      <c r="G172" s="110">
        <f t="shared" si="15"/>
        <v>0</v>
      </c>
      <c r="H172" s="110"/>
      <c r="I172" s="110"/>
      <c r="J172" s="111">
        <f t="shared" si="16"/>
        <v>0</v>
      </c>
      <c r="K172" s="154">
        <f t="shared" si="17"/>
        <v>0</v>
      </c>
      <c r="L172" s="110">
        <f t="shared" si="18"/>
        <v>0</v>
      </c>
      <c r="M172" s="110">
        <f t="shared" si="19"/>
        <v>0</v>
      </c>
      <c r="N172" s="110">
        <f t="shared" si="20"/>
        <v>0</v>
      </c>
      <c r="O172" s="111">
        <f t="shared" si="21"/>
        <v>0</v>
      </c>
    </row>
    <row r="173" spans="1:15" ht="24">
      <c r="A173" s="170"/>
      <c r="B173" s="174" t="s">
        <v>4354</v>
      </c>
      <c r="C173" s="172"/>
      <c r="D173" s="173"/>
      <c r="E173" s="154"/>
      <c r="F173" s="110"/>
      <c r="G173" s="110">
        <f t="shared" si="15"/>
        <v>0</v>
      </c>
      <c r="H173" s="110"/>
      <c r="I173" s="110"/>
      <c r="J173" s="111">
        <f t="shared" si="16"/>
        <v>0</v>
      </c>
      <c r="K173" s="154">
        <f t="shared" si="17"/>
        <v>0</v>
      </c>
      <c r="L173" s="110">
        <f t="shared" si="18"/>
        <v>0</v>
      </c>
      <c r="M173" s="110">
        <f t="shared" si="19"/>
        <v>0</v>
      </c>
      <c r="N173" s="110">
        <f t="shared" si="20"/>
        <v>0</v>
      </c>
      <c r="O173" s="111">
        <f t="shared" si="21"/>
        <v>0</v>
      </c>
    </row>
    <row r="174" spans="1:15">
      <c r="A174" s="170"/>
      <c r="B174" s="174" t="s">
        <v>4355</v>
      </c>
      <c r="C174" s="172"/>
      <c r="D174" s="173"/>
      <c r="E174" s="154"/>
      <c r="F174" s="110"/>
      <c r="G174" s="110">
        <f t="shared" ref="G174:G212" si="22">E174*F174</f>
        <v>0</v>
      </c>
      <c r="H174" s="110"/>
      <c r="I174" s="110"/>
      <c r="J174" s="111">
        <f t="shared" ref="J174:J212" si="23">ROUND(SUM(G174:I174),2)</f>
        <v>0</v>
      </c>
      <c r="K174" s="154">
        <f t="shared" ref="K174:K212" si="24">ROUND(D174*E174,2)</f>
        <v>0</v>
      </c>
      <c r="L174" s="110">
        <f t="shared" ref="L174:L212" si="25">ROUND(D174*G174,2)</f>
        <v>0</v>
      </c>
      <c r="M174" s="110">
        <f t="shared" ref="M174:M212" si="26">ROUND(D174*H174,2)</f>
        <v>0</v>
      </c>
      <c r="N174" s="110">
        <f t="shared" ref="N174:N212" si="27">ROUND(D174*I174,2)</f>
        <v>0</v>
      </c>
      <c r="O174" s="111">
        <f t="shared" ref="O174:O212" si="28">ROUND(SUM(L174:N174),2)</f>
        <v>0</v>
      </c>
    </row>
    <row r="175" spans="1:15" ht="57">
      <c r="A175" s="170"/>
      <c r="B175" s="177" t="s">
        <v>4356</v>
      </c>
      <c r="C175" s="172"/>
      <c r="D175" s="173"/>
      <c r="E175" s="154"/>
      <c r="F175" s="110"/>
      <c r="G175" s="110">
        <f t="shared" si="22"/>
        <v>0</v>
      </c>
      <c r="H175" s="110"/>
      <c r="I175" s="110"/>
      <c r="J175" s="111">
        <f t="shared" si="23"/>
        <v>0</v>
      </c>
      <c r="K175" s="154">
        <f t="shared" si="24"/>
        <v>0</v>
      </c>
      <c r="L175" s="110">
        <f t="shared" si="25"/>
        <v>0</v>
      </c>
      <c r="M175" s="110">
        <f t="shared" si="26"/>
        <v>0</v>
      </c>
      <c r="N175" s="110">
        <f t="shared" si="27"/>
        <v>0</v>
      </c>
      <c r="O175" s="111">
        <f t="shared" si="28"/>
        <v>0</v>
      </c>
    </row>
    <row r="176" spans="1:15">
      <c r="A176" s="170" t="s">
        <v>4203</v>
      </c>
      <c r="B176" s="171" t="s">
        <v>4357</v>
      </c>
      <c r="C176" s="172" t="s">
        <v>4205</v>
      </c>
      <c r="D176" s="173">
        <v>1</v>
      </c>
      <c r="E176" s="154"/>
      <c r="F176" s="110"/>
      <c r="G176" s="110">
        <f t="shared" si="22"/>
        <v>0</v>
      </c>
      <c r="H176" s="110"/>
      <c r="I176" s="110"/>
      <c r="J176" s="111">
        <f t="shared" si="23"/>
        <v>0</v>
      </c>
      <c r="K176" s="154">
        <f t="shared" si="24"/>
        <v>0</v>
      </c>
      <c r="L176" s="110">
        <f t="shared" si="25"/>
        <v>0</v>
      </c>
      <c r="M176" s="110">
        <f t="shared" si="26"/>
        <v>0</v>
      </c>
      <c r="N176" s="110">
        <f t="shared" si="27"/>
        <v>0</v>
      </c>
      <c r="O176" s="111">
        <f t="shared" si="28"/>
        <v>0</v>
      </c>
    </row>
    <row r="177" spans="1:15">
      <c r="A177" s="170" t="s">
        <v>4206</v>
      </c>
      <c r="B177" s="171" t="s">
        <v>4358</v>
      </c>
      <c r="C177" s="172" t="s">
        <v>4205</v>
      </c>
      <c r="D177" s="173">
        <v>1</v>
      </c>
      <c r="E177" s="154"/>
      <c r="F177" s="110"/>
      <c r="G177" s="110">
        <f t="shared" si="22"/>
        <v>0</v>
      </c>
      <c r="H177" s="110"/>
      <c r="I177" s="110"/>
      <c r="J177" s="111">
        <f t="shared" si="23"/>
        <v>0</v>
      </c>
      <c r="K177" s="154">
        <f t="shared" si="24"/>
        <v>0</v>
      </c>
      <c r="L177" s="110">
        <f t="shared" si="25"/>
        <v>0</v>
      </c>
      <c r="M177" s="110">
        <f t="shared" si="26"/>
        <v>0</v>
      </c>
      <c r="N177" s="110">
        <f t="shared" si="27"/>
        <v>0</v>
      </c>
      <c r="O177" s="111">
        <f t="shared" si="28"/>
        <v>0</v>
      </c>
    </row>
    <row r="178" spans="1:15">
      <c r="A178" s="170"/>
      <c r="B178" s="174" t="s">
        <v>4359</v>
      </c>
      <c r="C178" s="172"/>
      <c r="D178" s="173"/>
      <c r="E178" s="154"/>
      <c r="F178" s="110"/>
      <c r="G178" s="110">
        <f t="shared" si="22"/>
        <v>0</v>
      </c>
      <c r="H178" s="110"/>
      <c r="I178" s="110"/>
      <c r="J178" s="111">
        <f t="shared" si="23"/>
        <v>0</v>
      </c>
      <c r="K178" s="154">
        <f t="shared" si="24"/>
        <v>0</v>
      </c>
      <c r="L178" s="110">
        <f t="shared" si="25"/>
        <v>0</v>
      </c>
      <c r="M178" s="110">
        <f t="shared" si="26"/>
        <v>0</v>
      </c>
      <c r="N178" s="110">
        <f t="shared" si="27"/>
        <v>0</v>
      </c>
      <c r="O178" s="111">
        <f t="shared" si="28"/>
        <v>0</v>
      </c>
    </row>
    <row r="179" spans="1:15" ht="57">
      <c r="A179" s="170"/>
      <c r="B179" s="177" t="s">
        <v>4360</v>
      </c>
      <c r="C179" s="172"/>
      <c r="D179" s="173"/>
      <c r="E179" s="154"/>
      <c r="F179" s="110"/>
      <c r="G179" s="110">
        <f t="shared" si="22"/>
        <v>0</v>
      </c>
      <c r="H179" s="110"/>
      <c r="I179" s="110"/>
      <c r="J179" s="111">
        <f t="shared" si="23"/>
        <v>0</v>
      </c>
      <c r="K179" s="154">
        <f t="shared" si="24"/>
        <v>0</v>
      </c>
      <c r="L179" s="110">
        <f t="shared" si="25"/>
        <v>0</v>
      </c>
      <c r="M179" s="110">
        <f t="shared" si="26"/>
        <v>0</v>
      </c>
      <c r="N179" s="110">
        <f t="shared" si="27"/>
        <v>0</v>
      </c>
      <c r="O179" s="111">
        <f t="shared" si="28"/>
        <v>0</v>
      </c>
    </row>
    <row r="180" spans="1:15">
      <c r="A180" s="170" t="s">
        <v>4208</v>
      </c>
      <c r="B180" s="171" t="s">
        <v>4361</v>
      </c>
      <c r="C180" s="172" t="s">
        <v>4205</v>
      </c>
      <c r="D180" s="173">
        <v>1</v>
      </c>
      <c r="E180" s="154"/>
      <c r="F180" s="110"/>
      <c r="G180" s="110">
        <f t="shared" si="22"/>
        <v>0</v>
      </c>
      <c r="H180" s="110"/>
      <c r="I180" s="110"/>
      <c r="J180" s="111">
        <f t="shared" si="23"/>
        <v>0</v>
      </c>
      <c r="K180" s="154">
        <f t="shared" si="24"/>
        <v>0</v>
      </c>
      <c r="L180" s="110">
        <f t="shared" si="25"/>
        <v>0</v>
      </c>
      <c r="M180" s="110">
        <f t="shared" si="26"/>
        <v>0</v>
      </c>
      <c r="N180" s="110">
        <f t="shared" si="27"/>
        <v>0</v>
      </c>
      <c r="O180" s="111">
        <f t="shared" si="28"/>
        <v>0</v>
      </c>
    </row>
    <row r="181" spans="1:15">
      <c r="A181" s="170" t="s">
        <v>4210</v>
      </c>
      <c r="B181" s="171" t="s">
        <v>4362</v>
      </c>
      <c r="C181" s="172" t="s">
        <v>4205</v>
      </c>
      <c r="D181" s="173">
        <v>1</v>
      </c>
      <c r="E181" s="154"/>
      <c r="F181" s="110"/>
      <c r="G181" s="110">
        <f t="shared" si="22"/>
        <v>0</v>
      </c>
      <c r="H181" s="110"/>
      <c r="I181" s="110"/>
      <c r="J181" s="111">
        <f t="shared" si="23"/>
        <v>0</v>
      </c>
      <c r="K181" s="154">
        <f t="shared" si="24"/>
        <v>0</v>
      </c>
      <c r="L181" s="110">
        <f t="shared" si="25"/>
        <v>0</v>
      </c>
      <c r="M181" s="110">
        <f t="shared" si="26"/>
        <v>0</v>
      </c>
      <c r="N181" s="110">
        <f t="shared" si="27"/>
        <v>0</v>
      </c>
      <c r="O181" s="111">
        <f t="shared" si="28"/>
        <v>0</v>
      </c>
    </row>
    <row r="182" spans="1:15">
      <c r="A182" s="170" t="s">
        <v>4212</v>
      </c>
      <c r="B182" s="171" t="s">
        <v>4363</v>
      </c>
      <c r="C182" s="172" t="s">
        <v>4205</v>
      </c>
      <c r="D182" s="173">
        <v>1</v>
      </c>
      <c r="E182" s="154"/>
      <c r="F182" s="110"/>
      <c r="G182" s="110">
        <f t="shared" si="22"/>
        <v>0</v>
      </c>
      <c r="H182" s="110"/>
      <c r="I182" s="110"/>
      <c r="J182" s="111">
        <f t="shared" si="23"/>
        <v>0</v>
      </c>
      <c r="K182" s="154">
        <f t="shared" si="24"/>
        <v>0</v>
      </c>
      <c r="L182" s="110">
        <f t="shared" si="25"/>
        <v>0</v>
      </c>
      <c r="M182" s="110">
        <f t="shared" si="26"/>
        <v>0</v>
      </c>
      <c r="N182" s="110">
        <f t="shared" si="27"/>
        <v>0</v>
      </c>
      <c r="O182" s="111">
        <f t="shared" si="28"/>
        <v>0</v>
      </c>
    </row>
    <row r="183" spans="1:15">
      <c r="A183" s="170" t="s">
        <v>4214</v>
      </c>
      <c r="B183" s="171" t="s">
        <v>4364</v>
      </c>
      <c r="C183" s="172" t="s">
        <v>4205</v>
      </c>
      <c r="D183" s="173">
        <v>1</v>
      </c>
      <c r="E183" s="154"/>
      <c r="F183" s="110"/>
      <c r="G183" s="110">
        <f t="shared" si="22"/>
        <v>0</v>
      </c>
      <c r="H183" s="110"/>
      <c r="I183" s="110"/>
      <c r="J183" s="111">
        <f t="shared" si="23"/>
        <v>0</v>
      </c>
      <c r="K183" s="154">
        <f t="shared" si="24"/>
        <v>0</v>
      </c>
      <c r="L183" s="110">
        <f t="shared" si="25"/>
        <v>0</v>
      </c>
      <c r="M183" s="110">
        <f t="shared" si="26"/>
        <v>0</v>
      </c>
      <c r="N183" s="110">
        <f t="shared" si="27"/>
        <v>0</v>
      </c>
      <c r="O183" s="111">
        <f t="shared" si="28"/>
        <v>0</v>
      </c>
    </row>
    <row r="184" spans="1:15" ht="22.8">
      <c r="A184" s="170" t="s">
        <v>4216</v>
      </c>
      <c r="B184" s="171" t="s">
        <v>4365</v>
      </c>
      <c r="C184" s="172" t="s">
        <v>4205</v>
      </c>
      <c r="D184" s="173">
        <v>1</v>
      </c>
      <c r="E184" s="154"/>
      <c r="F184" s="110"/>
      <c r="G184" s="110">
        <f t="shared" si="22"/>
        <v>0</v>
      </c>
      <c r="H184" s="110"/>
      <c r="I184" s="110"/>
      <c r="J184" s="111">
        <f t="shared" si="23"/>
        <v>0</v>
      </c>
      <c r="K184" s="154">
        <f t="shared" si="24"/>
        <v>0</v>
      </c>
      <c r="L184" s="110">
        <f t="shared" si="25"/>
        <v>0</v>
      </c>
      <c r="M184" s="110">
        <f t="shared" si="26"/>
        <v>0</v>
      </c>
      <c r="N184" s="110">
        <f t="shared" si="27"/>
        <v>0</v>
      </c>
      <c r="O184" s="111">
        <f t="shared" si="28"/>
        <v>0</v>
      </c>
    </row>
    <row r="185" spans="1:15">
      <c r="A185" s="170" t="s">
        <v>4260</v>
      </c>
      <c r="B185" s="171" t="s">
        <v>4366</v>
      </c>
      <c r="C185" s="172" t="s">
        <v>4205</v>
      </c>
      <c r="D185" s="173">
        <v>1</v>
      </c>
      <c r="E185" s="154"/>
      <c r="F185" s="110"/>
      <c r="G185" s="110">
        <f t="shared" si="22"/>
        <v>0</v>
      </c>
      <c r="H185" s="110"/>
      <c r="I185" s="110"/>
      <c r="J185" s="111">
        <f t="shared" si="23"/>
        <v>0</v>
      </c>
      <c r="K185" s="154">
        <f t="shared" si="24"/>
        <v>0</v>
      </c>
      <c r="L185" s="110">
        <f t="shared" si="25"/>
        <v>0</v>
      </c>
      <c r="M185" s="110">
        <f t="shared" si="26"/>
        <v>0</v>
      </c>
      <c r="N185" s="110">
        <f t="shared" si="27"/>
        <v>0</v>
      </c>
      <c r="O185" s="111">
        <f t="shared" si="28"/>
        <v>0</v>
      </c>
    </row>
    <row r="186" spans="1:15">
      <c r="A186" s="170" t="s">
        <v>4264</v>
      </c>
      <c r="B186" s="171" t="s">
        <v>4302</v>
      </c>
      <c r="C186" s="172" t="s">
        <v>4205</v>
      </c>
      <c r="D186" s="173">
        <v>1</v>
      </c>
      <c r="E186" s="154"/>
      <c r="F186" s="110"/>
      <c r="G186" s="110">
        <f t="shared" si="22"/>
        <v>0</v>
      </c>
      <c r="H186" s="110"/>
      <c r="I186" s="110"/>
      <c r="J186" s="111">
        <f t="shared" si="23"/>
        <v>0</v>
      </c>
      <c r="K186" s="154">
        <f t="shared" si="24"/>
        <v>0</v>
      </c>
      <c r="L186" s="110">
        <f t="shared" si="25"/>
        <v>0</v>
      </c>
      <c r="M186" s="110">
        <f t="shared" si="26"/>
        <v>0</v>
      </c>
      <c r="N186" s="110">
        <f t="shared" si="27"/>
        <v>0</v>
      </c>
      <c r="O186" s="111">
        <f t="shared" si="28"/>
        <v>0</v>
      </c>
    </row>
    <row r="187" spans="1:15" ht="22.8">
      <c r="A187" s="170" t="s">
        <v>4265</v>
      </c>
      <c r="B187" s="171" t="s">
        <v>4367</v>
      </c>
      <c r="C187" s="172" t="s">
        <v>4205</v>
      </c>
      <c r="D187" s="173">
        <v>1</v>
      </c>
      <c r="E187" s="154"/>
      <c r="F187" s="110"/>
      <c r="G187" s="110">
        <f t="shared" si="22"/>
        <v>0</v>
      </c>
      <c r="H187" s="110"/>
      <c r="I187" s="110"/>
      <c r="J187" s="111">
        <f t="shared" si="23"/>
        <v>0</v>
      </c>
      <c r="K187" s="154">
        <f t="shared" si="24"/>
        <v>0</v>
      </c>
      <c r="L187" s="110">
        <f t="shared" si="25"/>
        <v>0</v>
      </c>
      <c r="M187" s="110">
        <f t="shared" si="26"/>
        <v>0</v>
      </c>
      <c r="N187" s="110">
        <f t="shared" si="27"/>
        <v>0</v>
      </c>
      <c r="O187" s="111">
        <f t="shared" si="28"/>
        <v>0</v>
      </c>
    </row>
    <row r="188" spans="1:15">
      <c r="A188" s="178"/>
      <c r="B188" s="170"/>
      <c r="C188" s="172"/>
      <c r="D188" s="173"/>
      <c r="E188" s="154"/>
      <c r="F188" s="110"/>
      <c r="G188" s="110">
        <f t="shared" si="22"/>
        <v>0</v>
      </c>
      <c r="H188" s="110"/>
      <c r="I188" s="110"/>
      <c r="J188" s="111">
        <f t="shared" si="23"/>
        <v>0</v>
      </c>
      <c r="K188" s="154">
        <f t="shared" si="24"/>
        <v>0</v>
      </c>
      <c r="L188" s="110">
        <f t="shared" si="25"/>
        <v>0</v>
      </c>
      <c r="M188" s="110">
        <f t="shared" si="26"/>
        <v>0</v>
      </c>
      <c r="N188" s="110">
        <f t="shared" si="27"/>
        <v>0</v>
      </c>
      <c r="O188" s="111">
        <f t="shared" si="28"/>
        <v>0</v>
      </c>
    </row>
    <row r="189" spans="1:15">
      <c r="A189" s="178"/>
      <c r="B189" s="175" t="s">
        <v>4368</v>
      </c>
      <c r="C189" s="172"/>
      <c r="D189" s="173"/>
      <c r="E189" s="154"/>
      <c r="F189" s="110"/>
      <c r="G189" s="110">
        <f t="shared" si="22"/>
        <v>0</v>
      </c>
      <c r="H189" s="110"/>
      <c r="I189" s="110"/>
      <c r="J189" s="111">
        <f t="shared" si="23"/>
        <v>0</v>
      </c>
      <c r="K189" s="154">
        <f t="shared" si="24"/>
        <v>0</v>
      </c>
      <c r="L189" s="110">
        <f t="shared" si="25"/>
        <v>0</v>
      </c>
      <c r="M189" s="110">
        <f t="shared" si="26"/>
        <v>0</v>
      </c>
      <c r="N189" s="110">
        <f t="shared" si="27"/>
        <v>0</v>
      </c>
      <c r="O189" s="111">
        <f t="shared" si="28"/>
        <v>0</v>
      </c>
    </row>
    <row r="190" spans="1:15">
      <c r="A190" s="170"/>
      <c r="B190" s="174" t="s">
        <v>4202</v>
      </c>
      <c r="C190" s="172"/>
      <c r="D190" s="173"/>
      <c r="E190" s="154"/>
      <c r="F190" s="110"/>
      <c r="G190" s="110">
        <f t="shared" si="22"/>
        <v>0</v>
      </c>
      <c r="H190" s="110"/>
      <c r="I190" s="110"/>
      <c r="J190" s="111">
        <f t="shared" si="23"/>
        <v>0</v>
      </c>
      <c r="K190" s="154">
        <f t="shared" si="24"/>
        <v>0</v>
      </c>
      <c r="L190" s="110">
        <f t="shared" si="25"/>
        <v>0</v>
      </c>
      <c r="M190" s="110">
        <f t="shared" si="26"/>
        <v>0</v>
      </c>
      <c r="N190" s="110">
        <f t="shared" si="27"/>
        <v>0</v>
      </c>
      <c r="O190" s="111">
        <f t="shared" si="28"/>
        <v>0</v>
      </c>
    </row>
    <row r="191" spans="1:15">
      <c r="A191" s="170"/>
      <c r="B191" s="174" t="s">
        <v>4369</v>
      </c>
      <c r="C191" s="172"/>
      <c r="D191" s="173"/>
      <c r="E191" s="154"/>
      <c r="F191" s="110"/>
      <c r="G191" s="110">
        <f t="shared" si="22"/>
        <v>0</v>
      </c>
      <c r="H191" s="110"/>
      <c r="I191" s="110"/>
      <c r="J191" s="111">
        <f t="shared" si="23"/>
        <v>0</v>
      </c>
      <c r="K191" s="154">
        <f t="shared" si="24"/>
        <v>0</v>
      </c>
      <c r="L191" s="110">
        <f t="shared" si="25"/>
        <v>0</v>
      </c>
      <c r="M191" s="110">
        <f t="shared" si="26"/>
        <v>0</v>
      </c>
      <c r="N191" s="110">
        <f t="shared" si="27"/>
        <v>0</v>
      </c>
      <c r="O191" s="111">
        <f t="shared" si="28"/>
        <v>0</v>
      </c>
    </row>
    <row r="192" spans="1:15" ht="34.799999999999997" customHeight="1">
      <c r="A192" s="170" t="s">
        <v>4203</v>
      </c>
      <c r="B192" s="171" t="s">
        <v>4370</v>
      </c>
      <c r="C192" s="172" t="s">
        <v>4205</v>
      </c>
      <c r="D192" s="173">
        <v>1</v>
      </c>
      <c r="E192" s="154"/>
      <c r="F192" s="110"/>
      <c r="G192" s="110">
        <f t="shared" si="22"/>
        <v>0</v>
      </c>
      <c r="H192" s="110"/>
      <c r="I192" s="110"/>
      <c r="J192" s="111">
        <f t="shared" si="23"/>
        <v>0</v>
      </c>
      <c r="K192" s="154">
        <f t="shared" si="24"/>
        <v>0</v>
      </c>
      <c r="L192" s="110">
        <f t="shared" si="25"/>
        <v>0</v>
      </c>
      <c r="M192" s="110">
        <f t="shared" si="26"/>
        <v>0</v>
      </c>
      <c r="N192" s="110">
        <f t="shared" si="27"/>
        <v>0</v>
      </c>
      <c r="O192" s="111">
        <f t="shared" si="28"/>
        <v>0</v>
      </c>
    </row>
    <row r="193" spans="1:15">
      <c r="A193" s="170"/>
      <c r="B193" s="174" t="s">
        <v>4371</v>
      </c>
      <c r="C193" s="172"/>
      <c r="D193" s="173"/>
      <c r="E193" s="154"/>
      <c r="F193" s="110"/>
      <c r="G193" s="110">
        <f t="shared" si="22"/>
        <v>0</v>
      </c>
      <c r="H193" s="110"/>
      <c r="I193" s="110"/>
      <c r="J193" s="111">
        <f t="shared" si="23"/>
        <v>0</v>
      </c>
      <c r="K193" s="154">
        <f t="shared" si="24"/>
        <v>0</v>
      </c>
      <c r="L193" s="110">
        <f t="shared" si="25"/>
        <v>0</v>
      </c>
      <c r="M193" s="110">
        <f t="shared" si="26"/>
        <v>0</v>
      </c>
      <c r="N193" s="110">
        <f t="shared" si="27"/>
        <v>0</v>
      </c>
      <c r="O193" s="111">
        <f t="shared" si="28"/>
        <v>0</v>
      </c>
    </row>
    <row r="194" spans="1:15" ht="45.6">
      <c r="A194" s="170" t="s">
        <v>4206</v>
      </c>
      <c r="B194" s="171" t="s">
        <v>4372</v>
      </c>
      <c r="C194" s="172" t="s">
        <v>4205</v>
      </c>
      <c r="D194" s="173">
        <v>1</v>
      </c>
      <c r="E194" s="154"/>
      <c r="F194" s="110"/>
      <c r="G194" s="110">
        <f t="shared" si="22"/>
        <v>0</v>
      </c>
      <c r="H194" s="110"/>
      <c r="I194" s="110"/>
      <c r="J194" s="111">
        <f t="shared" si="23"/>
        <v>0</v>
      </c>
      <c r="K194" s="154">
        <f t="shared" si="24"/>
        <v>0</v>
      </c>
      <c r="L194" s="110">
        <f t="shared" si="25"/>
        <v>0</v>
      </c>
      <c r="M194" s="110">
        <f t="shared" si="26"/>
        <v>0</v>
      </c>
      <c r="N194" s="110">
        <f t="shared" si="27"/>
        <v>0</v>
      </c>
      <c r="O194" s="111">
        <f t="shared" si="28"/>
        <v>0</v>
      </c>
    </row>
    <row r="195" spans="1:15">
      <c r="A195" s="170"/>
      <c r="B195" s="174" t="s">
        <v>4373</v>
      </c>
      <c r="C195" s="172"/>
      <c r="D195" s="173"/>
      <c r="E195" s="154"/>
      <c r="F195" s="110"/>
      <c r="G195" s="110">
        <f t="shared" si="22"/>
        <v>0</v>
      </c>
      <c r="H195" s="110"/>
      <c r="I195" s="110"/>
      <c r="J195" s="111">
        <f t="shared" si="23"/>
        <v>0</v>
      </c>
      <c r="K195" s="154">
        <f t="shared" si="24"/>
        <v>0</v>
      </c>
      <c r="L195" s="110">
        <f t="shared" si="25"/>
        <v>0</v>
      </c>
      <c r="M195" s="110">
        <f t="shared" si="26"/>
        <v>0</v>
      </c>
      <c r="N195" s="110">
        <f t="shared" si="27"/>
        <v>0</v>
      </c>
      <c r="O195" s="111">
        <f t="shared" si="28"/>
        <v>0</v>
      </c>
    </row>
    <row r="196" spans="1:15" ht="22.8">
      <c r="A196" s="170" t="s">
        <v>4208</v>
      </c>
      <c r="B196" s="171" t="s">
        <v>4374</v>
      </c>
      <c r="C196" s="172" t="s">
        <v>4205</v>
      </c>
      <c r="D196" s="173">
        <v>1</v>
      </c>
      <c r="E196" s="154"/>
      <c r="F196" s="110"/>
      <c r="G196" s="110">
        <f t="shared" si="22"/>
        <v>0</v>
      </c>
      <c r="H196" s="110"/>
      <c r="I196" s="110"/>
      <c r="J196" s="111">
        <f t="shared" si="23"/>
        <v>0</v>
      </c>
      <c r="K196" s="154">
        <f t="shared" si="24"/>
        <v>0</v>
      </c>
      <c r="L196" s="110">
        <f t="shared" si="25"/>
        <v>0</v>
      </c>
      <c r="M196" s="110">
        <f t="shared" si="26"/>
        <v>0</v>
      </c>
      <c r="N196" s="110">
        <f t="shared" si="27"/>
        <v>0</v>
      </c>
      <c r="O196" s="111">
        <f t="shared" si="28"/>
        <v>0</v>
      </c>
    </row>
    <row r="197" spans="1:15">
      <c r="A197" s="170"/>
      <c r="B197" s="174" t="s">
        <v>4375</v>
      </c>
      <c r="C197" s="172"/>
      <c r="D197" s="173"/>
      <c r="E197" s="154"/>
      <c r="F197" s="110"/>
      <c r="G197" s="110">
        <f t="shared" si="22"/>
        <v>0</v>
      </c>
      <c r="H197" s="110"/>
      <c r="I197" s="110"/>
      <c r="J197" s="111">
        <f t="shared" si="23"/>
        <v>0</v>
      </c>
      <c r="K197" s="154">
        <f t="shared" si="24"/>
        <v>0</v>
      </c>
      <c r="L197" s="110">
        <f t="shared" si="25"/>
        <v>0</v>
      </c>
      <c r="M197" s="110">
        <f t="shared" si="26"/>
        <v>0</v>
      </c>
      <c r="N197" s="110">
        <f t="shared" si="27"/>
        <v>0</v>
      </c>
      <c r="O197" s="111">
        <f t="shared" si="28"/>
        <v>0</v>
      </c>
    </row>
    <row r="198" spans="1:15" ht="22.8">
      <c r="A198" s="170" t="s">
        <v>4210</v>
      </c>
      <c r="B198" s="171" t="s">
        <v>4376</v>
      </c>
      <c r="C198" s="172" t="s">
        <v>4205</v>
      </c>
      <c r="D198" s="173">
        <v>1</v>
      </c>
      <c r="E198" s="154"/>
      <c r="F198" s="110"/>
      <c r="G198" s="110">
        <f t="shared" si="22"/>
        <v>0</v>
      </c>
      <c r="H198" s="110"/>
      <c r="I198" s="110"/>
      <c r="J198" s="111">
        <f t="shared" si="23"/>
        <v>0</v>
      </c>
      <c r="K198" s="154">
        <f t="shared" si="24"/>
        <v>0</v>
      </c>
      <c r="L198" s="110">
        <f t="shared" si="25"/>
        <v>0</v>
      </c>
      <c r="M198" s="110">
        <f t="shared" si="26"/>
        <v>0</v>
      </c>
      <c r="N198" s="110">
        <f t="shared" si="27"/>
        <v>0</v>
      </c>
      <c r="O198" s="111">
        <f t="shared" si="28"/>
        <v>0</v>
      </c>
    </row>
    <row r="199" spans="1:15">
      <c r="A199" s="170"/>
      <c r="B199" s="174" t="s">
        <v>4377</v>
      </c>
      <c r="C199" s="172"/>
      <c r="D199" s="173"/>
      <c r="E199" s="154"/>
      <c r="F199" s="110"/>
      <c r="G199" s="110">
        <f t="shared" si="22"/>
        <v>0</v>
      </c>
      <c r="H199" s="110"/>
      <c r="I199" s="110"/>
      <c r="J199" s="111">
        <f t="shared" si="23"/>
        <v>0</v>
      </c>
      <c r="K199" s="154">
        <f t="shared" si="24"/>
        <v>0</v>
      </c>
      <c r="L199" s="110">
        <f t="shared" si="25"/>
        <v>0</v>
      </c>
      <c r="M199" s="110">
        <f t="shared" si="26"/>
        <v>0</v>
      </c>
      <c r="N199" s="110">
        <f t="shared" si="27"/>
        <v>0</v>
      </c>
      <c r="O199" s="111">
        <f t="shared" si="28"/>
        <v>0</v>
      </c>
    </row>
    <row r="200" spans="1:15" ht="22.8">
      <c r="A200" s="170" t="s">
        <v>4212</v>
      </c>
      <c r="B200" s="171" t="s">
        <v>4378</v>
      </c>
      <c r="C200" s="172" t="s">
        <v>4205</v>
      </c>
      <c r="D200" s="173">
        <v>1</v>
      </c>
      <c r="E200" s="154"/>
      <c r="F200" s="110"/>
      <c r="G200" s="110">
        <f t="shared" si="22"/>
        <v>0</v>
      </c>
      <c r="H200" s="110"/>
      <c r="I200" s="110"/>
      <c r="J200" s="111">
        <f t="shared" si="23"/>
        <v>0</v>
      </c>
      <c r="K200" s="154">
        <f t="shared" si="24"/>
        <v>0</v>
      </c>
      <c r="L200" s="110">
        <f t="shared" si="25"/>
        <v>0</v>
      </c>
      <c r="M200" s="110">
        <f t="shared" si="26"/>
        <v>0</v>
      </c>
      <c r="N200" s="110">
        <f t="shared" si="27"/>
        <v>0</v>
      </c>
      <c r="O200" s="111">
        <f t="shared" si="28"/>
        <v>0</v>
      </c>
    </row>
    <row r="201" spans="1:15">
      <c r="A201" s="170" t="s">
        <v>4214</v>
      </c>
      <c r="B201" s="171" t="s">
        <v>4379</v>
      </c>
      <c r="C201" s="172" t="s">
        <v>4205</v>
      </c>
      <c r="D201" s="173">
        <v>1</v>
      </c>
      <c r="E201" s="154"/>
      <c r="F201" s="110"/>
      <c r="G201" s="110">
        <f t="shared" si="22"/>
        <v>0</v>
      </c>
      <c r="H201" s="110"/>
      <c r="I201" s="110"/>
      <c r="J201" s="111">
        <f t="shared" si="23"/>
        <v>0</v>
      </c>
      <c r="K201" s="154">
        <f t="shared" si="24"/>
        <v>0</v>
      </c>
      <c r="L201" s="110">
        <f t="shared" si="25"/>
        <v>0</v>
      </c>
      <c r="M201" s="110">
        <f t="shared" si="26"/>
        <v>0</v>
      </c>
      <c r="N201" s="110">
        <f t="shared" si="27"/>
        <v>0</v>
      </c>
      <c r="O201" s="111">
        <f t="shared" si="28"/>
        <v>0</v>
      </c>
    </row>
    <row r="202" spans="1:15">
      <c r="A202" s="170"/>
      <c r="B202" s="174" t="s">
        <v>4380</v>
      </c>
      <c r="C202" s="172"/>
      <c r="D202" s="173"/>
      <c r="E202" s="154"/>
      <c r="F202" s="110"/>
      <c r="G202" s="110">
        <f t="shared" si="22"/>
        <v>0</v>
      </c>
      <c r="H202" s="110"/>
      <c r="I202" s="110"/>
      <c r="J202" s="111">
        <f t="shared" si="23"/>
        <v>0</v>
      </c>
      <c r="K202" s="154">
        <f t="shared" si="24"/>
        <v>0</v>
      </c>
      <c r="L202" s="110">
        <f t="shared" si="25"/>
        <v>0</v>
      </c>
      <c r="M202" s="110">
        <f t="shared" si="26"/>
        <v>0</v>
      </c>
      <c r="N202" s="110">
        <f t="shared" si="27"/>
        <v>0</v>
      </c>
      <c r="O202" s="111">
        <f t="shared" si="28"/>
        <v>0</v>
      </c>
    </row>
    <row r="203" spans="1:15">
      <c r="A203" s="170" t="s">
        <v>4216</v>
      </c>
      <c r="B203" s="171" t="s">
        <v>4381</v>
      </c>
      <c r="C203" s="172" t="s">
        <v>4205</v>
      </c>
      <c r="D203" s="173">
        <v>1</v>
      </c>
      <c r="E203" s="154"/>
      <c r="F203" s="110"/>
      <c r="G203" s="110">
        <f t="shared" si="22"/>
        <v>0</v>
      </c>
      <c r="H203" s="110"/>
      <c r="I203" s="110"/>
      <c r="J203" s="111">
        <f t="shared" si="23"/>
        <v>0</v>
      </c>
      <c r="K203" s="154">
        <f t="shared" si="24"/>
        <v>0</v>
      </c>
      <c r="L203" s="110">
        <f t="shared" si="25"/>
        <v>0</v>
      </c>
      <c r="M203" s="110">
        <f t="shared" si="26"/>
        <v>0</v>
      </c>
      <c r="N203" s="110">
        <f t="shared" si="27"/>
        <v>0</v>
      </c>
      <c r="O203" s="111">
        <f t="shared" si="28"/>
        <v>0</v>
      </c>
    </row>
    <row r="204" spans="1:15">
      <c r="A204" s="178"/>
      <c r="B204" s="170"/>
      <c r="C204" s="172"/>
      <c r="D204" s="173"/>
      <c r="E204" s="154"/>
      <c r="F204" s="110"/>
      <c r="G204" s="110">
        <f t="shared" si="22"/>
        <v>0</v>
      </c>
      <c r="H204" s="110"/>
      <c r="I204" s="110"/>
      <c r="J204" s="111">
        <f t="shared" si="23"/>
        <v>0</v>
      </c>
      <c r="K204" s="154">
        <f t="shared" si="24"/>
        <v>0</v>
      </c>
      <c r="L204" s="110">
        <f t="shared" si="25"/>
        <v>0</v>
      </c>
      <c r="M204" s="110">
        <f t="shared" si="26"/>
        <v>0</v>
      </c>
      <c r="N204" s="110">
        <f t="shared" si="27"/>
        <v>0</v>
      </c>
      <c r="O204" s="111">
        <f t="shared" si="28"/>
        <v>0</v>
      </c>
    </row>
    <row r="205" spans="1:15">
      <c r="A205" s="178"/>
      <c r="B205" s="175" t="s">
        <v>4382</v>
      </c>
      <c r="C205" s="172"/>
      <c r="D205" s="173"/>
      <c r="E205" s="154"/>
      <c r="F205" s="110"/>
      <c r="G205" s="110">
        <f t="shared" si="22"/>
        <v>0</v>
      </c>
      <c r="H205" s="110"/>
      <c r="I205" s="110"/>
      <c r="J205" s="111">
        <f t="shared" si="23"/>
        <v>0</v>
      </c>
      <c r="K205" s="154">
        <f t="shared" si="24"/>
        <v>0</v>
      </c>
      <c r="L205" s="110">
        <f t="shared" si="25"/>
        <v>0</v>
      </c>
      <c r="M205" s="110">
        <f t="shared" si="26"/>
        <v>0</v>
      </c>
      <c r="N205" s="110">
        <f t="shared" si="27"/>
        <v>0</v>
      </c>
      <c r="O205" s="111">
        <f t="shared" si="28"/>
        <v>0</v>
      </c>
    </row>
    <row r="206" spans="1:15">
      <c r="A206" s="170"/>
      <c r="B206" s="174" t="s">
        <v>4383</v>
      </c>
      <c r="C206" s="172"/>
      <c r="D206" s="173"/>
      <c r="E206" s="154"/>
      <c r="F206" s="110"/>
      <c r="G206" s="110">
        <f t="shared" si="22"/>
        <v>0</v>
      </c>
      <c r="H206" s="110"/>
      <c r="I206" s="110"/>
      <c r="J206" s="111">
        <f t="shared" si="23"/>
        <v>0</v>
      </c>
      <c r="K206" s="154">
        <f t="shared" si="24"/>
        <v>0</v>
      </c>
      <c r="L206" s="110">
        <f t="shared" si="25"/>
        <v>0</v>
      </c>
      <c r="M206" s="110">
        <f t="shared" si="26"/>
        <v>0</v>
      </c>
      <c r="N206" s="110">
        <f t="shared" si="27"/>
        <v>0</v>
      </c>
      <c r="O206" s="111">
        <f t="shared" si="28"/>
        <v>0</v>
      </c>
    </row>
    <row r="207" spans="1:15" ht="102.6">
      <c r="A207" s="170"/>
      <c r="B207" s="177" t="s">
        <v>4384</v>
      </c>
      <c r="C207" s="172"/>
      <c r="D207" s="173"/>
      <c r="E207" s="154"/>
      <c r="F207" s="110"/>
      <c r="G207" s="110">
        <f t="shared" si="22"/>
        <v>0</v>
      </c>
      <c r="H207" s="110"/>
      <c r="I207" s="110"/>
      <c r="J207" s="111">
        <f t="shared" si="23"/>
        <v>0</v>
      </c>
      <c r="K207" s="154">
        <f t="shared" si="24"/>
        <v>0</v>
      </c>
      <c r="L207" s="110">
        <f t="shared" si="25"/>
        <v>0</v>
      </c>
      <c r="M207" s="110">
        <f t="shared" si="26"/>
        <v>0</v>
      </c>
      <c r="N207" s="110">
        <f t="shared" si="27"/>
        <v>0</v>
      </c>
      <c r="O207" s="111">
        <f t="shared" si="28"/>
        <v>0</v>
      </c>
    </row>
    <row r="208" spans="1:15" ht="22.8">
      <c r="A208" s="170" t="s">
        <v>4203</v>
      </c>
      <c r="B208" s="171" t="s">
        <v>4385</v>
      </c>
      <c r="C208" s="172" t="s">
        <v>4205</v>
      </c>
      <c r="D208" s="173">
        <v>1</v>
      </c>
      <c r="E208" s="154"/>
      <c r="F208" s="110"/>
      <c r="G208" s="110">
        <f t="shared" si="22"/>
        <v>0</v>
      </c>
      <c r="H208" s="110"/>
      <c r="I208" s="110"/>
      <c r="J208" s="111">
        <f t="shared" si="23"/>
        <v>0</v>
      </c>
      <c r="K208" s="154">
        <f t="shared" si="24"/>
        <v>0</v>
      </c>
      <c r="L208" s="110">
        <f t="shared" si="25"/>
        <v>0</v>
      </c>
      <c r="M208" s="110">
        <f t="shared" si="26"/>
        <v>0</v>
      </c>
      <c r="N208" s="110">
        <f t="shared" si="27"/>
        <v>0</v>
      </c>
      <c r="O208" s="111">
        <f t="shared" si="28"/>
        <v>0</v>
      </c>
    </row>
    <row r="209" spans="1:15" ht="22.2" customHeight="1">
      <c r="A209" s="170" t="s">
        <v>4206</v>
      </c>
      <c r="B209" s="171" t="s">
        <v>4385</v>
      </c>
      <c r="C209" s="172" t="s">
        <v>4205</v>
      </c>
      <c r="D209" s="173">
        <v>1</v>
      </c>
      <c r="E209" s="154"/>
      <c r="F209" s="110"/>
      <c r="G209" s="110">
        <f t="shared" si="22"/>
        <v>0</v>
      </c>
      <c r="H209" s="110"/>
      <c r="I209" s="110"/>
      <c r="J209" s="111">
        <f t="shared" si="23"/>
        <v>0</v>
      </c>
      <c r="K209" s="154">
        <f t="shared" si="24"/>
        <v>0</v>
      </c>
      <c r="L209" s="110">
        <f t="shared" si="25"/>
        <v>0</v>
      </c>
      <c r="M209" s="110">
        <f t="shared" si="26"/>
        <v>0</v>
      </c>
      <c r="N209" s="110">
        <f t="shared" si="27"/>
        <v>0</v>
      </c>
      <c r="O209" s="111">
        <f t="shared" si="28"/>
        <v>0</v>
      </c>
    </row>
    <row r="210" spans="1:15">
      <c r="A210" s="170"/>
      <c r="B210" s="171"/>
      <c r="C210" s="172"/>
      <c r="D210" s="173"/>
      <c r="E210" s="154"/>
      <c r="F210" s="110"/>
      <c r="G210" s="110">
        <f t="shared" si="22"/>
        <v>0</v>
      </c>
      <c r="H210" s="110"/>
      <c r="I210" s="110"/>
      <c r="J210" s="111">
        <f t="shared" si="23"/>
        <v>0</v>
      </c>
      <c r="K210" s="154">
        <f t="shared" si="24"/>
        <v>0</v>
      </c>
      <c r="L210" s="110">
        <f t="shared" si="25"/>
        <v>0</v>
      </c>
      <c r="M210" s="110">
        <f t="shared" si="26"/>
        <v>0</v>
      </c>
      <c r="N210" s="110">
        <f t="shared" si="27"/>
        <v>0</v>
      </c>
      <c r="O210" s="111">
        <f t="shared" si="28"/>
        <v>0</v>
      </c>
    </row>
    <row r="211" spans="1:15" ht="22.8">
      <c r="A211" s="170" t="s">
        <v>4208</v>
      </c>
      <c r="B211" s="171" t="s">
        <v>4385</v>
      </c>
      <c r="C211" s="172" t="s">
        <v>4205</v>
      </c>
      <c r="D211" s="173">
        <v>1</v>
      </c>
      <c r="E211" s="154"/>
      <c r="F211" s="110"/>
      <c r="G211" s="110">
        <f t="shared" si="22"/>
        <v>0</v>
      </c>
      <c r="H211" s="110"/>
      <c r="I211" s="110"/>
      <c r="J211" s="111">
        <f t="shared" si="23"/>
        <v>0</v>
      </c>
      <c r="K211" s="154">
        <f t="shared" si="24"/>
        <v>0</v>
      </c>
      <c r="L211" s="110">
        <f t="shared" si="25"/>
        <v>0</v>
      </c>
      <c r="M211" s="110">
        <f t="shared" si="26"/>
        <v>0</v>
      </c>
      <c r="N211" s="110">
        <f t="shared" si="27"/>
        <v>0</v>
      </c>
      <c r="O211" s="111">
        <f t="shared" si="28"/>
        <v>0</v>
      </c>
    </row>
    <row r="212" spans="1:15">
      <c r="A212" s="179"/>
      <c r="B212" s="180"/>
      <c r="C212" s="181"/>
      <c r="D212" s="182"/>
      <c r="E212" s="183"/>
      <c r="F212" s="184"/>
      <c r="G212" s="184">
        <f t="shared" si="22"/>
        <v>0</v>
      </c>
      <c r="H212" s="184"/>
      <c r="I212" s="184"/>
      <c r="J212" s="185">
        <f t="shared" si="23"/>
        <v>0</v>
      </c>
      <c r="K212" s="183">
        <f t="shared" si="24"/>
        <v>0</v>
      </c>
      <c r="L212" s="184">
        <f t="shared" si="25"/>
        <v>0</v>
      </c>
      <c r="M212" s="184">
        <f t="shared" si="26"/>
        <v>0</v>
      </c>
      <c r="N212" s="184">
        <f t="shared" si="27"/>
        <v>0</v>
      </c>
      <c r="O212" s="185">
        <f t="shared" si="28"/>
        <v>0</v>
      </c>
    </row>
    <row r="213" spans="1:15">
      <c r="A213" s="186"/>
      <c r="B213" s="187" t="s">
        <v>4386</v>
      </c>
      <c r="C213" s="188"/>
      <c r="D213" s="189"/>
      <c r="E213" s="190"/>
      <c r="F213" s="191"/>
      <c r="G213" s="191"/>
      <c r="H213" s="191"/>
      <c r="I213" s="191"/>
      <c r="J213" s="192"/>
      <c r="K213" s="193"/>
      <c r="L213" s="194"/>
      <c r="M213" s="194"/>
      <c r="N213" s="194"/>
      <c r="O213" s="195"/>
    </row>
    <row r="214" spans="1:15">
      <c r="A214" s="170"/>
      <c r="B214" s="174" t="s">
        <v>4387</v>
      </c>
      <c r="C214" s="172"/>
      <c r="D214" s="196" t="s">
        <v>4388</v>
      </c>
      <c r="E214" s="154"/>
      <c r="F214" s="110"/>
      <c r="G214" s="110"/>
      <c r="H214" s="110"/>
      <c r="I214" s="110"/>
      <c r="J214" s="197"/>
      <c r="K214" s="198"/>
      <c r="L214" s="199"/>
      <c r="M214" s="199"/>
      <c r="N214" s="199"/>
      <c r="O214" s="200"/>
    </row>
    <row r="215" spans="1:15">
      <c r="A215" s="170"/>
      <c r="B215" s="171" t="s">
        <v>4389</v>
      </c>
      <c r="C215" s="172"/>
      <c r="D215" s="173">
        <v>1</v>
      </c>
      <c r="E215" s="154"/>
      <c r="F215" s="110"/>
      <c r="G215" s="110"/>
      <c r="H215" s="110"/>
      <c r="I215" s="110"/>
      <c r="J215" s="197"/>
      <c r="K215" s="201">
        <f>SUM(K16:K22)</f>
        <v>0</v>
      </c>
      <c r="L215" s="199">
        <f>SUM(L16:L22)</f>
        <v>0</v>
      </c>
      <c r="M215" s="199">
        <f>SUM(M16:M22)</f>
        <v>0</v>
      </c>
      <c r="N215" s="199">
        <f>SUM(N16:N22)</f>
        <v>0</v>
      </c>
      <c r="O215" s="200">
        <f>SUM(O16:O22)</f>
        <v>0</v>
      </c>
    </row>
    <row r="216" spans="1:15">
      <c r="A216" s="170"/>
      <c r="B216" s="171"/>
      <c r="C216" s="172"/>
      <c r="D216" s="173">
        <v>2</v>
      </c>
      <c r="E216" s="154"/>
      <c r="F216" s="110"/>
      <c r="G216" s="110"/>
      <c r="H216" s="110"/>
      <c r="I216" s="110"/>
      <c r="J216" s="197"/>
      <c r="K216" s="201">
        <f>SUM(K26:K34)</f>
        <v>0</v>
      </c>
      <c r="L216" s="199">
        <f>SUM(L26:L34)</f>
        <v>0</v>
      </c>
      <c r="M216" s="199">
        <f>SUM(M26:M34)</f>
        <v>0</v>
      </c>
      <c r="N216" s="199">
        <f>SUM(N26:N34)</f>
        <v>0</v>
      </c>
      <c r="O216" s="200">
        <f>SUM(O26:O34)</f>
        <v>0</v>
      </c>
    </row>
    <row r="217" spans="1:15">
      <c r="A217" s="170"/>
      <c r="B217" s="171"/>
      <c r="C217" s="172"/>
      <c r="D217" s="173">
        <v>3</v>
      </c>
      <c r="E217" s="154"/>
      <c r="F217" s="110"/>
      <c r="G217" s="110"/>
      <c r="H217" s="110"/>
      <c r="I217" s="110"/>
      <c r="J217" s="197"/>
      <c r="K217" s="201">
        <f>SUM(K38:K44)</f>
        <v>0</v>
      </c>
      <c r="L217" s="199">
        <f>SUM(L38:L44)</f>
        <v>0</v>
      </c>
      <c r="M217" s="199">
        <f>SUM(M38:M44)</f>
        <v>0</v>
      </c>
      <c r="N217" s="199">
        <f>SUM(N38:N44)</f>
        <v>0</v>
      </c>
      <c r="O217" s="200">
        <f>SUM(O38:O44)</f>
        <v>0</v>
      </c>
    </row>
    <row r="218" spans="1:15">
      <c r="A218" s="170"/>
      <c r="B218" s="171"/>
      <c r="C218" s="172"/>
      <c r="D218" s="173">
        <v>4</v>
      </c>
      <c r="E218" s="154"/>
      <c r="F218" s="110"/>
      <c r="G218" s="110"/>
      <c r="H218" s="110"/>
      <c r="I218" s="110"/>
      <c r="J218" s="197"/>
      <c r="K218" s="201">
        <f>SUM(K48:K55)</f>
        <v>0</v>
      </c>
      <c r="L218" s="199">
        <f>SUM(L48:L55)</f>
        <v>0</v>
      </c>
      <c r="M218" s="199">
        <f>SUM(M48:M55)</f>
        <v>0</v>
      </c>
      <c r="N218" s="199">
        <f>SUM(N48:N55)</f>
        <v>0</v>
      </c>
      <c r="O218" s="200">
        <f>SUM(O48:O55)</f>
        <v>0</v>
      </c>
    </row>
    <row r="219" spans="1:15">
      <c r="A219" s="170"/>
      <c r="B219" s="171"/>
      <c r="C219" s="172"/>
      <c r="D219" s="173">
        <v>5</v>
      </c>
      <c r="E219" s="154"/>
      <c r="F219" s="110"/>
      <c r="G219" s="110"/>
      <c r="H219" s="110"/>
      <c r="I219" s="110"/>
      <c r="J219" s="197"/>
      <c r="K219" s="201">
        <f>SUM(K60:K75)</f>
        <v>0</v>
      </c>
      <c r="L219" s="199">
        <f>SUM(L60:L75)</f>
        <v>0</v>
      </c>
      <c r="M219" s="199">
        <f>SUM(M60:M75)</f>
        <v>0</v>
      </c>
      <c r="N219" s="199">
        <f>SUM(N60:N75)</f>
        <v>0</v>
      </c>
      <c r="O219" s="200">
        <f>SUM(O60:O75)</f>
        <v>0</v>
      </c>
    </row>
    <row r="220" spans="1:15">
      <c r="A220" s="170"/>
      <c r="B220" s="171"/>
      <c r="C220" s="172"/>
      <c r="D220" s="173">
        <v>6</v>
      </c>
      <c r="E220" s="154"/>
      <c r="F220" s="110"/>
      <c r="G220" s="110"/>
      <c r="H220" s="110"/>
      <c r="I220" s="110"/>
      <c r="J220" s="197"/>
      <c r="K220" s="201">
        <f>SUM(K78:K87)</f>
        <v>0</v>
      </c>
      <c r="L220" s="199">
        <f>SUM(L78:L87)</f>
        <v>0</v>
      </c>
      <c r="M220" s="199">
        <f>SUM(M78:M87)</f>
        <v>0</v>
      </c>
      <c r="N220" s="199">
        <f>SUM(N78:N87)</f>
        <v>0</v>
      </c>
      <c r="O220" s="200">
        <f>SUM(O78:O87)</f>
        <v>0</v>
      </c>
    </row>
    <row r="221" spans="1:15">
      <c r="A221" s="170"/>
      <c r="B221" s="171"/>
      <c r="C221" s="172"/>
      <c r="D221" s="173">
        <v>7</v>
      </c>
      <c r="E221" s="154"/>
      <c r="F221" s="110"/>
      <c r="G221" s="110"/>
      <c r="H221" s="110"/>
      <c r="I221" s="110"/>
      <c r="J221" s="197"/>
      <c r="K221" s="201">
        <f>SUM(K92:K101)</f>
        <v>0</v>
      </c>
      <c r="L221" s="199">
        <f>SUM(L92:L101)</f>
        <v>0</v>
      </c>
      <c r="M221" s="199">
        <f>SUM(M92:M101)</f>
        <v>0</v>
      </c>
      <c r="N221" s="199">
        <f>SUM(N92:N101)</f>
        <v>0</v>
      </c>
      <c r="O221" s="200">
        <f>SUM(O92:O101)</f>
        <v>0</v>
      </c>
    </row>
    <row r="222" spans="1:15">
      <c r="A222" s="170"/>
      <c r="B222" s="171"/>
      <c r="C222" s="172"/>
      <c r="D222" s="173">
        <v>8</v>
      </c>
      <c r="E222" s="154"/>
      <c r="F222" s="110"/>
      <c r="G222" s="110"/>
      <c r="H222" s="110"/>
      <c r="I222" s="110"/>
      <c r="J222" s="197"/>
      <c r="K222" s="201">
        <f>SUM(K106:K125)</f>
        <v>0</v>
      </c>
      <c r="L222" s="199">
        <f>SUM(L106:L125)</f>
        <v>0</v>
      </c>
      <c r="M222" s="199">
        <f>SUM(M106:M125)</f>
        <v>0</v>
      </c>
      <c r="N222" s="199">
        <f>SUM(N106:N125)</f>
        <v>0</v>
      </c>
      <c r="O222" s="200">
        <f>SUM(O106:O125)</f>
        <v>0</v>
      </c>
    </row>
    <row r="223" spans="1:15">
      <c r="A223" s="170"/>
      <c r="B223" s="171"/>
      <c r="C223" s="172"/>
      <c r="D223" s="173">
        <v>9</v>
      </c>
      <c r="E223" s="154"/>
      <c r="F223" s="110"/>
      <c r="G223" s="110"/>
      <c r="H223" s="110"/>
      <c r="I223" s="110"/>
      <c r="J223" s="197"/>
      <c r="K223" s="201">
        <f>SUM(K130:K143)</f>
        <v>0</v>
      </c>
      <c r="L223" s="199">
        <f>SUM(L130:L143)</f>
        <v>0</v>
      </c>
      <c r="M223" s="199">
        <f>SUM(M130:M143)</f>
        <v>0</v>
      </c>
      <c r="N223" s="199">
        <f>SUM(N130:N143)</f>
        <v>0</v>
      </c>
      <c r="O223" s="200">
        <f>SUM(O130:O143)</f>
        <v>0</v>
      </c>
    </row>
    <row r="224" spans="1:15">
      <c r="A224" s="170"/>
      <c r="B224" s="171"/>
      <c r="C224" s="172"/>
      <c r="D224" s="173">
        <v>10</v>
      </c>
      <c r="E224" s="154"/>
      <c r="F224" s="110"/>
      <c r="G224" s="110"/>
      <c r="H224" s="110"/>
      <c r="I224" s="110"/>
      <c r="J224" s="197"/>
      <c r="K224" s="201">
        <f>SUM(K147:K162)</f>
        <v>0</v>
      </c>
      <c r="L224" s="199">
        <f>SUM(L147:L162)</f>
        <v>0</v>
      </c>
      <c r="M224" s="199">
        <f>SUM(M147:M162)</f>
        <v>0</v>
      </c>
      <c r="N224" s="199">
        <f>SUM(N147:N162)</f>
        <v>0</v>
      </c>
      <c r="O224" s="200">
        <f>SUM(O147:O162)</f>
        <v>0</v>
      </c>
    </row>
    <row r="225" spans="1:15">
      <c r="A225" s="170"/>
      <c r="B225" s="171"/>
      <c r="C225" s="172"/>
      <c r="D225" s="173">
        <v>11</v>
      </c>
      <c r="E225" s="154"/>
      <c r="F225" s="110"/>
      <c r="G225" s="110"/>
      <c r="H225" s="110"/>
      <c r="I225" s="110"/>
      <c r="J225" s="197"/>
      <c r="K225" s="201">
        <f>SUM(K166:K170)</f>
        <v>0</v>
      </c>
      <c r="L225" s="199">
        <f>SUM(L166:L170)</f>
        <v>0</v>
      </c>
      <c r="M225" s="199">
        <f>SUM(M166:M170)</f>
        <v>0</v>
      </c>
      <c r="N225" s="199">
        <f>SUM(N166:N170)</f>
        <v>0</v>
      </c>
      <c r="O225" s="200">
        <f>SUM(O166:O170)</f>
        <v>0</v>
      </c>
    </row>
    <row r="226" spans="1:15">
      <c r="A226" s="170"/>
      <c r="B226" s="171"/>
      <c r="C226" s="172"/>
      <c r="D226" s="173">
        <v>12</v>
      </c>
      <c r="E226" s="154"/>
      <c r="F226" s="110"/>
      <c r="G226" s="110"/>
      <c r="H226" s="110"/>
      <c r="I226" s="110"/>
      <c r="J226" s="197"/>
      <c r="K226" s="201">
        <f>SUM(K173:K187)</f>
        <v>0</v>
      </c>
      <c r="L226" s="199">
        <f>SUM(L173:L187)</f>
        <v>0</v>
      </c>
      <c r="M226" s="199">
        <f>SUM(M173:M187)</f>
        <v>0</v>
      </c>
      <c r="N226" s="199">
        <f>SUM(N173:N187)</f>
        <v>0</v>
      </c>
      <c r="O226" s="200">
        <f>SUM(O173:O187)</f>
        <v>0</v>
      </c>
    </row>
    <row r="227" spans="1:15">
      <c r="A227" s="170"/>
      <c r="B227" s="171"/>
      <c r="C227" s="172"/>
      <c r="D227" s="173">
        <v>13</v>
      </c>
      <c r="E227" s="154"/>
      <c r="F227" s="110"/>
      <c r="G227" s="110"/>
      <c r="H227" s="110"/>
      <c r="I227" s="110"/>
      <c r="J227" s="197"/>
      <c r="K227" s="201">
        <f>SUM(K192:K203)</f>
        <v>0</v>
      </c>
      <c r="L227" s="199">
        <f>SUM(L192:L203)</f>
        <v>0</v>
      </c>
      <c r="M227" s="199">
        <f>SUM(M192:M203)</f>
        <v>0</v>
      </c>
      <c r="N227" s="199">
        <f>SUM(N192:N203)</f>
        <v>0</v>
      </c>
      <c r="O227" s="200">
        <f>SUM(O192:O203)</f>
        <v>0</v>
      </c>
    </row>
    <row r="228" spans="1:15">
      <c r="A228" s="202"/>
      <c r="B228" s="203"/>
      <c r="C228" s="204"/>
      <c r="D228" s="205">
        <v>14</v>
      </c>
      <c r="E228" s="206"/>
      <c r="F228" s="207"/>
      <c r="G228" s="207"/>
      <c r="H228" s="207"/>
      <c r="I228" s="207"/>
      <c r="J228" s="208"/>
      <c r="K228" s="209">
        <f>SUM(K206:K212)</f>
        <v>0</v>
      </c>
      <c r="L228" s="210">
        <f>SUM(L206:L212)</f>
        <v>0</v>
      </c>
      <c r="M228" s="210">
        <f>SUM(M206:M212)</f>
        <v>0</v>
      </c>
      <c r="N228" s="210">
        <f>SUM(N206:N212)</f>
        <v>0</v>
      </c>
      <c r="O228" s="211">
        <f>SUM(O206:O212)</f>
        <v>0</v>
      </c>
    </row>
    <row r="229" spans="1:15">
      <c r="D229" s="215"/>
      <c r="K229" s="216">
        <f>SUM(K215:K228)</f>
        <v>0</v>
      </c>
      <c r="L229" s="216">
        <f>SUM(L215:L228)</f>
        <v>0</v>
      </c>
      <c r="M229" s="216">
        <f>SUM(M215:M228)</f>
        <v>0</v>
      </c>
      <c r="N229" s="216">
        <f>SUM(N215:N228)</f>
        <v>0</v>
      </c>
      <c r="O229" s="216">
        <f>SUM(O215:O228)</f>
        <v>0</v>
      </c>
    </row>
  </sheetData>
  <mergeCells count="8">
    <mergeCell ref="A1:O1"/>
    <mergeCell ref="A2:O2"/>
    <mergeCell ref="A11:A12"/>
    <mergeCell ref="B11:B12"/>
    <mergeCell ref="C11:C12"/>
    <mergeCell ref="D11:D12"/>
    <mergeCell ref="E11:J11"/>
    <mergeCell ref="K11:O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B1CDF-5C4F-413B-9A14-F28BB7FE1E8E}">
  <dimension ref="A1:G100"/>
  <sheetViews>
    <sheetView workbookViewId="0">
      <selection activeCell="J18" sqref="J18"/>
    </sheetView>
  </sheetViews>
  <sheetFormatPr defaultColWidth="9.33203125" defaultRowHeight="14.4"/>
  <cols>
    <col min="1" max="1" width="6.109375" style="212" customWidth="1"/>
    <col min="2" max="2" width="42.77734375" style="213" customWidth="1"/>
    <col min="3" max="3" width="6.6640625" style="214" customWidth="1"/>
    <col min="4" max="4" width="12.33203125" style="217" customWidth="1"/>
    <col min="5" max="6" width="12.33203125" style="165" customWidth="1"/>
    <col min="7" max="7" width="8.21875" style="165" customWidth="1"/>
    <col min="8" max="256" width="9.33203125" style="165"/>
    <col min="257" max="257" width="6.109375" style="165" customWidth="1"/>
    <col min="258" max="258" width="42.77734375" style="165" customWidth="1"/>
    <col min="259" max="259" width="6.6640625" style="165" customWidth="1"/>
    <col min="260" max="262" width="12.33203125" style="165" customWidth="1"/>
    <col min="263" max="263" width="8.21875" style="165" customWidth="1"/>
    <col min="264" max="512" width="9.33203125" style="165"/>
    <col min="513" max="513" width="6.109375" style="165" customWidth="1"/>
    <col min="514" max="514" width="42.77734375" style="165" customWidth="1"/>
    <col min="515" max="515" width="6.6640625" style="165" customWidth="1"/>
    <col min="516" max="518" width="12.33203125" style="165" customWidth="1"/>
    <col min="519" max="519" width="8.21875" style="165" customWidth="1"/>
    <col min="520" max="768" width="9.33203125" style="165"/>
    <col min="769" max="769" width="6.109375" style="165" customWidth="1"/>
    <col min="770" max="770" width="42.77734375" style="165" customWidth="1"/>
    <col min="771" max="771" width="6.6640625" style="165" customWidth="1"/>
    <col min="772" max="774" width="12.33203125" style="165" customWidth="1"/>
    <col min="775" max="775" width="8.21875" style="165" customWidth="1"/>
    <col min="776" max="1024" width="9.33203125" style="165"/>
    <col min="1025" max="1025" width="6.109375" style="165" customWidth="1"/>
    <col min="1026" max="1026" width="42.77734375" style="165" customWidth="1"/>
    <col min="1027" max="1027" width="6.6640625" style="165" customWidth="1"/>
    <col min="1028" max="1030" width="12.33203125" style="165" customWidth="1"/>
    <col min="1031" max="1031" width="8.21875" style="165" customWidth="1"/>
    <col min="1032" max="1280" width="9.33203125" style="165"/>
    <col min="1281" max="1281" width="6.109375" style="165" customWidth="1"/>
    <col min="1282" max="1282" width="42.77734375" style="165" customWidth="1"/>
    <col min="1283" max="1283" width="6.6640625" style="165" customWidth="1"/>
    <col min="1284" max="1286" width="12.33203125" style="165" customWidth="1"/>
    <col min="1287" max="1287" width="8.21875" style="165" customWidth="1"/>
    <col min="1288" max="1536" width="9.33203125" style="165"/>
    <col min="1537" max="1537" width="6.109375" style="165" customWidth="1"/>
    <col min="1538" max="1538" width="42.77734375" style="165" customWidth="1"/>
    <col min="1539" max="1539" width="6.6640625" style="165" customWidth="1"/>
    <col min="1540" max="1542" width="12.33203125" style="165" customWidth="1"/>
    <col min="1543" max="1543" width="8.21875" style="165" customWidth="1"/>
    <col min="1544" max="1792" width="9.33203125" style="165"/>
    <col min="1793" max="1793" width="6.109375" style="165" customWidth="1"/>
    <col min="1794" max="1794" width="42.77734375" style="165" customWidth="1"/>
    <col min="1795" max="1795" width="6.6640625" style="165" customWidth="1"/>
    <col min="1796" max="1798" width="12.33203125" style="165" customWidth="1"/>
    <col min="1799" max="1799" width="8.21875" style="165" customWidth="1"/>
    <col min="1800" max="2048" width="9.33203125" style="165"/>
    <col min="2049" max="2049" width="6.109375" style="165" customWidth="1"/>
    <col min="2050" max="2050" width="42.77734375" style="165" customWidth="1"/>
    <col min="2051" max="2051" width="6.6640625" style="165" customWidth="1"/>
    <col min="2052" max="2054" width="12.33203125" style="165" customWidth="1"/>
    <col min="2055" max="2055" width="8.21875" style="165" customWidth="1"/>
    <col min="2056" max="2304" width="9.33203125" style="165"/>
    <col min="2305" max="2305" width="6.109375" style="165" customWidth="1"/>
    <col min="2306" max="2306" width="42.77734375" style="165" customWidth="1"/>
    <col min="2307" max="2307" width="6.6640625" style="165" customWidth="1"/>
    <col min="2308" max="2310" width="12.33203125" style="165" customWidth="1"/>
    <col min="2311" max="2311" width="8.21875" style="165" customWidth="1"/>
    <col min="2312" max="2560" width="9.33203125" style="165"/>
    <col min="2561" max="2561" width="6.109375" style="165" customWidth="1"/>
    <col min="2562" max="2562" width="42.77734375" style="165" customWidth="1"/>
    <col min="2563" max="2563" width="6.6640625" style="165" customWidth="1"/>
    <col min="2564" max="2566" width="12.33203125" style="165" customWidth="1"/>
    <col min="2567" max="2567" width="8.21875" style="165" customWidth="1"/>
    <col min="2568" max="2816" width="9.33203125" style="165"/>
    <col min="2817" max="2817" width="6.109375" style="165" customWidth="1"/>
    <col min="2818" max="2818" width="42.77734375" style="165" customWidth="1"/>
    <col min="2819" max="2819" width="6.6640625" style="165" customWidth="1"/>
    <col min="2820" max="2822" width="12.33203125" style="165" customWidth="1"/>
    <col min="2823" max="2823" width="8.21875" style="165" customWidth="1"/>
    <col min="2824" max="3072" width="9.33203125" style="165"/>
    <col min="3073" max="3073" width="6.109375" style="165" customWidth="1"/>
    <col min="3074" max="3074" width="42.77734375" style="165" customWidth="1"/>
    <col min="3075" max="3075" width="6.6640625" style="165" customWidth="1"/>
    <col min="3076" max="3078" width="12.33203125" style="165" customWidth="1"/>
    <col min="3079" max="3079" width="8.21875" style="165" customWidth="1"/>
    <col min="3080" max="3328" width="9.33203125" style="165"/>
    <col min="3329" max="3329" width="6.109375" style="165" customWidth="1"/>
    <col min="3330" max="3330" width="42.77734375" style="165" customWidth="1"/>
    <col min="3331" max="3331" width="6.6640625" style="165" customWidth="1"/>
    <col min="3332" max="3334" width="12.33203125" style="165" customWidth="1"/>
    <col min="3335" max="3335" width="8.21875" style="165" customWidth="1"/>
    <col min="3336" max="3584" width="9.33203125" style="165"/>
    <col min="3585" max="3585" width="6.109375" style="165" customWidth="1"/>
    <col min="3586" max="3586" width="42.77734375" style="165" customWidth="1"/>
    <col min="3587" max="3587" width="6.6640625" style="165" customWidth="1"/>
    <col min="3588" max="3590" width="12.33203125" style="165" customWidth="1"/>
    <col min="3591" max="3591" width="8.21875" style="165" customWidth="1"/>
    <col min="3592" max="3840" width="9.33203125" style="165"/>
    <col min="3841" max="3841" width="6.109375" style="165" customWidth="1"/>
    <col min="3842" max="3842" width="42.77734375" style="165" customWidth="1"/>
    <col min="3843" max="3843" width="6.6640625" style="165" customWidth="1"/>
    <col min="3844" max="3846" width="12.33203125" style="165" customWidth="1"/>
    <col min="3847" max="3847" width="8.21875" style="165" customWidth="1"/>
    <col min="3848" max="4096" width="9.33203125" style="165"/>
    <col min="4097" max="4097" width="6.109375" style="165" customWidth="1"/>
    <col min="4098" max="4098" width="42.77734375" style="165" customWidth="1"/>
    <col min="4099" max="4099" width="6.6640625" style="165" customWidth="1"/>
    <col min="4100" max="4102" width="12.33203125" style="165" customWidth="1"/>
    <col min="4103" max="4103" width="8.21875" style="165" customWidth="1"/>
    <col min="4104" max="4352" width="9.33203125" style="165"/>
    <col min="4353" max="4353" width="6.109375" style="165" customWidth="1"/>
    <col min="4354" max="4354" width="42.77734375" style="165" customWidth="1"/>
    <col min="4355" max="4355" width="6.6640625" style="165" customWidth="1"/>
    <col min="4356" max="4358" width="12.33203125" style="165" customWidth="1"/>
    <col min="4359" max="4359" width="8.21875" style="165" customWidth="1"/>
    <col min="4360" max="4608" width="9.33203125" style="165"/>
    <col min="4609" max="4609" width="6.109375" style="165" customWidth="1"/>
    <col min="4610" max="4610" width="42.77734375" style="165" customWidth="1"/>
    <col min="4611" max="4611" width="6.6640625" style="165" customWidth="1"/>
    <col min="4612" max="4614" width="12.33203125" style="165" customWidth="1"/>
    <col min="4615" max="4615" width="8.21875" style="165" customWidth="1"/>
    <col min="4616" max="4864" width="9.33203125" style="165"/>
    <col min="4865" max="4865" width="6.109375" style="165" customWidth="1"/>
    <col min="4866" max="4866" width="42.77734375" style="165" customWidth="1"/>
    <col min="4867" max="4867" width="6.6640625" style="165" customWidth="1"/>
    <col min="4868" max="4870" width="12.33203125" style="165" customWidth="1"/>
    <col min="4871" max="4871" width="8.21875" style="165" customWidth="1"/>
    <col min="4872" max="5120" width="9.33203125" style="165"/>
    <col min="5121" max="5121" width="6.109375" style="165" customWidth="1"/>
    <col min="5122" max="5122" width="42.77734375" style="165" customWidth="1"/>
    <col min="5123" max="5123" width="6.6640625" style="165" customWidth="1"/>
    <col min="5124" max="5126" width="12.33203125" style="165" customWidth="1"/>
    <col min="5127" max="5127" width="8.21875" style="165" customWidth="1"/>
    <col min="5128" max="5376" width="9.33203125" style="165"/>
    <col min="5377" max="5377" width="6.109375" style="165" customWidth="1"/>
    <col min="5378" max="5378" width="42.77734375" style="165" customWidth="1"/>
    <col min="5379" max="5379" width="6.6640625" style="165" customWidth="1"/>
    <col min="5380" max="5382" width="12.33203125" style="165" customWidth="1"/>
    <col min="5383" max="5383" width="8.21875" style="165" customWidth="1"/>
    <col min="5384" max="5632" width="9.33203125" style="165"/>
    <col min="5633" max="5633" width="6.109375" style="165" customWidth="1"/>
    <col min="5634" max="5634" width="42.77734375" style="165" customWidth="1"/>
    <col min="5635" max="5635" width="6.6640625" style="165" customWidth="1"/>
    <col min="5636" max="5638" width="12.33203125" style="165" customWidth="1"/>
    <col min="5639" max="5639" width="8.21875" style="165" customWidth="1"/>
    <col min="5640" max="5888" width="9.33203125" style="165"/>
    <col min="5889" max="5889" width="6.109375" style="165" customWidth="1"/>
    <col min="5890" max="5890" width="42.77734375" style="165" customWidth="1"/>
    <col min="5891" max="5891" width="6.6640625" style="165" customWidth="1"/>
    <col min="5892" max="5894" width="12.33203125" style="165" customWidth="1"/>
    <col min="5895" max="5895" width="8.21875" style="165" customWidth="1"/>
    <col min="5896" max="6144" width="9.33203125" style="165"/>
    <col min="6145" max="6145" width="6.109375" style="165" customWidth="1"/>
    <col min="6146" max="6146" width="42.77734375" style="165" customWidth="1"/>
    <col min="6147" max="6147" width="6.6640625" style="165" customWidth="1"/>
    <col min="6148" max="6150" width="12.33203125" style="165" customWidth="1"/>
    <col min="6151" max="6151" width="8.21875" style="165" customWidth="1"/>
    <col min="6152" max="6400" width="9.33203125" style="165"/>
    <col min="6401" max="6401" width="6.109375" style="165" customWidth="1"/>
    <col min="6402" max="6402" width="42.77734375" style="165" customWidth="1"/>
    <col min="6403" max="6403" width="6.6640625" style="165" customWidth="1"/>
    <col min="6404" max="6406" width="12.33203125" style="165" customWidth="1"/>
    <col min="6407" max="6407" width="8.21875" style="165" customWidth="1"/>
    <col min="6408" max="6656" width="9.33203125" style="165"/>
    <col min="6657" max="6657" width="6.109375" style="165" customWidth="1"/>
    <col min="6658" max="6658" width="42.77734375" style="165" customWidth="1"/>
    <col min="6659" max="6659" width="6.6640625" style="165" customWidth="1"/>
    <col min="6660" max="6662" width="12.33203125" style="165" customWidth="1"/>
    <col min="6663" max="6663" width="8.21875" style="165" customWidth="1"/>
    <col min="6664" max="6912" width="9.33203125" style="165"/>
    <col min="6913" max="6913" width="6.109375" style="165" customWidth="1"/>
    <col min="6914" max="6914" width="42.77734375" style="165" customWidth="1"/>
    <col min="6915" max="6915" width="6.6640625" style="165" customWidth="1"/>
    <col min="6916" max="6918" width="12.33203125" style="165" customWidth="1"/>
    <col min="6919" max="6919" width="8.21875" style="165" customWidth="1"/>
    <col min="6920" max="7168" width="9.33203125" style="165"/>
    <col min="7169" max="7169" width="6.109375" style="165" customWidth="1"/>
    <col min="7170" max="7170" width="42.77734375" style="165" customWidth="1"/>
    <col min="7171" max="7171" width="6.6640625" style="165" customWidth="1"/>
    <col min="7172" max="7174" width="12.33203125" style="165" customWidth="1"/>
    <col min="7175" max="7175" width="8.21875" style="165" customWidth="1"/>
    <col min="7176" max="7424" width="9.33203125" style="165"/>
    <col min="7425" max="7425" width="6.109375" style="165" customWidth="1"/>
    <col min="7426" max="7426" width="42.77734375" style="165" customWidth="1"/>
    <col min="7427" max="7427" width="6.6640625" style="165" customWidth="1"/>
    <col min="7428" max="7430" width="12.33203125" style="165" customWidth="1"/>
    <col min="7431" max="7431" width="8.21875" style="165" customWidth="1"/>
    <col min="7432" max="7680" width="9.33203125" style="165"/>
    <col min="7681" max="7681" width="6.109375" style="165" customWidth="1"/>
    <col min="7682" max="7682" width="42.77734375" style="165" customWidth="1"/>
    <col min="7683" max="7683" width="6.6640625" style="165" customWidth="1"/>
    <col min="7684" max="7686" width="12.33203125" style="165" customWidth="1"/>
    <col min="7687" max="7687" width="8.21875" style="165" customWidth="1"/>
    <col min="7688" max="7936" width="9.33203125" style="165"/>
    <col min="7937" max="7937" width="6.109375" style="165" customWidth="1"/>
    <col min="7938" max="7938" width="42.77734375" style="165" customWidth="1"/>
    <col min="7939" max="7939" width="6.6640625" style="165" customWidth="1"/>
    <col min="7940" max="7942" width="12.33203125" style="165" customWidth="1"/>
    <col min="7943" max="7943" width="8.21875" style="165" customWidth="1"/>
    <col min="7944" max="8192" width="9.33203125" style="165"/>
    <col min="8193" max="8193" width="6.109375" style="165" customWidth="1"/>
    <col min="8194" max="8194" width="42.77734375" style="165" customWidth="1"/>
    <col min="8195" max="8195" width="6.6640625" style="165" customWidth="1"/>
    <col min="8196" max="8198" width="12.33203125" style="165" customWidth="1"/>
    <col min="8199" max="8199" width="8.21875" style="165" customWidth="1"/>
    <col min="8200" max="8448" width="9.33203125" style="165"/>
    <col min="8449" max="8449" width="6.109375" style="165" customWidth="1"/>
    <col min="8450" max="8450" width="42.77734375" style="165" customWidth="1"/>
    <col min="8451" max="8451" width="6.6640625" style="165" customWidth="1"/>
    <col min="8452" max="8454" width="12.33203125" style="165" customWidth="1"/>
    <col min="8455" max="8455" width="8.21875" style="165" customWidth="1"/>
    <col min="8456" max="8704" width="9.33203125" style="165"/>
    <col min="8705" max="8705" width="6.109375" style="165" customWidth="1"/>
    <col min="8706" max="8706" width="42.77734375" style="165" customWidth="1"/>
    <col min="8707" max="8707" width="6.6640625" style="165" customWidth="1"/>
    <col min="8708" max="8710" width="12.33203125" style="165" customWidth="1"/>
    <col min="8711" max="8711" width="8.21875" style="165" customWidth="1"/>
    <col min="8712" max="8960" width="9.33203125" style="165"/>
    <col min="8961" max="8961" width="6.109375" style="165" customWidth="1"/>
    <col min="8962" max="8962" width="42.77734375" style="165" customWidth="1"/>
    <col min="8963" max="8963" width="6.6640625" style="165" customWidth="1"/>
    <col min="8964" max="8966" width="12.33203125" style="165" customWidth="1"/>
    <col min="8967" max="8967" width="8.21875" style="165" customWidth="1"/>
    <col min="8968" max="9216" width="9.33203125" style="165"/>
    <col min="9217" max="9217" width="6.109375" style="165" customWidth="1"/>
    <col min="9218" max="9218" width="42.77734375" style="165" customWidth="1"/>
    <col min="9219" max="9219" width="6.6640625" style="165" customWidth="1"/>
    <col min="9220" max="9222" width="12.33203125" style="165" customWidth="1"/>
    <col min="9223" max="9223" width="8.21875" style="165" customWidth="1"/>
    <col min="9224" max="9472" width="9.33203125" style="165"/>
    <col min="9473" max="9473" width="6.109375" style="165" customWidth="1"/>
    <col min="9474" max="9474" width="42.77734375" style="165" customWidth="1"/>
    <col min="9475" max="9475" width="6.6640625" style="165" customWidth="1"/>
    <col min="9476" max="9478" width="12.33203125" style="165" customWidth="1"/>
    <col min="9479" max="9479" width="8.21875" style="165" customWidth="1"/>
    <col min="9480" max="9728" width="9.33203125" style="165"/>
    <col min="9729" max="9729" width="6.109375" style="165" customWidth="1"/>
    <col min="9730" max="9730" width="42.77734375" style="165" customWidth="1"/>
    <col min="9731" max="9731" width="6.6640625" style="165" customWidth="1"/>
    <col min="9732" max="9734" width="12.33203125" style="165" customWidth="1"/>
    <col min="9735" max="9735" width="8.21875" style="165" customWidth="1"/>
    <col min="9736" max="9984" width="9.33203125" style="165"/>
    <col min="9985" max="9985" width="6.109375" style="165" customWidth="1"/>
    <col min="9986" max="9986" width="42.77734375" style="165" customWidth="1"/>
    <col min="9987" max="9987" width="6.6640625" style="165" customWidth="1"/>
    <col min="9988" max="9990" width="12.33203125" style="165" customWidth="1"/>
    <col min="9991" max="9991" width="8.21875" style="165" customWidth="1"/>
    <col min="9992" max="10240" width="9.33203125" style="165"/>
    <col min="10241" max="10241" width="6.109375" style="165" customWidth="1"/>
    <col min="10242" max="10242" width="42.77734375" style="165" customWidth="1"/>
    <col min="10243" max="10243" width="6.6640625" style="165" customWidth="1"/>
    <col min="10244" max="10246" width="12.33203125" style="165" customWidth="1"/>
    <col min="10247" max="10247" width="8.21875" style="165" customWidth="1"/>
    <col min="10248" max="10496" width="9.33203125" style="165"/>
    <col min="10497" max="10497" width="6.109375" style="165" customWidth="1"/>
    <col min="10498" max="10498" width="42.77734375" style="165" customWidth="1"/>
    <col min="10499" max="10499" width="6.6640625" style="165" customWidth="1"/>
    <col min="10500" max="10502" width="12.33203125" style="165" customWidth="1"/>
    <col min="10503" max="10503" width="8.21875" style="165" customWidth="1"/>
    <col min="10504" max="10752" width="9.33203125" style="165"/>
    <col min="10753" max="10753" width="6.109375" style="165" customWidth="1"/>
    <col min="10754" max="10754" width="42.77734375" style="165" customWidth="1"/>
    <col min="10755" max="10755" width="6.6640625" style="165" customWidth="1"/>
    <col min="10756" max="10758" width="12.33203125" style="165" customWidth="1"/>
    <col min="10759" max="10759" width="8.21875" style="165" customWidth="1"/>
    <col min="10760" max="11008" width="9.33203125" style="165"/>
    <col min="11009" max="11009" width="6.109375" style="165" customWidth="1"/>
    <col min="11010" max="11010" width="42.77734375" style="165" customWidth="1"/>
    <col min="11011" max="11011" width="6.6640625" style="165" customWidth="1"/>
    <col min="11012" max="11014" width="12.33203125" style="165" customWidth="1"/>
    <col min="11015" max="11015" width="8.21875" style="165" customWidth="1"/>
    <col min="11016" max="11264" width="9.33203125" style="165"/>
    <col min="11265" max="11265" width="6.109375" style="165" customWidth="1"/>
    <col min="11266" max="11266" width="42.77734375" style="165" customWidth="1"/>
    <col min="11267" max="11267" width="6.6640625" style="165" customWidth="1"/>
    <col min="11268" max="11270" width="12.33203125" style="165" customWidth="1"/>
    <col min="11271" max="11271" width="8.21875" style="165" customWidth="1"/>
    <col min="11272" max="11520" width="9.33203125" style="165"/>
    <col min="11521" max="11521" width="6.109375" style="165" customWidth="1"/>
    <col min="11522" max="11522" width="42.77734375" style="165" customWidth="1"/>
    <col min="11523" max="11523" width="6.6640625" style="165" customWidth="1"/>
    <col min="11524" max="11526" width="12.33203125" style="165" customWidth="1"/>
    <col min="11527" max="11527" width="8.21875" style="165" customWidth="1"/>
    <col min="11528" max="11776" width="9.33203125" style="165"/>
    <col min="11777" max="11777" width="6.109375" style="165" customWidth="1"/>
    <col min="11778" max="11778" width="42.77734375" style="165" customWidth="1"/>
    <col min="11779" max="11779" width="6.6640625" style="165" customWidth="1"/>
    <col min="11780" max="11782" width="12.33203125" style="165" customWidth="1"/>
    <col min="11783" max="11783" width="8.21875" style="165" customWidth="1"/>
    <col min="11784" max="12032" width="9.33203125" style="165"/>
    <col min="12033" max="12033" width="6.109375" style="165" customWidth="1"/>
    <col min="12034" max="12034" width="42.77734375" style="165" customWidth="1"/>
    <col min="12035" max="12035" width="6.6640625" style="165" customWidth="1"/>
    <col min="12036" max="12038" width="12.33203125" style="165" customWidth="1"/>
    <col min="12039" max="12039" width="8.21875" style="165" customWidth="1"/>
    <col min="12040" max="12288" width="9.33203125" style="165"/>
    <col min="12289" max="12289" width="6.109375" style="165" customWidth="1"/>
    <col min="12290" max="12290" width="42.77734375" style="165" customWidth="1"/>
    <col min="12291" max="12291" width="6.6640625" style="165" customWidth="1"/>
    <col min="12292" max="12294" width="12.33203125" style="165" customWidth="1"/>
    <col min="12295" max="12295" width="8.21875" style="165" customWidth="1"/>
    <col min="12296" max="12544" width="9.33203125" style="165"/>
    <col min="12545" max="12545" width="6.109375" style="165" customWidth="1"/>
    <col min="12546" max="12546" width="42.77734375" style="165" customWidth="1"/>
    <col min="12547" max="12547" width="6.6640625" style="165" customWidth="1"/>
    <col min="12548" max="12550" width="12.33203125" style="165" customWidth="1"/>
    <col min="12551" max="12551" width="8.21875" style="165" customWidth="1"/>
    <col min="12552" max="12800" width="9.33203125" style="165"/>
    <col min="12801" max="12801" width="6.109375" style="165" customWidth="1"/>
    <col min="12802" max="12802" width="42.77734375" style="165" customWidth="1"/>
    <col min="12803" max="12803" width="6.6640625" style="165" customWidth="1"/>
    <col min="12804" max="12806" width="12.33203125" style="165" customWidth="1"/>
    <col min="12807" max="12807" width="8.21875" style="165" customWidth="1"/>
    <col min="12808" max="13056" width="9.33203125" style="165"/>
    <col min="13057" max="13057" width="6.109375" style="165" customWidth="1"/>
    <col min="13058" max="13058" width="42.77734375" style="165" customWidth="1"/>
    <col min="13059" max="13059" width="6.6640625" style="165" customWidth="1"/>
    <col min="13060" max="13062" width="12.33203125" style="165" customWidth="1"/>
    <col min="13063" max="13063" width="8.21875" style="165" customWidth="1"/>
    <col min="13064" max="13312" width="9.33203125" style="165"/>
    <col min="13313" max="13313" width="6.109375" style="165" customWidth="1"/>
    <col min="13314" max="13314" width="42.77734375" style="165" customWidth="1"/>
    <col min="13315" max="13315" width="6.6640625" style="165" customWidth="1"/>
    <col min="13316" max="13318" width="12.33203125" style="165" customWidth="1"/>
    <col min="13319" max="13319" width="8.21875" style="165" customWidth="1"/>
    <col min="13320" max="13568" width="9.33203125" style="165"/>
    <col min="13569" max="13569" width="6.109375" style="165" customWidth="1"/>
    <col min="13570" max="13570" width="42.77734375" style="165" customWidth="1"/>
    <col min="13571" max="13571" width="6.6640625" style="165" customWidth="1"/>
    <col min="13572" max="13574" width="12.33203125" style="165" customWidth="1"/>
    <col min="13575" max="13575" width="8.21875" style="165" customWidth="1"/>
    <col min="13576" max="13824" width="9.33203125" style="165"/>
    <col min="13825" max="13825" width="6.109375" style="165" customWidth="1"/>
    <col min="13826" max="13826" width="42.77734375" style="165" customWidth="1"/>
    <col min="13827" max="13827" width="6.6640625" style="165" customWidth="1"/>
    <col min="13828" max="13830" width="12.33203125" style="165" customWidth="1"/>
    <col min="13831" max="13831" width="8.21875" style="165" customWidth="1"/>
    <col min="13832" max="14080" width="9.33203125" style="165"/>
    <col min="14081" max="14081" width="6.109375" style="165" customWidth="1"/>
    <col min="14082" max="14082" width="42.77734375" style="165" customWidth="1"/>
    <col min="14083" max="14083" width="6.6640625" style="165" customWidth="1"/>
    <col min="14084" max="14086" width="12.33203125" style="165" customWidth="1"/>
    <col min="14087" max="14087" width="8.21875" style="165" customWidth="1"/>
    <col min="14088" max="14336" width="9.33203125" style="165"/>
    <col min="14337" max="14337" width="6.109375" style="165" customWidth="1"/>
    <col min="14338" max="14338" width="42.77734375" style="165" customWidth="1"/>
    <col min="14339" max="14339" width="6.6640625" style="165" customWidth="1"/>
    <col min="14340" max="14342" width="12.33203125" style="165" customWidth="1"/>
    <col min="14343" max="14343" width="8.21875" style="165" customWidth="1"/>
    <col min="14344" max="14592" width="9.33203125" style="165"/>
    <col min="14593" max="14593" width="6.109375" style="165" customWidth="1"/>
    <col min="14594" max="14594" width="42.77734375" style="165" customWidth="1"/>
    <col min="14595" max="14595" width="6.6640625" style="165" customWidth="1"/>
    <col min="14596" max="14598" width="12.33203125" style="165" customWidth="1"/>
    <col min="14599" max="14599" width="8.21875" style="165" customWidth="1"/>
    <col min="14600" max="14848" width="9.33203125" style="165"/>
    <col min="14849" max="14849" width="6.109375" style="165" customWidth="1"/>
    <col min="14850" max="14850" width="42.77734375" style="165" customWidth="1"/>
    <col min="14851" max="14851" width="6.6640625" style="165" customWidth="1"/>
    <col min="14852" max="14854" width="12.33203125" style="165" customWidth="1"/>
    <col min="14855" max="14855" width="8.21875" style="165" customWidth="1"/>
    <col min="14856" max="15104" width="9.33203125" style="165"/>
    <col min="15105" max="15105" width="6.109375" style="165" customWidth="1"/>
    <col min="15106" max="15106" width="42.77734375" style="165" customWidth="1"/>
    <col min="15107" max="15107" width="6.6640625" style="165" customWidth="1"/>
    <col min="15108" max="15110" width="12.33203125" style="165" customWidth="1"/>
    <col min="15111" max="15111" width="8.21875" style="165" customWidth="1"/>
    <col min="15112" max="15360" width="9.33203125" style="165"/>
    <col min="15361" max="15361" width="6.109375" style="165" customWidth="1"/>
    <col min="15362" max="15362" width="42.77734375" style="165" customWidth="1"/>
    <col min="15363" max="15363" width="6.6640625" style="165" customWidth="1"/>
    <col min="15364" max="15366" width="12.33203125" style="165" customWidth="1"/>
    <col min="15367" max="15367" width="8.21875" style="165" customWidth="1"/>
    <col min="15368" max="15616" width="9.33203125" style="165"/>
    <col min="15617" max="15617" width="6.109375" style="165" customWidth="1"/>
    <col min="15618" max="15618" width="42.77734375" style="165" customWidth="1"/>
    <col min="15619" max="15619" width="6.6640625" style="165" customWidth="1"/>
    <col min="15620" max="15622" width="12.33203125" style="165" customWidth="1"/>
    <col min="15623" max="15623" width="8.21875" style="165" customWidth="1"/>
    <col min="15624" max="15872" width="9.33203125" style="165"/>
    <col min="15873" max="15873" width="6.109375" style="165" customWidth="1"/>
    <col min="15874" max="15874" width="42.77734375" style="165" customWidth="1"/>
    <col min="15875" max="15875" width="6.6640625" style="165" customWidth="1"/>
    <col min="15876" max="15878" width="12.33203125" style="165" customWidth="1"/>
    <col min="15879" max="15879" width="8.21875" style="165" customWidth="1"/>
    <col min="15880" max="16128" width="9.33203125" style="165"/>
    <col min="16129" max="16129" width="6.109375" style="165" customWidth="1"/>
    <col min="16130" max="16130" width="42.77734375" style="165" customWidth="1"/>
    <col min="16131" max="16131" width="6.6640625" style="165" customWidth="1"/>
    <col min="16132" max="16134" width="12.33203125" style="165" customWidth="1"/>
    <col min="16135" max="16135" width="8.21875" style="165" customWidth="1"/>
    <col min="16136" max="16384" width="9.33203125" style="165"/>
  </cols>
  <sheetData>
    <row r="1" spans="1:7" s="119" customFormat="1" ht="13.2">
      <c r="A1" s="1945" t="s">
        <v>4390</v>
      </c>
      <c r="B1" s="1945"/>
      <c r="C1" s="1945"/>
      <c r="D1" s="1945"/>
      <c r="E1" s="1945"/>
      <c r="F1" s="1945"/>
    </row>
    <row r="2" spans="1:7" s="119" customFormat="1" ht="13.2">
      <c r="A2" s="1945" t="s">
        <v>4186</v>
      </c>
      <c r="B2" s="1945"/>
      <c r="C2" s="1945"/>
      <c r="D2" s="1945"/>
      <c r="E2" s="1945"/>
      <c r="F2" s="1945"/>
    </row>
    <row r="3" spans="1:7" s="119" customFormat="1" ht="13.2">
      <c r="A3" s="34"/>
      <c r="B3" s="34"/>
      <c r="C3" s="34"/>
      <c r="D3" s="34"/>
      <c r="E3" s="34"/>
      <c r="F3" s="34"/>
    </row>
    <row r="4" spans="1:7" s="119" customFormat="1" ht="13.2">
      <c r="A4" s="11" t="str">
        <f>[1]KS!C4</f>
        <v>Būves nosaukums/Building: C2-9</v>
      </c>
      <c r="B4" s="121"/>
      <c r="C4" s="122"/>
      <c r="D4" s="123"/>
    </row>
    <row r="5" spans="1:7" s="127" customFormat="1" ht="13.2">
      <c r="A5" s="11" t="str">
        <f>[1]KS!C5</f>
        <v>Objekta nosaukums/Object: TEC ēkas pārbūve par atpūtas centru C2-9/TEC building reconstruction into a recreation center C2-9</v>
      </c>
      <c r="B5" s="124"/>
      <c r="C5" s="125"/>
      <c r="D5" s="126"/>
    </row>
    <row r="6" spans="1:7" s="127" customFormat="1" ht="13.2">
      <c r="A6" s="11" t="str">
        <f>[1]KS!C6</f>
        <v>Objekta adrese/Object adress: Andrejostas iela 21, Rīga, LV-1045</v>
      </c>
      <c r="B6" s="124"/>
      <c r="C6" s="125"/>
      <c r="D6" s="126"/>
    </row>
    <row r="7" spans="1:7" s="127" customFormat="1" ht="13.2">
      <c r="A7" s="11"/>
      <c r="B7" s="124"/>
      <c r="C7" s="125"/>
      <c r="D7" s="126"/>
    </row>
    <row r="8" spans="1:7" s="127" customFormat="1" ht="13.2">
      <c r="A8" s="120"/>
      <c r="B8" s="124"/>
      <c r="C8" s="125"/>
      <c r="D8" s="126"/>
    </row>
    <row r="9" spans="1:7" s="127" customFormat="1" ht="13.2">
      <c r="A9" s="120"/>
      <c r="B9" s="124"/>
      <c r="C9" s="125"/>
      <c r="D9" s="126"/>
    </row>
    <row r="10" spans="1:7" s="131" customFormat="1" ht="13.2">
      <c r="A10" s="128"/>
      <c r="B10" s="129"/>
      <c r="C10" s="128"/>
      <c r="D10" s="130"/>
    </row>
    <row r="11" spans="1:7" s="133" customFormat="1" ht="10.199999999999999" customHeight="1">
      <c r="A11" s="1946" t="s">
        <v>4187</v>
      </c>
      <c r="B11" s="1947" t="s">
        <v>4188</v>
      </c>
      <c r="C11" s="1947" t="s">
        <v>4189</v>
      </c>
      <c r="D11" s="1946" t="s">
        <v>4190</v>
      </c>
      <c r="E11" s="1952" t="s">
        <v>4391</v>
      </c>
      <c r="F11" s="1954" t="s">
        <v>4392</v>
      </c>
    </row>
    <row r="12" spans="1:7" s="134" customFormat="1" ht="10.199999999999999" customHeight="1">
      <c r="A12" s="1946"/>
      <c r="B12" s="1948"/>
      <c r="C12" s="1948"/>
      <c r="D12" s="1946"/>
      <c r="E12" s="1953"/>
      <c r="F12" s="1955"/>
    </row>
    <row r="13" spans="1:7" s="131" customFormat="1" ht="13.2">
      <c r="A13" s="218"/>
      <c r="B13" s="219" t="s">
        <v>4393</v>
      </c>
      <c r="C13" s="220"/>
      <c r="D13" s="109"/>
      <c r="E13" s="221"/>
      <c r="F13" s="222"/>
      <c r="G13" s="142"/>
    </row>
    <row r="14" spans="1:7" s="131" customFormat="1" ht="13.2">
      <c r="A14" s="223"/>
      <c r="B14" s="224" t="s">
        <v>4394</v>
      </c>
      <c r="C14" s="223"/>
      <c r="D14" s="225"/>
      <c r="E14" s="226"/>
      <c r="F14" s="227"/>
    </row>
    <row r="15" spans="1:7" s="155" customFormat="1" ht="52.8">
      <c r="A15" s="223" t="s">
        <v>4203</v>
      </c>
      <c r="B15" s="228" t="s">
        <v>4395</v>
      </c>
      <c r="C15" s="223"/>
      <c r="D15" s="225"/>
      <c r="E15" s="229"/>
      <c r="F15" s="230"/>
    </row>
    <row r="16" spans="1:7" s="155" customFormat="1" ht="66">
      <c r="A16" s="223" t="s">
        <v>4206</v>
      </c>
      <c r="B16" s="228" t="s">
        <v>4396</v>
      </c>
      <c r="C16" s="223"/>
      <c r="D16" s="225"/>
      <c r="E16" s="229"/>
      <c r="F16" s="230"/>
    </row>
    <row r="17" spans="1:7" s="155" customFormat="1" ht="92.4">
      <c r="A17" s="223" t="s">
        <v>4208</v>
      </c>
      <c r="B17" s="228" t="s">
        <v>4397</v>
      </c>
      <c r="C17" s="223"/>
      <c r="D17" s="225"/>
      <c r="E17" s="229"/>
      <c r="F17" s="230"/>
    </row>
    <row r="18" spans="1:7" s="155" customFormat="1" ht="92.4">
      <c r="A18" s="223" t="s">
        <v>4210</v>
      </c>
      <c r="B18" s="228" t="s">
        <v>4398</v>
      </c>
      <c r="C18" s="223"/>
      <c r="D18" s="225"/>
      <c r="E18" s="229"/>
      <c r="F18" s="230"/>
    </row>
    <row r="19" spans="1:7" s="155" customFormat="1" ht="39.6">
      <c r="A19" s="223" t="s">
        <v>4212</v>
      </c>
      <c r="B19" s="228" t="s">
        <v>4399</v>
      </c>
      <c r="C19" s="223"/>
      <c r="D19" s="225"/>
      <c r="E19" s="229"/>
      <c r="F19" s="230"/>
    </row>
    <row r="20" spans="1:7" s="155" customFormat="1" ht="92.4">
      <c r="A20" s="223" t="s">
        <v>4214</v>
      </c>
      <c r="B20" s="228" t="s">
        <v>4400</v>
      </c>
      <c r="C20" s="223"/>
      <c r="D20" s="225"/>
      <c r="E20" s="229"/>
      <c r="F20" s="230"/>
    </row>
    <row r="21" spans="1:7" s="155" customFormat="1" ht="13.2">
      <c r="A21" s="231"/>
      <c r="B21" s="223"/>
      <c r="C21" s="223"/>
      <c r="D21" s="225"/>
      <c r="E21" s="229"/>
      <c r="F21" s="230"/>
    </row>
    <row r="22" spans="1:7" s="155" customFormat="1" ht="13.2">
      <c r="A22" s="231"/>
      <c r="B22" s="232" t="s">
        <v>4218</v>
      </c>
      <c r="C22" s="223"/>
      <c r="D22" s="225"/>
      <c r="E22" s="229"/>
      <c r="F22" s="230"/>
    </row>
    <row r="23" spans="1:7" s="155" customFormat="1" ht="13.2">
      <c r="A23" s="223"/>
      <c r="B23" s="224" t="s">
        <v>4401</v>
      </c>
      <c r="C23" s="223"/>
      <c r="D23" s="225"/>
      <c r="E23" s="229"/>
      <c r="F23" s="230"/>
    </row>
    <row r="24" spans="1:7" ht="171.6">
      <c r="A24" s="233" t="s">
        <v>4203</v>
      </c>
      <c r="B24" s="234" t="s">
        <v>4402</v>
      </c>
      <c r="C24" s="233"/>
      <c r="D24" s="225"/>
      <c r="E24" s="229"/>
      <c r="F24" s="230"/>
      <c r="G24" s="155"/>
    </row>
    <row r="25" spans="1:7" ht="52.8">
      <c r="A25" s="233" t="s">
        <v>4206</v>
      </c>
      <c r="B25" s="234" t="s">
        <v>4403</v>
      </c>
      <c r="C25" s="233"/>
      <c r="D25" s="225"/>
      <c r="E25" s="229"/>
      <c r="F25" s="230"/>
      <c r="G25" s="155"/>
    </row>
    <row r="26" spans="1:7" ht="13.2">
      <c r="A26" s="233"/>
      <c r="B26" s="235" t="s">
        <v>4404</v>
      </c>
      <c r="C26" s="233"/>
      <c r="D26" s="225"/>
      <c r="E26" s="229"/>
      <c r="F26" s="230"/>
    </row>
    <row r="27" spans="1:7" ht="132">
      <c r="A27" s="233" t="s">
        <v>4208</v>
      </c>
      <c r="B27" s="234" t="s">
        <v>4405</v>
      </c>
      <c r="C27" s="233"/>
      <c r="D27" s="225"/>
      <c r="E27" s="229"/>
      <c r="F27" s="230"/>
    </row>
    <row r="28" spans="1:7" ht="66">
      <c r="A28" s="233" t="s">
        <v>4210</v>
      </c>
      <c r="B28" s="234" t="s">
        <v>4406</v>
      </c>
      <c r="C28" s="233"/>
      <c r="D28" s="225"/>
      <c r="E28" s="229"/>
      <c r="F28" s="230"/>
    </row>
    <row r="29" spans="1:7" ht="13.2">
      <c r="A29" s="233"/>
      <c r="B29" s="235" t="s">
        <v>4407</v>
      </c>
      <c r="C29" s="233"/>
      <c r="D29" s="225"/>
      <c r="E29" s="229"/>
      <c r="F29" s="230"/>
    </row>
    <row r="30" spans="1:7" ht="13.2">
      <c r="A30" s="233" t="s">
        <v>4212</v>
      </c>
      <c r="B30" s="234" t="s">
        <v>4408</v>
      </c>
      <c r="C30" s="233"/>
      <c r="D30" s="225"/>
      <c r="E30" s="229"/>
      <c r="F30" s="230"/>
    </row>
    <row r="31" spans="1:7" ht="26.4">
      <c r="A31" s="233" t="s">
        <v>4214</v>
      </c>
      <c r="B31" s="234" t="s">
        <v>4409</v>
      </c>
      <c r="C31" s="233"/>
      <c r="D31" s="225"/>
      <c r="E31" s="229"/>
      <c r="F31" s="230"/>
    </row>
    <row r="32" spans="1:7" ht="66">
      <c r="A32" s="233" t="s">
        <v>4216</v>
      </c>
      <c r="B32" s="236" t="s">
        <v>4410</v>
      </c>
      <c r="C32" s="233"/>
      <c r="D32" s="225"/>
      <c r="E32" s="229"/>
      <c r="F32" s="230"/>
    </row>
    <row r="33" spans="1:6" ht="13.2">
      <c r="A33" s="100"/>
      <c r="B33" s="233"/>
      <c r="C33" s="233"/>
      <c r="D33" s="225"/>
      <c r="E33" s="229">
        <v>0</v>
      </c>
      <c r="F33" s="230"/>
    </row>
    <row r="34" spans="1:6" ht="13.2">
      <c r="A34" s="100"/>
      <c r="B34" s="237" t="s">
        <v>4230</v>
      </c>
      <c r="C34" s="233"/>
      <c r="D34" s="225"/>
      <c r="E34" s="229"/>
      <c r="F34" s="230"/>
    </row>
    <row r="35" spans="1:6" ht="13.2">
      <c r="A35" s="233"/>
      <c r="B35" s="237" t="s">
        <v>4411</v>
      </c>
      <c r="C35" s="233"/>
      <c r="D35" s="225"/>
      <c r="E35" s="229"/>
      <c r="F35" s="230"/>
    </row>
    <row r="36" spans="1:6" ht="132">
      <c r="A36" s="233" t="s">
        <v>4203</v>
      </c>
      <c r="B36" s="234" t="s">
        <v>4412</v>
      </c>
      <c r="C36" s="233"/>
      <c r="D36" s="225"/>
      <c r="E36" s="229"/>
      <c r="F36" s="230"/>
    </row>
    <row r="37" spans="1:6" ht="105.6">
      <c r="A37" s="233" t="s">
        <v>4206</v>
      </c>
      <c r="B37" s="234" t="s">
        <v>4413</v>
      </c>
      <c r="C37" s="233"/>
      <c r="D37" s="225"/>
      <c r="E37" s="229"/>
      <c r="F37" s="230"/>
    </row>
    <row r="38" spans="1:6" ht="39.6">
      <c r="A38" s="233" t="s">
        <v>4208</v>
      </c>
      <c r="B38" s="234" t="s">
        <v>4414</v>
      </c>
      <c r="C38" s="233"/>
      <c r="D38" s="225"/>
      <c r="E38" s="229"/>
      <c r="F38" s="230"/>
    </row>
    <row r="39" spans="1:6" ht="13.2">
      <c r="A39" s="100"/>
      <c r="B39" s="233"/>
      <c r="C39" s="233"/>
      <c r="D39" s="225"/>
      <c r="E39" s="229">
        <v>0</v>
      </c>
      <c r="F39" s="230"/>
    </row>
    <row r="40" spans="1:6" ht="13.2">
      <c r="A40" s="100"/>
      <c r="B40" s="237" t="s">
        <v>4239</v>
      </c>
      <c r="C40" s="233"/>
      <c r="D40" s="225"/>
      <c r="E40" s="229"/>
      <c r="F40" s="230"/>
    </row>
    <row r="41" spans="1:6" ht="13.2">
      <c r="A41" s="233"/>
      <c r="B41" s="235" t="s">
        <v>4415</v>
      </c>
      <c r="C41" s="233"/>
      <c r="D41" s="225"/>
      <c r="E41" s="229"/>
      <c r="F41" s="230"/>
    </row>
    <row r="42" spans="1:6" ht="13.2">
      <c r="A42" s="233" t="s">
        <v>4203</v>
      </c>
      <c r="B42" s="234" t="s">
        <v>4416</v>
      </c>
      <c r="C42" s="233" t="s">
        <v>4417</v>
      </c>
      <c r="D42" s="225"/>
      <c r="E42" s="238" t="s">
        <v>4418</v>
      </c>
      <c r="F42" s="239"/>
    </row>
    <row r="43" spans="1:6" ht="13.2">
      <c r="A43" s="233" t="s">
        <v>4206</v>
      </c>
      <c r="B43" s="234" t="s">
        <v>4419</v>
      </c>
      <c r="C43" s="233" t="s">
        <v>4417</v>
      </c>
      <c r="D43" s="225"/>
      <c r="E43" s="229" t="s">
        <v>4418</v>
      </c>
      <c r="F43" s="230"/>
    </row>
    <row r="44" spans="1:6" ht="13.2">
      <c r="A44" s="233" t="s">
        <v>4208</v>
      </c>
      <c r="B44" s="234" t="s">
        <v>4420</v>
      </c>
      <c r="C44" s="233" t="s">
        <v>4417</v>
      </c>
      <c r="D44" s="225"/>
      <c r="E44" s="229" t="s">
        <v>4418</v>
      </c>
      <c r="F44" s="230"/>
    </row>
    <row r="45" spans="1:6" ht="13.2">
      <c r="A45" s="233" t="s">
        <v>4210</v>
      </c>
      <c r="B45" s="234" t="s">
        <v>4421</v>
      </c>
      <c r="C45" s="233" t="s">
        <v>4417</v>
      </c>
      <c r="D45" s="225"/>
      <c r="E45" s="229" t="s">
        <v>4418</v>
      </c>
      <c r="F45" s="230"/>
    </row>
    <row r="46" spans="1:6" ht="13.2">
      <c r="A46" s="233" t="s">
        <v>4212</v>
      </c>
      <c r="B46" s="234" t="s">
        <v>4422</v>
      </c>
      <c r="C46" s="233" t="s">
        <v>4417</v>
      </c>
      <c r="D46" s="225"/>
      <c r="E46" s="229" t="s">
        <v>4418</v>
      </c>
      <c r="F46" s="230"/>
    </row>
    <row r="47" spans="1:6" ht="13.2">
      <c r="A47" s="233" t="s">
        <v>4214</v>
      </c>
      <c r="B47" s="234" t="s">
        <v>4423</v>
      </c>
      <c r="C47" s="233" t="s">
        <v>4417</v>
      </c>
      <c r="D47" s="225"/>
      <c r="E47" s="229" t="s">
        <v>4418</v>
      </c>
      <c r="F47" s="230"/>
    </row>
    <row r="48" spans="1:6" ht="13.2">
      <c r="A48" s="233" t="s">
        <v>4216</v>
      </c>
      <c r="B48" s="234" t="s">
        <v>4424</v>
      </c>
      <c r="C48" s="233" t="s">
        <v>4417</v>
      </c>
      <c r="D48" s="225"/>
      <c r="E48" s="229" t="s">
        <v>4418</v>
      </c>
      <c r="F48" s="230"/>
    </row>
    <row r="49" spans="1:6" ht="13.2">
      <c r="A49" s="233" t="s">
        <v>4260</v>
      </c>
      <c r="B49" s="234" t="s">
        <v>4425</v>
      </c>
      <c r="C49" s="233" t="s">
        <v>4417</v>
      </c>
      <c r="D49" s="225"/>
      <c r="E49" s="229" t="s">
        <v>4418</v>
      </c>
      <c r="F49" s="230"/>
    </row>
    <row r="50" spans="1:6" ht="13.2">
      <c r="A50" s="233" t="s">
        <v>4264</v>
      </c>
      <c r="B50" s="234" t="s">
        <v>4426</v>
      </c>
      <c r="C50" s="233" t="s">
        <v>4417</v>
      </c>
      <c r="D50" s="225"/>
      <c r="E50" s="229" t="s">
        <v>4418</v>
      </c>
      <c r="F50" s="230"/>
    </row>
    <row r="51" spans="1:6" ht="13.2">
      <c r="A51" s="233" t="s">
        <v>4265</v>
      </c>
      <c r="B51" s="234" t="s">
        <v>4427</v>
      </c>
      <c r="C51" s="233" t="s">
        <v>4417</v>
      </c>
      <c r="D51" s="225"/>
      <c r="E51" s="229" t="s">
        <v>4418</v>
      </c>
      <c r="F51" s="230"/>
    </row>
    <row r="52" spans="1:6" ht="13.2">
      <c r="A52" s="233" t="s">
        <v>4309</v>
      </c>
      <c r="B52" s="234" t="s">
        <v>4428</v>
      </c>
      <c r="C52" s="233" t="s">
        <v>4417</v>
      </c>
      <c r="D52" s="225"/>
      <c r="E52" s="229" t="s">
        <v>4418</v>
      </c>
      <c r="F52" s="230"/>
    </row>
    <row r="53" spans="1:6" ht="13.2">
      <c r="A53" s="233" t="s">
        <v>4326</v>
      </c>
      <c r="B53" s="234" t="s">
        <v>4429</v>
      </c>
      <c r="C53" s="233" t="s">
        <v>4417</v>
      </c>
      <c r="D53" s="225"/>
      <c r="E53" s="229" t="s">
        <v>4418</v>
      </c>
      <c r="F53" s="230"/>
    </row>
    <row r="54" spans="1:6" ht="13.2">
      <c r="A54" s="233" t="s">
        <v>4430</v>
      </c>
      <c r="B54" s="234" t="s">
        <v>4431</v>
      </c>
      <c r="C54" s="233" t="s">
        <v>4417</v>
      </c>
      <c r="D54" s="225"/>
      <c r="E54" s="229" t="s">
        <v>4418</v>
      </c>
      <c r="F54" s="230"/>
    </row>
    <row r="55" spans="1:6" ht="13.2">
      <c r="A55" s="233" t="s">
        <v>4432</v>
      </c>
      <c r="B55" s="234" t="s">
        <v>4433</v>
      </c>
      <c r="C55" s="233" t="s">
        <v>4434</v>
      </c>
      <c r="D55" s="225"/>
      <c r="E55" s="229" t="s">
        <v>4418</v>
      </c>
      <c r="F55" s="230"/>
    </row>
    <row r="56" spans="1:6" ht="13.2">
      <c r="A56" s="100"/>
      <c r="B56" s="233"/>
      <c r="C56" s="233"/>
      <c r="D56" s="225"/>
      <c r="E56" s="229">
        <v>0</v>
      </c>
      <c r="F56" s="230"/>
    </row>
    <row r="57" spans="1:6" ht="13.2">
      <c r="A57" s="100"/>
      <c r="B57" s="237" t="s">
        <v>4249</v>
      </c>
      <c r="C57" s="233"/>
      <c r="D57" s="225"/>
      <c r="E57" s="229"/>
      <c r="F57" s="230"/>
    </row>
    <row r="58" spans="1:6" ht="13.2">
      <c r="A58" s="233"/>
      <c r="B58" s="235" t="s">
        <v>4435</v>
      </c>
      <c r="C58" s="233"/>
      <c r="D58" s="225"/>
      <c r="E58" s="229"/>
      <c r="F58" s="230"/>
    </row>
    <row r="59" spans="1:6" ht="39.6">
      <c r="A59" s="233"/>
      <c r="B59" s="236" t="s">
        <v>4436</v>
      </c>
      <c r="C59" s="233"/>
      <c r="D59" s="225"/>
      <c r="E59" s="229"/>
      <c r="F59" s="230"/>
    </row>
    <row r="60" spans="1:6" ht="13.2">
      <c r="A60" s="233" t="s">
        <v>4203</v>
      </c>
      <c r="B60" s="234" t="s">
        <v>4437</v>
      </c>
      <c r="C60" s="233" t="s">
        <v>4438</v>
      </c>
      <c r="D60" s="225"/>
      <c r="E60" s="229" t="s">
        <v>4418</v>
      </c>
      <c r="F60" s="230"/>
    </row>
    <row r="61" spans="1:6" ht="13.2">
      <c r="A61" s="233" t="s">
        <v>4206</v>
      </c>
      <c r="B61" s="234" t="s">
        <v>4439</v>
      </c>
      <c r="C61" s="233" t="s">
        <v>4438</v>
      </c>
      <c r="D61" s="225"/>
      <c r="E61" s="229" t="s">
        <v>4418</v>
      </c>
      <c r="F61" s="230"/>
    </row>
    <row r="62" spans="1:6" ht="13.2">
      <c r="A62" s="233" t="s">
        <v>4208</v>
      </c>
      <c r="B62" s="236" t="s">
        <v>4440</v>
      </c>
      <c r="C62" s="233" t="s">
        <v>697</v>
      </c>
      <c r="D62" s="225"/>
      <c r="E62" s="229" t="s">
        <v>4418</v>
      </c>
      <c r="F62" s="230"/>
    </row>
    <row r="63" spans="1:6" ht="13.2">
      <c r="A63" s="233" t="s">
        <v>4210</v>
      </c>
      <c r="B63" s="234" t="s">
        <v>4441</v>
      </c>
      <c r="C63" s="233" t="s">
        <v>697</v>
      </c>
      <c r="D63" s="225"/>
      <c r="E63" s="229" t="s">
        <v>4418</v>
      </c>
      <c r="F63" s="230"/>
    </row>
    <row r="64" spans="1:6" ht="13.2">
      <c r="A64" s="233" t="s">
        <v>4212</v>
      </c>
      <c r="B64" s="236" t="s">
        <v>4442</v>
      </c>
      <c r="C64" s="233" t="s">
        <v>267</v>
      </c>
      <c r="D64" s="225"/>
      <c r="E64" s="229" t="s">
        <v>4418</v>
      </c>
      <c r="F64" s="230"/>
    </row>
    <row r="65" spans="1:6" ht="13.2">
      <c r="A65" s="233" t="s">
        <v>4214</v>
      </c>
      <c r="B65" s="234" t="s">
        <v>4443</v>
      </c>
      <c r="C65" s="233" t="s">
        <v>973</v>
      </c>
      <c r="D65" s="225"/>
      <c r="E65" s="229" t="s">
        <v>4418</v>
      </c>
      <c r="F65" s="230"/>
    </row>
    <row r="66" spans="1:6" ht="13.2">
      <c r="A66" s="233" t="s">
        <v>4216</v>
      </c>
      <c r="B66" s="234" t="s">
        <v>4444</v>
      </c>
      <c r="C66" s="233" t="s">
        <v>973</v>
      </c>
      <c r="D66" s="225"/>
      <c r="E66" s="229" t="s">
        <v>4418</v>
      </c>
      <c r="F66" s="230"/>
    </row>
    <row r="67" spans="1:6" ht="13.2">
      <c r="A67" s="233" t="s">
        <v>4260</v>
      </c>
      <c r="B67" s="234" t="s">
        <v>4445</v>
      </c>
      <c r="C67" s="233" t="s">
        <v>973</v>
      </c>
      <c r="D67" s="225"/>
      <c r="E67" s="229" t="s">
        <v>4418</v>
      </c>
      <c r="F67" s="230"/>
    </row>
    <row r="68" spans="1:6" ht="13.2">
      <c r="A68" s="233" t="s">
        <v>4264</v>
      </c>
      <c r="B68" s="234" t="s">
        <v>4446</v>
      </c>
      <c r="C68" s="233" t="s">
        <v>973</v>
      </c>
      <c r="D68" s="225"/>
      <c r="E68" s="229" t="s">
        <v>4418</v>
      </c>
      <c r="F68" s="230"/>
    </row>
    <row r="69" spans="1:6" ht="13.2">
      <c r="A69" s="233" t="s">
        <v>4265</v>
      </c>
      <c r="B69" s="234" t="s">
        <v>4447</v>
      </c>
      <c r="C69" s="233" t="s">
        <v>973</v>
      </c>
      <c r="D69" s="225"/>
      <c r="E69" s="229" t="s">
        <v>4418</v>
      </c>
      <c r="F69" s="230"/>
    </row>
    <row r="70" spans="1:6" ht="13.2">
      <c r="A70" s="233" t="s">
        <v>4309</v>
      </c>
      <c r="B70" s="234" t="s">
        <v>4448</v>
      </c>
      <c r="C70" s="233" t="s">
        <v>4434</v>
      </c>
      <c r="D70" s="225"/>
      <c r="E70" s="229" t="s">
        <v>4418</v>
      </c>
      <c r="F70" s="230"/>
    </row>
    <row r="71" spans="1:6" ht="13.2">
      <c r="A71" s="100"/>
      <c r="B71" s="240"/>
      <c r="C71" s="233"/>
      <c r="D71" s="225"/>
      <c r="E71" s="229">
        <v>0</v>
      </c>
      <c r="F71" s="230"/>
    </row>
    <row r="72" spans="1:6" ht="13.2">
      <c r="A72" s="100"/>
      <c r="B72" s="237" t="s">
        <v>4249</v>
      </c>
      <c r="C72" s="233"/>
      <c r="D72" s="225"/>
      <c r="E72" s="229"/>
      <c r="F72" s="230"/>
    </row>
    <row r="73" spans="1:6" ht="13.2">
      <c r="A73" s="233"/>
      <c r="B73" s="235" t="s">
        <v>4449</v>
      </c>
      <c r="C73" s="233"/>
      <c r="D73" s="225"/>
      <c r="E73" s="229"/>
      <c r="F73" s="230"/>
    </row>
    <row r="74" spans="1:6" ht="26.4">
      <c r="A74" s="233"/>
      <c r="B74" s="236" t="s">
        <v>4450</v>
      </c>
      <c r="C74" s="233"/>
      <c r="D74" s="225"/>
      <c r="E74" s="229"/>
      <c r="F74" s="230"/>
    </row>
    <row r="75" spans="1:6" ht="13.2">
      <c r="A75" s="233" t="s">
        <v>4203</v>
      </c>
      <c r="B75" s="234" t="s">
        <v>4451</v>
      </c>
      <c r="C75" s="233" t="s">
        <v>4417</v>
      </c>
      <c r="D75" s="225"/>
      <c r="E75" s="229" t="s">
        <v>4418</v>
      </c>
      <c r="F75" s="230"/>
    </row>
    <row r="76" spans="1:6" ht="13.2">
      <c r="A76" s="233" t="s">
        <v>4206</v>
      </c>
      <c r="B76" s="234" t="s">
        <v>4452</v>
      </c>
      <c r="C76" s="233" t="s">
        <v>4417</v>
      </c>
      <c r="D76" s="225"/>
      <c r="E76" s="229" t="s">
        <v>4418</v>
      </c>
      <c r="F76" s="230"/>
    </row>
    <row r="77" spans="1:6" ht="13.2">
      <c r="A77" s="233" t="s">
        <v>4208</v>
      </c>
      <c r="B77" s="234" t="s">
        <v>4453</v>
      </c>
      <c r="C77" s="233" t="s">
        <v>4417</v>
      </c>
      <c r="D77" s="225"/>
      <c r="E77" s="229" t="s">
        <v>4418</v>
      </c>
      <c r="F77" s="230"/>
    </row>
    <row r="78" spans="1:6" ht="13.2">
      <c r="A78" s="233" t="s">
        <v>4210</v>
      </c>
      <c r="B78" s="234" t="s">
        <v>4454</v>
      </c>
      <c r="C78" s="233" t="s">
        <v>4417</v>
      </c>
      <c r="D78" s="225"/>
      <c r="E78" s="229" t="s">
        <v>4418</v>
      </c>
      <c r="F78" s="230"/>
    </row>
    <row r="79" spans="1:6" ht="13.2">
      <c r="A79" s="233" t="s">
        <v>4212</v>
      </c>
      <c r="B79" s="234" t="s">
        <v>4455</v>
      </c>
      <c r="C79" s="233" t="s">
        <v>4417</v>
      </c>
      <c r="D79" s="225"/>
      <c r="E79" s="229" t="s">
        <v>4418</v>
      </c>
      <c r="F79" s="230"/>
    </row>
    <row r="80" spans="1:6" ht="13.2">
      <c r="A80" s="233" t="s">
        <v>4214</v>
      </c>
      <c r="B80" s="234" t="s">
        <v>4456</v>
      </c>
      <c r="C80" s="233" t="s">
        <v>4417</v>
      </c>
      <c r="D80" s="225"/>
      <c r="E80" s="229" t="s">
        <v>4418</v>
      </c>
      <c r="F80" s="230"/>
    </row>
    <row r="81" spans="1:6" ht="13.2">
      <c r="A81" s="233" t="s">
        <v>4216</v>
      </c>
      <c r="B81" s="234" t="s">
        <v>4457</v>
      </c>
      <c r="C81" s="233" t="s">
        <v>4417</v>
      </c>
      <c r="D81" s="225"/>
      <c r="E81" s="229" t="s">
        <v>4418</v>
      </c>
      <c r="F81" s="230"/>
    </row>
    <row r="82" spans="1:6" ht="13.2">
      <c r="A82" s="233" t="s">
        <v>4260</v>
      </c>
      <c r="B82" s="234" t="s">
        <v>4458</v>
      </c>
      <c r="C82" s="233" t="s">
        <v>4417</v>
      </c>
      <c r="D82" s="225"/>
      <c r="E82" s="229" t="s">
        <v>4418</v>
      </c>
      <c r="F82" s="230"/>
    </row>
    <row r="83" spans="1:6" ht="13.2">
      <c r="A83" s="233" t="s">
        <v>4459</v>
      </c>
      <c r="B83" s="234" t="s">
        <v>4460</v>
      </c>
      <c r="C83" s="233" t="s">
        <v>4417</v>
      </c>
      <c r="D83" s="225"/>
      <c r="E83" s="229" t="s">
        <v>4418</v>
      </c>
      <c r="F83" s="230"/>
    </row>
    <row r="84" spans="1:6" ht="13.2">
      <c r="A84" s="233" t="s">
        <v>4264</v>
      </c>
      <c r="B84" s="234" t="s">
        <v>4461</v>
      </c>
      <c r="C84" s="233" t="s">
        <v>4417</v>
      </c>
      <c r="D84" s="225"/>
      <c r="E84" s="229" t="s">
        <v>4418</v>
      </c>
      <c r="F84" s="230"/>
    </row>
    <row r="85" spans="1:6" ht="26.4">
      <c r="A85" s="233" t="s">
        <v>4265</v>
      </c>
      <c r="B85" s="234" t="s">
        <v>4462</v>
      </c>
      <c r="C85" s="233" t="s">
        <v>4417</v>
      </c>
      <c r="D85" s="225"/>
      <c r="E85" s="229" t="s">
        <v>4418</v>
      </c>
      <c r="F85" s="230"/>
    </row>
    <row r="86" spans="1:6" ht="13.2">
      <c r="A86" s="233" t="s">
        <v>4309</v>
      </c>
      <c r="B86" s="234" t="s">
        <v>4463</v>
      </c>
      <c r="C86" s="233" t="s">
        <v>4417</v>
      </c>
      <c r="D86" s="225"/>
      <c r="E86" s="229" t="s">
        <v>4418</v>
      </c>
      <c r="F86" s="230"/>
    </row>
    <row r="87" spans="1:6" ht="13.2">
      <c r="A87" s="233" t="s">
        <v>4326</v>
      </c>
      <c r="B87" s="234" t="s">
        <v>4464</v>
      </c>
      <c r="C87" s="233" t="s">
        <v>4417</v>
      </c>
      <c r="D87" s="225"/>
      <c r="E87" s="229" t="s">
        <v>4418</v>
      </c>
      <c r="F87" s="230"/>
    </row>
    <row r="88" spans="1:6" ht="13.2">
      <c r="A88" s="233" t="s">
        <v>4430</v>
      </c>
      <c r="B88" s="234" t="s">
        <v>4465</v>
      </c>
      <c r="C88" s="233" t="s">
        <v>4417</v>
      </c>
      <c r="D88" s="225"/>
      <c r="E88" s="229" t="s">
        <v>4418</v>
      </c>
      <c r="F88" s="230"/>
    </row>
    <row r="89" spans="1:6" ht="13.2">
      <c r="A89" s="233" t="s">
        <v>4432</v>
      </c>
      <c r="B89" s="234" t="s">
        <v>4466</v>
      </c>
      <c r="C89" s="233" t="s">
        <v>4417</v>
      </c>
      <c r="D89" s="225"/>
      <c r="E89" s="229" t="s">
        <v>4418</v>
      </c>
      <c r="F89" s="230"/>
    </row>
    <row r="90" spans="1:6" ht="13.2">
      <c r="A90" s="233" t="s">
        <v>4467</v>
      </c>
      <c r="B90" s="234" t="s">
        <v>4468</v>
      </c>
      <c r="C90" s="233" t="s">
        <v>4417</v>
      </c>
      <c r="D90" s="225"/>
      <c r="E90" s="229" t="s">
        <v>4418</v>
      </c>
      <c r="F90" s="230"/>
    </row>
    <row r="91" spans="1:6" ht="13.2">
      <c r="A91" s="233" t="s">
        <v>4469</v>
      </c>
      <c r="B91" s="234" t="s">
        <v>4470</v>
      </c>
      <c r="C91" s="233" t="s">
        <v>4434</v>
      </c>
      <c r="D91" s="225"/>
      <c r="E91" s="229" t="s">
        <v>4418</v>
      </c>
      <c r="F91" s="230"/>
    </row>
    <row r="92" spans="1:6" ht="13.2">
      <c r="A92" s="100"/>
      <c r="B92" s="233"/>
      <c r="C92" s="233"/>
      <c r="D92" s="225"/>
      <c r="E92" s="229">
        <v>0</v>
      </c>
      <c r="F92" s="230"/>
    </row>
    <row r="93" spans="1:6" ht="13.2">
      <c r="A93" s="100"/>
      <c r="B93" s="237" t="s">
        <v>4266</v>
      </c>
      <c r="C93" s="233"/>
      <c r="D93" s="225"/>
      <c r="E93" s="229"/>
      <c r="F93" s="230"/>
    </row>
    <row r="94" spans="1:6" ht="13.2">
      <c r="A94" s="233"/>
      <c r="B94" s="234" t="s">
        <v>4393</v>
      </c>
      <c r="C94" s="233"/>
      <c r="D94" s="225"/>
      <c r="E94" s="229" t="s">
        <v>4418</v>
      </c>
      <c r="F94" s="230"/>
    </row>
    <row r="95" spans="1:6" ht="13.2">
      <c r="A95" s="233"/>
      <c r="B95" s="234" t="s">
        <v>4218</v>
      </c>
      <c r="C95" s="233"/>
      <c r="D95" s="225"/>
      <c r="E95" s="229" t="s">
        <v>4418</v>
      </c>
      <c r="F95" s="230"/>
    </row>
    <row r="96" spans="1:6" ht="13.2">
      <c r="A96" s="233"/>
      <c r="B96" s="234" t="s">
        <v>4230</v>
      </c>
      <c r="C96" s="233"/>
      <c r="D96" s="225"/>
      <c r="E96" s="229" t="s">
        <v>4418</v>
      </c>
      <c r="F96" s="230"/>
    </row>
    <row r="97" spans="1:6" ht="13.2">
      <c r="A97" s="233"/>
      <c r="B97" s="234" t="s">
        <v>4239</v>
      </c>
      <c r="C97" s="233"/>
      <c r="D97" s="225"/>
      <c r="E97" s="229" t="s">
        <v>4418</v>
      </c>
      <c r="F97" s="230"/>
    </row>
    <row r="98" spans="1:6" ht="13.2">
      <c r="A98" s="233"/>
      <c r="B98" s="234" t="s">
        <v>4249</v>
      </c>
      <c r="C98" s="233"/>
      <c r="D98" s="225"/>
      <c r="E98" s="229" t="s">
        <v>4418</v>
      </c>
      <c r="F98" s="230"/>
    </row>
    <row r="99" spans="1:6" ht="13.2">
      <c r="A99" s="241"/>
      <c r="B99" s="242" t="s">
        <v>4471</v>
      </c>
      <c r="C99" s="243"/>
      <c r="D99" s="244"/>
      <c r="E99" s="245" t="s">
        <v>4418</v>
      </c>
      <c r="F99" s="246"/>
    </row>
    <row r="100" spans="1:6">
      <c r="E100" s="165">
        <v>0</v>
      </c>
    </row>
  </sheetData>
  <mergeCells count="8">
    <mergeCell ref="A1:F1"/>
    <mergeCell ref="A2:F2"/>
    <mergeCell ref="A11:A12"/>
    <mergeCell ref="B11:B12"/>
    <mergeCell ref="C11:C12"/>
    <mergeCell ref="D11:D12"/>
    <mergeCell ref="E11:E12"/>
    <mergeCell ref="F11:F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P2019"/>
  <sheetViews>
    <sheetView zoomScaleNormal="100" zoomScaleSheetLayoutView="85" workbookViewId="0">
      <selection activeCell="H55" sqref="H55"/>
    </sheetView>
  </sheetViews>
  <sheetFormatPr defaultColWidth="9.109375" defaultRowHeight="13.2"/>
  <cols>
    <col min="1" max="1" width="6.44140625" style="271" bestFit="1" customWidth="1"/>
    <col min="2" max="2" width="6.21875" style="39" bestFit="1" customWidth="1"/>
    <col min="3" max="3" width="57.5546875" style="275" customWidth="1"/>
    <col min="4" max="4" width="9.88671875" style="274" customWidth="1"/>
    <col min="5" max="5" width="9.44140625" style="271" customWidth="1"/>
    <col min="6" max="6" width="10.88671875" style="274" customWidth="1"/>
    <col min="7" max="7" width="14.33203125" style="274" customWidth="1"/>
    <col min="8" max="8" width="10.88671875" style="274" customWidth="1"/>
    <col min="9" max="9" width="11.88671875" style="274" customWidth="1"/>
    <col min="10" max="10" width="10.33203125" style="274" customWidth="1"/>
    <col min="11" max="13" width="10.109375" style="274" customWidth="1"/>
    <col min="14" max="14" width="12" style="274" customWidth="1"/>
    <col min="15" max="15" width="11.44140625" style="274" customWidth="1"/>
    <col min="16" max="16" width="13.21875" style="274" customWidth="1"/>
    <col min="17" max="16384" width="9.109375" style="274"/>
  </cols>
  <sheetData>
    <row r="1" spans="1:16" s="11" customFormat="1">
      <c r="B1" s="7"/>
      <c r="E1" s="8"/>
      <c r="F1" s="9" t="s">
        <v>35</v>
      </c>
      <c r="G1" s="10" t="s">
        <v>5</v>
      </c>
      <c r="H1" s="9"/>
      <c r="I1" s="10"/>
      <c r="J1" s="8"/>
      <c r="K1" s="8"/>
      <c r="L1" s="8"/>
      <c r="M1" s="8"/>
      <c r="N1" s="8"/>
      <c r="O1" s="8"/>
      <c r="P1" s="8"/>
    </row>
    <row r="2" spans="1:16" s="11" customFormat="1">
      <c r="B2" s="7"/>
      <c r="E2" s="8"/>
      <c r="F2" s="47" t="s">
        <v>31</v>
      </c>
      <c r="H2" s="47"/>
      <c r="I2" s="8"/>
      <c r="J2" s="8"/>
      <c r="K2" s="8"/>
      <c r="L2" s="8"/>
      <c r="M2" s="8"/>
      <c r="N2" s="8"/>
      <c r="O2" s="8"/>
      <c r="P2" s="8"/>
    </row>
    <row r="3" spans="1:16" s="11" customFormat="1">
      <c r="B3" s="12"/>
      <c r="C3" s="13"/>
      <c r="E3" s="14"/>
    </row>
    <row r="4" spans="1:16" s="11" customFormat="1">
      <c r="A4" s="11" t="str">
        <f>KS!C4</f>
        <v>Būves nosaukums/Building: Daudzīvokļu ēka / Residental building C2-10</v>
      </c>
      <c r="B4" s="12"/>
      <c r="E4" s="14"/>
    </row>
    <row r="5" spans="1:16" s="11" customFormat="1">
      <c r="A5" s="11" t="str">
        <f>KS!C5</f>
        <v>Objekta nosaukums/Object: Dzīvojamās ēkas C2-10 jaunbūve/ Residential building C2-10</v>
      </c>
      <c r="B5" s="12"/>
      <c r="E5" s="14"/>
    </row>
    <row r="6" spans="1:16" s="11" customFormat="1">
      <c r="A6" s="11" t="str">
        <f>KS!C6</f>
        <v>Objekta adrese/Object adress: Andrejostas iela 35, Rīga, LV-1045</v>
      </c>
      <c r="B6" s="12"/>
      <c r="E6" s="14"/>
      <c r="M6" s="15" t="s">
        <v>0</v>
      </c>
      <c r="O6" s="16"/>
      <c r="P6" s="17" t="s">
        <v>6</v>
      </c>
    </row>
    <row r="7" spans="1:16" s="11" customFormat="1">
      <c r="B7" s="12"/>
      <c r="E7" s="14"/>
    </row>
    <row r="8" spans="1:16" s="11" customFormat="1">
      <c r="B8" s="12"/>
      <c r="E8" s="14"/>
      <c r="M8" s="15"/>
      <c r="P8" s="46">
        <f>P96</f>
        <v>0</v>
      </c>
    </row>
    <row r="10" spans="1:16" s="12" customFormat="1" ht="10.199999999999999">
      <c r="A10" s="276"/>
      <c r="B10" s="276"/>
      <c r="C10" s="277"/>
      <c r="D10" s="276"/>
      <c r="E10" s="278"/>
      <c r="F10" s="1956" t="s">
        <v>15</v>
      </c>
      <c r="G10" s="1957"/>
      <c r="H10" s="1957"/>
      <c r="I10" s="1957"/>
      <c r="J10" s="1957"/>
      <c r="K10" s="1958"/>
      <c r="L10" s="285"/>
      <c r="M10" s="279"/>
      <c r="N10" s="279" t="s">
        <v>16</v>
      </c>
      <c r="O10" s="280"/>
      <c r="P10" s="281"/>
    </row>
    <row r="11" spans="1:16" s="12" customFormat="1" ht="45.6">
      <c r="A11" s="282" t="s">
        <v>14</v>
      </c>
      <c r="B11" s="282" t="s">
        <v>36</v>
      </c>
      <c r="C11" s="283" t="s">
        <v>37</v>
      </c>
      <c r="D11" s="277" t="s">
        <v>43</v>
      </c>
      <c r="E11" s="277" t="s">
        <v>38</v>
      </c>
      <c r="F11" s="284" t="s">
        <v>40</v>
      </c>
      <c r="G11" s="284" t="s">
        <v>39</v>
      </c>
      <c r="H11" s="284" t="s">
        <v>21</v>
      </c>
      <c r="I11" s="284" t="s">
        <v>18</v>
      </c>
      <c r="J11" s="284" t="s">
        <v>17</v>
      </c>
      <c r="K11" s="284" t="s">
        <v>19</v>
      </c>
      <c r="L11" s="284" t="s">
        <v>41</v>
      </c>
      <c r="M11" s="284" t="s">
        <v>21</v>
      </c>
      <c r="N11" s="284" t="s">
        <v>18</v>
      </c>
      <c r="O11" s="284" t="s">
        <v>17</v>
      </c>
      <c r="P11" s="284" t="s">
        <v>20</v>
      </c>
    </row>
    <row r="12" spans="1:16" s="11" customFormat="1">
      <c r="A12" s="277">
        <v>1</v>
      </c>
      <c r="B12" s="277">
        <v>2</v>
      </c>
      <c r="C12" s="277">
        <v>3</v>
      </c>
      <c r="D12" s="277">
        <v>4</v>
      </c>
      <c r="E12" s="277">
        <v>5</v>
      </c>
      <c r="F12" s="277">
        <f t="shared" ref="F12" si="0">E12+1</f>
        <v>6</v>
      </c>
      <c r="G12" s="277">
        <f t="shared" ref="G12" si="1">F12+1</f>
        <v>7</v>
      </c>
      <c r="H12" s="277">
        <f t="shared" ref="H12" si="2">G12+1</f>
        <v>8</v>
      </c>
      <c r="I12" s="277">
        <f t="shared" ref="I12" si="3">H12+1</f>
        <v>9</v>
      </c>
      <c r="J12" s="277">
        <f t="shared" ref="J12:K12" si="4">I12+1</f>
        <v>10</v>
      </c>
      <c r="K12" s="277">
        <f t="shared" si="4"/>
        <v>11</v>
      </c>
      <c r="L12" s="277">
        <f t="shared" ref="L12" si="5">K12+1</f>
        <v>12</v>
      </c>
      <c r="M12" s="277">
        <f t="shared" ref="M12" si="6">L12+1</f>
        <v>13</v>
      </c>
      <c r="N12" s="277">
        <f t="shared" ref="N12" si="7">M12+1</f>
        <v>14</v>
      </c>
      <c r="O12" s="277">
        <f t="shared" ref="O12" si="8">N12+1</f>
        <v>15</v>
      </c>
      <c r="P12" s="277">
        <f t="shared" ref="P12" si="9">O12+1</f>
        <v>16</v>
      </c>
    </row>
    <row r="13" spans="1:16">
      <c r="A13" s="456"/>
      <c r="B13" s="451"/>
      <c r="C13" s="461"/>
      <c r="D13" s="451"/>
      <c r="E13" s="472"/>
      <c r="F13" s="482"/>
      <c r="G13" s="444"/>
      <c r="H13" s="444"/>
      <c r="I13" s="444"/>
      <c r="J13" s="444"/>
      <c r="K13" s="446"/>
      <c r="L13" s="478"/>
      <c r="M13" s="445"/>
      <c r="N13" s="444"/>
      <c r="O13" s="444"/>
      <c r="P13" s="446"/>
    </row>
    <row r="14" spans="1:16" s="41" customFormat="1" ht="20.399999999999999">
      <c r="A14" s="457"/>
      <c r="B14" s="452"/>
      <c r="C14" s="462" t="s">
        <v>4472</v>
      </c>
      <c r="D14" s="452"/>
      <c r="E14" s="473"/>
      <c r="F14" s="483"/>
      <c r="G14" s="316"/>
      <c r="H14" s="316"/>
      <c r="I14" s="316"/>
      <c r="J14" s="316"/>
      <c r="K14" s="447"/>
      <c r="L14" s="479"/>
      <c r="M14" s="316"/>
      <c r="N14" s="316"/>
      <c r="O14" s="316"/>
      <c r="P14" s="447"/>
    </row>
    <row r="15" spans="1:16" s="42" customFormat="1" ht="30.6">
      <c r="A15" s="457"/>
      <c r="B15" s="452"/>
      <c r="C15" s="462" t="s">
        <v>105</v>
      </c>
      <c r="D15" s="452"/>
      <c r="E15" s="473"/>
      <c r="F15" s="484"/>
      <c r="G15" s="286"/>
      <c r="H15" s="286"/>
      <c r="I15" s="286"/>
      <c r="J15" s="286"/>
      <c r="K15" s="448"/>
      <c r="L15" s="480"/>
      <c r="M15" s="286"/>
      <c r="N15" s="286"/>
      <c r="O15" s="286"/>
      <c r="P15" s="448"/>
    </row>
    <row r="16" spans="1:16" s="42" customFormat="1" ht="20.399999999999999">
      <c r="A16" s="457">
        <v>1</v>
      </c>
      <c r="B16" s="452"/>
      <c r="C16" s="463" t="s">
        <v>45</v>
      </c>
      <c r="D16" s="452" t="s">
        <v>22</v>
      </c>
      <c r="E16" s="473">
        <v>1</v>
      </c>
      <c r="F16" s="485"/>
      <c r="G16" s="450"/>
      <c r="H16" s="450"/>
      <c r="I16" s="286"/>
      <c r="J16" s="450"/>
      <c r="K16" s="287"/>
      <c r="L16" s="306"/>
      <c r="M16" s="288"/>
      <c r="N16" s="288"/>
      <c r="O16" s="288"/>
      <c r="P16" s="289"/>
    </row>
    <row r="17" spans="1:16" s="42" customFormat="1">
      <c r="A17" s="457">
        <f t="shared" ref="A17:A27" si="10">A16+1</f>
        <v>2</v>
      </c>
      <c r="B17" s="452"/>
      <c r="C17" s="463" t="s">
        <v>46</v>
      </c>
      <c r="D17" s="452" t="s">
        <v>22</v>
      </c>
      <c r="E17" s="473">
        <v>1</v>
      </c>
      <c r="F17" s="485"/>
      <c r="G17" s="450"/>
      <c r="H17" s="450"/>
      <c r="I17" s="450"/>
      <c r="J17" s="450"/>
      <c r="K17" s="287"/>
      <c r="L17" s="306"/>
      <c r="M17" s="288"/>
      <c r="N17" s="288"/>
      <c r="O17" s="288"/>
      <c r="P17" s="289"/>
    </row>
    <row r="18" spans="1:16" s="42" customFormat="1" ht="20.399999999999999">
      <c r="A18" s="457">
        <f t="shared" si="10"/>
        <v>3</v>
      </c>
      <c r="B18" s="452"/>
      <c r="C18" s="463" t="s">
        <v>47</v>
      </c>
      <c r="D18" s="452" t="s">
        <v>22</v>
      </c>
      <c r="E18" s="473">
        <v>1</v>
      </c>
      <c r="F18" s="485"/>
      <c r="G18" s="450"/>
      <c r="H18" s="450"/>
      <c r="I18" s="450"/>
      <c r="J18" s="450"/>
      <c r="K18" s="287"/>
      <c r="L18" s="306"/>
      <c r="M18" s="288"/>
      <c r="N18" s="288"/>
      <c r="O18" s="288"/>
      <c r="P18" s="289"/>
    </row>
    <row r="19" spans="1:16" s="42" customFormat="1">
      <c r="A19" s="457">
        <f t="shared" si="10"/>
        <v>4</v>
      </c>
      <c r="B19" s="452"/>
      <c r="C19" s="463" t="s">
        <v>48</v>
      </c>
      <c r="D19" s="452" t="s">
        <v>22</v>
      </c>
      <c r="E19" s="473">
        <v>4</v>
      </c>
      <c r="F19" s="485"/>
      <c r="G19" s="450"/>
      <c r="H19" s="450"/>
      <c r="I19" s="450"/>
      <c r="J19" s="450"/>
      <c r="K19" s="287"/>
      <c r="L19" s="306"/>
      <c r="M19" s="288"/>
      <c r="N19" s="288"/>
      <c r="O19" s="288"/>
      <c r="P19" s="289"/>
    </row>
    <row r="20" spans="1:16" s="42" customFormat="1" ht="20.399999999999999">
      <c r="A20" s="457">
        <f t="shared" si="10"/>
        <v>5</v>
      </c>
      <c r="B20" s="452"/>
      <c r="C20" s="463" t="s">
        <v>987</v>
      </c>
      <c r="D20" s="452" t="s">
        <v>22</v>
      </c>
      <c r="E20" s="473">
        <v>2</v>
      </c>
      <c r="F20" s="485"/>
      <c r="G20" s="450"/>
      <c r="H20" s="450"/>
      <c r="I20" s="450"/>
      <c r="J20" s="450"/>
      <c r="K20" s="287"/>
      <c r="L20" s="306"/>
      <c r="M20" s="288"/>
      <c r="N20" s="288"/>
      <c r="O20" s="288"/>
      <c r="P20" s="289"/>
    </row>
    <row r="21" spans="1:16" s="42" customFormat="1" ht="40.799999999999997">
      <c r="A21" s="457">
        <f t="shared" si="10"/>
        <v>6</v>
      </c>
      <c r="B21" s="452"/>
      <c r="C21" s="463" t="s">
        <v>49</v>
      </c>
      <c r="D21" s="452" t="s">
        <v>22</v>
      </c>
      <c r="E21" s="473">
        <v>3</v>
      </c>
      <c r="F21" s="485"/>
      <c r="G21" s="450"/>
      <c r="H21" s="450"/>
      <c r="I21" s="450"/>
      <c r="J21" s="450"/>
      <c r="K21" s="287"/>
      <c r="L21" s="306"/>
      <c r="M21" s="288"/>
      <c r="N21" s="288"/>
      <c r="O21" s="288"/>
      <c r="P21" s="289"/>
    </row>
    <row r="22" spans="1:16" s="42" customFormat="1">
      <c r="A22" s="457">
        <f t="shared" si="10"/>
        <v>7</v>
      </c>
      <c r="B22" s="452"/>
      <c r="C22" s="463" t="s">
        <v>50</v>
      </c>
      <c r="D22" s="452" t="s">
        <v>22</v>
      </c>
      <c r="E22" s="473">
        <v>15</v>
      </c>
      <c r="F22" s="485"/>
      <c r="G22" s="450"/>
      <c r="H22" s="450"/>
      <c r="I22" s="450"/>
      <c r="J22" s="450"/>
      <c r="K22" s="287"/>
      <c r="L22" s="306"/>
      <c r="M22" s="288"/>
      <c r="N22" s="288"/>
      <c r="O22" s="288"/>
      <c r="P22" s="289"/>
    </row>
    <row r="23" spans="1:16" s="42" customFormat="1" ht="40.799999999999997">
      <c r="A23" s="457">
        <f t="shared" si="10"/>
        <v>8</v>
      </c>
      <c r="B23" s="452"/>
      <c r="C23" s="463" t="s">
        <v>51</v>
      </c>
      <c r="D23" s="452" t="s">
        <v>22</v>
      </c>
      <c r="E23" s="473">
        <v>4</v>
      </c>
      <c r="F23" s="485"/>
      <c r="G23" s="450"/>
      <c r="H23" s="450"/>
      <c r="I23" s="450"/>
      <c r="J23" s="450"/>
      <c r="K23" s="287"/>
      <c r="L23" s="306"/>
      <c r="M23" s="288"/>
      <c r="N23" s="288"/>
      <c r="O23" s="288"/>
      <c r="P23" s="289"/>
    </row>
    <row r="24" spans="1:16" s="42" customFormat="1" ht="30.6">
      <c r="A24" s="457">
        <f t="shared" si="10"/>
        <v>9</v>
      </c>
      <c r="B24" s="452"/>
      <c r="C24" s="463" t="s">
        <v>52</v>
      </c>
      <c r="D24" s="452" t="s">
        <v>103</v>
      </c>
      <c r="E24" s="473">
        <v>2</v>
      </c>
      <c r="F24" s="485"/>
      <c r="G24" s="450"/>
      <c r="H24" s="450"/>
      <c r="I24" s="450"/>
      <c r="J24" s="450"/>
      <c r="K24" s="287"/>
      <c r="L24" s="306"/>
      <c r="M24" s="288"/>
      <c r="N24" s="288"/>
      <c r="O24" s="288"/>
      <c r="P24" s="289"/>
    </row>
    <row r="25" spans="1:16" s="42" customFormat="1" ht="40.799999999999997">
      <c r="A25" s="457">
        <f t="shared" si="10"/>
        <v>10</v>
      </c>
      <c r="B25" s="452"/>
      <c r="C25" s="463" t="s">
        <v>53</v>
      </c>
      <c r="D25" s="452" t="s">
        <v>22</v>
      </c>
      <c r="E25" s="473">
        <v>8</v>
      </c>
      <c r="F25" s="485"/>
      <c r="G25" s="450"/>
      <c r="H25" s="450"/>
      <c r="I25" s="450"/>
      <c r="J25" s="450"/>
      <c r="K25" s="287"/>
      <c r="L25" s="306"/>
      <c r="M25" s="288"/>
      <c r="N25" s="288"/>
      <c r="O25" s="288"/>
      <c r="P25" s="289"/>
    </row>
    <row r="26" spans="1:16" s="42" customFormat="1" ht="40.799999999999997">
      <c r="A26" s="457">
        <f t="shared" si="10"/>
        <v>11</v>
      </c>
      <c r="B26" s="452"/>
      <c r="C26" s="463" t="s">
        <v>54</v>
      </c>
      <c r="D26" s="452" t="s">
        <v>22</v>
      </c>
      <c r="E26" s="473">
        <v>30</v>
      </c>
      <c r="F26" s="485"/>
      <c r="G26" s="450"/>
      <c r="H26" s="450"/>
      <c r="I26" s="450"/>
      <c r="J26" s="450"/>
      <c r="K26" s="287"/>
      <c r="L26" s="306"/>
      <c r="M26" s="288"/>
      <c r="N26" s="288"/>
      <c r="O26" s="288"/>
      <c r="P26" s="289"/>
    </row>
    <row r="27" spans="1:16" s="42" customFormat="1" ht="40.799999999999997">
      <c r="A27" s="457">
        <f t="shared" si="10"/>
        <v>12</v>
      </c>
      <c r="B27" s="452"/>
      <c r="C27" s="463" t="s">
        <v>55</v>
      </c>
      <c r="D27" s="452" t="s">
        <v>22</v>
      </c>
      <c r="E27" s="474">
        <v>11</v>
      </c>
      <c r="F27" s="485"/>
      <c r="G27" s="450"/>
      <c r="H27" s="450"/>
      <c r="I27" s="450"/>
      <c r="J27" s="450"/>
      <c r="K27" s="287"/>
      <c r="L27" s="306"/>
      <c r="M27" s="288"/>
      <c r="N27" s="288"/>
      <c r="O27" s="288"/>
      <c r="P27" s="289"/>
    </row>
    <row r="28" spans="1:16" s="42" customFormat="1" ht="40.799999999999997">
      <c r="A28" s="457">
        <v>13</v>
      </c>
      <c r="B28" s="452"/>
      <c r="C28" s="463" t="s">
        <v>988</v>
      </c>
      <c r="D28" s="452" t="s">
        <v>2</v>
      </c>
      <c r="E28" s="475">
        <v>946</v>
      </c>
      <c r="F28" s="485"/>
      <c r="G28" s="450"/>
      <c r="H28" s="450"/>
      <c r="I28" s="450"/>
      <c r="J28" s="450"/>
      <c r="K28" s="287"/>
      <c r="L28" s="306"/>
      <c r="M28" s="288"/>
      <c r="N28" s="288"/>
      <c r="O28" s="288"/>
      <c r="P28" s="289"/>
    </row>
    <row r="29" spans="1:16" s="42" customFormat="1" ht="20.399999999999999">
      <c r="A29" s="457">
        <v>14</v>
      </c>
      <c r="B29" s="452"/>
      <c r="C29" s="462" t="s">
        <v>111</v>
      </c>
      <c r="D29" s="452" t="s">
        <v>103</v>
      </c>
      <c r="E29" s="473">
        <v>1</v>
      </c>
      <c r="F29" s="486"/>
      <c r="G29" s="450"/>
      <c r="H29" s="319"/>
      <c r="I29" s="319"/>
      <c r="J29" s="319"/>
      <c r="K29" s="487"/>
      <c r="L29" s="481"/>
      <c r="M29" s="317"/>
      <c r="N29" s="317"/>
      <c r="O29" s="317"/>
      <c r="P29" s="449"/>
    </row>
    <row r="30" spans="1:16" s="42" customFormat="1" ht="20.399999999999999">
      <c r="A30" s="458" t="s">
        <v>56</v>
      </c>
      <c r="B30" s="470"/>
      <c r="C30" s="463" t="s">
        <v>991</v>
      </c>
      <c r="D30" s="452" t="s">
        <v>103</v>
      </c>
      <c r="E30" s="473">
        <v>1</v>
      </c>
      <c r="F30" s="485"/>
      <c r="G30" s="450"/>
      <c r="H30" s="450"/>
      <c r="I30" s="450"/>
      <c r="J30" s="450"/>
      <c r="K30" s="287"/>
      <c r="L30" s="306"/>
      <c r="M30" s="288"/>
      <c r="N30" s="288"/>
      <c r="O30" s="288"/>
      <c r="P30" s="289"/>
    </row>
    <row r="31" spans="1:16" s="42" customFormat="1">
      <c r="A31" s="458" t="s">
        <v>989</v>
      </c>
      <c r="B31" s="470"/>
      <c r="C31" s="463" t="s">
        <v>992</v>
      </c>
      <c r="D31" s="452" t="s">
        <v>22</v>
      </c>
      <c r="E31" s="473">
        <v>1</v>
      </c>
      <c r="F31" s="485"/>
      <c r="G31" s="450"/>
      <c r="H31" s="450"/>
      <c r="I31" s="450"/>
      <c r="J31" s="450"/>
      <c r="K31" s="287"/>
      <c r="L31" s="306"/>
      <c r="M31" s="288"/>
      <c r="N31" s="288"/>
      <c r="O31" s="288"/>
      <c r="P31" s="289"/>
    </row>
    <row r="32" spans="1:16" s="42" customFormat="1">
      <c r="A32" s="458" t="s">
        <v>990</v>
      </c>
      <c r="B32" s="470"/>
      <c r="C32" s="463" t="s">
        <v>993</v>
      </c>
      <c r="D32" s="452" t="s">
        <v>103</v>
      </c>
      <c r="E32" s="473">
        <v>1</v>
      </c>
      <c r="F32" s="485"/>
      <c r="G32" s="450"/>
      <c r="H32" s="450"/>
      <c r="I32" s="450"/>
      <c r="J32" s="450"/>
      <c r="K32" s="287"/>
      <c r="L32" s="306"/>
      <c r="M32" s="288"/>
      <c r="N32" s="288"/>
      <c r="O32" s="288"/>
      <c r="P32" s="289"/>
    </row>
    <row r="33" spans="1:16" s="42" customFormat="1" ht="20.399999999999999">
      <c r="A33" s="457">
        <v>15</v>
      </c>
      <c r="B33" s="452"/>
      <c r="C33" s="463" t="s">
        <v>57</v>
      </c>
      <c r="D33" s="452" t="s">
        <v>103</v>
      </c>
      <c r="E33" s="473">
        <v>4</v>
      </c>
      <c r="F33" s="485"/>
      <c r="G33" s="450"/>
      <c r="H33" s="450"/>
      <c r="I33" s="450"/>
      <c r="J33" s="450"/>
      <c r="K33" s="287"/>
      <c r="L33" s="306"/>
      <c r="M33" s="288"/>
      <c r="N33" s="288"/>
      <c r="O33" s="288"/>
      <c r="P33" s="289"/>
    </row>
    <row r="34" spans="1:16" s="42" customFormat="1" ht="20.399999999999999">
      <c r="A34" s="457">
        <f t="shared" ref="A34:A60" si="11">A33+1</f>
        <v>16</v>
      </c>
      <c r="B34" s="452"/>
      <c r="C34" s="462" t="s">
        <v>104</v>
      </c>
      <c r="D34" s="453" t="s">
        <v>103</v>
      </c>
      <c r="E34" s="464">
        <v>1</v>
      </c>
      <c r="F34" s="484"/>
      <c r="G34" s="450"/>
      <c r="H34" s="286"/>
      <c r="I34" s="286"/>
      <c r="J34" s="286"/>
      <c r="K34" s="448"/>
      <c r="L34" s="480"/>
      <c r="M34" s="286"/>
      <c r="N34" s="286"/>
      <c r="O34" s="286"/>
      <c r="P34" s="448"/>
    </row>
    <row r="35" spans="1:16" s="42" customFormat="1" ht="20.399999999999999">
      <c r="A35" s="458" t="s">
        <v>58</v>
      </c>
      <c r="B35" s="470"/>
      <c r="C35" s="463" t="s">
        <v>59</v>
      </c>
      <c r="D35" s="452" t="s">
        <v>22</v>
      </c>
      <c r="E35" s="473">
        <v>8</v>
      </c>
      <c r="F35" s="485"/>
      <c r="G35" s="450"/>
      <c r="H35" s="450"/>
      <c r="I35" s="450"/>
      <c r="J35" s="450"/>
      <c r="K35" s="287"/>
      <c r="L35" s="306"/>
      <c r="M35" s="288"/>
      <c r="N35" s="288"/>
      <c r="O35" s="288"/>
      <c r="P35" s="289"/>
    </row>
    <row r="36" spans="1:16" s="42" customFormat="1" ht="20.399999999999999">
      <c r="A36" s="458" t="s">
        <v>60</v>
      </c>
      <c r="B36" s="470"/>
      <c r="C36" s="463" t="s">
        <v>61</v>
      </c>
      <c r="D36" s="452" t="s">
        <v>103</v>
      </c>
      <c r="E36" s="473">
        <v>1</v>
      </c>
      <c r="F36" s="485"/>
      <c r="G36" s="450"/>
      <c r="H36" s="450"/>
      <c r="I36" s="450"/>
      <c r="J36" s="450"/>
      <c r="K36" s="287"/>
      <c r="L36" s="306"/>
      <c r="M36" s="288"/>
      <c r="N36" s="288"/>
      <c r="O36" s="288"/>
      <c r="P36" s="289"/>
    </row>
    <row r="37" spans="1:16" s="42" customFormat="1">
      <c r="A37" s="457">
        <v>17</v>
      </c>
      <c r="B37" s="470"/>
      <c r="C37" s="464" t="s">
        <v>116</v>
      </c>
      <c r="D37" s="452"/>
      <c r="E37" s="473"/>
      <c r="F37" s="485"/>
      <c r="G37" s="450"/>
      <c r="H37" s="450"/>
      <c r="I37" s="450"/>
      <c r="J37" s="450"/>
      <c r="K37" s="287"/>
      <c r="L37" s="306"/>
      <c r="M37" s="288"/>
      <c r="N37" s="288"/>
      <c r="O37" s="288"/>
      <c r="P37" s="289"/>
    </row>
    <row r="38" spans="1:16" s="42" customFormat="1" ht="30.6">
      <c r="A38" s="458" t="s">
        <v>112</v>
      </c>
      <c r="B38" s="452"/>
      <c r="C38" s="463" t="s">
        <v>117</v>
      </c>
      <c r="D38" s="452" t="s">
        <v>22</v>
      </c>
      <c r="E38" s="476">
        <v>18</v>
      </c>
      <c r="F38" s="485"/>
      <c r="G38" s="450"/>
      <c r="H38" s="450"/>
      <c r="I38" s="450"/>
      <c r="J38" s="450"/>
      <c r="K38" s="287"/>
      <c r="L38" s="306"/>
      <c r="M38" s="288"/>
      <c r="N38" s="288"/>
      <c r="O38" s="288"/>
      <c r="P38" s="289"/>
    </row>
    <row r="39" spans="1:16" s="42" customFormat="1" ht="30.6">
      <c r="A39" s="458" t="s">
        <v>113</v>
      </c>
      <c r="B39" s="452"/>
      <c r="C39" s="463" t="s">
        <v>118</v>
      </c>
      <c r="D39" s="452" t="s">
        <v>22</v>
      </c>
      <c r="E39" s="476">
        <v>36</v>
      </c>
      <c r="F39" s="485"/>
      <c r="G39" s="450"/>
      <c r="H39" s="450"/>
      <c r="I39" s="450"/>
      <c r="J39" s="450"/>
      <c r="K39" s="287"/>
      <c r="L39" s="306"/>
      <c r="M39" s="288"/>
      <c r="N39" s="288"/>
      <c r="O39" s="288"/>
      <c r="P39" s="289"/>
    </row>
    <row r="40" spans="1:16" s="42" customFormat="1">
      <c r="A40" s="457">
        <v>18</v>
      </c>
      <c r="B40" s="452"/>
      <c r="C40" s="464" t="s">
        <v>119</v>
      </c>
      <c r="D40" s="452"/>
      <c r="E40" s="476"/>
      <c r="F40" s="485"/>
      <c r="G40" s="450"/>
      <c r="H40" s="450"/>
      <c r="I40" s="450"/>
      <c r="J40" s="450"/>
      <c r="K40" s="287"/>
      <c r="L40" s="306"/>
      <c r="M40" s="288"/>
      <c r="N40" s="288"/>
      <c r="O40" s="288"/>
      <c r="P40" s="289"/>
    </row>
    <row r="41" spans="1:16" s="42" customFormat="1" ht="30.6">
      <c r="A41" s="458" t="s">
        <v>114</v>
      </c>
      <c r="B41" s="452"/>
      <c r="C41" s="463" t="s">
        <v>994</v>
      </c>
      <c r="D41" s="452" t="s">
        <v>22</v>
      </c>
      <c r="E41" s="476">
        <v>9</v>
      </c>
      <c r="F41" s="485"/>
      <c r="G41" s="450"/>
      <c r="H41" s="450"/>
      <c r="I41" s="450"/>
      <c r="J41" s="450"/>
      <c r="K41" s="287"/>
      <c r="L41" s="306"/>
      <c r="M41" s="288"/>
      <c r="N41" s="288"/>
      <c r="O41" s="288"/>
      <c r="P41" s="289"/>
    </row>
    <row r="42" spans="1:16" s="42" customFormat="1" ht="30.6">
      <c r="A42" s="458" t="s">
        <v>115</v>
      </c>
      <c r="B42" s="452"/>
      <c r="C42" s="463" t="s">
        <v>995</v>
      </c>
      <c r="D42" s="452" t="s">
        <v>22</v>
      </c>
      <c r="E42" s="476">
        <v>18</v>
      </c>
      <c r="F42" s="485"/>
      <c r="G42" s="450"/>
      <c r="H42" s="450"/>
      <c r="I42" s="450"/>
      <c r="J42" s="450"/>
      <c r="K42" s="287"/>
      <c r="L42" s="306"/>
      <c r="M42" s="288"/>
      <c r="N42" s="288"/>
      <c r="O42" s="288"/>
      <c r="P42" s="289"/>
    </row>
    <row r="43" spans="1:16" s="42" customFormat="1">
      <c r="A43" s="457">
        <v>19</v>
      </c>
      <c r="B43" s="452"/>
      <c r="C43" s="463" t="s">
        <v>62</v>
      </c>
      <c r="D43" s="452" t="s">
        <v>103</v>
      </c>
      <c r="E43" s="473">
        <v>1</v>
      </c>
      <c r="F43" s="485"/>
      <c r="G43" s="450"/>
      <c r="H43" s="450"/>
      <c r="I43" s="450"/>
      <c r="J43" s="450"/>
      <c r="K43" s="287"/>
      <c r="L43" s="306"/>
      <c r="M43" s="288"/>
      <c r="N43" s="288"/>
      <c r="O43" s="288"/>
      <c r="P43" s="289"/>
    </row>
    <row r="44" spans="1:16" s="42" customFormat="1">
      <c r="A44" s="457">
        <f t="shared" si="11"/>
        <v>20</v>
      </c>
      <c r="B44" s="452"/>
      <c r="C44" s="463" t="s">
        <v>63</v>
      </c>
      <c r="D44" s="452" t="s">
        <v>103</v>
      </c>
      <c r="E44" s="473">
        <v>1</v>
      </c>
      <c r="F44" s="485"/>
      <c r="G44" s="450"/>
      <c r="H44" s="450"/>
      <c r="I44" s="450"/>
      <c r="J44" s="450"/>
      <c r="K44" s="287"/>
      <c r="L44" s="306"/>
      <c r="M44" s="288"/>
      <c r="N44" s="288"/>
      <c r="O44" s="288"/>
      <c r="P44" s="289"/>
    </row>
    <row r="45" spans="1:16" s="42" customFormat="1">
      <c r="A45" s="457">
        <f t="shared" si="11"/>
        <v>21</v>
      </c>
      <c r="B45" s="452"/>
      <c r="C45" s="463" t="s">
        <v>64</v>
      </c>
      <c r="D45" s="452" t="s">
        <v>22</v>
      </c>
      <c r="E45" s="473">
        <v>4</v>
      </c>
      <c r="F45" s="485"/>
      <c r="G45" s="450"/>
      <c r="H45" s="450"/>
      <c r="I45" s="450"/>
      <c r="J45" s="450"/>
      <c r="K45" s="287"/>
      <c r="L45" s="306"/>
      <c r="M45" s="288"/>
      <c r="N45" s="288"/>
      <c r="O45" s="288"/>
      <c r="P45" s="289"/>
    </row>
    <row r="46" spans="1:16" s="42" customFormat="1">
      <c r="A46" s="457">
        <f t="shared" si="11"/>
        <v>22</v>
      </c>
      <c r="B46" s="452"/>
      <c r="C46" s="463" t="s">
        <v>65</v>
      </c>
      <c r="D46" s="452" t="s">
        <v>22</v>
      </c>
      <c r="E46" s="473">
        <v>2</v>
      </c>
      <c r="F46" s="485"/>
      <c r="G46" s="450"/>
      <c r="H46" s="450"/>
      <c r="I46" s="450"/>
      <c r="J46" s="450"/>
      <c r="K46" s="287"/>
      <c r="L46" s="306"/>
      <c r="M46" s="288"/>
      <c r="N46" s="288"/>
      <c r="O46" s="288"/>
      <c r="P46" s="289"/>
    </row>
    <row r="47" spans="1:16" s="42" customFormat="1" ht="20.399999999999999">
      <c r="A47" s="457">
        <f t="shared" si="11"/>
        <v>23</v>
      </c>
      <c r="B47" s="452"/>
      <c r="C47" s="463" t="s">
        <v>996</v>
      </c>
      <c r="D47" s="452" t="s">
        <v>22</v>
      </c>
      <c r="E47" s="473">
        <v>3</v>
      </c>
      <c r="F47" s="485"/>
      <c r="G47" s="450"/>
      <c r="H47" s="450"/>
      <c r="I47" s="450"/>
      <c r="J47" s="450"/>
      <c r="K47" s="287"/>
      <c r="L47" s="306"/>
      <c r="M47" s="288"/>
      <c r="N47" s="288"/>
      <c r="O47" s="288"/>
      <c r="P47" s="289"/>
    </row>
    <row r="48" spans="1:16" s="42" customFormat="1" ht="20.399999999999999">
      <c r="A48" s="457">
        <f t="shared" si="11"/>
        <v>24</v>
      </c>
      <c r="B48" s="452"/>
      <c r="C48" s="463" t="s">
        <v>997</v>
      </c>
      <c r="D48" s="452" t="s">
        <v>22</v>
      </c>
      <c r="E48" s="473">
        <v>3</v>
      </c>
      <c r="F48" s="485"/>
      <c r="G48" s="450"/>
      <c r="H48" s="450"/>
      <c r="I48" s="450"/>
      <c r="J48" s="450"/>
      <c r="K48" s="287"/>
      <c r="L48" s="306"/>
      <c r="M48" s="288"/>
      <c r="N48" s="288"/>
      <c r="O48" s="288"/>
      <c r="P48" s="289"/>
    </row>
    <row r="49" spans="1:16" s="42" customFormat="1" ht="40.799999999999997">
      <c r="A49" s="457">
        <f t="shared" si="11"/>
        <v>25</v>
      </c>
      <c r="B49" s="452"/>
      <c r="C49" s="463" t="s">
        <v>998</v>
      </c>
      <c r="D49" s="452" t="s">
        <v>22</v>
      </c>
      <c r="E49" s="473"/>
      <c r="F49" s="485"/>
      <c r="G49" s="450"/>
      <c r="H49" s="450"/>
      <c r="I49" s="450"/>
      <c r="J49" s="450"/>
      <c r="K49" s="287"/>
      <c r="L49" s="306"/>
      <c r="M49" s="288"/>
      <c r="N49" s="288"/>
      <c r="O49" s="288"/>
      <c r="P49" s="289"/>
    </row>
    <row r="50" spans="1:16" s="42" customFormat="1" ht="20.399999999999999">
      <c r="A50" s="457">
        <f t="shared" si="11"/>
        <v>26</v>
      </c>
      <c r="B50" s="452"/>
      <c r="C50" s="463" t="s">
        <v>66</v>
      </c>
      <c r="D50" s="452" t="s">
        <v>103</v>
      </c>
      <c r="E50" s="473">
        <v>3</v>
      </c>
      <c r="F50" s="485"/>
      <c r="G50" s="450"/>
      <c r="H50" s="450"/>
      <c r="I50" s="450"/>
      <c r="J50" s="450"/>
      <c r="K50" s="287"/>
      <c r="L50" s="306"/>
      <c r="M50" s="288"/>
      <c r="N50" s="288"/>
      <c r="O50" s="288"/>
      <c r="P50" s="289"/>
    </row>
    <row r="51" spans="1:16" s="42" customFormat="1">
      <c r="A51" s="457">
        <f t="shared" si="11"/>
        <v>27</v>
      </c>
      <c r="B51" s="452"/>
      <c r="C51" s="463" t="s">
        <v>67</v>
      </c>
      <c r="D51" s="452" t="s">
        <v>103</v>
      </c>
      <c r="E51" s="473">
        <v>1</v>
      </c>
      <c r="F51" s="485"/>
      <c r="G51" s="450"/>
      <c r="H51" s="450"/>
      <c r="I51" s="450"/>
      <c r="J51" s="450"/>
      <c r="K51" s="287"/>
      <c r="L51" s="306"/>
      <c r="M51" s="288"/>
      <c r="N51" s="288"/>
      <c r="O51" s="288"/>
      <c r="P51" s="289"/>
    </row>
    <row r="52" spans="1:16" s="42" customFormat="1">
      <c r="A52" s="457">
        <f t="shared" si="11"/>
        <v>28</v>
      </c>
      <c r="B52" s="452"/>
      <c r="C52" s="463" t="s">
        <v>68</v>
      </c>
      <c r="D52" s="452" t="s">
        <v>22</v>
      </c>
      <c r="E52" s="473">
        <v>1</v>
      </c>
      <c r="F52" s="485"/>
      <c r="G52" s="450"/>
      <c r="H52" s="450"/>
      <c r="I52" s="450"/>
      <c r="J52" s="450"/>
      <c r="K52" s="287"/>
      <c r="L52" s="306"/>
      <c r="M52" s="288"/>
      <c r="N52" s="288"/>
      <c r="O52" s="288"/>
      <c r="P52" s="289"/>
    </row>
    <row r="53" spans="1:16" s="42" customFormat="1" ht="30.6">
      <c r="A53" s="457">
        <f t="shared" si="11"/>
        <v>29</v>
      </c>
      <c r="B53" s="452"/>
      <c r="C53" s="463" t="s">
        <v>106</v>
      </c>
      <c r="D53" s="452" t="s">
        <v>4473</v>
      </c>
      <c r="E53" s="475">
        <v>8000</v>
      </c>
      <c r="F53" s="485"/>
      <c r="G53" s="450"/>
      <c r="H53" s="450"/>
      <c r="I53" s="450"/>
      <c r="J53" s="450"/>
      <c r="K53" s="287"/>
      <c r="L53" s="306"/>
      <c r="M53" s="288"/>
      <c r="N53" s="288"/>
      <c r="O53" s="288"/>
      <c r="P53" s="289"/>
    </row>
    <row r="54" spans="1:16" s="42" customFormat="1" ht="30.6">
      <c r="A54" s="457">
        <f t="shared" si="11"/>
        <v>30</v>
      </c>
      <c r="B54" s="452"/>
      <c r="C54" s="463" t="s">
        <v>1005</v>
      </c>
      <c r="D54" s="452" t="s">
        <v>22</v>
      </c>
      <c r="E54" s="474">
        <v>0</v>
      </c>
      <c r="F54" s="485"/>
      <c r="G54" s="450"/>
      <c r="H54" s="450"/>
      <c r="I54" s="450"/>
      <c r="J54" s="450"/>
      <c r="K54" s="287"/>
      <c r="L54" s="306"/>
      <c r="M54" s="288"/>
      <c r="N54" s="288"/>
      <c r="O54" s="288"/>
      <c r="P54" s="289"/>
    </row>
    <row r="55" spans="1:16" s="42" customFormat="1" ht="51">
      <c r="A55" s="457">
        <f t="shared" si="11"/>
        <v>31</v>
      </c>
      <c r="B55" s="452"/>
      <c r="C55" s="463" t="s">
        <v>1006</v>
      </c>
      <c r="D55" s="454" t="s">
        <v>103</v>
      </c>
      <c r="E55" s="474">
        <v>2</v>
      </c>
      <c r="F55" s="485"/>
      <c r="G55" s="450"/>
      <c r="H55" s="450"/>
      <c r="I55" s="450"/>
      <c r="J55" s="450"/>
      <c r="K55" s="287"/>
      <c r="L55" s="306"/>
      <c r="M55" s="288"/>
      <c r="N55" s="288"/>
      <c r="O55" s="288"/>
      <c r="P55" s="289"/>
    </row>
    <row r="56" spans="1:16" s="42" customFormat="1">
      <c r="A56" s="457">
        <f>A55+0.1</f>
        <v>31.1</v>
      </c>
      <c r="B56" s="452"/>
      <c r="C56" s="463" t="s">
        <v>1007</v>
      </c>
      <c r="D56" s="452" t="s">
        <v>2</v>
      </c>
      <c r="E56" s="475">
        <v>150</v>
      </c>
      <c r="F56" s="485"/>
      <c r="G56" s="450"/>
      <c r="H56" s="450"/>
      <c r="I56" s="450"/>
      <c r="J56" s="450"/>
      <c r="K56" s="287"/>
      <c r="L56" s="306"/>
      <c r="M56" s="288"/>
      <c r="N56" s="288"/>
      <c r="O56" s="288"/>
      <c r="P56" s="289"/>
    </row>
    <row r="57" spans="1:16" s="42" customFormat="1" ht="20.399999999999999">
      <c r="A57" s="457">
        <f>A55+1</f>
        <v>32</v>
      </c>
      <c r="B57" s="452"/>
      <c r="C57" s="463" t="s">
        <v>1008</v>
      </c>
      <c r="D57" s="454" t="s">
        <v>103</v>
      </c>
      <c r="E57" s="474">
        <v>1</v>
      </c>
      <c r="F57" s="485"/>
      <c r="G57" s="450"/>
      <c r="H57" s="450"/>
      <c r="I57" s="450"/>
      <c r="J57" s="450"/>
      <c r="K57" s="287"/>
      <c r="L57" s="306"/>
      <c r="M57" s="288"/>
      <c r="N57" s="288"/>
      <c r="O57" s="288"/>
      <c r="P57" s="289"/>
    </row>
    <row r="58" spans="1:16" s="42" customFormat="1">
      <c r="A58" s="457">
        <f t="shared" si="11"/>
        <v>33</v>
      </c>
      <c r="B58" s="452"/>
      <c r="C58" s="463" t="s">
        <v>1009</v>
      </c>
      <c r="D58" s="452" t="s">
        <v>103</v>
      </c>
      <c r="E58" s="474">
        <v>1</v>
      </c>
      <c r="F58" s="485"/>
      <c r="G58" s="450"/>
      <c r="H58" s="450"/>
      <c r="I58" s="450"/>
      <c r="J58" s="450"/>
      <c r="K58" s="287"/>
      <c r="L58" s="306"/>
      <c r="M58" s="288"/>
      <c r="N58" s="288"/>
      <c r="O58" s="288"/>
      <c r="P58" s="289"/>
    </row>
    <row r="59" spans="1:16" s="42" customFormat="1" ht="40.799999999999997">
      <c r="A59" s="457">
        <f t="shared" si="11"/>
        <v>34</v>
      </c>
      <c r="B59" s="452"/>
      <c r="C59" s="463" t="s">
        <v>1010</v>
      </c>
      <c r="D59" s="454" t="s">
        <v>103</v>
      </c>
      <c r="E59" s="474">
        <v>1</v>
      </c>
      <c r="F59" s="485"/>
      <c r="G59" s="450"/>
      <c r="H59" s="450"/>
      <c r="I59" s="450"/>
      <c r="J59" s="450"/>
      <c r="K59" s="287"/>
      <c r="L59" s="306"/>
      <c r="M59" s="288"/>
      <c r="N59" s="288"/>
      <c r="O59" s="288"/>
      <c r="P59" s="289"/>
    </row>
    <row r="60" spans="1:16" s="42" customFormat="1">
      <c r="A60" s="457">
        <f t="shared" si="11"/>
        <v>35</v>
      </c>
      <c r="B60" s="455"/>
      <c r="C60" s="465" t="s">
        <v>1015</v>
      </c>
      <c r="D60" s="455"/>
      <c r="E60" s="477"/>
      <c r="F60" s="484"/>
      <c r="G60" s="450"/>
      <c r="H60" s="286"/>
      <c r="I60" s="286"/>
      <c r="J60" s="286"/>
      <c r="K60" s="448"/>
      <c r="L60" s="480"/>
      <c r="M60" s="286"/>
      <c r="N60" s="286"/>
      <c r="O60" s="286"/>
      <c r="P60" s="448"/>
    </row>
    <row r="61" spans="1:16" s="42" customFormat="1" ht="20.399999999999999">
      <c r="A61" s="1966">
        <f>A60+0.1</f>
        <v>35.1</v>
      </c>
      <c r="B61" s="1967"/>
      <c r="C61" s="1968" t="s">
        <v>3691</v>
      </c>
      <c r="D61" s="1967" t="s">
        <v>22</v>
      </c>
      <c r="E61" s="1969">
        <v>0</v>
      </c>
      <c r="F61" s="485"/>
      <c r="G61" s="450"/>
      <c r="H61" s="450"/>
      <c r="I61" s="450"/>
      <c r="J61" s="450"/>
      <c r="K61" s="287"/>
      <c r="L61" s="306"/>
      <c r="M61" s="288"/>
      <c r="N61" s="288"/>
      <c r="O61" s="288"/>
      <c r="P61" s="289"/>
    </row>
    <row r="62" spans="1:16" s="42" customFormat="1" ht="20.399999999999999">
      <c r="A62" s="1966">
        <f t="shared" ref="A62:A67" si="12">A61+0.1</f>
        <v>35.200000000000003</v>
      </c>
      <c r="B62" s="1967"/>
      <c r="C62" s="1968" t="s">
        <v>3692</v>
      </c>
      <c r="D62" s="1967" t="s">
        <v>22</v>
      </c>
      <c r="E62" s="1969">
        <v>0</v>
      </c>
      <c r="F62" s="485"/>
      <c r="G62" s="450"/>
      <c r="H62" s="450"/>
      <c r="I62" s="450"/>
      <c r="J62" s="450"/>
      <c r="K62" s="287"/>
      <c r="L62" s="306"/>
      <c r="M62" s="288"/>
      <c r="N62" s="288"/>
      <c r="O62" s="288"/>
      <c r="P62" s="289"/>
    </row>
    <row r="63" spans="1:16" s="42" customFormat="1" ht="20.399999999999999">
      <c r="A63" s="1966">
        <f t="shared" si="12"/>
        <v>35.300000000000004</v>
      </c>
      <c r="B63" s="1967"/>
      <c r="C63" s="1968" t="s">
        <v>3693</v>
      </c>
      <c r="D63" s="1967" t="s">
        <v>22</v>
      </c>
      <c r="E63" s="1969">
        <v>0</v>
      </c>
      <c r="F63" s="485"/>
      <c r="G63" s="450"/>
      <c r="H63" s="450"/>
      <c r="I63" s="450"/>
      <c r="J63" s="450"/>
      <c r="K63" s="287"/>
      <c r="L63" s="306"/>
      <c r="M63" s="288"/>
      <c r="N63" s="288"/>
      <c r="O63" s="288"/>
      <c r="P63" s="289"/>
    </row>
    <row r="64" spans="1:16" s="42" customFormat="1" ht="30.6">
      <c r="A64" s="457">
        <f t="shared" si="12"/>
        <v>35.400000000000006</v>
      </c>
      <c r="B64" s="455"/>
      <c r="C64" s="466" t="s">
        <v>1011</v>
      </c>
      <c r="D64" s="455" t="s">
        <v>22</v>
      </c>
      <c r="E64" s="477">
        <v>1</v>
      </c>
      <c r="F64" s="485"/>
      <c r="G64" s="450"/>
      <c r="H64" s="450"/>
      <c r="I64" s="450"/>
      <c r="J64" s="450"/>
      <c r="K64" s="287"/>
      <c r="L64" s="306"/>
      <c r="M64" s="288"/>
      <c r="N64" s="288"/>
      <c r="O64" s="288"/>
      <c r="P64" s="289"/>
    </row>
    <row r="65" spans="1:16" s="42" customFormat="1" ht="20.399999999999999">
      <c r="A65" s="457">
        <f t="shared" si="12"/>
        <v>35.500000000000007</v>
      </c>
      <c r="B65" s="455"/>
      <c r="C65" s="466" t="s">
        <v>1012</v>
      </c>
      <c r="D65" s="455" t="s">
        <v>22</v>
      </c>
      <c r="E65" s="477">
        <v>1</v>
      </c>
      <c r="F65" s="485"/>
      <c r="G65" s="450"/>
      <c r="H65" s="450"/>
      <c r="I65" s="450"/>
      <c r="J65" s="450"/>
      <c r="K65" s="287"/>
      <c r="L65" s="306"/>
      <c r="M65" s="288"/>
      <c r="N65" s="288"/>
      <c r="O65" s="288"/>
      <c r="P65" s="289"/>
    </row>
    <row r="66" spans="1:16" s="42" customFormat="1" ht="20.399999999999999">
      <c r="A66" s="457">
        <f t="shared" si="12"/>
        <v>35.600000000000009</v>
      </c>
      <c r="B66" s="455"/>
      <c r="C66" s="466" t="s">
        <v>1013</v>
      </c>
      <c r="D66" s="455" t="s">
        <v>103</v>
      </c>
      <c r="E66" s="477">
        <v>2</v>
      </c>
      <c r="F66" s="485"/>
      <c r="G66" s="450"/>
      <c r="H66" s="450"/>
      <c r="I66" s="450"/>
      <c r="J66" s="450"/>
      <c r="K66" s="287"/>
      <c r="L66" s="306"/>
      <c r="M66" s="288"/>
      <c r="N66" s="288"/>
      <c r="O66" s="288"/>
      <c r="P66" s="289"/>
    </row>
    <row r="67" spans="1:16" s="42" customFormat="1">
      <c r="A67" s="457">
        <f t="shared" si="12"/>
        <v>35.70000000000001</v>
      </c>
      <c r="B67" s="455"/>
      <c r="C67" s="466" t="s">
        <v>1014</v>
      </c>
      <c r="D67" s="455" t="s">
        <v>103</v>
      </c>
      <c r="E67" s="477">
        <v>2</v>
      </c>
      <c r="F67" s="485"/>
      <c r="G67" s="450"/>
      <c r="H67" s="450"/>
      <c r="I67" s="450"/>
      <c r="J67" s="450"/>
      <c r="K67" s="287"/>
      <c r="L67" s="306"/>
      <c r="M67" s="288"/>
      <c r="N67" s="288"/>
      <c r="O67" s="288"/>
      <c r="P67" s="289"/>
    </row>
    <row r="68" spans="1:16" s="42" customFormat="1" ht="20.399999999999999">
      <c r="A68" s="457">
        <f>A60+1</f>
        <v>36</v>
      </c>
      <c r="B68" s="471"/>
      <c r="C68" s="467" t="s">
        <v>69</v>
      </c>
      <c r="D68" s="452"/>
      <c r="E68" s="473"/>
      <c r="F68" s="484"/>
      <c r="G68" s="450"/>
      <c r="H68" s="286"/>
      <c r="I68" s="286"/>
      <c r="J68" s="286"/>
      <c r="K68" s="448"/>
      <c r="L68" s="480"/>
      <c r="M68" s="286"/>
      <c r="N68" s="286"/>
      <c r="O68" s="286"/>
      <c r="P68" s="448"/>
    </row>
    <row r="69" spans="1:16" s="42" customFormat="1">
      <c r="A69" s="459">
        <f>A68+0.1</f>
        <v>36.1</v>
      </c>
      <c r="B69" s="470"/>
      <c r="C69" s="468" t="s">
        <v>70</v>
      </c>
      <c r="D69" s="452" t="s">
        <v>22</v>
      </c>
      <c r="E69" s="473">
        <v>14</v>
      </c>
      <c r="F69" s="488"/>
      <c r="G69" s="450"/>
      <c r="H69" s="450"/>
      <c r="I69" s="450"/>
      <c r="J69" s="450"/>
      <c r="K69" s="287"/>
      <c r="L69" s="306"/>
      <c r="M69" s="288"/>
      <c r="N69" s="288"/>
      <c r="O69" s="288"/>
      <c r="P69" s="289"/>
    </row>
    <row r="70" spans="1:16" s="42" customFormat="1" ht="20.399999999999999">
      <c r="A70" s="457"/>
      <c r="B70" s="452"/>
      <c r="C70" s="462" t="s">
        <v>4474</v>
      </c>
      <c r="D70" s="452"/>
      <c r="E70" s="473"/>
      <c r="F70" s="484"/>
      <c r="G70" s="450"/>
      <c r="H70" s="286"/>
      <c r="I70" s="286"/>
      <c r="J70" s="286"/>
      <c r="K70" s="448"/>
      <c r="L70" s="480"/>
      <c r="M70" s="286"/>
      <c r="N70" s="286"/>
      <c r="O70" s="286"/>
      <c r="P70" s="448"/>
    </row>
    <row r="71" spans="1:16" s="42" customFormat="1">
      <c r="A71" s="460">
        <f>A68+1</f>
        <v>37</v>
      </c>
      <c r="B71" s="453"/>
      <c r="C71" s="469" t="s">
        <v>1003</v>
      </c>
      <c r="D71" s="453" t="s">
        <v>71</v>
      </c>
      <c r="E71" s="464">
        <v>34</v>
      </c>
      <c r="F71" s="485"/>
      <c r="G71" s="450"/>
      <c r="H71" s="450"/>
      <c r="I71" s="450"/>
      <c r="J71" s="450"/>
      <c r="K71" s="287"/>
      <c r="L71" s="306"/>
      <c r="M71" s="288"/>
      <c r="N71" s="288"/>
      <c r="O71" s="288"/>
      <c r="P71" s="289"/>
    </row>
    <row r="72" spans="1:16" s="42" customFormat="1" ht="20.399999999999999">
      <c r="A72" s="460">
        <f t="shared" ref="A72:A85" si="13">A71+1</f>
        <v>38</v>
      </c>
      <c r="B72" s="453"/>
      <c r="C72" s="469" t="s">
        <v>72</v>
      </c>
      <c r="D72" s="453" t="s">
        <v>71</v>
      </c>
      <c r="E72" s="464">
        <v>34</v>
      </c>
      <c r="F72" s="485"/>
      <c r="G72" s="450"/>
      <c r="H72" s="450"/>
      <c r="I72" s="450"/>
      <c r="J72" s="450"/>
      <c r="K72" s="287"/>
      <c r="L72" s="306"/>
      <c r="M72" s="288"/>
      <c r="N72" s="288"/>
      <c r="O72" s="288"/>
      <c r="P72" s="289"/>
    </row>
    <row r="73" spans="1:16" s="42" customFormat="1" ht="30.6">
      <c r="A73" s="460">
        <f t="shared" si="13"/>
        <v>39</v>
      </c>
      <c r="B73" s="453"/>
      <c r="C73" s="469" t="s">
        <v>73</v>
      </c>
      <c r="D73" s="453" t="s">
        <v>74</v>
      </c>
      <c r="E73" s="464">
        <v>1</v>
      </c>
      <c r="F73" s="485"/>
      <c r="G73" s="450"/>
      <c r="H73" s="450"/>
      <c r="I73" s="450"/>
      <c r="J73" s="450"/>
      <c r="K73" s="287"/>
      <c r="L73" s="306"/>
      <c r="M73" s="288"/>
      <c r="N73" s="288"/>
      <c r="O73" s="288"/>
      <c r="P73" s="289"/>
    </row>
    <row r="74" spans="1:16" s="42" customFormat="1" ht="51">
      <c r="A74" s="460">
        <f t="shared" si="13"/>
        <v>40</v>
      </c>
      <c r="B74" s="453"/>
      <c r="C74" s="469" t="s">
        <v>75</v>
      </c>
      <c r="D74" s="453" t="s">
        <v>74</v>
      </c>
      <c r="E74" s="464">
        <v>1</v>
      </c>
      <c r="F74" s="485"/>
      <c r="G74" s="450"/>
      <c r="H74" s="450"/>
      <c r="I74" s="450"/>
      <c r="J74" s="450"/>
      <c r="K74" s="287"/>
      <c r="L74" s="306"/>
      <c r="M74" s="288"/>
      <c r="N74" s="288"/>
      <c r="O74" s="288"/>
      <c r="P74" s="289"/>
    </row>
    <row r="75" spans="1:16" s="42" customFormat="1" ht="20.399999999999999">
      <c r="A75" s="460">
        <f t="shared" si="13"/>
        <v>41</v>
      </c>
      <c r="B75" s="453"/>
      <c r="C75" s="469" t="s">
        <v>76</v>
      </c>
      <c r="D75" s="453" t="s">
        <v>71</v>
      </c>
      <c r="E75" s="464">
        <v>34</v>
      </c>
      <c r="F75" s="485"/>
      <c r="G75" s="450"/>
      <c r="H75" s="450"/>
      <c r="I75" s="450"/>
      <c r="J75" s="450"/>
      <c r="K75" s="287"/>
      <c r="L75" s="306"/>
      <c r="M75" s="288"/>
      <c r="N75" s="288"/>
      <c r="O75" s="288"/>
      <c r="P75" s="289"/>
    </row>
    <row r="76" spans="1:16" s="42" customFormat="1" ht="20.399999999999999">
      <c r="A76" s="460">
        <f t="shared" si="13"/>
        <v>42</v>
      </c>
      <c r="B76" s="453"/>
      <c r="C76" s="469" t="s">
        <v>77</v>
      </c>
      <c r="D76" s="453" t="s">
        <v>103</v>
      </c>
      <c r="E76" s="464">
        <v>1</v>
      </c>
      <c r="F76" s="485"/>
      <c r="G76" s="450"/>
      <c r="H76" s="450"/>
      <c r="I76" s="450"/>
      <c r="J76" s="450"/>
      <c r="K76" s="287"/>
      <c r="L76" s="306"/>
      <c r="M76" s="288"/>
      <c r="N76" s="288"/>
      <c r="O76" s="288"/>
      <c r="P76" s="289"/>
    </row>
    <row r="77" spans="1:16" s="42" customFormat="1">
      <c r="A77" s="460">
        <f t="shared" si="13"/>
        <v>43</v>
      </c>
      <c r="B77" s="453"/>
      <c r="C77" s="467" t="s">
        <v>78</v>
      </c>
      <c r="D77" s="453" t="s">
        <v>71</v>
      </c>
      <c r="E77" s="464">
        <v>34</v>
      </c>
      <c r="F77" s="485"/>
      <c r="G77" s="450"/>
      <c r="H77" s="450"/>
      <c r="I77" s="450"/>
      <c r="J77" s="450"/>
      <c r="K77" s="287"/>
      <c r="L77" s="306"/>
      <c r="M77" s="288"/>
      <c r="N77" s="288"/>
      <c r="O77" s="288"/>
      <c r="P77" s="289"/>
    </row>
    <row r="78" spans="1:16" s="42" customFormat="1">
      <c r="A78" s="460">
        <f t="shared" si="13"/>
        <v>44</v>
      </c>
      <c r="B78" s="453"/>
      <c r="C78" s="467" t="s">
        <v>79</v>
      </c>
      <c r="D78" s="453" t="s">
        <v>71</v>
      </c>
      <c r="E78" s="464">
        <v>34</v>
      </c>
      <c r="F78" s="485"/>
      <c r="G78" s="450"/>
      <c r="H78" s="450"/>
      <c r="I78" s="450"/>
      <c r="J78" s="450"/>
      <c r="K78" s="287"/>
      <c r="L78" s="306"/>
      <c r="M78" s="288"/>
      <c r="N78" s="288"/>
      <c r="O78" s="288"/>
      <c r="P78" s="289"/>
    </row>
    <row r="79" spans="1:16" s="42" customFormat="1">
      <c r="A79" s="460">
        <f t="shared" si="13"/>
        <v>45</v>
      </c>
      <c r="B79" s="453"/>
      <c r="C79" s="467" t="s">
        <v>80</v>
      </c>
      <c r="D79" s="453" t="s">
        <v>71</v>
      </c>
      <c r="E79" s="464">
        <v>34</v>
      </c>
      <c r="F79" s="485"/>
      <c r="G79" s="450"/>
      <c r="H79" s="450"/>
      <c r="I79" s="450"/>
      <c r="J79" s="450"/>
      <c r="K79" s="287"/>
      <c r="L79" s="306"/>
      <c r="M79" s="288"/>
      <c r="N79" s="288"/>
      <c r="O79" s="288"/>
      <c r="P79" s="289"/>
    </row>
    <row r="80" spans="1:16" s="41" customFormat="1" ht="20.399999999999999">
      <c r="A80" s="460">
        <f t="shared" si="13"/>
        <v>46</v>
      </c>
      <c r="B80" s="453"/>
      <c r="C80" s="467" t="s">
        <v>81</v>
      </c>
      <c r="D80" s="453" t="s">
        <v>71</v>
      </c>
      <c r="E80" s="464">
        <v>34</v>
      </c>
      <c r="F80" s="485"/>
      <c r="G80" s="450"/>
      <c r="H80" s="450"/>
      <c r="I80" s="450"/>
      <c r="J80" s="450"/>
      <c r="K80" s="287"/>
      <c r="L80" s="306"/>
      <c r="M80" s="288"/>
      <c r="N80" s="288"/>
      <c r="O80" s="288"/>
      <c r="P80" s="289"/>
    </row>
    <row r="81" spans="1:16" s="42" customFormat="1" ht="20.399999999999999">
      <c r="A81" s="460">
        <f t="shared" si="13"/>
        <v>47</v>
      </c>
      <c r="B81" s="453"/>
      <c r="C81" s="467" t="s">
        <v>82</v>
      </c>
      <c r="D81" s="453" t="s">
        <v>71</v>
      </c>
      <c r="E81" s="464">
        <v>34</v>
      </c>
      <c r="F81" s="485"/>
      <c r="G81" s="450"/>
      <c r="H81" s="450"/>
      <c r="I81" s="450"/>
      <c r="J81" s="450"/>
      <c r="K81" s="287"/>
      <c r="L81" s="306"/>
      <c r="M81" s="288"/>
      <c r="N81" s="288"/>
      <c r="O81" s="288"/>
      <c r="P81" s="289"/>
    </row>
    <row r="82" spans="1:16" s="42" customFormat="1" ht="20.399999999999999">
      <c r="A82" s="460">
        <f t="shared" si="13"/>
        <v>48</v>
      </c>
      <c r="B82" s="453"/>
      <c r="C82" s="467" t="s">
        <v>83</v>
      </c>
      <c r="D82" s="453" t="s">
        <v>71</v>
      </c>
      <c r="E82" s="464">
        <v>34</v>
      </c>
      <c r="F82" s="485"/>
      <c r="G82" s="450"/>
      <c r="H82" s="450"/>
      <c r="I82" s="450"/>
      <c r="J82" s="450"/>
      <c r="K82" s="287"/>
      <c r="L82" s="306"/>
      <c r="M82" s="288"/>
      <c r="N82" s="288"/>
      <c r="O82" s="288"/>
      <c r="P82" s="289"/>
    </row>
    <row r="83" spans="1:16" s="42" customFormat="1">
      <c r="A83" s="460">
        <f t="shared" si="13"/>
        <v>49</v>
      </c>
      <c r="B83" s="453"/>
      <c r="C83" s="467" t="s">
        <v>999</v>
      </c>
      <c r="D83" s="453" t="s">
        <v>4473</v>
      </c>
      <c r="E83" s="464"/>
      <c r="F83" s="485"/>
      <c r="G83" s="450"/>
      <c r="H83" s="450"/>
      <c r="I83" s="450"/>
      <c r="J83" s="450"/>
      <c r="K83" s="287"/>
      <c r="L83" s="306"/>
      <c r="M83" s="288"/>
      <c r="N83" s="288"/>
      <c r="O83" s="288"/>
      <c r="P83" s="289"/>
    </row>
    <row r="84" spans="1:16" s="42" customFormat="1" ht="20.399999999999999">
      <c r="A84" s="460">
        <f t="shared" si="13"/>
        <v>50</v>
      </c>
      <c r="B84" s="453"/>
      <c r="C84" s="467" t="s">
        <v>84</v>
      </c>
      <c r="D84" s="453" t="s">
        <v>103</v>
      </c>
      <c r="E84" s="464">
        <v>1</v>
      </c>
      <c r="F84" s="485"/>
      <c r="G84" s="450"/>
      <c r="H84" s="450"/>
      <c r="I84" s="286"/>
      <c r="J84" s="450"/>
      <c r="K84" s="287"/>
      <c r="L84" s="306"/>
      <c r="M84" s="288"/>
      <c r="N84" s="288"/>
      <c r="O84" s="288"/>
      <c r="P84" s="289"/>
    </row>
    <row r="85" spans="1:16" s="42" customFormat="1">
      <c r="A85" s="460">
        <f t="shared" si="13"/>
        <v>51</v>
      </c>
      <c r="B85" s="453"/>
      <c r="C85" s="469" t="s">
        <v>85</v>
      </c>
      <c r="D85" s="453" t="s">
        <v>103</v>
      </c>
      <c r="E85" s="464">
        <v>1</v>
      </c>
      <c r="F85" s="485"/>
      <c r="G85" s="450"/>
      <c r="H85" s="450"/>
      <c r="I85" s="286"/>
      <c r="J85" s="450"/>
      <c r="K85" s="287"/>
      <c r="L85" s="306"/>
      <c r="M85" s="288"/>
      <c r="N85" s="288"/>
      <c r="O85" s="288"/>
      <c r="P85" s="289"/>
    </row>
    <row r="86" spans="1:16" s="42" customFormat="1">
      <c r="A86" s="460"/>
      <c r="B86" s="453"/>
      <c r="C86" s="462" t="s">
        <v>86</v>
      </c>
      <c r="D86" s="453"/>
      <c r="E86" s="464"/>
      <c r="F86" s="484"/>
      <c r="G86" s="450"/>
      <c r="H86" s="286"/>
      <c r="I86" s="286"/>
      <c r="J86" s="286"/>
      <c r="K86" s="448"/>
      <c r="L86" s="480"/>
      <c r="M86" s="286"/>
      <c r="N86" s="286"/>
      <c r="O86" s="286"/>
      <c r="P86" s="448"/>
    </row>
    <row r="87" spans="1:16" s="42" customFormat="1">
      <c r="A87" s="460">
        <f>A85+1</f>
        <v>52</v>
      </c>
      <c r="B87" s="453"/>
      <c r="C87" s="469" t="s">
        <v>87</v>
      </c>
      <c r="D87" s="453" t="s">
        <v>71</v>
      </c>
      <c r="E87" s="464">
        <v>34</v>
      </c>
      <c r="F87" s="489"/>
      <c r="G87" s="450"/>
      <c r="H87" s="319"/>
      <c r="I87" s="319"/>
      <c r="J87" s="319"/>
      <c r="K87" s="487"/>
      <c r="L87" s="481"/>
      <c r="M87" s="317"/>
      <c r="N87" s="317"/>
      <c r="O87" s="317"/>
      <c r="P87" s="449"/>
    </row>
    <row r="88" spans="1:16" s="42" customFormat="1" ht="30.6">
      <c r="A88" s="460">
        <f t="shared" ref="A88:A94" si="14">A87+1</f>
        <v>53</v>
      </c>
      <c r="B88" s="453"/>
      <c r="C88" s="469" t="s">
        <v>88</v>
      </c>
      <c r="D88" s="453" t="s">
        <v>71</v>
      </c>
      <c r="E88" s="464">
        <v>34</v>
      </c>
      <c r="F88" s="489"/>
      <c r="G88" s="450"/>
      <c r="H88" s="319"/>
      <c r="I88" s="319"/>
      <c r="J88" s="319"/>
      <c r="K88" s="487"/>
      <c r="L88" s="481"/>
      <c r="M88" s="317"/>
      <c r="N88" s="317"/>
      <c r="O88" s="317"/>
      <c r="P88" s="449"/>
    </row>
    <row r="89" spans="1:16" s="42" customFormat="1" ht="20.399999999999999">
      <c r="A89" s="457">
        <f t="shared" si="14"/>
        <v>54</v>
      </c>
      <c r="B89" s="452"/>
      <c r="C89" s="463" t="s">
        <v>89</v>
      </c>
      <c r="D89" s="452" t="s">
        <v>103</v>
      </c>
      <c r="E89" s="473">
        <v>1</v>
      </c>
      <c r="F89" s="485"/>
      <c r="G89" s="450"/>
      <c r="H89" s="450"/>
      <c r="I89" s="286"/>
      <c r="J89" s="450"/>
      <c r="K89" s="287"/>
      <c r="L89" s="306"/>
      <c r="M89" s="288"/>
      <c r="N89" s="288"/>
      <c r="O89" s="288"/>
      <c r="P89" s="289"/>
    </row>
    <row r="90" spans="1:16" s="42" customFormat="1" ht="30.6">
      <c r="A90" s="457">
        <f t="shared" si="14"/>
        <v>55</v>
      </c>
      <c r="B90" s="452"/>
      <c r="C90" s="463" t="s">
        <v>90</v>
      </c>
      <c r="D90" s="452" t="s">
        <v>91</v>
      </c>
      <c r="E90" s="473">
        <v>1</v>
      </c>
      <c r="F90" s="485"/>
      <c r="G90" s="450"/>
      <c r="H90" s="450"/>
      <c r="I90" s="286"/>
      <c r="J90" s="450"/>
      <c r="K90" s="287"/>
      <c r="L90" s="306"/>
      <c r="M90" s="288"/>
      <c r="N90" s="288"/>
      <c r="O90" s="288"/>
      <c r="P90" s="289"/>
    </row>
    <row r="91" spans="1:16" s="44" customFormat="1">
      <c r="A91" s="457">
        <f t="shared" si="14"/>
        <v>56</v>
      </c>
      <c r="B91" s="452"/>
      <c r="C91" s="463" t="s">
        <v>92</v>
      </c>
      <c r="D91" s="452" t="s">
        <v>74</v>
      </c>
      <c r="E91" s="473">
        <v>1</v>
      </c>
      <c r="F91" s="485"/>
      <c r="G91" s="450"/>
      <c r="H91" s="450"/>
      <c r="I91" s="286"/>
      <c r="J91" s="450"/>
      <c r="K91" s="287"/>
      <c r="L91" s="306"/>
      <c r="M91" s="288"/>
      <c r="N91" s="288"/>
      <c r="O91" s="288"/>
      <c r="P91" s="289"/>
    </row>
    <row r="92" spans="1:16" s="44" customFormat="1" ht="30.6">
      <c r="A92" s="457">
        <f t="shared" si="14"/>
        <v>57</v>
      </c>
      <c r="B92" s="452"/>
      <c r="C92" s="463" t="s">
        <v>93</v>
      </c>
      <c r="D92" s="452" t="s">
        <v>103</v>
      </c>
      <c r="E92" s="473">
        <v>1</v>
      </c>
      <c r="F92" s="485"/>
      <c r="G92" s="450"/>
      <c r="H92" s="450"/>
      <c r="I92" s="286"/>
      <c r="J92" s="450"/>
      <c r="K92" s="287"/>
      <c r="L92" s="306"/>
      <c r="M92" s="288"/>
      <c r="N92" s="288"/>
      <c r="O92" s="288"/>
      <c r="P92" s="289"/>
    </row>
    <row r="93" spans="1:16" s="44" customFormat="1" ht="30.6">
      <c r="A93" s="457">
        <f t="shared" si="14"/>
        <v>58</v>
      </c>
      <c r="B93" s="452"/>
      <c r="C93" s="463" t="s">
        <v>1000</v>
      </c>
      <c r="D93" s="452" t="s">
        <v>103</v>
      </c>
      <c r="E93" s="473">
        <v>1</v>
      </c>
      <c r="F93" s="485"/>
      <c r="G93" s="450"/>
      <c r="H93" s="450"/>
      <c r="I93" s="286"/>
      <c r="J93" s="450"/>
      <c r="K93" s="287"/>
      <c r="L93" s="306"/>
      <c r="M93" s="288"/>
      <c r="N93" s="288"/>
      <c r="O93" s="288"/>
      <c r="P93" s="289"/>
    </row>
    <row r="94" spans="1:16" s="44" customFormat="1">
      <c r="A94" s="457">
        <f t="shared" si="14"/>
        <v>59</v>
      </c>
      <c r="B94" s="452"/>
      <c r="C94" s="463" t="s">
        <v>1001</v>
      </c>
      <c r="D94" s="452" t="s">
        <v>103</v>
      </c>
      <c r="E94" s="473">
        <v>1</v>
      </c>
      <c r="F94" s="485"/>
      <c r="G94" s="450"/>
      <c r="H94" s="450"/>
      <c r="I94" s="286"/>
      <c r="J94" s="450"/>
      <c r="K94" s="287"/>
      <c r="L94" s="306"/>
      <c r="M94" s="288"/>
      <c r="N94" s="288"/>
      <c r="O94" s="288"/>
      <c r="P94" s="289"/>
    </row>
    <row r="95" spans="1:16">
      <c r="A95" s="510"/>
      <c r="B95" s="511"/>
      <c r="C95" s="512"/>
      <c r="D95" s="511"/>
      <c r="E95" s="513"/>
      <c r="F95" s="514"/>
      <c r="G95" s="515"/>
      <c r="H95" s="515"/>
      <c r="I95" s="515"/>
      <c r="J95" s="516"/>
      <c r="K95" s="517"/>
      <c r="L95" s="518"/>
      <c r="M95" s="519"/>
      <c r="N95" s="519"/>
      <c r="O95" s="519"/>
      <c r="P95" s="517"/>
    </row>
    <row r="96" spans="1:16">
      <c r="A96" s="490"/>
      <c r="B96" s="491"/>
      <c r="C96" s="492" t="s">
        <v>29</v>
      </c>
      <c r="D96" s="493"/>
      <c r="E96" s="494"/>
      <c r="F96" s="520"/>
      <c r="G96" s="521"/>
      <c r="H96" s="521"/>
      <c r="I96" s="521"/>
      <c r="J96" s="521"/>
      <c r="K96" s="522"/>
      <c r="L96" s="523">
        <f>SUM($L$13:L95)</f>
        <v>0</v>
      </c>
      <c r="M96" s="524">
        <f>SUM($M$13:M95)</f>
        <v>0</v>
      </c>
      <c r="N96" s="524">
        <f>SUM($N$13:N95)</f>
        <v>0</v>
      </c>
      <c r="O96" s="524">
        <f>SUM($O$13:O95)</f>
        <v>0</v>
      </c>
      <c r="P96" s="525">
        <f>SUM($P$13:P95)</f>
        <v>0</v>
      </c>
    </row>
    <row r="97" spans="3:16">
      <c r="C97" s="43"/>
      <c r="D97" s="271"/>
      <c r="E97" s="40"/>
      <c r="F97" s="5"/>
      <c r="G97" s="5"/>
      <c r="H97" s="5"/>
      <c r="I97" s="5"/>
      <c r="J97" s="5"/>
      <c r="K97" s="5"/>
      <c r="L97" s="5"/>
      <c r="M97" s="273"/>
      <c r="N97" s="5"/>
      <c r="O97" s="5"/>
      <c r="P97" s="5"/>
    </row>
    <row r="98" spans="3:16">
      <c r="C98" s="11"/>
    </row>
    <row r="99" spans="3:16">
      <c r="C99" s="11"/>
      <c r="D99" s="271"/>
      <c r="E99" s="40"/>
      <c r="F99" s="5"/>
      <c r="G99" s="5"/>
      <c r="H99" s="5"/>
      <c r="I99" s="5"/>
      <c r="J99" s="5"/>
      <c r="K99" s="5"/>
      <c r="L99" s="5"/>
      <c r="M99" s="273"/>
      <c r="N99" s="5"/>
      <c r="O99" s="5"/>
      <c r="P99" s="5"/>
    </row>
    <row r="100" spans="3:16">
      <c r="C100" s="11"/>
      <c r="D100" s="271"/>
      <c r="E100" s="40"/>
      <c r="F100" s="5"/>
      <c r="G100" s="5"/>
      <c r="H100" s="5"/>
      <c r="I100" s="5"/>
      <c r="J100" s="5"/>
      <c r="K100" s="5"/>
      <c r="L100" s="5"/>
      <c r="M100" s="273"/>
      <c r="N100" s="5"/>
      <c r="O100" s="5"/>
      <c r="P100" s="5"/>
    </row>
    <row r="101" spans="3:16">
      <c r="C101" s="11"/>
    </row>
    <row r="257" spans="3:16">
      <c r="C257" s="272"/>
      <c r="F257" s="273"/>
      <c r="G257" s="273"/>
      <c r="H257" s="273"/>
      <c r="I257" s="273"/>
      <c r="J257" s="273"/>
      <c r="K257" s="273"/>
      <c r="L257" s="273"/>
      <c r="M257" s="273"/>
      <c r="N257" s="273"/>
      <c r="O257" s="273"/>
      <c r="P257" s="273"/>
    </row>
    <row r="258" spans="3:16">
      <c r="C258" s="272"/>
      <c r="F258" s="273"/>
      <c r="G258" s="273"/>
      <c r="H258" s="273"/>
      <c r="I258" s="273"/>
      <c r="J258" s="273"/>
      <c r="K258" s="273"/>
      <c r="L258" s="273"/>
      <c r="M258" s="273"/>
      <c r="N258" s="273"/>
      <c r="O258" s="273"/>
      <c r="P258" s="273"/>
    </row>
    <row r="259" spans="3:16">
      <c r="C259" s="272"/>
      <c r="F259" s="273"/>
      <c r="G259" s="273"/>
      <c r="H259" s="273"/>
      <c r="I259" s="273"/>
      <c r="J259" s="273"/>
      <c r="K259" s="273"/>
      <c r="L259" s="273"/>
      <c r="M259" s="273"/>
      <c r="N259" s="273"/>
      <c r="O259" s="273"/>
      <c r="P259" s="273"/>
    </row>
    <row r="260" spans="3:16">
      <c r="C260" s="272"/>
      <c r="F260" s="273"/>
      <c r="G260" s="273"/>
      <c r="H260" s="273"/>
      <c r="I260" s="273"/>
      <c r="J260" s="273"/>
      <c r="K260" s="273"/>
      <c r="L260" s="273"/>
      <c r="M260" s="273"/>
      <c r="N260" s="273"/>
      <c r="O260" s="273"/>
      <c r="P260" s="273"/>
    </row>
    <row r="261" spans="3:16">
      <c r="C261" s="272"/>
      <c r="F261" s="273"/>
      <c r="G261" s="273"/>
      <c r="H261" s="273"/>
      <c r="I261" s="273"/>
      <c r="J261" s="273"/>
      <c r="K261" s="273"/>
      <c r="L261" s="273"/>
      <c r="M261" s="273"/>
      <c r="N261" s="273"/>
      <c r="O261" s="273"/>
      <c r="P261" s="273"/>
    </row>
    <row r="262" spans="3:16">
      <c r="C262" s="272"/>
      <c r="F262" s="273"/>
      <c r="G262" s="273"/>
      <c r="H262" s="273"/>
      <c r="I262" s="273"/>
      <c r="J262" s="273"/>
      <c r="K262" s="273"/>
      <c r="L262" s="273"/>
      <c r="M262" s="273"/>
      <c r="N262" s="273"/>
      <c r="O262" s="273"/>
      <c r="P262" s="273"/>
    </row>
    <row r="263" spans="3:16">
      <c r="C263" s="272"/>
      <c r="F263" s="273"/>
      <c r="G263" s="273"/>
      <c r="H263" s="273"/>
      <c r="I263" s="273"/>
      <c r="J263" s="273"/>
      <c r="K263" s="273"/>
      <c r="L263" s="273"/>
      <c r="M263" s="273"/>
      <c r="N263" s="273"/>
      <c r="O263" s="273"/>
      <c r="P263" s="273"/>
    </row>
    <row r="264" spans="3:16">
      <c r="C264" s="272"/>
      <c r="F264" s="273"/>
      <c r="G264" s="273"/>
      <c r="H264" s="273"/>
      <c r="I264" s="273"/>
      <c r="J264" s="273"/>
      <c r="K264" s="273"/>
      <c r="L264" s="273"/>
      <c r="M264" s="273"/>
      <c r="N264" s="273"/>
      <c r="O264" s="273"/>
      <c r="P264" s="273"/>
    </row>
    <row r="265" spans="3:16">
      <c r="C265" s="272"/>
      <c r="F265" s="273"/>
      <c r="G265" s="273"/>
      <c r="H265" s="273"/>
      <c r="I265" s="273"/>
      <c r="J265" s="273"/>
      <c r="K265" s="273"/>
      <c r="L265" s="273"/>
      <c r="M265" s="273"/>
      <c r="N265" s="273"/>
      <c r="O265" s="273"/>
      <c r="P265" s="273"/>
    </row>
    <row r="266" spans="3:16">
      <c r="C266" s="272"/>
      <c r="F266" s="273"/>
      <c r="G266" s="273"/>
      <c r="H266" s="273"/>
      <c r="I266" s="273"/>
      <c r="J266" s="273"/>
      <c r="K266" s="273"/>
      <c r="L266" s="273"/>
      <c r="M266" s="273"/>
      <c r="N266" s="273"/>
      <c r="O266" s="273"/>
      <c r="P266" s="273"/>
    </row>
    <row r="267" spans="3:16">
      <c r="C267" s="272"/>
      <c r="F267" s="273"/>
      <c r="G267" s="273"/>
      <c r="H267" s="273"/>
      <c r="I267" s="273"/>
      <c r="J267" s="273"/>
      <c r="K267" s="273"/>
      <c r="L267" s="273"/>
      <c r="M267" s="273"/>
      <c r="N267" s="273"/>
      <c r="O267" s="273"/>
      <c r="P267" s="273"/>
    </row>
    <row r="268" spans="3:16">
      <c r="C268" s="272"/>
      <c r="F268" s="273"/>
      <c r="G268" s="273"/>
      <c r="H268" s="273"/>
      <c r="I268" s="273"/>
      <c r="J268" s="273"/>
      <c r="K268" s="273"/>
      <c r="L268" s="273"/>
      <c r="M268" s="273"/>
      <c r="N268" s="273"/>
      <c r="O268" s="273"/>
      <c r="P268" s="273"/>
    </row>
    <row r="269" spans="3:16">
      <c r="C269" s="272"/>
      <c r="F269" s="273"/>
      <c r="G269" s="273"/>
      <c r="H269" s="273"/>
      <c r="I269" s="273"/>
      <c r="J269" s="273"/>
      <c r="K269" s="273"/>
      <c r="L269" s="273"/>
      <c r="M269" s="273"/>
      <c r="N269" s="273"/>
      <c r="O269" s="273"/>
      <c r="P269" s="273"/>
    </row>
    <row r="270" spans="3:16">
      <c r="C270" s="272"/>
      <c r="F270" s="273"/>
      <c r="G270" s="273"/>
      <c r="H270" s="273"/>
      <c r="I270" s="273"/>
      <c r="J270" s="273"/>
      <c r="K270" s="273"/>
      <c r="L270" s="273"/>
      <c r="M270" s="273"/>
      <c r="N270" s="273"/>
      <c r="O270" s="273"/>
      <c r="P270" s="273"/>
    </row>
    <row r="271" spans="3:16">
      <c r="C271" s="272"/>
      <c r="F271" s="273"/>
      <c r="G271" s="273"/>
      <c r="H271" s="273"/>
      <c r="I271" s="273"/>
      <c r="J271" s="273"/>
      <c r="K271" s="273"/>
      <c r="L271" s="273"/>
      <c r="M271" s="273"/>
      <c r="N271" s="273"/>
      <c r="O271" s="273"/>
      <c r="P271" s="273"/>
    </row>
    <row r="272" spans="3:16">
      <c r="C272" s="272"/>
      <c r="F272" s="273"/>
      <c r="G272" s="273"/>
      <c r="H272" s="273"/>
      <c r="I272" s="273"/>
      <c r="J272" s="273"/>
      <c r="K272" s="273"/>
      <c r="L272" s="273"/>
      <c r="M272" s="273"/>
      <c r="N272" s="273"/>
      <c r="O272" s="273"/>
      <c r="P272" s="273"/>
    </row>
    <row r="273" spans="3:16">
      <c r="C273" s="272"/>
      <c r="F273" s="273"/>
      <c r="G273" s="273"/>
      <c r="H273" s="273"/>
      <c r="I273" s="273"/>
      <c r="J273" s="273"/>
      <c r="K273" s="273"/>
      <c r="L273" s="273"/>
      <c r="M273" s="273"/>
      <c r="N273" s="273"/>
      <c r="O273" s="273"/>
      <c r="P273" s="273"/>
    </row>
    <row r="274" spans="3:16">
      <c r="C274" s="272"/>
      <c r="F274" s="273"/>
      <c r="G274" s="273"/>
      <c r="H274" s="273"/>
      <c r="I274" s="273"/>
      <c r="J274" s="273"/>
      <c r="K274" s="273"/>
      <c r="L274" s="273"/>
      <c r="M274" s="273"/>
      <c r="N274" s="273"/>
      <c r="O274" s="273"/>
      <c r="P274" s="273"/>
    </row>
    <row r="275" spans="3:16">
      <c r="C275" s="272"/>
      <c r="F275" s="273"/>
      <c r="G275" s="273"/>
      <c r="H275" s="273"/>
      <c r="I275" s="273"/>
      <c r="J275" s="273"/>
      <c r="K275" s="273"/>
      <c r="L275" s="273"/>
      <c r="M275" s="273"/>
      <c r="N275" s="273"/>
      <c r="O275" s="273"/>
      <c r="P275" s="273"/>
    </row>
    <row r="276" spans="3:16">
      <c r="C276" s="272"/>
      <c r="F276" s="273"/>
      <c r="G276" s="273"/>
      <c r="H276" s="273"/>
      <c r="I276" s="273"/>
      <c r="J276" s="273"/>
      <c r="K276" s="273"/>
      <c r="L276" s="273"/>
      <c r="M276" s="273"/>
      <c r="N276" s="273"/>
      <c r="O276" s="273"/>
      <c r="P276" s="273"/>
    </row>
    <row r="277" spans="3:16">
      <c r="C277" s="272"/>
      <c r="F277" s="273"/>
      <c r="G277" s="273"/>
      <c r="H277" s="273"/>
      <c r="I277" s="273"/>
      <c r="J277" s="273"/>
      <c r="K277" s="273"/>
      <c r="L277" s="273"/>
      <c r="M277" s="273"/>
      <c r="N277" s="273"/>
      <c r="O277" s="273"/>
      <c r="P277" s="273"/>
    </row>
    <row r="278" spans="3:16">
      <c r="C278" s="272"/>
      <c r="F278" s="273"/>
      <c r="G278" s="273"/>
      <c r="H278" s="273"/>
      <c r="I278" s="273"/>
      <c r="J278" s="273"/>
      <c r="K278" s="273"/>
      <c r="L278" s="273"/>
      <c r="M278" s="273"/>
      <c r="N278" s="273"/>
      <c r="O278" s="273"/>
      <c r="P278" s="273"/>
    </row>
    <row r="279" spans="3:16">
      <c r="C279" s="272"/>
      <c r="F279" s="273"/>
      <c r="G279" s="273"/>
      <c r="H279" s="273"/>
      <c r="I279" s="273"/>
      <c r="J279" s="273"/>
      <c r="K279" s="273"/>
      <c r="L279" s="273"/>
      <c r="M279" s="273"/>
      <c r="N279" s="273"/>
      <c r="O279" s="273"/>
      <c r="P279" s="273"/>
    </row>
    <row r="280" spans="3:16">
      <c r="C280" s="272"/>
      <c r="F280" s="273"/>
      <c r="G280" s="273"/>
      <c r="H280" s="273"/>
      <c r="I280" s="273"/>
      <c r="J280" s="273"/>
      <c r="K280" s="273"/>
      <c r="L280" s="273"/>
      <c r="M280" s="273"/>
      <c r="N280" s="273"/>
      <c r="O280" s="273"/>
      <c r="P280" s="273"/>
    </row>
    <row r="281" spans="3:16">
      <c r="C281" s="272"/>
      <c r="F281" s="273"/>
      <c r="G281" s="273"/>
      <c r="H281" s="273"/>
      <c r="I281" s="273"/>
      <c r="J281" s="273"/>
      <c r="K281" s="273"/>
      <c r="L281" s="273"/>
      <c r="M281" s="273"/>
      <c r="N281" s="273"/>
      <c r="O281" s="273"/>
      <c r="P281" s="273"/>
    </row>
    <row r="282" spans="3:16">
      <c r="C282" s="272"/>
      <c r="F282" s="273"/>
      <c r="G282" s="273"/>
      <c r="H282" s="273"/>
      <c r="I282" s="273"/>
      <c r="J282" s="273"/>
      <c r="K282" s="273"/>
      <c r="L282" s="273"/>
      <c r="M282" s="273"/>
      <c r="N282" s="273"/>
      <c r="O282" s="273"/>
      <c r="P282" s="273"/>
    </row>
    <row r="283" spans="3:16">
      <c r="C283" s="272"/>
      <c r="F283" s="273"/>
      <c r="G283" s="273"/>
      <c r="H283" s="273"/>
      <c r="I283" s="273"/>
      <c r="J283" s="273"/>
      <c r="K283" s="273"/>
      <c r="L283" s="273"/>
      <c r="M283" s="273"/>
      <c r="N283" s="273"/>
      <c r="O283" s="273"/>
      <c r="P283" s="273"/>
    </row>
    <row r="284" spans="3:16">
      <c r="C284" s="272"/>
      <c r="F284" s="273"/>
      <c r="G284" s="273"/>
      <c r="H284" s="273"/>
      <c r="I284" s="273"/>
      <c r="J284" s="273"/>
      <c r="K284" s="273"/>
      <c r="L284" s="273"/>
      <c r="M284" s="273"/>
      <c r="N284" s="273"/>
      <c r="O284" s="273"/>
      <c r="P284" s="273"/>
    </row>
    <row r="285" spans="3:16">
      <c r="C285" s="272"/>
      <c r="F285" s="273"/>
      <c r="G285" s="273"/>
      <c r="H285" s="273"/>
      <c r="I285" s="273"/>
      <c r="J285" s="273"/>
      <c r="K285" s="273"/>
      <c r="L285" s="273"/>
      <c r="M285" s="273"/>
      <c r="N285" s="273"/>
      <c r="O285" s="273"/>
      <c r="P285" s="273"/>
    </row>
    <row r="286" spans="3:16">
      <c r="C286" s="272"/>
      <c r="F286" s="273"/>
      <c r="G286" s="273"/>
      <c r="H286" s="273"/>
      <c r="I286" s="273"/>
      <c r="J286" s="273"/>
      <c r="K286" s="273"/>
      <c r="L286" s="273"/>
      <c r="M286" s="273"/>
      <c r="N286" s="273"/>
      <c r="O286" s="273"/>
      <c r="P286" s="273"/>
    </row>
    <row r="287" spans="3:16">
      <c r="C287" s="272"/>
      <c r="F287" s="273"/>
      <c r="G287" s="273"/>
      <c r="H287" s="273"/>
      <c r="I287" s="273"/>
      <c r="J287" s="273"/>
      <c r="K287" s="273"/>
      <c r="L287" s="273"/>
      <c r="M287" s="273"/>
      <c r="N287" s="273"/>
      <c r="O287" s="273"/>
      <c r="P287" s="273"/>
    </row>
    <row r="288" spans="3:16">
      <c r="C288" s="272"/>
      <c r="F288" s="273"/>
      <c r="G288" s="273"/>
      <c r="H288" s="273"/>
      <c r="I288" s="273"/>
      <c r="J288" s="273"/>
      <c r="K288" s="273"/>
      <c r="L288" s="273"/>
      <c r="M288" s="273"/>
      <c r="N288" s="273"/>
      <c r="O288" s="273"/>
      <c r="P288" s="273"/>
    </row>
    <row r="289" spans="3:16">
      <c r="C289" s="272"/>
      <c r="F289" s="273"/>
      <c r="G289" s="273"/>
      <c r="H289" s="273"/>
      <c r="I289" s="273"/>
      <c r="J289" s="273"/>
      <c r="K289" s="273"/>
      <c r="L289" s="273"/>
      <c r="M289" s="273"/>
      <c r="N289" s="273"/>
      <c r="O289" s="273"/>
      <c r="P289" s="273"/>
    </row>
    <row r="290" spans="3:16">
      <c r="C290" s="272"/>
      <c r="F290" s="273"/>
      <c r="G290" s="273"/>
      <c r="H290" s="273"/>
      <c r="I290" s="273"/>
      <c r="J290" s="273"/>
      <c r="K290" s="273"/>
      <c r="L290" s="273"/>
      <c r="M290" s="273"/>
      <c r="N290" s="273"/>
      <c r="O290" s="273"/>
      <c r="P290" s="273"/>
    </row>
    <row r="291" spans="3:16">
      <c r="C291" s="272"/>
      <c r="F291" s="273"/>
      <c r="G291" s="273"/>
      <c r="H291" s="273"/>
      <c r="I291" s="273"/>
      <c r="J291" s="273"/>
      <c r="K291" s="273"/>
      <c r="L291" s="273"/>
      <c r="M291" s="273"/>
      <c r="N291" s="273"/>
      <c r="O291" s="273"/>
      <c r="P291" s="273"/>
    </row>
    <row r="292" spans="3:16">
      <c r="C292" s="272"/>
      <c r="F292" s="273"/>
      <c r="G292" s="273"/>
      <c r="H292" s="273"/>
      <c r="I292" s="273"/>
      <c r="J292" s="273"/>
      <c r="K292" s="273"/>
      <c r="L292" s="273"/>
      <c r="M292" s="273"/>
      <c r="N292" s="273"/>
      <c r="O292" s="273"/>
      <c r="P292" s="273"/>
    </row>
    <row r="293" spans="3:16">
      <c r="C293" s="272"/>
      <c r="F293" s="273"/>
      <c r="G293" s="273"/>
      <c r="H293" s="273"/>
      <c r="I293" s="273"/>
      <c r="J293" s="273"/>
      <c r="K293" s="273"/>
      <c r="L293" s="273"/>
      <c r="M293" s="273"/>
      <c r="N293" s="273"/>
      <c r="O293" s="273"/>
      <c r="P293" s="273"/>
    </row>
    <row r="294" spans="3:16">
      <c r="C294" s="272"/>
      <c r="F294" s="273"/>
      <c r="G294" s="273"/>
      <c r="H294" s="273"/>
      <c r="I294" s="273"/>
      <c r="J294" s="273"/>
      <c r="K294" s="273"/>
      <c r="L294" s="273"/>
      <c r="M294" s="273"/>
      <c r="N294" s="273"/>
      <c r="O294" s="273"/>
      <c r="P294" s="273"/>
    </row>
    <row r="295" spans="3:16">
      <c r="C295" s="272"/>
      <c r="F295" s="273"/>
      <c r="G295" s="273"/>
      <c r="H295" s="273"/>
      <c r="I295" s="273"/>
      <c r="J295" s="273"/>
      <c r="K295" s="273"/>
      <c r="L295" s="273"/>
      <c r="M295" s="273"/>
      <c r="N295" s="273"/>
      <c r="O295" s="273"/>
      <c r="P295" s="273"/>
    </row>
    <row r="296" spans="3:16">
      <c r="C296" s="272"/>
      <c r="F296" s="273"/>
      <c r="G296" s="273"/>
      <c r="H296" s="273"/>
      <c r="I296" s="273"/>
      <c r="J296" s="273"/>
      <c r="K296" s="273"/>
      <c r="L296" s="273"/>
      <c r="M296" s="273"/>
      <c r="N296" s="273"/>
      <c r="O296" s="273"/>
      <c r="P296" s="273"/>
    </row>
    <row r="297" spans="3:16">
      <c r="C297" s="272"/>
      <c r="F297" s="273"/>
      <c r="G297" s="273"/>
      <c r="H297" s="273"/>
      <c r="I297" s="273"/>
      <c r="J297" s="273"/>
      <c r="K297" s="273"/>
      <c r="L297" s="273"/>
      <c r="M297" s="273"/>
      <c r="N297" s="273"/>
      <c r="O297" s="273"/>
      <c r="P297" s="273"/>
    </row>
    <row r="298" spans="3:16">
      <c r="C298" s="272"/>
      <c r="F298" s="273"/>
      <c r="G298" s="273"/>
      <c r="H298" s="273"/>
      <c r="I298" s="273"/>
      <c r="J298" s="273"/>
      <c r="K298" s="273"/>
      <c r="L298" s="273"/>
      <c r="M298" s="273"/>
      <c r="N298" s="273"/>
      <c r="O298" s="273"/>
      <c r="P298" s="273"/>
    </row>
    <row r="299" spans="3:16">
      <c r="C299" s="272"/>
      <c r="F299" s="273"/>
      <c r="G299" s="273"/>
      <c r="H299" s="273"/>
      <c r="I299" s="273"/>
      <c r="J299" s="273"/>
      <c r="K299" s="273"/>
      <c r="L299" s="273"/>
      <c r="M299" s="273"/>
      <c r="N299" s="273"/>
      <c r="O299" s="273"/>
      <c r="P299" s="273"/>
    </row>
    <row r="300" spans="3:16">
      <c r="C300" s="272"/>
      <c r="F300" s="273"/>
      <c r="G300" s="273"/>
      <c r="H300" s="273"/>
      <c r="I300" s="273"/>
      <c r="J300" s="273"/>
      <c r="K300" s="273"/>
      <c r="L300" s="273"/>
      <c r="M300" s="273"/>
      <c r="N300" s="273"/>
      <c r="O300" s="273"/>
      <c r="P300" s="273"/>
    </row>
    <row r="301" spans="3:16">
      <c r="C301" s="272"/>
      <c r="F301" s="273"/>
      <c r="G301" s="273"/>
      <c r="H301" s="273"/>
      <c r="I301" s="273"/>
      <c r="J301" s="273"/>
      <c r="K301" s="273"/>
      <c r="L301" s="273"/>
      <c r="M301" s="273"/>
      <c r="N301" s="273"/>
      <c r="O301" s="273"/>
      <c r="P301" s="273"/>
    </row>
    <row r="302" spans="3:16">
      <c r="C302" s="272"/>
      <c r="F302" s="273"/>
      <c r="G302" s="273"/>
      <c r="H302" s="273"/>
      <c r="I302" s="273"/>
      <c r="J302" s="273"/>
      <c r="K302" s="273"/>
      <c r="L302" s="273"/>
      <c r="M302" s="273"/>
      <c r="N302" s="273"/>
      <c r="O302" s="273"/>
      <c r="P302" s="273"/>
    </row>
    <row r="303" spans="3:16">
      <c r="C303" s="272"/>
      <c r="F303" s="273"/>
      <c r="G303" s="273"/>
      <c r="H303" s="273"/>
      <c r="I303" s="273"/>
      <c r="J303" s="273"/>
      <c r="K303" s="273"/>
      <c r="L303" s="273"/>
      <c r="M303" s="273"/>
      <c r="N303" s="273"/>
      <c r="O303" s="273"/>
      <c r="P303" s="273"/>
    </row>
    <row r="304" spans="3:16">
      <c r="C304" s="272"/>
      <c r="F304" s="273"/>
      <c r="G304" s="273"/>
      <c r="H304" s="273"/>
      <c r="I304" s="273"/>
      <c r="J304" s="273"/>
      <c r="K304" s="273"/>
      <c r="L304" s="273"/>
      <c r="M304" s="273"/>
      <c r="N304" s="273"/>
      <c r="O304" s="273"/>
      <c r="P304" s="273"/>
    </row>
    <row r="305" spans="3:16">
      <c r="C305" s="272"/>
      <c r="F305" s="273"/>
      <c r="G305" s="273"/>
      <c r="H305" s="273"/>
      <c r="I305" s="273"/>
      <c r="J305" s="273"/>
      <c r="K305" s="273"/>
      <c r="L305" s="273"/>
      <c r="M305" s="273"/>
      <c r="N305" s="273"/>
      <c r="O305" s="273"/>
      <c r="P305" s="273"/>
    </row>
    <row r="306" spans="3:16">
      <c r="C306" s="272"/>
      <c r="F306" s="273"/>
      <c r="G306" s="273"/>
      <c r="H306" s="273"/>
      <c r="I306" s="273"/>
      <c r="J306" s="273"/>
      <c r="K306" s="273"/>
      <c r="L306" s="273"/>
      <c r="M306" s="273"/>
      <c r="N306" s="273"/>
      <c r="O306" s="273"/>
      <c r="P306" s="273"/>
    </row>
    <row r="307" spans="3:16">
      <c r="C307" s="272"/>
      <c r="F307" s="273"/>
      <c r="G307" s="273"/>
      <c r="H307" s="273"/>
      <c r="I307" s="273"/>
      <c r="J307" s="273"/>
      <c r="K307" s="273"/>
      <c r="L307" s="273"/>
      <c r="M307" s="273"/>
      <c r="N307" s="273"/>
      <c r="O307" s="273"/>
      <c r="P307" s="273"/>
    </row>
    <row r="308" spans="3:16">
      <c r="C308" s="272"/>
      <c r="F308" s="273"/>
      <c r="G308" s="273"/>
      <c r="H308" s="273"/>
      <c r="I308" s="273"/>
      <c r="J308" s="273"/>
      <c r="K308" s="273"/>
      <c r="L308" s="273"/>
      <c r="M308" s="273"/>
      <c r="N308" s="273"/>
      <c r="O308" s="273"/>
      <c r="P308" s="273"/>
    </row>
    <row r="309" spans="3:16">
      <c r="C309" s="272"/>
      <c r="F309" s="273"/>
      <c r="G309" s="273"/>
      <c r="H309" s="273"/>
      <c r="I309" s="273"/>
      <c r="J309" s="273"/>
      <c r="K309" s="273"/>
      <c r="L309" s="273"/>
      <c r="M309" s="273"/>
      <c r="N309" s="273"/>
      <c r="O309" s="273"/>
      <c r="P309" s="273"/>
    </row>
    <row r="310" spans="3:16">
      <c r="C310" s="272"/>
      <c r="F310" s="273"/>
      <c r="G310" s="273"/>
      <c r="H310" s="273"/>
      <c r="I310" s="273"/>
      <c r="J310" s="273"/>
      <c r="K310" s="273"/>
      <c r="L310" s="273"/>
      <c r="M310" s="273"/>
      <c r="N310" s="273"/>
      <c r="O310" s="273"/>
      <c r="P310" s="273"/>
    </row>
    <row r="311" spans="3:16">
      <c r="C311" s="272"/>
      <c r="F311" s="273"/>
      <c r="G311" s="273"/>
      <c r="H311" s="273"/>
      <c r="I311" s="273"/>
      <c r="J311" s="273"/>
      <c r="K311" s="273"/>
      <c r="L311" s="273"/>
      <c r="M311" s="273"/>
      <c r="N311" s="273"/>
      <c r="O311" s="273"/>
      <c r="P311" s="273"/>
    </row>
    <row r="312" spans="3:16">
      <c r="C312" s="272"/>
      <c r="F312" s="273"/>
      <c r="G312" s="273"/>
      <c r="H312" s="273"/>
      <c r="I312" s="273"/>
      <c r="J312" s="273"/>
      <c r="K312" s="273"/>
      <c r="L312" s="273"/>
      <c r="M312" s="273"/>
      <c r="N312" s="273"/>
      <c r="O312" s="273"/>
      <c r="P312" s="273"/>
    </row>
    <row r="313" spans="3:16">
      <c r="C313" s="272"/>
      <c r="F313" s="273"/>
      <c r="G313" s="273"/>
      <c r="H313" s="273"/>
      <c r="I313" s="273"/>
      <c r="J313" s="273"/>
      <c r="K313" s="273"/>
      <c r="L313" s="273"/>
      <c r="M313" s="273"/>
      <c r="N313" s="273"/>
      <c r="O313" s="273"/>
      <c r="P313" s="273"/>
    </row>
    <row r="314" spans="3:16">
      <c r="C314" s="272"/>
      <c r="F314" s="273"/>
      <c r="G314" s="273"/>
      <c r="H314" s="273"/>
      <c r="I314" s="273"/>
      <c r="J314" s="273"/>
      <c r="K314" s="273"/>
      <c r="L314" s="273"/>
      <c r="M314" s="273"/>
      <c r="N314" s="273"/>
      <c r="O314" s="273"/>
      <c r="P314" s="273"/>
    </row>
    <row r="315" spans="3:16">
      <c r="C315" s="272"/>
      <c r="F315" s="273"/>
      <c r="G315" s="273"/>
      <c r="H315" s="273"/>
      <c r="I315" s="273"/>
      <c r="J315" s="273"/>
      <c r="K315" s="273"/>
      <c r="L315" s="273"/>
      <c r="M315" s="273"/>
      <c r="N315" s="273"/>
      <c r="O315" s="273"/>
      <c r="P315" s="273"/>
    </row>
    <row r="316" spans="3:16">
      <c r="C316" s="272"/>
      <c r="F316" s="273"/>
      <c r="G316" s="273"/>
      <c r="H316" s="273"/>
      <c r="I316" s="273"/>
      <c r="J316" s="273"/>
      <c r="K316" s="273"/>
      <c r="L316" s="273"/>
      <c r="M316" s="273"/>
      <c r="N316" s="273"/>
      <c r="O316" s="273"/>
      <c r="P316" s="273"/>
    </row>
    <row r="317" spans="3:16">
      <c r="C317" s="272"/>
      <c r="F317" s="273"/>
      <c r="G317" s="273"/>
      <c r="H317" s="273"/>
      <c r="I317" s="273"/>
      <c r="J317" s="273"/>
      <c r="K317" s="273"/>
      <c r="L317" s="273"/>
      <c r="M317" s="273"/>
      <c r="N317" s="273"/>
      <c r="O317" s="273"/>
      <c r="P317" s="273"/>
    </row>
    <row r="318" spans="3:16">
      <c r="C318" s="272"/>
      <c r="F318" s="273"/>
      <c r="G318" s="273"/>
      <c r="H318" s="273"/>
      <c r="I318" s="273"/>
      <c r="J318" s="273"/>
      <c r="K318" s="273"/>
      <c r="L318" s="273"/>
      <c r="M318" s="273"/>
      <c r="N318" s="273"/>
      <c r="O318" s="273"/>
      <c r="P318" s="273"/>
    </row>
    <row r="319" spans="3:16">
      <c r="C319" s="272"/>
      <c r="F319" s="273"/>
      <c r="G319" s="273"/>
      <c r="H319" s="273"/>
      <c r="I319" s="273"/>
      <c r="J319" s="273"/>
      <c r="K319" s="273"/>
      <c r="L319" s="273"/>
      <c r="M319" s="273"/>
      <c r="N319" s="273"/>
      <c r="O319" s="273"/>
      <c r="P319" s="273"/>
    </row>
    <row r="320" spans="3:16">
      <c r="C320" s="272"/>
      <c r="F320" s="273"/>
      <c r="G320" s="273"/>
      <c r="H320" s="273"/>
      <c r="I320" s="273"/>
      <c r="J320" s="273"/>
      <c r="K320" s="273"/>
      <c r="L320" s="273"/>
      <c r="M320" s="273"/>
      <c r="N320" s="273"/>
      <c r="O320" s="273"/>
      <c r="P320" s="273"/>
    </row>
    <row r="321" spans="3:16">
      <c r="C321" s="272"/>
      <c r="F321" s="273"/>
      <c r="G321" s="273"/>
      <c r="H321" s="273"/>
      <c r="I321" s="273"/>
      <c r="J321" s="273"/>
      <c r="K321" s="273"/>
      <c r="L321" s="273"/>
      <c r="M321" s="273"/>
      <c r="N321" s="273"/>
      <c r="O321" s="273"/>
      <c r="P321" s="273"/>
    </row>
    <row r="322" spans="3:16">
      <c r="C322" s="272"/>
      <c r="F322" s="273"/>
      <c r="G322" s="273"/>
      <c r="H322" s="273"/>
      <c r="I322" s="273"/>
      <c r="J322" s="273"/>
      <c r="K322" s="273"/>
      <c r="L322" s="273"/>
      <c r="M322" s="273"/>
      <c r="N322" s="273"/>
      <c r="O322" s="273"/>
      <c r="P322" s="273"/>
    </row>
    <row r="323" spans="3:16">
      <c r="C323" s="272"/>
      <c r="F323" s="273"/>
      <c r="G323" s="273"/>
      <c r="H323" s="273"/>
      <c r="I323" s="273"/>
      <c r="J323" s="273"/>
      <c r="K323" s="273"/>
      <c r="L323" s="273"/>
      <c r="M323" s="273"/>
      <c r="N323" s="273"/>
      <c r="O323" s="273"/>
      <c r="P323" s="273"/>
    </row>
    <row r="324" spans="3:16">
      <c r="C324" s="272"/>
      <c r="F324" s="273"/>
      <c r="G324" s="273"/>
      <c r="H324" s="273"/>
      <c r="I324" s="273"/>
      <c r="J324" s="273"/>
      <c r="K324" s="273"/>
      <c r="L324" s="273"/>
      <c r="M324" s="273"/>
      <c r="N324" s="273"/>
      <c r="O324" s="273"/>
      <c r="P324" s="273"/>
    </row>
    <row r="325" spans="3:16">
      <c r="C325" s="272"/>
      <c r="F325" s="273"/>
      <c r="G325" s="273"/>
      <c r="H325" s="273"/>
      <c r="I325" s="273"/>
      <c r="J325" s="273"/>
      <c r="K325" s="273"/>
      <c r="L325" s="273"/>
      <c r="M325" s="273"/>
      <c r="N325" s="273"/>
      <c r="O325" s="273"/>
      <c r="P325" s="273"/>
    </row>
    <row r="326" spans="3:16">
      <c r="C326" s="272"/>
      <c r="F326" s="273"/>
      <c r="G326" s="273"/>
      <c r="H326" s="273"/>
      <c r="I326" s="273"/>
      <c r="J326" s="273"/>
      <c r="K326" s="273"/>
      <c r="L326" s="273"/>
      <c r="M326" s="273"/>
      <c r="N326" s="273"/>
      <c r="O326" s="273"/>
      <c r="P326" s="273"/>
    </row>
    <row r="327" spans="3:16">
      <c r="C327" s="272"/>
      <c r="F327" s="273"/>
      <c r="G327" s="273"/>
      <c r="H327" s="273"/>
      <c r="I327" s="273"/>
      <c r="J327" s="273"/>
      <c r="K327" s="273"/>
      <c r="L327" s="273"/>
      <c r="M327" s="273"/>
      <c r="N327" s="273"/>
      <c r="O327" s="273"/>
      <c r="P327" s="273"/>
    </row>
    <row r="328" spans="3:16">
      <c r="C328" s="272"/>
      <c r="F328" s="273"/>
      <c r="G328" s="273"/>
      <c r="H328" s="273"/>
      <c r="I328" s="273"/>
      <c r="J328" s="273"/>
      <c r="K328" s="273"/>
      <c r="L328" s="273"/>
      <c r="M328" s="273"/>
      <c r="N328" s="273"/>
      <c r="O328" s="273"/>
      <c r="P328" s="273"/>
    </row>
    <row r="329" spans="3:16">
      <c r="C329" s="272"/>
      <c r="F329" s="273"/>
      <c r="G329" s="273"/>
      <c r="H329" s="273"/>
      <c r="I329" s="273"/>
      <c r="J329" s="273"/>
      <c r="K329" s="273"/>
      <c r="L329" s="273"/>
      <c r="M329" s="273"/>
      <c r="N329" s="273"/>
      <c r="O329" s="273"/>
      <c r="P329" s="273"/>
    </row>
    <row r="330" spans="3:16">
      <c r="C330" s="272"/>
      <c r="F330" s="273"/>
      <c r="G330" s="273"/>
      <c r="H330" s="273"/>
      <c r="I330" s="273"/>
      <c r="J330" s="273"/>
      <c r="K330" s="273"/>
      <c r="L330" s="273"/>
      <c r="M330" s="273"/>
      <c r="N330" s="273"/>
      <c r="O330" s="273"/>
      <c r="P330" s="273"/>
    </row>
    <row r="331" spans="3:16">
      <c r="C331" s="272"/>
      <c r="F331" s="273"/>
      <c r="G331" s="273"/>
      <c r="H331" s="273"/>
      <c r="I331" s="273"/>
      <c r="J331" s="273"/>
      <c r="K331" s="273"/>
      <c r="L331" s="273"/>
      <c r="M331" s="273"/>
      <c r="N331" s="273"/>
      <c r="O331" s="273"/>
      <c r="P331" s="273"/>
    </row>
    <row r="332" spans="3:16">
      <c r="C332" s="272"/>
      <c r="F332" s="273"/>
      <c r="G332" s="273"/>
      <c r="H332" s="273"/>
      <c r="I332" s="273"/>
      <c r="J332" s="273"/>
      <c r="K332" s="273"/>
      <c r="L332" s="273"/>
      <c r="M332" s="273"/>
      <c r="N332" s="273"/>
      <c r="O332" s="273"/>
      <c r="P332" s="273"/>
    </row>
    <row r="333" spans="3:16">
      <c r="C333" s="272"/>
      <c r="F333" s="273"/>
      <c r="G333" s="273"/>
      <c r="H333" s="273"/>
      <c r="I333" s="273"/>
      <c r="J333" s="273"/>
      <c r="K333" s="273"/>
      <c r="L333" s="273"/>
      <c r="M333" s="273"/>
      <c r="N333" s="273"/>
      <c r="O333" s="273"/>
      <c r="P333" s="273"/>
    </row>
    <row r="334" spans="3:16">
      <c r="C334" s="272"/>
      <c r="F334" s="273"/>
      <c r="G334" s="273"/>
      <c r="H334" s="273"/>
      <c r="I334" s="273"/>
      <c r="J334" s="273"/>
      <c r="K334" s="273"/>
      <c r="L334" s="273"/>
      <c r="M334" s="273"/>
      <c r="N334" s="273"/>
      <c r="O334" s="273"/>
      <c r="P334" s="273"/>
    </row>
    <row r="335" spans="3:16">
      <c r="C335" s="272"/>
      <c r="F335" s="273"/>
      <c r="G335" s="273"/>
      <c r="H335" s="273"/>
      <c r="I335" s="273"/>
      <c r="J335" s="273"/>
      <c r="K335" s="273"/>
      <c r="L335" s="273"/>
      <c r="M335" s="273"/>
      <c r="N335" s="273"/>
      <c r="O335" s="273"/>
      <c r="P335" s="273"/>
    </row>
    <row r="336" spans="3:16">
      <c r="C336" s="272"/>
      <c r="F336" s="273"/>
      <c r="G336" s="273"/>
      <c r="H336" s="273"/>
      <c r="I336" s="273"/>
      <c r="J336" s="273"/>
      <c r="K336" s="273"/>
      <c r="L336" s="273"/>
      <c r="M336" s="273"/>
      <c r="N336" s="273"/>
      <c r="O336" s="273"/>
      <c r="P336" s="273"/>
    </row>
    <row r="337" spans="3:16">
      <c r="C337" s="272"/>
      <c r="F337" s="273"/>
      <c r="G337" s="273"/>
      <c r="H337" s="273"/>
      <c r="I337" s="273"/>
      <c r="J337" s="273"/>
      <c r="K337" s="273"/>
      <c r="L337" s="273"/>
      <c r="M337" s="273"/>
      <c r="N337" s="273"/>
      <c r="O337" s="273"/>
      <c r="P337" s="273"/>
    </row>
    <row r="338" spans="3:16">
      <c r="C338" s="272"/>
      <c r="F338" s="273"/>
      <c r="G338" s="273"/>
      <c r="H338" s="273"/>
      <c r="I338" s="273"/>
      <c r="J338" s="273"/>
      <c r="K338" s="273"/>
      <c r="L338" s="273"/>
      <c r="M338" s="273"/>
      <c r="N338" s="273"/>
      <c r="O338" s="273"/>
      <c r="P338" s="273"/>
    </row>
    <row r="339" spans="3:16">
      <c r="C339" s="272"/>
      <c r="F339" s="273"/>
      <c r="G339" s="273"/>
      <c r="H339" s="273"/>
      <c r="I339" s="273"/>
      <c r="J339" s="273"/>
      <c r="K339" s="273"/>
      <c r="L339" s="273"/>
      <c r="M339" s="273"/>
      <c r="N339" s="273"/>
      <c r="O339" s="273"/>
      <c r="P339" s="273"/>
    </row>
    <row r="340" spans="3:16">
      <c r="C340" s="272"/>
      <c r="F340" s="273"/>
      <c r="G340" s="273"/>
      <c r="H340" s="273"/>
      <c r="I340" s="273"/>
      <c r="J340" s="273"/>
      <c r="K340" s="273"/>
      <c r="L340" s="273"/>
      <c r="M340" s="273"/>
      <c r="N340" s="273"/>
      <c r="O340" s="273"/>
      <c r="P340" s="273"/>
    </row>
    <row r="341" spans="3:16">
      <c r="C341" s="272"/>
      <c r="F341" s="273"/>
      <c r="G341" s="273"/>
      <c r="H341" s="273"/>
      <c r="I341" s="273"/>
      <c r="J341" s="273"/>
      <c r="K341" s="273"/>
      <c r="L341" s="273"/>
      <c r="M341" s="273"/>
      <c r="N341" s="273"/>
      <c r="O341" s="273"/>
      <c r="P341" s="273"/>
    </row>
    <row r="342" spans="3:16">
      <c r="C342" s="272"/>
      <c r="F342" s="273"/>
      <c r="G342" s="273"/>
      <c r="H342" s="273"/>
      <c r="I342" s="273"/>
      <c r="J342" s="273"/>
      <c r="K342" s="273"/>
      <c r="L342" s="273"/>
      <c r="M342" s="273"/>
      <c r="N342" s="273"/>
      <c r="O342" s="273"/>
      <c r="P342" s="273"/>
    </row>
    <row r="343" spans="3:16">
      <c r="C343" s="272"/>
      <c r="F343" s="273"/>
      <c r="G343" s="273"/>
      <c r="H343" s="273"/>
      <c r="I343" s="273"/>
      <c r="J343" s="273"/>
      <c r="K343" s="273"/>
      <c r="L343" s="273"/>
      <c r="M343" s="273"/>
      <c r="N343" s="273"/>
      <c r="O343" s="273"/>
      <c r="P343" s="273"/>
    </row>
    <row r="344" spans="3:16">
      <c r="C344" s="272"/>
      <c r="F344" s="273"/>
      <c r="G344" s="273"/>
      <c r="H344" s="273"/>
      <c r="I344" s="273"/>
      <c r="J344" s="273"/>
      <c r="K344" s="273"/>
      <c r="L344" s="273"/>
      <c r="M344" s="273"/>
      <c r="N344" s="273"/>
      <c r="O344" s="273"/>
      <c r="P344" s="273"/>
    </row>
    <row r="345" spans="3:16">
      <c r="C345" s="272"/>
      <c r="F345" s="273"/>
      <c r="G345" s="273"/>
      <c r="H345" s="273"/>
      <c r="I345" s="273"/>
      <c r="J345" s="273"/>
      <c r="K345" s="273"/>
      <c r="L345" s="273"/>
      <c r="M345" s="273"/>
      <c r="N345" s="273"/>
      <c r="O345" s="273"/>
      <c r="P345" s="273"/>
    </row>
    <row r="346" spans="3:16">
      <c r="C346" s="272"/>
      <c r="F346" s="273"/>
      <c r="G346" s="273"/>
      <c r="H346" s="273"/>
      <c r="I346" s="273"/>
      <c r="J346" s="273"/>
      <c r="K346" s="273"/>
      <c r="L346" s="273"/>
      <c r="M346" s="273"/>
      <c r="N346" s="273"/>
      <c r="O346" s="273"/>
      <c r="P346" s="273"/>
    </row>
    <row r="347" spans="3:16">
      <c r="C347" s="272"/>
      <c r="F347" s="273"/>
      <c r="G347" s="273"/>
      <c r="H347" s="273"/>
      <c r="I347" s="273"/>
      <c r="J347" s="273"/>
      <c r="K347" s="273"/>
      <c r="L347" s="273"/>
      <c r="M347" s="273"/>
      <c r="N347" s="273"/>
      <c r="O347" s="273"/>
      <c r="P347" s="273"/>
    </row>
    <row r="348" spans="3:16">
      <c r="C348" s="272"/>
      <c r="F348" s="273"/>
      <c r="G348" s="273"/>
      <c r="H348" s="273"/>
      <c r="I348" s="273"/>
      <c r="J348" s="273"/>
      <c r="K348" s="273"/>
      <c r="L348" s="273"/>
      <c r="M348" s="273"/>
      <c r="N348" s="273"/>
      <c r="O348" s="273"/>
      <c r="P348" s="273"/>
    </row>
    <row r="349" spans="3:16">
      <c r="C349" s="272"/>
      <c r="F349" s="273"/>
      <c r="G349" s="273"/>
      <c r="H349" s="273"/>
      <c r="I349" s="273"/>
      <c r="J349" s="273"/>
      <c r="K349" s="273"/>
      <c r="L349" s="273"/>
      <c r="M349" s="273"/>
      <c r="N349" s="273"/>
      <c r="O349" s="273"/>
      <c r="P349" s="273"/>
    </row>
    <row r="350" spans="3:16">
      <c r="C350" s="272"/>
      <c r="F350" s="273"/>
      <c r="G350" s="273"/>
      <c r="H350" s="273"/>
      <c r="I350" s="273"/>
      <c r="J350" s="273"/>
      <c r="K350" s="273"/>
      <c r="L350" s="273"/>
      <c r="M350" s="273"/>
      <c r="N350" s="273"/>
      <c r="O350" s="273"/>
      <c r="P350" s="273"/>
    </row>
    <row r="351" spans="3:16">
      <c r="C351" s="272"/>
      <c r="F351" s="273"/>
      <c r="G351" s="273"/>
      <c r="H351" s="273"/>
      <c r="I351" s="273"/>
      <c r="J351" s="273"/>
      <c r="K351" s="273"/>
      <c r="L351" s="273"/>
      <c r="M351" s="273"/>
      <c r="N351" s="273"/>
      <c r="O351" s="273"/>
      <c r="P351" s="273"/>
    </row>
    <row r="352" spans="3:16">
      <c r="C352" s="272"/>
      <c r="F352" s="273"/>
      <c r="G352" s="273"/>
      <c r="H352" s="273"/>
      <c r="I352" s="273"/>
      <c r="J352" s="273"/>
      <c r="K352" s="273"/>
      <c r="L352" s="273"/>
      <c r="M352" s="273"/>
      <c r="N352" s="273"/>
      <c r="O352" s="273"/>
      <c r="P352" s="273"/>
    </row>
    <row r="353" spans="3:16">
      <c r="C353" s="272"/>
      <c r="F353" s="273"/>
      <c r="G353" s="273"/>
      <c r="H353" s="273"/>
      <c r="I353" s="273"/>
      <c r="J353" s="273"/>
      <c r="K353" s="273"/>
      <c r="L353" s="273"/>
      <c r="M353" s="273"/>
      <c r="N353" s="273"/>
      <c r="O353" s="273"/>
      <c r="P353" s="273"/>
    </row>
    <row r="354" spans="3:16">
      <c r="C354" s="272"/>
      <c r="F354" s="273"/>
      <c r="G354" s="273"/>
      <c r="H354" s="273"/>
      <c r="I354" s="273"/>
      <c r="J354" s="273"/>
      <c r="K354" s="273"/>
      <c r="L354" s="273"/>
      <c r="M354" s="273"/>
      <c r="N354" s="273"/>
      <c r="O354" s="273"/>
      <c r="P354" s="273"/>
    </row>
    <row r="355" spans="3:16">
      <c r="C355" s="272"/>
      <c r="F355" s="273"/>
      <c r="G355" s="273"/>
      <c r="H355" s="273"/>
      <c r="I355" s="273"/>
      <c r="J355" s="273"/>
      <c r="K355" s="273"/>
      <c r="L355" s="273"/>
      <c r="M355" s="273"/>
      <c r="N355" s="273"/>
      <c r="O355" s="273"/>
      <c r="P355" s="273"/>
    </row>
    <row r="356" spans="3:16">
      <c r="C356" s="272"/>
      <c r="F356" s="273"/>
      <c r="G356" s="273"/>
      <c r="H356" s="273"/>
      <c r="I356" s="273"/>
      <c r="J356" s="273"/>
      <c r="K356" s="273"/>
      <c r="L356" s="273"/>
      <c r="M356" s="273"/>
      <c r="N356" s="273"/>
      <c r="O356" s="273"/>
      <c r="P356" s="273"/>
    </row>
    <row r="357" spans="3:16">
      <c r="C357" s="272"/>
      <c r="F357" s="273"/>
      <c r="G357" s="273"/>
      <c r="H357" s="273"/>
      <c r="I357" s="273"/>
      <c r="J357" s="273"/>
      <c r="K357" s="273"/>
      <c r="L357" s="273"/>
      <c r="M357" s="273"/>
      <c r="N357" s="273"/>
      <c r="O357" s="273"/>
      <c r="P357" s="273"/>
    </row>
    <row r="358" spans="3:16">
      <c r="C358" s="272"/>
      <c r="F358" s="273"/>
      <c r="G358" s="273"/>
      <c r="H358" s="273"/>
      <c r="I358" s="273"/>
      <c r="J358" s="273"/>
      <c r="K358" s="273"/>
      <c r="L358" s="273"/>
      <c r="M358" s="273"/>
      <c r="N358" s="273"/>
      <c r="O358" s="273"/>
      <c r="P358" s="273"/>
    </row>
    <row r="359" spans="3:16">
      <c r="C359" s="272"/>
      <c r="F359" s="273"/>
      <c r="G359" s="273"/>
      <c r="H359" s="273"/>
      <c r="I359" s="273"/>
      <c r="J359" s="273"/>
      <c r="K359" s="273"/>
      <c r="L359" s="273"/>
      <c r="M359" s="273"/>
      <c r="N359" s="273"/>
      <c r="O359" s="273"/>
      <c r="P359" s="273"/>
    </row>
    <row r="360" spans="3:16">
      <c r="C360" s="272"/>
      <c r="F360" s="273"/>
      <c r="G360" s="273"/>
      <c r="H360" s="273"/>
      <c r="I360" s="273"/>
      <c r="J360" s="273"/>
      <c r="K360" s="273"/>
      <c r="L360" s="273"/>
      <c r="M360" s="273"/>
      <c r="N360" s="273"/>
      <c r="O360" s="273"/>
      <c r="P360" s="273"/>
    </row>
    <row r="361" spans="3:16">
      <c r="C361" s="272"/>
      <c r="F361" s="273"/>
      <c r="G361" s="273"/>
      <c r="H361" s="273"/>
      <c r="I361" s="273"/>
      <c r="J361" s="273"/>
      <c r="K361" s="273"/>
      <c r="L361" s="273"/>
      <c r="M361" s="273"/>
      <c r="N361" s="273"/>
      <c r="O361" s="273"/>
      <c r="P361" s="273"/>
    </row>
    <row r="362" spans="3:16">
      <c r="C362" s="272"/>
      <c r="F362" s="273"/>
      <c r="G362" s="273"/>
      <c r="H362" s="273"/>
      <c r="I362" s="273"/>
      <c r="J362" s="273"/>
      <c r="K362" s="273"/>
      <c r="L362" s="273"/>
      <c r="M362" s="273"/>
      <c r="N362" s="273"/>
      <c r="O362" s="273"/>
      <c r="P362" s="273"/>
    </row>
    <row r="363" spans="3:16">
      <c r="C363" s="272"/>
      <c r="F363" s="273"/>
      <c r="G363" s="273"/>
      <c r="H363" s="273"/>
      <c r="I363" s="273"/>
      <c r="J363" s="273"/>
      <c r="K363" s="273"/>
      <c r="L363" s="273"/>
      <c r="M363" s="273"/>
      <c r="N363" s="273"/>
      <c r="O363" s="273"/>
      <c r="P363" s="273"/>
    </row>
    <row r="364" spans="3:16">
      <c r="C364" s="272"/>
      <c r="F364" s="273"/>
      <c r="G364" s="273"/>
      <c r="H364" s="273"/>
      <c r="I364" s="273"/>
      <c r="J364" s="273"/>
      <c r="K364" s="273"/>
      <c r="L364" s="273"/>
      <c r="M364" s="273"/>
      <c r="N364" s="273"/>
      <c r="O364" s="273"/>
      <c r="P364" s="273"/>
    </row>
    <row r="365" spans="3:16">
      <c r="C365" s="272"/>
      <c r="F365" s="273"/>
      <c r="G365" s="273"/>
      <c r="H365" s="273"/>
      <c r="I365" s="273"/>
      <c r="J365" s="273"/>
      <c r="K365" s="273"/>
      <c r="L365" s="273"/>
      <c r="M365" s="273"/>
      <c r="N365" s="273"/>
      <c r="O365" s="273"/>
      <c r="P365" s="273"/>
    </row>
    <row r="366" spans="3:16">
      <c r="C366" s="272"/>
      <c r="F366" s="273"/>
      <c r="G366" s="273"/>
      <c r="H366" s="273"/>
      <c r="I366" s="273"/>
      <c r="J366" s="273"/>
      <c r="K366" s="273"/>
      <c r="L366" s="273"/>
      <c r="M366" s="273"/>
      <c r="N366" s="273"/>
      <c r="O366" s="273"/>
      <c r="P366" s="273"/>
    </row>
    <row r="367" spans="3:16">
      <c r="C367" s="272"/>
      <c r="F367" s="273"/>
      <c r="G367" s="273"/>
      <c r="H367" s="273"/>
      <c r="I367" s="273"/>
      <c r="J367" s="273"/>
      <c r="K367" s="273"/>
      <c r="L367" s="273"/>
      <c r="M367" s="273"/>
      <c r="N367" s="273"/>
      <c r="O367" s="273"/>
      <c r="P367" s="273"/>
    </row>
    <row r="368" spans="3:16">
      <c r="C368" s="272"/>
      <c r="F368" s="273"/>
      <c r="G368" s="273"/>
      <c r="H368" s="273"/>
      <c r="I368" s="273"/>
      <c r="J368" s="273"/>
      <c r="K368" s="273"/>
      <c r="L368" s="273"/>
      <c r="M368" s="273"/>
      <c r="N368" s="273"/>
      <c r="O368" s="273"/>
      <c r="P368" s="273"/>
    </row>
    <row r="369" spans="3:16">
      <c r="C369" s="272"/>
      <c r="F369" s="273"/>
      <c r="G369" s="273"/>
      <c r="H369" s="273"/>
      <c r="I369" s="273"/>
      <c r="J369" s="273"/>
      <c r="K369" s="273"/>
      <c r="L369" s="273"/>
      <c r="M369" s="273"/>
      <c r="N369" s="273"/>
      <c r="O369" s="273"/>
      <c r="P369" s="273"/>
    </row>
    <row r="370" spans="3:16">
      <c r="C370" s="272"/>
      <c r="F370" s="273"/>
      <c r="G370" s="273"/>
      <c r="H370" s="273"/>
      <c r="I370" s="273"/>
      <c r="J370" s="273"/>
      <c r="K370" s="273"/>
      <c r="L370" s="273"/>
      <c r="M370" s="273"/>
      <c r="N370" s="273"/>
      <c r="O370" s="273"/>
      <c r="P370" s="273"/>
    </row>
    <row r="371" spans="3:16">
      <c r="C371" s="272"/>
      <c r="F371" s="273"/>
      <c r="G371" s="273"/>
      <c r="H371" s="273"/>
      <c r="I371" s="273"/>
      <c r="J371" s="273"/>
      <c r="K371" s="273"/>
      <c r="L371" s="273"/>
      <c r="M371" s="273"/>
      <c r="N371" s="273"/>
      <c r="O371" s="273"/>
      <c r="P371" s="273"/>
    </row>
    <row r="372" spans="3:16">
      <c r="C372" s="272"/>
      <c r="F372" s="273"/>
      <c r="G372" s="273"/>
      <c r="H372" s="273"/>
      <c r="I372" s="273"/>
      <c r="J372" s="273"/>
      <c r="K372" s="273"/>
      <c r="L372" s="273"/>
      <c r="M372" s="273"/>
      <c r="N372" s="273"/>
      <c r="O372" s="273"/>
      <c r="P372" s="273"/>
    </row>
    <row r="373" spans="3:16">
      <c r="C373" s="272"/>
      <c r="F373" s="273"/>
      <c r="G373" s="273"/>
      <c r="H373" s="273"/>
      <c r="I373" s="273"/>
      <c r="J373" s="273"/>
      <c r="K373" s="273"/>
      <c r="L373" s="273"/>
      <c r="M373" s="273"/>
      <c r="N373" s="273"/>
      <c r="O373" s="273"/>
      <c r="P373" s="273"/>
    </row>
    <row r="374" spans="3:16">
      <c r="C374" s="272"/>
      <c r="F374" s="273"/>
      <c r="G374" s="273"/>
      <c r="H374" s="273"/>
      <c r="I374" s="273"/>
      <c r="J374" s="273"/>
      <c r="K374" s="273"/>
      <c r="L374" s="273"/>
      <c r="M374" s="273"/>
      <c r="N374" s="273"/>
      <c r="O374" s="273"/>
      <c r="P374" s="273"/>
    </row>
    <row r="375" spans="3:16">
      <c r="C375" s="272"/>
      <c r="F375" s="273"/>
      <c r="G375" s="273"/>
      <c r="H375" s="273"/>
      <c r="I375" s="273"/>
      <c r="J375" s="273"/>
      <c r="K375" s="273"/>
      <c r="L375" s="273"/>
      <c r="M375" s="273"/>
      <c r="N375" s="273"/>
      <c r="O375" s="273"/>
      <c r="P375" s="273"/>
    </row>
    <row r="376" spans="3:16">
      <c r="C376" s="272"/>
      <c r="F376" s="273"/>
      <c r="G376" s="273"/>
      <c r="H376" s="273"/>
      <c r="I376" s="273"/>
      <c r="J376" s="273"/>
      <c r="K376" s="273"/>
      <c r="L376" s="273"/>
      <c r="M376" s="273"/>
      <c r="N376" s="273"/>
      <c r="O376" s="273"/>
      <c r="P376" s="273"/>
    </row>
    <row r="377" spans="3:16">
      <c r="C377" s="272"/>
      <c r="F377" s="273"/>
      <c r="G377" s="273"/>
      <c r="H377" s="273"/>
      <c r="I377" s="273"/>
      <c r="J377" s="273"/>
      <c r="K377" s="273"/>
      <c r="L377" s="273"/>
      <c r="M377" s="273"/>
      <c r="N377" s="273"/>
      <c r="O377" s="273"/>
      <c r="P377" s="273"/>
    </row>
    <row r="378" spans="3:16">
      <c r="C378" s="272"/>
      <c r="F378" s="273"/>
      <c r="G378" s="273"/>
      <c r="H378" s="273"/>
      <c r="I378" s="273"/>
      <c r="J378" s="273"/>
      <c r="K378" s="273"/>
      <c r="L378" s="273"/>
      <c r="M378" s="273"/>
      <c r="N378" s="273"/>
      <c r="O378" s="273"/>
      <c r="P378" s="273"/>
    </row>
    <row r="379" spans="3:16">
      <c r="C379" s="272"/>
      <c r="F379" s="273"/>
      <c r="G379" s="273"/>
      <c r="H379" s="273"/>
      <c r="I379" s="273"/>
      <c r="J379" s="273"/>
      <c r="K379" s="273"/>
      <c r="L379" s="273"/>
      <c r="M379" s="273"/>
      <c r="N379" s="273"/>
      <c r="O379" s="273"/>
      <c r="P379" s="273"/>
    </row>
    <row r="380" spans="3:16">
      <c r="C380" s="272"/>
      <c r="F380" s="273"/>
      <c r="G380" s="273"/>
      <c r="H380" s="273"/>
      <c r="I380" s="273"/>
      <c r="J380" s="273"/>
      <c r="K380" s="273"/>
      <c r="L380" s="273"/>
      <c r="M380" s="273"/>
      <c r="N380" s="273"/>
      <c r="O380" s="273"/>
      <c r="P380" s="273"/>
    </row>
    <row r="381" spans="3:16">
      <c r="C381" s="272"/>
      <c r="F381" s="273"/>
      <c r="G381" s="273"/>
      <c r="H381" s="273"/>
      <c r="I381" s="273"/>
      <c r="J381" s="273"/>
      <c r="K381" s="273"/>
      <c r="L381" s="273"/>
      <c r="M381" s="273"/>
      <c r="N381" s="273"/>
      <c r="O381" s="273"/>
      <c r="P381" s="273"/>
    </row>
    <row r="382" spans="3:16">
      <c r="C382" s="272"/>
      <c r="F382" s="273"/>
      <c r="G382" s="273"/>
      <c r="H382" s="273"/>
      <c r="I382" s="273"/>
      <c r="J382" s="273"/>
      <c r="K382" s="273"/>
      <c r="L382" s="273"/>
      <c r="M382" s="273"/>
      <c r="N382" s="273"/>
      <c r="O382" s="273"/>
      <c r="P382" s="273"/>
    </row>
    <row r="383" spans="3:16">
      <c r="C383" s="272"/>
      <c r="F383" s="273"/>
      <c r="G383" s="273"/>
      <c r="H383" s="273"/>
      <c r="I383" s="273"/>
      <c r="J383" s="273"/>
      <c r="K383" s="273"/>
      <c r="L383" s="273"/>
      <c r="M383" s="273"/>
      <c r="N383" s="273"/>
      <c r="O383" s="273"/>
      <c r="P383" s="273"/>
    </row>
    <row r="384" spans="3:16">
      <c r="C384" s="272"/>
      <c r="F384" s="273"/>
      <c r="G384" s="273"/>
      <c r="H384" s="273"/>
      <c r="I384" s="273"/>
      <c r="J384" s="273"/>
      <c r="K384" s="273"/>
      <c r="L384" s="273"/>
      <c r="M384" s="273"/>
      <c r="N384" s="273"/>
      <c r="O384" s="273"/>
      <c r="P384" s="273"/>
    </row>
    <row r="385" spans="3:16">
      <c r="C385" s="272"/>
      <c r="F385" s="273"/>
      <c r="G385" s="273"/>
      <c r="H385" s="273"/>
      <c r="I385" s="273"/>
      <c r="J385" s="273"/>
      <c r="K385" s="273"/>
      <c r="L385" s="273"/>
      <c r="M385" s="273"/>
      <c r="N385" s="273"/>
      <c r="O385" s="273"/>
      <c r="P385" s="273"/>
    </row>
    <row r="386" spans="3:16">
      <c r="C386" s="272"/>
      <c r="F386" s="273"/>
      <c r="G386" s="273"/>
      <c r="H386" s="273"/>
      <c r="I386" s="273"/>
      <c r="J386" s="273"/>
      <c r="K386" s="273"/>
      <c r="L386" s="273"/>
      <c r="M386" s="273"/>
      <c r="N386" s="273"/>
      <c r="O386" s="273"/>
      <c r="P386" s="273"/>
    </row>
    <row r="387" spans="3:16">
      <c r="C387" s="272"/>
      <c r="F387" s="273"/>
      <c r="G387" s="273"/>
      <c r="H387" s="273"/>
      <c r="I387" s="273"/>
      <c r="J387" s="273"/>
      <c r="K387" s="273"/>
      <c r="L387" s="273"/>
      <c r="M387" s="273"/>
      <c r="N387" s="273"/>
      <c r="O387" s="273"/>
      <c r="P387" s="273"/>
    </row>
    <row r="388" spans="3:16">
      <c r="C388" s="272"/>
      <c r="F388" s="273"/>
      <c r="G388" s="273"/>
      <c r="H388" s="273"/>
      <c r="I388" s="273"/>
      <c r="J388" s="273"/>
      <c r="K388" s="273"/>
      <c r="L388" s="273"/>
      <c r="M388" s="273"/>
      <c r="N388" s="273"/>
      <c r="O388" s="273"/>
      <c r="P388" s="273"/>
    </row>
    <row r="389" spans="3:16">
      <c r="C389" s="272"/>
      <c r="F389" s="273"/>
      <c r="G389" s="273"/>
      <c r="H389" s="273"/>
      <c r="I389" s="273"/>
      <c r="J389" s="273"/>
      <c r="K389" s="273"/>
      <c r="L389" s="273"/>
      <c r="M389" s="273"/>
      <c r="N389" s="273"/>
      <c r="O389" s="273"/>
      <c r="P389" s="273"/>
    </row>
    <row r="390" spans="3:16">
      <c r="C390" s="272"/>
      <c r="F390" s="273"/>
      <c r="G390" s="273"/>
      <c r="H390" s="273"/>
      <c r="I390" s="273"/>
      <c r="J390" s="273"/>
      <c r="K390" s="273"/>
      <c r="L390" s="273"/>
      <c r="M390" s="273"/>
      <c r="N390" s="273"/>
      <c r="O390" s="273"/>
      <c r="P390" s="273"/>
    </row>
    <row r="391" spans="3:16">
      <c r="C391" s="272"/>
      <c r="F391" s="273"/>
      <c r="G391" s="273"/>
      <c r="H391" s="273"/>
      <c r="I391" s="273"/>
      <c r="J391" s="273"/>
      <c r="K391" s="273"/>
      <c r="L391" s="273"/>
      <c r="M391" s="273"/>
      <c r="N391" s="273"/>
      <c r="O391" s="273"/>
      <c r="P391" s="273"/>
    </row>
    <row r="392" spans="3:16">
      <c r="C392" s="272"/>
      <c r="F392" s="273"/>
      <c r="G392" s="273"/>
      <c r="H392" s="273"/>
      <c r="I392" s="273"/>
      <c r="J392" s="273"/>
      <c r="K392" s="273"/>
      <c r="L392" s="273"/>
      <c r="M392" s="273"/>
      <c r="N392" s="273"/>
      <c r="O392" s="273"/>
      <c r="P392" s="273"/>
    </row>
    <row r="393" spans="3:16">
      <c r="C393" s="272"/>
      <c r="F393" s="273"/>
      <c r="G393" s="273"/>
      <c r="H393" s="273"/>
      <c r="I393" s="273"/>
      <c r="J393" s="273"/>
      <c r="K393" s="273"/>
      <c r="L393" s="273"/>
      <c r="M393" s="273"/>
      <c r="N393" s="273"/>
      <c r="O393" s="273"/>
      <c r="P393" s="273"/>
    </row>
    <row r="394" spans="3:16">
      <c r="C394" s="272"/>
      <c r="F394" s="273"/>
      <c r="G394" s="273"/>
      <c r="H394" s="273"/>
      <c r="I394" s="273"/>
      <c r="J394" s="273"/>
      <c r="K394" s="273"/>
      <c r="L394" s="273"/>
      <c r="M394" s="273"/>
      <c r="N394" s="273"/>
      <c r="O394" s="273"/>
      <c r="P394" s="273"/>
    </row>
    <row r="395" spans="3:16">
      <c r="C395" s="272"/>
      <c r="F395" s="273"/>
      <c r="G395" s="273"/>
      <c r="H395" s="273"/>
      <c r="I395" s="273"/>
      <c r="J395" s="273"/>
      <c r="K395" s="273"/>
      <c r="L395" s="273"/>
      <c r="M395" s="273"/>
      <c r="N395" s="273"/>
      <c r="O395" s="273"/>
      <c r="P395" s="273"/>
    </row>
    <row r="396" spans="3:16">
      <c r="C396" s="272"/>
      <c r="F396" s="273"/>
      <c r="G396" s="273"/>
      <c r="H396" s="273"/>
      <c r="I396" s="273"/>
      <c r="J396" s="273"/>
      <c r="K396" s="273"/>
      <c r="L396" s="273"/>
      <c r="M396" s="273"/>
      <c r="N396" s="273"/>
      <c r="O396" s="273"/>
      <c r="P396" s="273"/>
    </row>
    <row r="397" spans="3:16">
      <c r="C397" s="272"/>
      <c r="F397" s="273"/>
      <c r="G397" s="273"/>
      <c r="H397" s="273"/>
      <c r="I397" s="273"/>
      <c r="J397" s="273"/>
      <c r="K397" s="273"/>
      <c r="L397" s="273"/>
      <c r="M397" s="273"/>
      <c r="N397" s="273"/>
      <c r="O397" s="273"/>
      <c r="P397" s="273"/>
    </row>
    <row r="398" spans="3:16">
      <c r="C398" s="272"/>
      <c r="F398" s="273"/>
      <c r="G398" s="273"/>
      <c r="H398" s="273"/>
      <c r="I398" s="273"/>
      <c r="J398" s="273"/>
      <c r="K398" s="273"/>
      <c r="L398" s="273"/>
      <c r="M398" s="273"/>
      <c r="N398" s="273"/>
      <c r="O398" s="273"/>
      <c r="P398" s="273"/>
    </row>
    <row r="399" spans="3:16">
      <c r="C399" s="272"/>
      <c r="F399" s="273"/>
      <c r="G399" s="273"/>
      <c r="H399" s="273"/>
      <c r="I399" s="273"/>
      <c r="J399" s="273"/>
      <c r="K399" s="273"/>
      <c r="L399" s="273"/>
      <c r="M399" s="273"/>
      <c r="N399" s="273"/>
      <c r="O399" s="273"/>
      <c r="P399" s="273"/>
    </row>
    <row r="400" spans="3:16">
      <c r="C400" s="272"/>
      <c r="F400" s="273"/>
      <c r="G400" s="273"/>
      <c r="H400" s="273"/>
      <c r="I400" s="273"/>
      <c r="J400" s="273"/>
      <c r="K400" s="273"/>
      <c r="L400" s="273"/>
      <c r="M400" s="273"/>
      <c r="N400" s="273"/>
      <c r="O400" s="273"/>
      <c r="P400" s="273"/>
    </row>
    <row r="401" spans="3:16">
      <c r="C401" s="272"/>
      <c r="F401" s="273"/>
      <c r="G401" s="273"/>
      <c r="H401" s="273"/>
      <c r="I401" s="273"/>
      <c r="J401" s="273"/>
      <c r="K401" s="273"/>
      <c r="L401" s="273"/>
      <c r="M401" s="273"/>
      <c r="N401" s="273"/>
      <c r="O401" s="273"/>
      <c r="P401" s="273"/>
    </row>
    <row r="402" spans="3:16">
      <c r="C402" s="272"/>
      <c r="F402" s="273"/>
      <c r="G402" s="273"/>
      <c r="H402" s="273"/>
      <c r="I402" s="273"/>
      <c r="J402" s="273"/>
      <c r="K402" s="273"/>
      <c r="L402" s="273"/>
      <c r="M402" s="273"/>
      <c r="N402" s="273"/>
      <c r="O402" s="273"/>
      <c r="P402" s="273"/>
    </row>
    <row r="403" spans="3:16">
      <c r="C403" s="272"/>
      <c r="F403" s="273"/>
      <c r="G403" s="273"/>
      <c r="H403" s="273"/>
      <c r="I403" s="273"/>
      <c r="J403" s="273"/>
      <c r="K403" s="273"/>
      <c r="L403" s="273"/>
      <c r="M403" s="273"/>
      <c r="N403" s="273"/>
      <c r="O403" s="273"/>
      <c r="P403" s="273"/>
    </row>
    <row r="404" spans="3:16">
      <c r="C404" s="272"/>
      <c r="F404" s="273"/>
      <c r="G404" s="273"/>
      <c r="H404" s="273"/>
      <c r="I404" s="273"/>
      <c r="J404" s="273"/>
      <c r="K404" s="273"/>
      <c r="L404" s="273"/>
      <c r="M404" s="273"/>
      <c r="N404" s="273"/>
      <c r="O404" s="273"/>
      <c r="P404" s="273"/>
    </row>
    <row r="405" spans="3:16">
      <c r="C405" s="272"/>
      <c r="F405" s="273"/>
      <c r="G405" s="273"/>
      <c r="H405" s="273"/>
      <c r="I405" s="273"/>
      <c r="J405" s="273"/>
      <c r="K405" s="273"/>
      <c r="L405" s="273"/>
      <c r="M405" s="273"/>
      <c r="N405" s="273"/>
      <c r="O405" s="273"/>
      <c r="P405" s="273"/>
    </row>
    <row r="406" spans="3:16">
      <c r="C406" s="272"/>
      <c r="F406" s="273"/>
      <c r="G406" s="273"/>
      <c r="H406" s="273"/>
      <c r="I406" s="273"/>
      <c r="J406" s="273"/>
      <c r="K406" s="273"/>
      <c r="L406" s="273"/>
      <c r="M406" s="273"/>
      <c r="N406" s="273"/>
      <c r="O406" s="273"/>
      <c r="P406" s="273"/>
    </row>
    <row r="407" spans="3:16">
      <c r="C407" s="272"/>
      <c r="F407" s="273"/>
      <c r="G407" s="273"/>
      <c r="H407" s="273"/>
      <c r="I407" s="273"/>
      <c r="J407" s="273"/>
      <c r="K407" s="273"/>
      <c r="L407" s="273"/>
      <c r="M407" s="273"/>
      <c r="N407" s="273"/>
      <c r="O407" s="273"/>
      <c r="P407" s="273"/>
    </row>
    <row r="408" spans="3:16">
      <c r="C408" s="272"/>
      <c r="F408" s="273"/>
      <c r="G408" s="273"/>
      <c r="H408" s="273"/>
      <c r="I408" s="273"/>
      <c r="J408" s="273"/>
      <c r="K408" s="273"/>
      <c r="L408" s="273"/>
      <c r="M408" s="273"/>
      <c r="N408" s="273"/>
      <c r="O408" s="273"/>
      <c r="P408" s="273"/>
    </row>
    <row r="409" spans="3:16">
      <c r="C409" s="272"/>
      <c r="F409" s="273"/>
      <c r="G409" s="273"/>
      <c r="H409" s="273"/>
      <c r="I409" s="273"/>
      <c r="J409" s="273"/>
      <c r="K409" s="273"/>
      <c r="L409" s="273"/>
      <c r="M409" s="273"/>
      <c r="N409" s="273"/>
      <c r="O409" s="273"/>
      <c r="P409" s="273"/>
    </row>
    <row r="410" spans="3:16">
      <c r="C410" s="272"/>
      <c r="F410" s="273"/>
      <c r="G410" s="273"/>
      <c r="H410" s="273"/>
      <c r="I410" s="273"/>
      <c r="J410" s="273"/>
      <c r="K410" s="273"/>
      <c r="L410" s="273"/>
      <c r="M410" s="273"/>
      <c r="N410" s="273"/>
      <c r="O410" s="273"/>
      <c r="P410" s="273"/>
    </row>
    <row r="411" spans="3:16">
      <c r="C411" s="272"/>
      <c r="F411" s="273"/>
      <c r="G411" s="273"/>
      <c r="H411" s="273"/>
      <c r="I411" s="273"/>
      <c r="J411" s="273"/>
      <c r="K411" s="273"/>
      <c r="L411" s="273"/>
      <c r="M411" s="273"/>
      <c r="N411" s="273"/>
      <c r="O411" s="273"/>
      <c r="P411" s="273"/>
    </row>
    <row r="412" spans="3:16">
      <c r="C412" s="272"/>
      <c r="F412" s="273"/>
      <c r="G412" s="273"/>
      <c r="H412" s="273"/>
      <c r="I412" s="273"/>
      <c r="J412" s="273"/>
      <c r="K412" s="273"/>
      <c r="L412" s="273"/>
      <c r="M412" s="273"/>
      <c r="N412" s="273"/>
      <c r="O412" s="273"/>
      <c r="P412" s="273"/>
    </row>
    <row r="413" spans="3:16">
      <c r="C413" s="272"/>
      <c r="F413" s="273"/>
      <c r="G413" s="273"/>
      <c r="H413" s="273"/>
      <c r="I413" s="273"/>
      <c r="J413" s="273"/>
      <c r="K413" s="273"/>
      <c r="L413" s="273"/>
      <c r="M413" s="273"/>
      <c r="N413" s="273"/>
      <c r="O413" s="273"/>
      <c r="P413" s="273"/>
    </row>
    <row r="414" spans="3:16">
      <c r="C414" s="272"/>
      <c r="F414" s="273"/>
      <c r="G414" s="273"/>
      <c r="H414" s="273"/>
      <c r="I414" s="273"/>
      <c r="J414" s="273"/>
      <c r="K414" s="273"/>
      <c r="L414" s="273"/>
      <c r="M414" s="273"/>
      <c r="N414" s="273"/>
      <c r="O414" s="273"/>
      <c r="P414" s="273"/>
    </row>
    <row r="415" spans="3:16">
      <c r="C415" s="272"/>
      <c r="F415" s="273"/>
      <c r="G415" s="273"/>
      <c r="H415" s="273"/>
      <c r="I415" s="273"/>
      <c r="J415" s="273"/>
      <c r="K415" s="273"/>
      <c r="L415" s="273"/>
      <c r="M415" s="273"/>
      <c r="N415" s="273"/>
      <c r="O415" s="273"/>
      <c r="P415" s="273"/>
    </row>
    <row r="416" spans="3:16">
      <c r="C416" s="272"/>
      <c r="F416" s="273"/>
      <c r="G416" s="273"/>
      <c r="H416" s="273"/>
      <c r="I416" s="273"/>
      <c r="J416" s="273"/>
      <c r="K416" s="273"/>
      <c r="L416" s="273"/>
      <c r="M416" s="273"/>
      <c r="N416" s="273"/>
      <c r="O416" s="273"/>
      <c r="P416" s="273"/>
    </row>
    <row r="417" spans="3:16">
      <c r="C417" s="272"/>
      <c r="F417" s="273"/>
      <c r="G417" s="273"/>
      <c r="H417" s="273"/>
      <c r="I417" s="273"/>
      <c r="J417" s="273"/>
      <c r="K417" s="273"/>
      <c r="L417" s="273"/>
      <c r="M417" s="273"/>
      <c r="N417" s="273"/>
      <c r="O417" s="273"/>
      <c r="P417" s="273"/>
    </row>
    <row r="418" spans="3:16">
      <c r="C418" s="272"/>
      <c r="F418" s="273"/>
      <c r="G418" s="273"/>
      <c r="H418" s="273"/>
      <c r="I418" s="273"/>
      <c r="J418" s="273"/>
      <c r="K418" s="273"/>
      <c r="L418" s="273"/>
      <c r="M418" s="273"/>
      <c r="N418" s="273"/>
      <c r="O418" s="273"/>
      <c r="P418" s="273"/>
    </row>
    <row r="419" spans="3:16">
      <c r="C419" s="272"/>
      <c r="F419" s="273"/>
      <c r="G419" s="273"/>
      <c r="H419" s="273"/>
      <c r="I419" s="273"/>
      <c r="J419" s="273"/>
      <c r="K419" s="273"/>
      <c r="L419" s="273"/>
      <c r="M419" s="273"/>
      <c r="N419" s="273"/>
      <c r="O419" s="273"/>
      <c r="P419" s="273"/>
    </row>
    <row r="420" spans="3:16">
      <c r="C420" s="272"/>
      <c r="F420" s="273"/>
      <c r="G420" s="273"/>
      <c r="H420" s="273"/>
      <c r="I420" s="273"/>
      <c r="J420" s="273"/>
      <c r="K420" s="273"/>
      <c r="L420" s="273"/>
      <c r="M420" s="273"/>
      <c r="N420" s="273"/>
      <c r="O420" s="273"/>
      <c r="P420" s="273"/>
    </row>
    <row r="421" spans="3:16">
      <c r="C421" s="272"/>
      <c r="F421" s="273"/>
      <c r="G421" s="273"/>
      <c r="H421" s="273"/>
      <c r="I421" s="273"/>
      <c r="J421" s="273"/>
      <c r="K421" s="273"/>
      <c r="L421" s="273"/>
      <c r="M421" s="273"/>
      <c r="N421" s="273"/>
      <c r="O421" s="273"/>
      <c r="P421" s="273"/>
    </row>
    <row r="422" spans="3:16">
      <c r="C422" s="272"/>
      <c r="F422" s="273"/>
      <c r="G422" s="273"/>
      <c r="H422" s="273"/>
      <c r="I422" s="273"/>
      <c r="J422" s="273"/>
      <c r="K422" s="273"/>
      <c r="L422" s="273"/>
      <c r="M422" s="273"/>
      <c r="N422" s="273"/>
      <c r="O422" s="273"/>
      <c r="P422" s="273"/>
    </row>
    <row r="423" spans="3:16">
      <c r="C423" s="272"/>
      <c r="F423" s="273"/>
      <c r="G423" s="273"/>
      <c r="H423" s="273"/>
      <c r="I423" s="273"/>
      <c r="J423" s="273"/>
      <c r="K423" s="273"/>
      <c r="L423" s="273"/>
      <c r="M423" s="273"/>
      <c r="N423" s="273"/>
      <c r="O423" s="273"/>
      <c r="P423" s="273"/>
    </row>
    <row r="424" spans="3:16">
      <c r="C424" s="272"/>
      <c r="F424" s="273"/>
      <c r="G424" s="273"/>
      <c r="H424" s="273"/>
      <c r="I424" s="273"/>
      <c r="J424" s="273"/>
      <c r="K424" s="273"/>
      <c r="L424" s="273"/>
      <c r="M424" s="273"/>
      <c r="N424" s="273"/>
      <c r="O424" s="273"/>
      <c r="P424" s="273"/>
    </row>
    <row r="425" spans="3:16">
      <c r="C425" s="272"/>
      <c r="F425" s="273"/>
      <c r="G425" s="273"/>
      <c r="H425" s="273"/>
      <c r="I425" s="273"/>
      <c r="J425" s="273"/>
      <c r="K425" s="273"/>
      <c r="L425" s="273"/>
      <c r="M425" s="273"/>
      <c r="N425" s="273"/>
      <c r="O425" s="273"/>
      <c r="P425" s="273"/>
    </row>
    <row r="426" spans="3:16">
      <c r="C426" s="272"/>
      <c r="F426" s="273"/>
      <c r="G426" s="273"/>
      <c r="H426" s="273"/>
      <c r="I426" s="273"/>
      <c r="J426" s="273"/>
      <c r="K426" s="273"/>
      <c r="L426" s="273"/>
      <c r="M426" s="273"/>
      <c r="N426" s="273"/>
      <c r="O426" s="273"/>
      <c r="P426" s="273"/>
    </row>
    <row r="427" spans="3:16">
      <c r="C427" s="272"/>
      <c r="F427" s="273"/>
      <c r="G427" s="273"/>
      <c r="H427" s="273"/>
      <c r="I427" s="273"/>
      <c r="J427" s="273"/>
      <c r="K427" s="273"/>
      <c r="L427" s="273"/>
      <c r="M427" s="273"/>
      <c r="N427" s="273"/>
      <c r="O427" s="273"/>
      <c r="P427" s="273"/>
    </row>
    <row r="428" spans="3:16">
      <c r="C428" s="272"/>
      <c r="F428" s="273"/>
      <c r="G428" s="273"/>
      <c r="H428" s="273"/>
      <c r="I428" s="273"/>
      <c r="J428" s="273"/>
      <c r="K428" s="273"/>
      <c r="L428" s="273"/>
      <c r="M428" s="273"/>
      <c r="N428" s="273"/>
      <c r="O428" s="273"/>
      <c r="P428" s="273"/>
    </row>
    <row r="429" spans="3:16">
      <c r="C429" s="272"/>
      <c r="F429" s="273"/>
      <c r="G429" s="273"/>
      <c r="H429" s="273"/>
      <c r="I429" s="273"/>
      <c r="J429" s="273"/>
      <c r="K429" s="273"/>
      <c r="L429" s="273"/>
      <c r="M429" s="273"/>
      <c r="N429" s="273"/>
      <c r="O429" s="273"/>
      <c r="P429" s="273"/>
    </row>
    <row r="430" spans="3:16">
      <c r="C430" s="272"/>
      <c r="F430" s="273"/>
      <c r="G430" s="273"/>
      <c r="H430" s="273"/>
      <c r="I430" s="273"/>
      <c r="J430" s="273"/>
      <c r="K430" s="273"/>
      <c r="L430" s="273"/>
      <c r="M430" s="273"/>
      <c r="N430" s="273"/>
      <c r="O430" s="273"/>
      <c r="P430" s="273"/>
    </row>
    <row r="431" spans="3:16">
      <c r="C431" s="272"/>
      <c r="F431" s="273"/>
      <c r="G431" s="273"/>
      <c r="H431" s="273"/>
      <c r="I431" s="273"/>
      <c r="J431" s="273"/>
      <c r="K431" s="273"/>
      <c r="L431" s="273"/>
      <c r="M431" s="273"/>
      <c r="N431" s="273"/>
      <c r="O431" s="273"/>
      <c r="P431" s="273"/>
    </row>
    <row r="432" spans="3:16">
      <c r="C432" s="272"/>
      <c r="F432" s="273"/>
      <c r="G432" s="273"/>
      <c r="H432" s="273"/>
      <c r="I432" s="273"/>
      <c r="J432" s="273"/>
      <c r="K432" s="273"/>
      <c r="L432" s="273"/>
      <c r="M432" s="273"/>
      <c r="N432" s="273"/>
      <c r="O432" s="273"/>
      <c r="P432" s="273"/>
    </row>
    <row r="433" spans="3:16">
      <c r="C433" s="272"/>
      <c r="F433" s="273"/>
      <c r="G433" s="273"/>
      <c r="H433" s="273"/>
      <c r="I433" s="273"/>
      <c r="J433" s="273"/>
      <c r="K433" s="273"/>
      <c r="L433" s="273"/>
      <c r="M433" s="273"/>
      <c r="N433" s="273"/>
      <c r="O433" s="273"/>
      <c r="P433" s="273"/>
    </row>
    <row r="434" spans="3:16">
      <c r="C434" s="272"/>
      <c r="F434" s="273"/>
      <c r="G434" s="273"/>
      <c r="H434" s="273"/>
      <c r="I434" s="273"/>
      <c r="J434" s="273"/>
      <c r="K434" s="273"/>
      <c r="L434" s="273"/>
      <c r="M434" s="273"/>
      <c r="N434" s="273"/>
      <c r="O434" s="273"/>
      <c r="P434" s="273"/>
    </row>
    <row r="435" spans="3:16">
      <c r="C435" s="272"/>
      <c r="F435" s="273"/>
      <c r="G435" s="273"/>
      <c r="H435" s="273"/>
      <c r="I435" s="273"/>
      <c r="J435" s="273"/>
      <c r="K435" s="273"/>
      <c r="L435" s="273"/>
      <c r="M435" s="273"/>
      <c r="N435" s="273"/>
      <c r="O435" s="273"/>
      <c r="P435" s="273"/>
    </row>
    <row r="436" spans="3:16">
      <c r="C436" s="272"/>
      <c r="F436" s="273"/>
      <c r="G436" s="273"/>
      <c r="H436" s="273"/>
      <c r="I436" s="273"/>
      <c r="J436" s="273"/>
      <c r="K436" s="273"/>
      <c r="L436" s="273"/>
      <c r="M436" s="273"/>
      <c r="N436" s="273"/>
      <c r="O436" s="273"/>
      <c r="P436" s="273"/>
    </row>
    <row r="437" spans="3:16">
      <c r="C437" s="272"/>
      <c r="F437" s="273"/>
      <c r="G437" s="273"/>
      <c r="H437" s="273"/>
      <c r="I437" s="273"/>
      <c r="J437" s="273"/>
      <c r="K437" s="273"/>
      <c r="L437" s="273"/>
      <c r="M437" s="273"/>
      <c r="N437" s="273"/>
      <c r="O437" s="273"/>
      <c r="P437" s="273"/>
    </row>
    <row r="438" spans="3:16">
      <c r="C438" s="272"/>
      <c r="F438" s="273"/>
      <c r="G438" s="273"/>
      <c r="H438" s="273"/>
      <c r="I438" s="273"/>
      <c r="J438" s="273"/>
      <c r="K438" s="273"/>
      <c r="L438" s="273"/>
      <c r="M438" s="273"/>
      <c r="N438" s="273"/>
      <c r="O438" s="273"/>
      <c r="P438" s="273"/>
    </row>
    <row r="439" spans="3:16">
      <c r="C439" s="272"/>
      <c r="F439" s="273"/>
      <c r="G439" s="273"/>
      <c r="H439" s="273"/>
      <c r="I439" s="273"/>
      <c r="J439" s="273"/>
      <c r="K439" s="273"/>
      <c r="L439" s="273"/>
      <c r="M439" s="273"/>
      <c r="N439" s="273"/>
      <c r="O439" s="273"/>
      <c r="P439" s="273"/>
    </row>
    <row r="440" spans="3:16">
      <c r="C440" s="272"/>
      <c r="F440" s="273"/>
      <c r="G440" s="273"/>
      <c r="H440" s="273"/>
      <c r="I440" s="273"/>
      <c r="J440" s="273"/>
      <c r="K440" s="273"/>
      <c r="L440" s="273"/>
      <c r="M440" s="273"/>
      <c r="N440" s="273"/>
      <c r="O440" s="273"/>
      <c r="P440" s="273"/>
    </row>
    <row r="441" spans="3:16">
      <c r="C441" s="272"/>
      <c r="F441" s="273"/>
      <c r="G441" s="273"/>
      <c r="H441" s="273"/>
      <c r="I441" s="273"/>
      <c r="J441" s="273"/>
      <c r="K441" s="273"/>
      <c r="L441" s="273"/>
      <c r="M441" s="273"/>
      <c r="N441" s="273"/>
      <c r="O441" s="273"/>
      <c r="P441" s="273"/>
    </row>
    <row r="442" spans="3:16">
      <c r="C442" s="272"/>
      <c r="F442" s="273"/>
      <c r="G442" s="273"/>
      <c r="H442" s="273"/>
      <c r="I442" s="273"/>
      <c r="J442" s="273"/>
      <c r="K442" s="273"/>
      <c r="L442" s="273"/>
      <c r="M442" s="273"/>
      <c r="N442" s="273"/>
      <c r="O442" s="273"/>
      <c r="P442" s="273"/>
    </row>
    <row r="443" spans="3:16">
      <c r="C443" s="272"/>
      <c r="F443" s="273"/>
      <c r="G443" s="273"/>
      <c r="H443" s="273"/>
      <c r="I443" s="273"/>
      <c r="J443" s="273"/>
      <c r="K443" s="273"/>
      <c r="L443" s="273"/>
      <c r="M443" s="273"/>
      <c r="N443" s="273"/>
      <c r="O443" s="273"/>
      <c r="P443" s="273"/>
    </row>
    <row r="444" spans="3:16">
      <c r="C444" s="272"/>
      <c r="F444" s="273"/>
      <c r="G444" s="273"/>
      <c r="H444" s="273"/>
      <c r="I444" s="273"/>
      <c r="J444" s="273"/>
      <c r="K444" s="273"/>
      <c r="L444" s="273"/>
      <c r="M444" s="273"/>
      <c r="N444" s="273"/>
      <c r="O444" s="273"/>
      <c r="P444" s="273"/>
    </row>
    <row r="445" spans="3:16">
      <c r="C445" s="272"/>
      <c r="F445" s="273"/>
      <c r="G445" s="273"/>
      <c r="H445" s="273"/>
      <c r="I445" s="273"/>
      <c r="J445" s="273"/>
      <c r="K445" s="273"/>
      <c r="L445" s="273"/>
      <c r="M445" s="273"/>
      <c r="N445" s="273"/>
      <c r="O445" s="273"/>
      <c r="P445" s="273"/>
    </row>
    <row r="446" spans="3:16">
      <c r="C446" s="272"/>
      <c r="F446" s="273"/>
      <c r="G446" s="273"/>
      <c r="H446" s="273"/>
      <c r="I446" s="273"/>
      <c r="J446" s="273"/>
      <c r="K446" s="273"/>
      <c r="L446" s="273"/>
      <c r="M446" s="273"/>
      <c r="N446" s="273"/>
      <c r="O446" s="273"/>
      <c r="P446" s="273"/>
    </row>
    <row r="447" spans="3:16">
      <c r="C447" s="272"/>
      <c r="F447" s="273"/>
      <c r="G447" s="273"/>
      <c r="H447" s="273"/>
      <c r="I447" s="273"/>
      <c r="J447" s="273"/>
      <c r="K447" s="273"/>
      <c r="L447" s="273"/>
      <c r="M447" s="273"/>
      <c r="N447" s="273"/>
      <c r="O447" s="273"/>
      <c r="P447" s="273"/>
    </row>
    <row r="448" spans="3:16">
      <c r="C448" s="272"/>
      <c r="F448" s="273"/>
      <c r="G448" s="273"/>
      <c r="H448" s="273"/>
      <c r="I448" s="273"/>
      <c r="J448" s="273"/>
      <c r="K448" s="273"/>
      <c r="L448" s="273"/>
      <c r="M448" s="273"/>
      <c r="N448" s="273"/>
      <c r="O448" s="273"/>
      <c r="P448" s="273"/>
    </row>
    <row r="449" spans="3:16">
      <c r="C449" s="272"/>
      <c r="F449" s="273"/>
      <c r="G449" s="273"/>
      <c r="H449" s="273"/>
      <c r="I449" s="273"/>
      <c r="J449" s="273"/>
      <c r="K449" s="273"/>
      <c r="L449" s="273"/>
      <c r="M449" s="273"/>
      <c r="N449" s="273"/>
      <c r="O449" s="273"/>
      <c r="P449" s="273"/>
    </row>
    <row r="450" spans="3:16">
      <c r="C450" s="272"/>
      <c r="F450" s="273"/>
      <c r="G450" s="273"/>
      <c r="H450" s="273"/>
      <c r="I450" s="273"/>
      <c r="J450" s="273"/>
      <c r="K450" s="273"/>
      <c r="L450" s="273"/>
      <c r="M450" s="273"/>
      <c r="N450" s="273"/>
      <c r="O450" s="273"/>
      <c r="P450" s="273"/>
    </row>
    <row r="451" spans="3:16">
      <c r="C451" s="272"/>
      <c r="F451" s="273"/>
      <c r="G451" s="273"/>
      <c r="H451" s="273"/>
      <c r="I451" s="273"/>
      <c r="J451" s="273"/>
      <c r="K451" s="273"/>
      <c r="L451" s="273"/>
      <c r="M451" s="273"/>
      <c r="N451" s="273"/>
      <c r="O451" s="273"/>
      <c r="P451" s="273"/>
    </row>
    <row r="452" spans="3:16">
      <c r="C452" s="272"/>
      <c r="F452" s="273"/>
      <c r="G452" s="273"/>
      <c r="H452" s="273"/>
      <c r="I452" s="273"/>
      <c r="J452" s="273"/>
      <c r="K452" s="273"/>
      <c r="L452" s="273"/>
      <c r="M452" s="273"/>
      <c r="N452" s="273"/>
      <c r="O452" s="273"/>
      <c r="P452" s="273"/>
    </row>
    <row r="453" spans="3:16">
      <c r="C453" s="272"/>
      <c r="F453" s="273"/>
      <c r="G453" s="273"/>
      <c r="H453" s="273"/>
      <c r="I453" s="273"/>
      <c r="J453" s="273"/>
      <c r="K453" s="273"/>
      <c r="L453" s="273"/>
      <c r="M453" s="273"/>
      <c r="N453" s="273"/>
      <c r="O453" s="273"/>
      <c r="P453" s="273"/>
    </row>
    <row r="454" spans="3:16">
      <c r="C454" s="272"/>
      <c r="F454" s="273"/>
      <c r="G454" s="273"/>
      <c r="H454" s="273"/>
      <c r="I454" s="273"/>
      <c r="J454" s="273"/>
      <c r="K454" s="273"/>
      <c r="L454" s="273"/>
      <c r="M454" s="273"/>
      <c r="N454" s="273"/>
      <c r="O454" s="273"/>
      <c r="P454" s="273"/>
    </row>
    <row r="455" spans="3:16">
      <c r="C455" s="272"/>
      <c r="F455" s="273"/>
      <c r="G455" s="273"/>
      <c r="H455" s="273"/>
      <c r="I455" s="273"/>
      <c r="J455" s="273"/>
      <c r="K455" s="273"/>
      <c r="L455" s="273"/>
      <c r="M455" s="273"/>
      <c r="N455" s="273"/>
      <c r="O455" s="273"/>
      <c r="P455" s="273"/>
    </row>
    <row r="456" spans="3:16">
      <c r="C456" s="272"/>
      <c r="F456" s="273"/>
      <c r="G456" s="273"/>
      <c r="H456" s="273"/>
      <c r="I456" s="273"/>
      <c r="J456" s="273"/>
      <c r="K456" s="273"/>
      <c r="L456" s="273"/>
      <c r="M456" s="273"/>
      <c r="N456" s="273"/>
      <c r="O456" s="273"/>
      <c r="P456" s="273"/>
    </row>
    <row r="457" spans="3:16">
      <c r="C457" s="272"/>
      <c r="F457" s="273"/>
      <c r="G457" s="273"/>
      <c r="H457" s="273"/>
      <c r="I457" s="273"/>
      <c r="J457" s="273"/>
      <c r="K457" s="273"/>
      <c r="L457" s="273"/>
      <c r="M457" s="273"/>
      <c r="N457" s="273"/>
      <c r="O457" s="273"/>
      <c r="P457" s="273"/>
    </row>
    <row r="458" spans="3:16">
      <c r="C458" s="272"/>
      <c r="F458" s="273"/>
      <c r="G458" s="273"/>
      <c r="H458" s="273"/>
      <c r="I458" s="273"/>
      <c r="J458" s="273"/>
      <c r="K458" s="273"/>
      <c r="L458" s="273"/>
      <c r="M458" s="273"/>
      <c r="N458" s="273"/>
      <c r="O458" s="273"/>
      <c r="P458" s="273"/>
    </row>
    <row r="459" spans="3:16">
      <c r="C459" s="272"/>
      <c r="F459" s="273"/>
      <c r="G459" s="273"/>
      <c r="H459" s="273"/>
      <c r="I459" s="273"/>
      <c r="J459" s="273"/>
      <c r="K459" s="273"/>
      <c r="L459" s="273"/>
      <c r="M459" s="273"/>
      <c r="N459" s="273"/>
      <c r="O459" s="273"/>
      <c r="P459" s="273"/>
    </row>
    <row r="460" spans="3:16">
      <c r="C460" s="272"/>
      <c r="F460" s="273"/>
      <c r="G460" s="273"/>
      <c r="H460" s="273"/>
      <c r="I460" s="273"/>
      <c r="J460" s="273"/>
      <c r="K460" s="273"/>
      <c r="L460" s="273"/>
      <c r="M460" s="273"/>
      <c r="N460" s="273"/>
      <c r="O460" s="273"/>
      <c r="P460" s="273"/>
    </row>
    <row r="461" spans="3:16">
      <c r="C461" s="272"/>
      <c r="F461" s="273"/>
      <c r="G461" s="273"/>
      <c r="H461" s="273"/>
      <c r="I461" s="273"/>
      <c r="J461" s="273"/>
      <c r="K461" s="273"/>
      <c r="L461" s="273"/>
      <c r="M461" s="273"/>
      <c r="N461" s="273"/>
      <c r="O461" s="273"/>
      <c r="P461" s="273"/>
    </row>
    <row r="462" spans="3:16">
      <c r="C462" s="272"/>
      <c r="F462" s="273"/>
      <c r="G462" s="273"/>
      <c r="H462" s="273"/>
      <c r="I462" s="273"/>
      <c r="J462" s="273"/>
      <c r="K462" s="273"/>
      <c r="L462" s="273"/>
      <c r="M462" s="273"/>
      <c r="N462" s="273"/>
      <c r="O462" s="273"/>
      <c r="P462" s="273"/>
    </row>
    <row r="463" spans="3:16">
      <c r="C463" s="272"/>
      <c r="F463" s="273"/>
      <c r="G463" s="273"/>
      <c r="H463" s="273"/>
      <c r="I463" s="273"/>
      <c r="J463" s="273"/>
      <c r="K463" s="273"/>
      <c r="L463" s="273"/>
      <c r="M463" s="273"/>
      <c r="N463" s="273"/>
      <c r="O463" s="273"/>
      <c r="P463" s="273"/>
    </row>
    <row r="464" spans="3:16">
      <c r="C464" s="272"/>
      <c r="F464" s="273"/>
      <c r="G464" s="273"/>
      <c r="H464" s="273"/>
      <c r="I464" s="273"/>
      <c r="J464" s="273"/>
      <c r="K464" s="273"/>
      <c r="L464" s="273"/>
      <c r="M464" s="273"/>
      <c r="N464" s="273"/>
      <c r="O464" s="273"/>
      <c r="P464" s="273"/>
    </row>
    <row r="465" spans="3:16">
      <c r="C465" s="272"/>
      <c r="F465" s="273"/>
      <c r="G465" s="273"/>
      <c r="H465" s="273"/>
      <c r="I465" s="273"/>
      <c r="J465" s="273"/>
      <c r="K465" s="273"/>
      <c r="L465" s="273"/>
      <c r="M465" s="273"/>
      <c r="N465" s="273"/>
      <c r="O465" s="273"/>
      <c r="P465" s="273"/>
    </row>
    <row r="466" spans="3:16">
      <c r="C466" s="272"/>
      <c r="F466" s="273"/>
      <c r="G466" s="273"/>
      <c r="H466" s="273"/>
      <c r="I466" s="273"/>
      <c r="J466" s="273"/>
      <c r="K466" s="273"/>
      <c r="L466" s="273"/>
      <c r="M466" s="273"/>
      <c r="N466" s="273"/>
      <c r="O466" s="273"/>
      <c r="P466" s="273"/>
    </row>
    <row r="467" spans="3:16">
      <c r="C467" s="272"/>
      <c r="F467" s="273"/>
      <c r="G467" s="273"/>
      <c r="H467" s="273"/>
      <c r="I467" s="273"/>
      <c r="J467" s="273"/>
      <c r="K467" s="273"/>
      <c r="L467" s="273"/>
      <c r="M467" s="273"/>
      <c r="N467" s="273"/>
      <c r="O467" s="273"/>
      <c r="P467" s="273"/>
    </row>
    <row r="468" spans="3:16">
      <c r="C468" s="272"/>
      <c r="F468" s="273"/>
      <c r="G468" s="273"/>
      <c r="H468" s="273"/>
      <c r="I468" s="273"/>
      <c r="J468" s="273"/>
      <c r="K468" s="273"/>
      <c r="L468" s="273"/>
      <c r="M468" s="273"/>
      <c r="N468" s="273"/>
      <c r="O468" s="273"/>
      <c r="P468" s="273"/>
    </row>
    <row r="469" spans="3:16">
      <c r="C469" s="272"/>
      <c r="F469" s="273"/>
      <c r="G469" s="273"/>
      <c r="H469" s="273"/>
      <c r="I469" s="273"/>
      <c r="J469" s="273"/>
      <c r="K469" s="273"/>
      <c r="L469" s="273"/>
      <c r="M469" s="273"/>
      <c r="N469" s="273"/>
      <c r="O469" s="273"/>
      <c r="P469" s="273"/>
    </row>
    <row r="470" spans="3:16">
      <c r="C470" s="272"/>
      <c r="F470" s="273"/>
      <c r="G470" s="273"/>
      <c r="H470" s="273"/>
      <c r="I470" s="273"/>
      <c r="J470" s="273"/>
      <c r="K470" s="273"/>
      <c r="L470" s="273"/>
      <c r="M470" s="273"/>
      <c r="N470" s="273"/>
      <c r="O470" s="273"/>
      <c r="P470" s="273"/>
    </row>
    <row r="471" spans="3:16">
      <c r="C471" s="272"/>
      <c r="F471" s="273"/>
      <c r="G471" s="273"/>
      <c r="H471" s="273"/>
      <c r="I471" s="273"/>
      <c r="J471" s="273"/>
      <c r="K471" s="273"/>
      <c r="L471" s="273"/>
      <c r="M471" s="273"/>
      <c r="N471" s="273"/>
      <c r="O471" s="273"/>
      <c r="P471" s="273"/>
    </row>
    <row r="472" spans="3:16">
      <c r="C472" s="272"/>
      <c r="F472" s="273"/>
      <c r="G472" s="273"/>
      <c r="H472" s="273"/>
      <c r="I472" s="273"/>
      <c r="J472" s="273"/>
      <c r="K472" s="273"/>
      <c r="L472" s="273"/>
      <c r="M472" s="273"/>
      <c r="N472" s="273"/>
      <c r="O472" s="273"/>
      <c r="P472" s="273"/>
    </row>
    <row r="473" spans="3:16">
      <c r="C473" s="272"/>
      <c r="F473" s="273"/>
      <c r="G473" s="273"/>
      <c r="H473" s="273"/>
      <c r="I473" s="273"/>
      <c r="J473" s="273"/>
      <c r="K473" s="273"/>
      <c r="L473" s="273"/>
      <c r="M473" s="273"/>
      <c r="N473" s="273"/>
      <c r="O473" s="273"/>
      <c r="P473" s="273"/>
    </row>
    <row r="474" spans="3:16">
      <c r="C474" s="272"/>
      <c r="F474" s="273"/>
      <c r="G474" s="273"/>
      <c r="H474" s="273"/>
      <c r="I474" s="273"/>
      <c r="J474" s="273"/>
      <c r="K474" s="273"/>
      <c r="L474" s="273"/>
      <c r="M474" s="273"/>
      <c r="N474" s="273"/>
      <c r="O474" s="273"/>
      <c r="P474" s="273"/>
    </row>
    <row r="475" spans="3:16">
      <c r="C475" s="272"/>
      <c r="F475" s="273"/>
      <c r="G475" s="273"/>
      <c r="H475" s="273"/>
      <c r="I475" s="273"/>
      <c r="J475" s="273"/>
      <c r="K475" s="273"/>
      <c r="L475" s="273"/>
      <c r="M475" s="273"/>
      <c r="N475" s="273"/>
      <c r="O475" s="273"/>
      <c r="P475" s="273"/>
    </row>
    <row r="476" spans="3:16">
      <c r="C476" s="272"/>
      <c r="F476" s="273"/>
      <c r="G476" s="273"/>
      <c r="H476" s="273"/>
      <c r="I476" s="273"/>
      <c r="J476" s="273"/>
      <c r="K476" s="273"/>
      <c r="L476" s="273"/>
      <c r="M476" s="273"/>
      <c r="N476" s="273"/>
      <c r="O476" s="273"/>
      <c r="P476" s="273"/>
    </row>
    <row r="477" spans="3:16">
      <c r="C477" s="272"/>
      <c r="F477" s="273"/>
      <c r="G477" s="273"/>
      <c r="H477" s="273"/>
      <c r="I477" s="273"/>
      <c r="J477" s="273"/>
      <c r="K477" s="273"/>
      <c r="L477" s="273"/>
      <c r="M477" s="273"/>
      <c r="N477" s="273"/>
      <c r="O477" s="273"/>
      <c r="P477" s="273"/>
    </row>
    <row r="478" spans="3:16">
      <c r="C478" s="272"/>
      <c r="F478" s="273"/>
      <c r="G478" s="273"/>
      <c r="H478" s="273"/>
      <c r="I478" s="273"/>
      <c r="J478" s="273"/>
      <c r="K478" s="273"/>
      <c r="L478" s="273"/>
      <c r="M478" s="273"/>
      <c r="N478" s="273"/>
      <c r="O478" s="273"/>
      <c r="P478" s="273"/>
    </row>
    <row r="479" spans="3:16">
      <c r="C479" s="272"/>
      <c r="F479" s="273"/>
      <c r="G479" s="273"/>
      <c r="H479" s="273"/>
      <c r="I479" s="273"/>
      <c r="J479" s="273"/>
      <c r="K479" s="273"/>
      <c r="L479" s="273"/>
      <c r="M479" s="273"/>
      <c r="N479" s="273"/>
      <c r="O479" s="273"/>
      <c r="P479" s="273"/>
    </row>
    <row r="480" spans="3:16">
      <c r="C480" s="272"/>
      <c r="F480" s="273"/>
      <c r="G480" s="273"/>
      <c r="H480" s="273"/>
      <c r="I480" s="273"/>
      <c r="J480" s="273"/>
      <c r="K480" s="273"/>
      <c r="L480" s="273"/>
      <c r="M480" s="273"/>
      <c r="N480" s="273"/>
      <c r="O480" s="273"/>
      <c r="P480" s="273"/>
    </row>
    <row r="481" spans="3:16">
      <c r="C481" s="272"/>
      <c r="F481" s="273"/>
      <c r="G481" s="273"/>
      <c r="H481" s="273"/>
      <c r="I481" s="273"/>
      <c r="J481" s="273"/>
      <c r="K481" s="273"/>
      <c r="L481" s="273"/>
      <c r="M481" s="273"/>
      <c r="N481" s="273"/>
      <c r="O481" s="273"/>
      <c r="P481" s="273"/>
    </row>
    <row r="482" spans="3:16">
      <c r="C482" s="272"/>
      <c r="F482" s="273"/>
      <c r="G482" s="273"/>
      <c r="H482" s="273"/>
      <c r="I482" s="273"/>
      <c r="J482" s="273"/>
      <c r="K482" s="273"/>
      <c r="L482" s="273"/>
      <c r="M482" s="273"/>
      <c r="N482" s="273"/>
      <c r="O482" s="273"/>
      <c r="P482" s="273"/>
    </row>
    <row r="483" spans="3:16">
      <c r="C483" s="272"/>
      <c r="F483" s="273"/>
      <c r="G483" s="273"/>
      <c r="H483" s="273"/>
      <c r="I483" s="273"/>
      <c r="J483" s="273"/>
      <c r="K483" s="273"/>
      <c r="L483" s="273"/>
      <c r="M483" s="273"/>
      <c r="N483" s="273"/>
      <c r="O483" s="273"/>
      <c r="P483" s="273"/>
    </row>
    <row r="484" spans="3:16">
      <c r="C484" s="272"/>
      <c r="F484" s="273"/>
      <c r="G484" s="273"/>
      <c r="H484" s="273"/>
      <c r="I484" s="273"/>
      <c r="J484" s="273"/>
      <c r="K484" s="273"/>
      <c r="L484" s="273"/>
      <c r="M484" s="273"/>
      <c r="N484" s="273"/>
      <c r="O484" s="273"/>
      <c r="P484" s="273"/>
    </row>
    <row r="485" spans="3:16">
      <c r="C485" s="272"/>
      <c r="F485" s="273"/>
      <c r="G485" s="273"/>
      <c r="H485" s="273"/>
      <c r="I485" s="273"/>
      <c r="J485" s="273"/>
      <c r="K485" s="273"/>
      <c r="L485" s="273"/>
      <c r="M485" s="273"/>
      <c r="N485" s="273"/>
      <c r="O485" s="273"/>
      <c r="P485" s="273"/>
    </row>
    <row r="486" spans="3:16">
      <c r="C486" s="272"/>
      <c r="F486" s="273"/>
      <c r="G486" s="273"/>
      <c r="H486" s="273"/>
      <c r="I486" s="273"/>
      <c r="J486" s="273"/>
      <c r="K486" s="273"/>
      <c r="L486" s="273"/>
      <c r="M486" s="273"/>
      <c r="N486" s="273"/>
      <c r="O486" s="273"/>
      <c r="P486" s="273"/>
    </row>
    <row r="487" spans="3:16">
      <c r="C487" s="272"/>
      <c r="F487" s="273"/>
      <c r="G487" s="273"/>
      <c r="H487" s="273"/>
      <c r="I487" s="273"/>
      <c r="J487" s="273"/>
      <c r="K487" s="273"/>
      <c r="L487" s="273"/>
      <c r="M487" s="273"/>
      <c r="N487" s="273"/>
      <c r="O487" s="273"/>
      <c r="P487" s="273"/>
    </row>
    <row r="488" spans="3:16">
      <c r="C488" s="272"/>
      <c r="F488" s="273"/>
      <c r="G488" s="273"/>
      <c r="H488" s="273"/>
      <c r="I488" s="273"/>
      <c r="J488" s="273"/>
      <c r="K488" s="273"/>
      <c r="L488" s="273"/>
      <c r="M488" s="273"/>
      <c r="N488" s="273"/>
      <c r="O488" s="273"/>
      <c r="P488" s="273"/>
    </row>
    <row r="489" spans="3:16">
      <c r="C489" s="272"/>
      <c r="F489" s="273"/>
      <c r="G489" s="273"/>
      <c r="H489" s="273"/>
      <c r="I489" s="273"/>
      <c r="J489" s="273"/>
      <c r="K489" s="273"/>
      <c r="L489" s="273"/>
      <c r="M489" s="273"/>
      <c r="N489" s="273"/>
      <c r="O489" s="273"/>
      <c r="P489" s="273"/>
    </row>
    <row r="490" spans="3:16">
      <c r="C490" s="272"/>
      <c r="F490" s="273"/>
      <c r="G490" s="273"/>
      <c r="H490" s="273"/>
      <c r="I490" s="273"/>
      <c r="J490" s="273"/>
      <c r="K490" s="273"/>
      <c r="L490" s="273"/>
      <c r="M490" s="273"/>
      <c r="N490" s="273"/>
      <c r="O490" s="273"/>
      <c r="P490" s="273"/>
    </row>
    <row r="491" spans="3:16">
      <c r="C491" s="272"/>
      <c r="F491" s="273"/>
      <c r="G491" s="273"/>
      <c r="H491" s="273"/>
      <c r="I491" s="273"/>
      <c r="J491" s="273"/>
      <c r="K491" s="273"/>
      <c r="L491" s="273"/>
      <c r="M491" s="273"/>
      <c r="N491" s="273"/>
      <c r="O491" s="273"/>
      <c r="P491" s="273"/>
    </row>
    <row r="492" spans="3:16">
      <c r="C492" s="272"/>
      <c r="F492" s="273"/>
      <c r="G492" s="273"/>
      <c r="H492" s="273"/>
      <c r="I492" s="273"/>
      <c r="J492" s="273"/>
      <c r="K492" s="273"/>
      <c r="L492" s="273"/>
      <c r="M492" s="273"/>
      <c r="N492" s="273"/>
      <c r="O492" s="273"/>
      <c r="P492" s="273"/>
    </row>
    <row r="493" spans="3:16">
      <c r="C493" s="272"/>
      <c r="F493" s="273"/>
      <c r="G493" s="273"/>
      <c r="H493" s="273"/>
      <c r="I493" s="273"/>
      <c r="J493" s="273"/>
      <c r="K493" s="273"/>
      <c r="L493" s="273"/>
      <c r="M493" s="273"/>
      <c r="N493" s="273"/>
      <c r="O493" s="273"/>
      <c r="P493" s="273"/>
    </row>
    <row r="494" spans="3:16">
      <c r="C494" s="272"/>
      <c r="F494" s="273"/>
      <c r="G494" s="273"/>
      <c r="H494" s="273"/>
      <c r="I494" s="273"/>
      <c r="J494" s="273"/>
      <c r="K494" s="273"/>
      <c r="L494" s="273"/>
      <c r="M494" s="273"/>
      <c r="N494" s="273"/>
      <c r="O494" s="273"/>
      <c r="P494" s="273"/>
    </row>
    <row r="495" spans="3:16">
      <c r="C495" s="272"/>
      <c r="F495" s="273"/>
      <c r="G495" s="273"/>
      <c r="H495" s="273"/>
      <c r="I495" s="273"/>
      <c r="J495" s="273"/>
      <c r="K495" s="273"/>
      <c r="L495" s="273"/>
      <c r="M495" s="273"/>
      <c r="N495" s="273"/>
      <c r="O495" s="273"/>
      <c r="P495" s="273"/>
    </row>
    <row r="496" spans="3:16">
      <c r="C496" s="272"/>
      <c r="F496" s="273"/>
      <c r="G496" s="273"/>
      <c r="H496" s="273"/>
      <c r="I496" s="273"/>
      <c r="J496" s="273"/>
      <c r="K496" s="273"/>
      <c r="L496" s="273"/>
      <c r="M496" s="273"/>
      <c r="N496" s="273"/>
      <c r="O496" s="273"/>
      <c r="P496" s="273"/>
    </row>
    <row r="497" spans="3:16">
      <c r="C497" s="272"/>
      <c r="F497" s="273"/>
      <c r="G497" s="273"/>
      <c r="H497" s="273"/>
      <c r="I497" s="273"/>
      <c r="J497" s="273"/>
      <c r="K497" s="273"/>
      <c r="L497" s="273"/>
      <c r="M497" s="273"/>
      <c r="N497" s="273"/>
      <c r="O497" s="273"/>
      <c r="P497" s="273"/>
    </row>
    <row r="498" spans="3:16">
      <c r="C498" s="272"/>
      <c r="F498" s="273"/>
      <c r="G498" s="273"/>
      <c r="H498" s="273"/>
      <c r="I498" s="273"/>
      <c r="J498" s="273"/>
      <c r="K498" s="273"/>
      <c r="L498" s="273"/>
      <c r="M498" s="273"/>
      <c r="N498" s="273"/>
      <c r="O498" s="273"/>
      <c r="P498" s="273"/>
    </row>
    <row r="499" spans="3:16">
      <c r="C499" s="272"/>
      <c r="F499" s="273"/>
      <c r="G499" s="273"/>
      <c r="H499" s="273"/>
      <c r="I499" s="273"/>
      <c r="J499" s="273"/>
      <c r="K499" s="273"/>
      <c r="L499" s="273"/>
      <c r="M499" s="273"/>
      <c r="N499" s="273"/>
      <c r="O499" s="273"/>
      <c r="P499" s="273"/>
    </row>
    <row r="500" spans="3:16">
      <c r="C500" s="272"/>
      <c r="F500" s="273"/>
      <c r="G500" s="273"/>
      <c r="H500" s="273"/>
      <c r="I500" s="273"/>
      <c r="J500" s="273"/>
      <c r="K500" s="273"/>
      <c r="L500" s="273"/>
      <c r="M500" s="273"/>
      <c r="N500" s="273"/>
      <c r="O500" s="273"/>
      <c r="P500" s="273"/>
    </row>
    <row r="501" spans="3:16">
      <c r="C501" s="272"/>
      <c r="F501" s="273"/>
      <c r="G501" s="273"/>
      <c r="H501" s="273"/>
      <c r="I501" s="273"/>
      <c r="J501" s="273"/>
      <c r="K501" s="273"/>
      <c r="L501" s="273"/>
      <c r="M501" s="273"/>
      <c r="N501" s="273"/>
      <c r="O501" s="273"/>
      <c r="P501" s="273"/>
    </row>
    <row r="502" spans="3:16">
      <c r="C502" s="272"/>
      <c r="F502" s="273"/>
      <c r="G502" s="273"/>
      <c r="H502" s="273"/>
      <c r="I502" s="273"/>
      <c r="J502" s="273"/>
      <c r="K502" s="273"/>
      <c r="L502" s="273"/>
      <c r="M502" s="273"/>
      <c r="N502" s="273"/>
      <c r="O502" s="273"/>
      <c r="P502" s="273"/>
    </row>
    <row r="503" spans="3:16">
      <c r="C503" s="272"/>
      <c r="F503" s="273"/>
      <c r="G503" s="273"/>
      <c r="H503" s="273"/>
      <c r="I503" s="273"/>
      <c r="J503" s="273"/>
      <c r="K503" s="273"/>
      <c r="L503" s="273"/>
      <c r="M503" s="273"/>
      <c r="N503" s="273"/>
      <c r="O503" s="273"/>
      <c r="P503" s="273"/>
    </row>
    <row r="504" spans="3:16">
      <c r="C504" s="272"/>
      <c r="F504" s="273"/>
      <c r="G504" s="273"/>
      <c r="H504" s="273"/>
      <c r="I504" s="273"/>
      <c r="J504" s="273"/>
      <c r="K504" s="273"/>
      <c r="L504" s="273"/>
      <c r="M504" s="273"/>
      <c r="N504" s="273"/>
      <c r="O504" s="273"/>
      <c r="P504" s="273"/>
    </row>
    <row r="505" spans="3:16">
      <c r="C505" s="272"/>
      <c r="F505" s="273"/>
      <c r="G505" s="273"/>
      <c r="H505" s="273"/>
      <c r="I505" s="273"/>
      <c r="J505" s="273"/>
      <c r="K505" s="273"/>
      <c r="L505" s="273"/>
      <c r="M505" s="273"/>
      <c r="N505" s="273"/>
      <c r="O505" s="273"/>
      <c r="P505" s="273"/>
    </row>
    <row r="506" spans="3:16">
      <c r="C506" s="272"/>
      <c r="F506" s="273"/>
      <c r="G506" s="273"/>
      <c r="H506" s="273"/>
      <c r="I506" s="273"/>
      <c r="J506" s="273"/>
      <c r="K506" s="273"/>
      <c r="L506" s="273"/>
      <c r="M506" s="273"/>
      <c r="N506" s="273"/>
      <c r="O506" s="273"/>
      <c r="P506" s="273"/>
    </row>
    <row r="507" spans="3:16">
      <c r="C507" s="272"/>
      <c r="F507" s="273"/>
      <c r="G507" s="273"/>
      <c r="H507" s="273"/>
      <c r="I507" s="273"/>
      <c r="J507" s="273"/>
      <c r="K507" s="273"/>
      <c r="L507" s="273"/>
      <c r="M507" s="273"/>
      <c r="N507" s="273"/>
      <c r="O507" s="273"/>
      <c r="P507" s="273"/>
    </row>
    <row r="508" spans="3:16">
      <c r="C508" s="272"/>
      <c r="F508" s="273"/>
      <c r="G508" s="273"/>
      <c r="H508" s="273"/>
      <c r="I508" s="273"/>
      <c r="J508" s="273"/>
      <c r="K508" s="273"/>
      <c r="L508" s="273"/>
      <c r="M508" s="273"/>
      <c r="N508" s="273"/>
      <c r="O508" s="273"/>
      <c r="P508" s="273"/>
    </row>
    <row r="509" spans="3:16">
      <c r="C509" s="272"/>
      <c r="F509" s="273"/>
      <c r="G509" s="273"/>
      <c r="H509" s="273"/>
      <c r="I509" s="273"/>
      <c r="J509" s="273"/>
      <c r="K509" s="273"/>
      <c r="L509" s="273"/>
      <c r="M509" s="273"/>
      <c r="N509" s="273"/>
      <c r="O509" s="273"/>
      <c r="P509" s="273"/>
    </row>
    <row r="510" spans="3:16">
      <c r="C510" s="272"/>
      <c r="F510" s="273"/>
      <c r="G510" s="273"/>
      <c r="H510" s="273"/>
      <c r="I510" s="273"/>
      <c r="J510" s="273"/>
      <c r="K510" s="273"/>
      <c r="L510" s="273"/>
      <c r="M510" s="273"/>
      <c r="N510" s="273"/>
      <c r="O510" s="273"/>
      <c r="P510" s="273"/>
    </row>
    <row r="511" spans="3:16">
      <c r="C511" s="272"/>
      <c r="F511" s="273"/>
      <c r="G511" s="273"/>
      <c r="H511" s="273"/>
      <c r="I511" s="273"/>
      <c r="J511" s="273"/>
      <c r="K511" s="273"/>
      <c r="L511" s="273"/>
      <c r="M511" s="273"/>
      <c r="N511" s="273"/>
      <c r="O511" s="273"/>
      <c r="P511" s="273"/>
    </row>
    <row r="512" spans="3:16">
      <c r="C512" s="272"/>
      <c r="F512" s="273"/>
      <c r="G512" s="273"/>
      <c r="H512" s="273"/>
      <c r="I512" s="273"/>
      <c r="J512" s="273"/>
      <c r="K512" s="273"/>
      <c r="L512" s="273"/>
      <c r="M512" s="273"/>
      <c r="N512" s="273"/>
      <c r="O512" s="273"/>
      <c r="P512" s="273"/>
    </row>
    <row r="513" spans="3:16">
      <c r="C513" s="272"/>
      <c r="F513" s="273"/>
      <c r="G513" s="273"/>
      <c r="H513" s="273"/>
      <c r="I513" s="273"/>
      <c r="J513" s="273"/>
      <c r="K513" s="273"/>
      <c r="L513" s="273"/>
      <c r="M513" s="273"/>
      <c r="N513" s="273"/>
      <c r="O513" s="273"/>
      <c r="P513" s="273"/>
    </row>
    <row r="514" spans="3:16">
      <c r="C514" s="272"/>
      <c r="F514" s="273"/>
      <c r="G514" s="273"/>
      <c r="H514" s="273"/>
      <c r="I514" s="273"/>
      <c r="J514" s="273"/>
      <c r="K514" s="273"/>
      <c r="L514" s="273"/>
      <c r="M514" s="273"/>
      <c r="N514" s="273"/>
      <c r="O514" s="273"/>
      <c r="P514" s="273"/>
    </row>
    <row r="515" spans="3:16">
      <c r="C515" s="272"/>
      <c r="F515" s="273"/>
      <c r="G515" s="273"/>
      <c r="H515" s="273"/>
      <c r="I515" s="273"/>
      <c r="J515" s="273"/>
      <c r="K515" s="273"/>
      <c r="L515" s="273"/>
      <c r="M515" s="273"/>
      <c r="N515" s="273"/>
      <c r="O515" s="273"/>
      <c r="P515" s="273"/>
    </row>
    <row r="516" spans="3:16">
      <c r="C516" s="272"/>
      <c r="F516" s="273"/>
      <c r="G516" s="273"/>
      <c r="H516" s="273"/>
      <c r="I516" s="273"/>
      <c r="J516" s="273"/>
      <c r="K516" s="273"/>
      <c r="L516" s="273"/>
      <c r="M516" s="273"/>
      <c r="N516" s="273"/>
      <c r="O516" s="273"/>
      <c r="P516" s="273"/>
    </row>
    <row r="517" spans="3:16">
      <c r="C517" s="272"/>
      <c r="F517" s="273"/>
      <c r="G517" s="273"/>
      <c r="H517" s="273"/>
      <c r="I517" s="273"/>
      <c r="J517" s="273"/>
      <c r="K517" s="273"/>
      <c r="L517" s="273"/>
      <c r="M517" s="273"/>
      <c r="N517" s="273"/>
      <c r="O517" s="273"/>
      <c r="P517" s="273"/>
    </row>
    <row r="518" spans="3:16">
      <c r="C518" s="272"/>
      <c r="F518" s="273"/>
      <c r="G518" s="273"/>
      <c r="H518" s="273"/>
      <c r="I518" s="273"/>
      <c r="J518" s="273"/>
      <c r="K518" s="273"/>
      <c r="L518" s="273"/>
      <c r="M518" s="273"/>
      <c r="N518" s="273"/>
      <c r="O518" s="273"/>
      <c r="P518" s="273"/>
    </row>
    <row r="519" spans="3:16">
      <c r="C519" s="272"/>
      <c r="F519" s="273"/>
      <c r="G519" s="273"/>
      <c r="H519" s="273"/>
      <c r="I519" s="273"/>
      <c r="J519" s="273"/>
      <c r="K519" s="273"/>
      <c r="L519" s="273"/>
      <c r="M519" s="273"/>
      <c r="N519" s="273"/>
      <c r="O519" s="273"/>
      <c r="P519" s="273"/>
    </row>
    <row r="520" spans="3:16">
      <c r="C520" s="272"/>
    </row>
    <row r="521" spans="3:16">
      <c r="C521" s="272"/>
    </row>
    <row r="522" spans="3:16">
      <c r="C522" s="272"/>
    </row>
    <row r="523" spans="3:16">
      <c r="C523" s="272"/>
    </row>
    <row r="524" spans="3:16">
      <c r="C524" s="272"/>
    </row>
    <row r="525" spans="3:16">
      <c r="C525" s="272"/>
    </row>
    <row r="526" spans="3:16">
      <c r="C526" s="272"/>
    </row>
    <row r="527" spans="3:16">
      <c r="C527" s="272"/>
    </row>
    <row r="528" spans="3:16">
      <c r="C528" s="272"/>
    </row>
    <row r="529" spans="3:3">
      <c r="C529" s="272"/>
    </row>
    <row r="530" spans="3:3">
      <c r="C530" s="272"/>
    </row>
    <row r="531" spans="3:3">
      <c r="C531" s="272"/>
    </row>
    <row r="532" spans="3:3">
      <c r="C532" s="272"/>
    </row>
    <row r="533" spans="3:3">
      <c r="C533" s="272"/>
    </row>
    <row r="534" spans="3:3">
      <c r="C534" s="272"/>
    </row>
    <row r="535" spans="3:3">
      <c r="C535" s="272"/>
    </row>
    <row r="536" spans="3:3">
      <c r="C536" s="272"/>
    </row>
    <row r="537" spans="3:3">
      <c r="C537" s="272"/>
    </row>
    <row r="538" spans="3:3">
      <c r="C538" s="272"/>
    </row>
    <row r="539" spans="3:3">
      <c r="C539" s="272"/>
    </row>
    <row r="540" spans="3:3">
      <c r="C540" s="272"/>
    </row>
    <row r="541" spans="3:3">
      <c r="C541" s="272"/>
    </row>
    <row r="542" spans="3:3">
      <c r="C542" s="272"/>
    </row>
    <row r="543" spans="3:3">
      <c r="C543" s="272"/>
    </row>
    <row r="544" spans="3:3">
      <c r="C544" s="272"/>
    </row>
    <row r="545" spans="3:3">
      <c r="C545" s="272"/>
    </row>
    <row r="546" spans="3:3">
      <c r="C546" s="272"/>
    </row>
    <row r="547" spans="3:3">
      <c r="C547" s="272"/>
    </row>
    <row r="548" spans="3:3">
      <c r="C548" s="272"/>
    </row>
    <row r="549" spans="3:3">
      <c r="C549" s="272"/>
    </row>
    <row r="550" spans="3:3">
      <c r="C550" s="272"/>
    </row>
    <row r="551" spans="3:3">
      <c r="C551" s="272"/>
    </row>
    <row r="552" spans="3:3">
      <c r="C552" s="272"/>
    </row>
    <row r="553" spans="3:3">
      <c r="C553" s="272"/>
    </row>
    <row r="554" spans="3:3">
      <c r="C554" s="272"/>
    </row>
    <row r="555" spans="3:3">
      <c r="C555" s="272"/>
    </row>
    <row r="556" spans="3:3">
      <c r="C556" s="272"/>
    </row>
    <row r="557" spans="3:3">
      <c r="C557" s="272"/>
    </row>
    <row r="558" spans="3:3">
      <c r="C558" s="272"/>
    </row>
    <row r="559" spans="3:3">
      <c r="C559" s="272"/>
    </row>
    <row r="560" spans="3:3">
      <c r="C560" s="272"/>
    </row>
    <row r="561" spans="3:3">
      <c r="C561" s="272"/>
    </row>
    <row r="562" spans="3:3">
      <c r="C562" s="272"/>
    </row>
    <row r="563" spans="3:3">
      <c r="C563" s="272"/>
    </row>
    <row r="564" spans="3:3">
      <c r="C564" s="272"/>
    </row>
    <row r="565" spans="3:3">
      <c r="C565" s="272"/>
    </row>
    <row r="566" spans="3:3">
      <c r="C566" s="272"/>
    </row>
    <row r="567" spans="3:3">
      <c r="C567" s="272"/>
    </row>
    <row r="568" spans="3:3">
      <c r="C568" s="272"/>
    </row>
    <row r="569" spans="3:3">
      <c r="C569" s="272"/>
    </row>
    <row r="570" spans="3:3">
      <c r="C570" s="272"/>
    </row>
    <row r="571" spans="3:3">
      <c r="C571" s="272"/>
    </row>
    <row r="572" spans="3:3">
      <c r="C572" s="272"/>
    </row>
    <row r="573" spans="3:3">
      <c r="C573" s="272"/>
    </row>
    <row r="574" spans="3:3">
      <c r="C574" s="272"/>
    </row>
    <row r="575" spans="3:3">
      <c r="C575" s="272"/>
    </row>
    <row r="576" spans="3:3">
      <c r="C576" s="272"/>
    </row>
    <row r="577" spans="3:3">
      <c r="C577" s="272"/>
    </row>
    <row r="578" spans="3:3">
      <c r="C578" s="272"/>
    </row>
    <row r="579" spans="3:3">
      <c r="C579" s="272"/>
    </row>
    <row r="580" spans="3:3">
      <c r="C580" s="272"/>
    </row>
    <row r="581" spans="3:3">
      <c r="C581" s="272"/>
    </row>
    <row r="582" spans="3:3">
      <c r="C582" s="272"/>
    </row>
    <row r="583" spans="3:3">
      <c r="C583" s="272"/>
    </row>
    <row r="584" spans="3:3">
      <c r="C584" s="272"/>
    </row>
    <row r="585" spans="3:3">
      <c r="C585" s="272"/>
    </row>
    <row r="586" spans="3:3">
      <c r="C586" s="272"/>
    </row>
    <row r="587" spans="3:3">
      <c r="C587" s="272"/>
    </row>
    <row r="588" spans="3:3">
      <c r="C588" s="272"/>
    </row>
    <row r="589" spans="3:3">
      <c r="C589" s="272"/>
    </row>
    <row r="590" spans="3:3">
      <c r="C590" s="272"/>
    </row>
    <row r="591" spans="3:3">
      <c r="C591" s="272"/>
    </row>
    <row r="592" spans="3:3">
      <c r="C592" s="272"/>
    </row>
    <row r="593" spans="3:3">
      <c r="C593" s="272"/>
    </row>
    <row r="594" spans="3:3">
      <c r="C594" s="272"/>
    </row>
    <row r="595" spans="3:3">
      <c r="C595" s="272"/>
    </row>
    <row r="596" spans="3:3">
      <c r="C596" s="272"/>
    </row>
    <row r="597" spans="3:3">
      <c r="C597" s="272"/>
    </row>
    <row r="598" spans="3:3">
      <c r="C598" s="272"/>
    </row>
    <row r="599" spans="3:3">
      <c r="C599" s="272"/>
    </row>
    <row r="600" spans="3:3">
      <c r="C600" s="272"/>
    </row>
    <row r="601" spans="3:3">
      <c r="C601" s="272"/>
    </row>
    <row r="602" spans="3:3">
      <c r="C602" s="272"/>
    </row>
    <row r="603" spans="3:3">
      <c r="C603" s="272"/>
    </row>
    <row r="604" spans="3:3">
      <c r="C604" s="272"/>
    </row>
    <row r="605" spans="3:3">
      <c r="C605" s="272"/>
    </row>
    <row r="606" spans="3:3">
      <c r="C606" s="272"/>
    </row>
    <row r="607" spans="3:3">
      <c r="C607" s="272"/>
    </row>
    <row r="608" spans="3:3">
      <c r="C608" s="272"/>
    </row>
    <row r="609" spans="3:3">
      <c r="C609" s="272"/>
    </row>
    <row r="610" spans="3:3">
      <c r="C610" s="272"/>
    </row>
    <row r="611" spans="3:3">
      <c r="C611" s="272"/>
    </row>
    <row r="612" spans="3:3">
      <c r="C612" s="272"/>
    </row>
    <row r="613" spans="3:3">
      <c r="C613" s="272"/>
    </row>
    <row r="614" spans="3:3">
      <c r="C614" s="272"/>
    </row>
    <row r="615" spans="3:3">
      <c r="C615" s="272"/>
    </row>
    <row r="616" spans="3:3">
      <c r="C616" s="272"/>
    </row>
    <row r="617" spans="3:3">
      <c r="C617" s="272"/>
    </row>
    <row r="618" spans="3:3">
      <c r="C618" s="272"/>
    </row>
    <row r="619" spans="3:3">
      <c r="C619" s="272"/>
    </row>
    <row r="620" spans="3:3">
      <c r="C620" s="272"/>
    </row>
    <row r="621" spans="3:3">
      <c r="C621" s="272"/>
    </row>
    <row r="622" spans="3:3">
      <c r="C622" s="272"/>
    </row>
    <row r="623" spans="3:3">
      <c r="C623" s="272"/>
    </row>
    <row r="624" spans="3:3">
      <c r="C624" s="272"/>
    </row>
    <row r="625" spans="3:3">
      <c r="C625" s="272"/>
    </row>
    <row r="626" spans="3:3">
      <c r="C626" s="272"/>
    </row>
    <row r="627" spans="3:3">
      <c r="C627" s="272"/>
    </row>
    <row r="628" spans="3:3">
      <c r="C628" s="272"/>
    </row>
    <row r="629" spans="3:3">
      <c r="C629" s="272"/>
    </row>
    <row r="630" spans="3:3">
      <c r="C630" s="272"/>
    </row>
    <row r="631" spans="3:3">
      <c r="C631" s="272"/>
    </row>
    <row r="632" spans="3:3">
      <c r="C632" s="272"/>
    </row>
    <row r="633" spans="3:3">
      <c r="C633" s="272"/>
    </row>
    <row r="634" spans="3:3">
      <c r="C634" s="272"/>
    </row>
    <row r="635" spans="3:3">
      <c r="C635" s="272"/>
    </row>
    <row r="636" spans="3:3">
      <c r="C636" s="272"/>
    </row>
    <row r="637" spans="3:3">
      <c r="C637" s="272"/>
    </row>
    <row r="638" spans="3:3">
      <c r="C638" s="272"/>
    </row>
    <row r="639" spans="3:3">
      <c r="C639" s="272"/>
    </row>
    <row r="640" spans="3:3">
      <c r="C640" s="272"/>
    </row>
    <row r="641" spans="3:3">
      <c r="C641" s="272"/>
    </row>
    <row r="642" spans="3:3">
      <c r="C642" s="272"/>
    </row>
    <row r="643" spans="3:3">
      <c r="C643" s="272"/>
    </row>
    <row r="644" spans="3:3">
      <c r="C644" s="272"/>
    </row>
    <row r="645" spans="3:3">
      <c r="C645" s="272"/>
    </row>
    <row r="646" spans="3:3">
      <c r="C646" s="272"/>
    </row>
    <row r="647" spans="3:3">
      <c r="C647" s="272"/>
    </row>
    <row r="648" spans="3:3">
      <c r="C648" s="272"/>
    </row>
    <row r="649" spans="3:3">
      <c r="C649" s="272"/>
    </row>
    <row r="650" spans="3:3">
      <c r="C650" s="272"/>
    </row>
    <row r="651" spans="3:3">
      <c r="C651" s="272"/>
    </row>
    <row r="652" spans="3:3">
      <c r="C652" s="272"/>
    </row>
    <row r="653" spans="3:3">
      <c r="C653" s="272"/>
    </row>
    <row r="654" spans="3:3">
      <c r="C654" s="272"/>
    </row>
    <row r="655" spans="3:3">
      <c r="C655" s="272"/>
    </row>
    <row r="656" spans="3:3">
      <c r="C656" s="272"/>
    </row>
    <row r="657" spans="3:3">
      <c r="C657" s="272"/>
    </row>
    <row r="658" spans="3:3">
      <c r="C658" s="272"/>
    </row>
    <row r="659" spans="3:3">
      <c r="C659" s="272"/>
    </row>
    <row r="660" spans="3:3">
      <c r="C660" s="272"/>
    </row>
    <row r="661" spans="3:3">
      <c r="C661" s="272"/>
    </row>
    <row r="662" spans="3:3">
      <c r="C662" s="272"/>
    </row>
    <row r="663" spans="3:3">
      <c r="C663" s="272"/>
    </row>
    <row r="664" spans="3:3">
      <c r="C664" s="272"/>
    </row>
    <row r="665" spans="3:3">
      <c r="C665" s="272"/>
    </row>
    <row r="666" spans="3:3">
      <c r="C666" s="272"/>
    </row>
    <row r="667" spans="3:3">
      <c r="C667" s="272"/>
    </row>
    <row r="668" spans="3:3">
      <c r="C668" s="272"/>
    </row>
    <row r="669" spans="3:3">
      <c r="C669" s="272"/>
    </row>
    <row r="670" spans="3:3">
      <c r="C670" s="272"/>
    </row>
    <row r="671" spans="3:3">
      <c r="C671" s="272"/>
    </row>
    <row r="672" spans="3:3">
      <c r="C672" s="272"/>
    </row>
    <row r="673" spans="3:3">
      <c r="C673" s="272"/>
    </row>
    <row r="674" spans="3:3">
      <c r="C674" s="272"/>
    </row>
    <row r="675" spans="3:3">
      <c r="C675" s="272"/>
    </row>
    <row r="676" spans="3:3">
      <c r="C676" s="272"/>
    </row>
    <row r="677" spans="3:3">
      <c r="C677" s="272"/>
    </row>
    <row r="678" spans="3:3">
      <c r="C678" s="272"/>
    </row>
    <row r="679" spans="3:3">
      <c r="C679" s="272"/>
    </row>
    <row r="680" spans="3:3">
      <c r="C680" s="272"/>
    </row>
    <row r="681" spans="3:3">
      <c r="C681" s="272"/>
    </row>
    <row r="682" spans="3:3">
      <c r="C682" s="272"/>
    </row>
    <row r="683" spans="3:3">
      <c r="C683" s="272"/>
    </row>
    <row r="684" spans="3:3">
      <c r="C684" s="272"/>
    </row>
    <row r="685" spans="3:3">
      <c r="C685" s="272"/>
    </row>
    <row r="686" spans="3:3">
      <c r="C686" s="272"/>
    </row>
    <row r="687" spans="3:3">
      <c r="C687" s="272"/>
    </row>
    <row r="688" spans="3:3">
      <c r="C688" s="272"/>
    </row>
    <row r="689" spans="3:3">
      <c r="C689" s="272"/>
    </row>
    <row r="690" spans="3:3">
      <c r="C690" s="272"/>
    </row>
    <row r="691" spans="3:3">
      <c r="C691" s="272"/>
    </row>
    <row r="692" spans="3:3">
      <c r="C692" s="272"/>
    </row>
    <row r="693" spans="3:3">
      <c r="C693" s="272"/>
    </row>
    <row r="694" spans="3:3">
      <c r="C694" s="272"/>
    </row>
    <row r="695" spans="3:3">
      <c r="C695" s="272"/>
    </row>
    <row r="696" spans="3:3">
      <c r="C696" s="272"/>
    </row>
    <row r="697" spans="3:3">
      <c r="C697" s="272"/>
    </row>
    <row r="698" spans="3:3">
      <c r="C698" s="272"/>
    </row>
    <row r="699" spans="3:3">
      <c r="C699" s="272"/>
    </row>
    <row r="700" spans="3:3">
      <c r="C700" s="272"/>
    </row>
    <row r="701" spans="3:3">
      <c r="C701" s="272"/>
    </row>
    <row r="702" spans="3:3">
      <c r="C702" s="272"/>
    </row>
    <row r="703" spans="3:3">
      <c r="C703" s="272"/>
    </row>
    <row r="704" spans="3:3">
      <c r="C704" s="272"/>
    </row>
    <row r="705" spans="3:3">
      <c r="C705" s="272"/>
    </row>
    <row r="706" spans="3:3">
      <c r="C706" s="272"/>
    </row>
    <row r="707" spans="3:3">
      <c r="C707" s="272"/>
    </row>
    <row r="708" spans="3:3">
      <c r="C708" s="272"/>
    </row>
    <row r="709" spans="3:3">
      <c r="C709" s="272"/>
    </row>
    <row r="710" spans="3:3">
      <c r="C710" s="272"/>
    </row>
    <row r="711" spans="3:3">
      <c r="C711" s="272"/>
    </row>
    <row r="712" spans="3:3">
      <c r="C712" s="272"/>
    </row>
    <row r="713" spans="3:3">
      <c r="C713" s="272"/>
    </row>
    <row r="714" spans="3:3">
      <c r="C714" s="272"/>
    </row>
    <row r="715" spans="3:3">
      <c r="C715" s="272"/>
    </row>
    <row r="716" spans="3:3">
      <c r="C716" s="272"/>
    </row>
    <row r="717" spans="3:3">
      <c r="C717" s="272"/>
    </row>
    <row r="718" spans="3:3">
      <c r="C718" s="272"/>
    </row>
    <row r="719" spans="3:3">
      <c r="C719" s="272"/>
    </row>
    <row r="720" spans="3:3">
      <c r="C720" s="272"/>
    </row>
    <row r="721" spans="3:3">
      <c r="C721" s="272"/>
    </row>
    <row r="722" spans="3:3">
      <c r="C722" s="272"/>
    </row>
    <row r="723" spans="3:3">
      <c r="C723" s="272"/>
    </row>
    <row r="724" spans="3:3">
      <c r="C724" s="272"/>
    </row>
    <row r="725" spans="3:3">
      <c r="C725" s="272"/>
    </row>
    <row r="726" spans="3:3">
      <c r="C726" s="272"/>
    </row>
    <row r="727" spans="3:3">
      <c r="C727" s="272"/>
    </row>
    <row r="728" spans="3:3">
      <c r="C728" s="272"/>
    </row>
    <row r="729" spans="3:3">
      <c r="C729" s="272"/>
    </row>
    <row r="730" spans="3:3">
      <c r="C730" s="272"/>
    </row>
    <row r="731" spans="3:3">
      <c r="C731" s="272"/>
    </row>
    <row r="732" spans="3:3">
      <c r="C732" s="272"/>
    </row>
    <row r="733" spans="3:3">
      <c r="C733" s="272"/>
    </row>
    <row r="734" spans="3:3">
      <c r="C734" s="272"/>
    </row>
    <row r="735" spans="3:3">
      <c r="C735" s="272"/>
    </row>
    <row r="736" spans="3:3">
      <c r="C736" s="272"/>
    </row>
    <row r="737" spans="3:3">
      <c r="C737" s="272"/>
    </row>
    <row r="738" spans="3:3">
      <c r="C738" s="272"/>
    </row>
    <row r="739" spans="3:3">
      <c r="C739" s="272"/>
    </row>
    <row r="740" spans="3:3">
      <c r="C740" s="272"/>
    </row>
    <row r="741" spans="3:3">
      <c r="C741" s="272"/>
    </row>
    <row r="742" spans="3:3">
      <c r="C742" s="272"/>
    </row>
    <row r="743" spans="3:3">
      <c r="C743" s="272"/>
    </row>
    <row r="744" spans="3:3">
      <c r="C744" s="272"/>
    </row>
    <row r="745" spans="3:3">
      <c r="C745" s="272"/>
    </row>
    <row r="746" spans="3:3">
      <c r="C746" s="272"/>
    </row>
    <row r="747" spans="3:3">
      <c r="C747" s="272"/>
    </row>
    <row r="748" spans="3:3">
      <c r="C748" s="272"/>
    </row>
    <row r="749" spans="3:3">
      <c r="C749" s="272"/>
    </row>
    <row r="750" spans="3:3">
      <c r="C750" s="272"/>
    </row>
    <row r="751" spans="3:3">
      <c r="C751" s="272"/>
    </row>
    <row r="752" spans="3:3">
      <c r="C752" s="272"/>
    </row>
    <row r="753" spans="3:3">
      <c r="C753" s="272"/>
    </row>
    <row r="754" spans="3:3">
      <c r="C754" s="272"/>
    </row>
    <row r="755" spans="3:3">
      <c r="C755" s="272"/>
    </row>
    <row r="756" spans="3:3">
      <c r="C756" s="272"/>
    </row>
    <row r="757" spans="3:3">
      <c r="C757" s="272"/>
    </row>
    <row r="758" spans="3:3">
      <c r="C758" s="272"/>
    </row>
    <row r="759" spans="3:3">
      <c r="C759" s="272"/>
    </row>
    <row r="760" spans="3:3">
      <c r="C760" s="272"/>
    </row>
    <row r="761" spans="3:3">
      <c r="C761" s="272"/>
    </row>
    <row r="762" spans="3:3">
      <c r="C762" s="272"/>
    </row>
    <row r="763" spans="3:3">
      <c r="C763" s="272"/>
    </row>
    <row r="764" spans="3:3">
      <c r="C764" s="272"/>
    </row>
    <row r="765" spans="3:3">
      <c r="C765" s="272"/>
    </row>
    <row r="766" spans="3:3">
      <c r="C766" s="272"/>
    </row>
    <row r="767" spans="3:3">
      <c r="C767" s="272"/>
    </row>
    <row r="768" spans="3:3">
      <c r="C768" s="272"/>
    </row>
    <row r="769" spans="3:3">
      <c r="C769" s="272"/>
    </row>
    <row r="770" spans="3:3">
      <c r="C770" s="272"/>
    </row>
    <row r="771" spans="3:3">
      <c r="C771" s="272"/>
    </row>
    <row r="772" spans="3:3">
      <c r="C772" s="272"/>
    </row>
    <row r="773" spans="3:3">
      <c r="C773" s="272"/>
    </row>
    <row r="774" spans="3:3">
      <c r="C774" s="272"/>
    </row>
    <row r="775" spans="3:3">
      <c r="C775" s="272"/>
    </row>
    <row r="776" spans="3:3">
      <c r="C776" s="272"/>
    </row>
    <row r="777" spans="3:3">
      <c r="C777" s="272"/>
    </row>
    <row r="778" spans="3:3">
      <c r="C778" s="272"/>
    </row>
    <row r="779" spans="3:3">
      <c r="C779" s="272"/>
    </row>
    <row r="780" spans="3:3">
      <c r="C780" s="272"/>
    </row>
    <row r="781" spans="3:3">
      <c r="C781" s="272"/>
    </row>
    <row r="782" spans="3:3">
      <c r="C782" s="272"/>
    </row>
    <row r="783" spans="3:3">
      <c r="C783" s="272"/>
    </row>
    <row r="784" spans="3:3">
      <c r="C784" s="272"/>
    </row>
    <row r="785" spans="3:3">
      <c r="C785" s="272"/>
    </row>
    <row r="786" spans="3:3">
      <c r="C786" s="272"/>
    </row>
    <row r="787" spans="3:3">
      <c r="C787" s="272"/>
    </row>
    <row r="788" spans="3:3">
      <c r="C788" s="272"/>
    </row>
    <row r="789" spans="3:3">
      <c r="C789" s="272"/>
    </row>
    <row r="790" spans="3:3">
      <c r="C790" s="272"/>
    </row>
    <row r="791" spans="3:3">
      <c r="C791" s="272"/>
    </row>
    <row r="792" spans="3:3">
      <c r="C792" s="272"/>
    </row>
    <row r="793" spans="3:3">
      <c r="C793" s="272"/>
    </row>
    <row r="794" spans="3:3">
      <c r="C794" s="272"/>
    </row>
    <row r="795" spans="3:3">
      <c r="C795" s="272"/>
    </row>
    <row r="796" spans="3:3">
      <c r="C796" s="272"/>
    </row>
    <row r="797" spans="3:3">
      <c r="C797" s="272"/>
    </row>
    <row r="798" spans="3:3">
      <c r="C798" s="272"/>
    </row>
    <row r="799" spans="3:3">
      <c r="C799" s="272"/>
    </row>
    <row r="800" spans="3:3">
      <c r="C800" s="272"/>
    </row>
    <row r="801" spans="3:3">
      <c r="C801" s="272"/>
    </row>
    <row r="802" spans="3:3">
      <c r="C802" s="272"/>
    </row>
    <row r="803" spans="3:3">
      <c r="C803" s="272"/>
    </row>
    <row r="804" spans="3:3">
      <c r="C804" s="272"/>
    </row>
    <row r="805" spans="3:3">
      <c r="C805" s="272"/>
    </row>
    <row r="806" spans="3:3">
      <c r="C806" s="272"/>
    </row>
    <row r="807" spans="3:3">
      <c r="C807" s="272"/>
    </row>
    <row r="808" spans="3:3">
      <c r="C808" s="272"/>
    </row>
    <row r="809" spans="3:3">
      <c r="C809" s="272"/>
    </row>
    <row r="810" spans="3:3">
      <c r="C810" s="272"/>
    </row>
    <row r="811" spans="3:3">
      <c r="C811" s="272"/>
    </row>
    <row r="812" spans="3:3">
      <c r="C812" s="272"/>
    </row>
    <row r="813" spans="3:3">
      <c r="C813" s="272"/>
    </row>
    <row r="814" spans="3:3">
      <c r="C814" s="272"/>
    </row>
    <row r="815" spans="3:3">
      <c r="C815" s="272"/>
    </row>
    <row r="816" spans="3:3">
      <c r="C816" s="272"/>
    </row>
    <row r="817" spans="3:3">
      <c r="C817" s="272"/>
    </row>
    <row r="818" spans="3:3">
      <c r="C818" s="272"/>
    </row>
    <row r="819" spans="3:3">
      <c r="C819" s="272"/>
    </row>
    <row r="820" spans="3:3">
      <c r="C820" s="272"/>
    </row>
    <row r="821" spans="3:3">
      <c r="C821" s="272"/>
    </row>
    <row r="822" spans="3:3">
      <c r="C822" s="272"/>
    </row>
    <row r="823" spans="3:3">
      <c r="C823" s="272"/>
    </row>
    <row r="824" spans="3:3">
      <c r="C824" s="272"/>
    </row>
    <row r="825" spans="3:3">
      <c r="C825" s="272"/>
    </row>
    <row r="826" spans="3:3">
      <c r="C826" s="272"/>
    </row>
    <row r="827" spans="3:3">
      <c r="C827" s="272"/>
    </row>
    <row r="828" spans="3:3">
      <c r="C828" s="272"/>
    </row>
    <row r="829" spans="3:3">
      <c r="C829" s="272"/>
    </row>
    <row r="830" spans="3:3">
      <c r="C830" s="272"/>
    </row>
    <row r="831" spans="3:3">
      <c r="C831" s="272"/>
    </row>
    <row r="832" spans="3:3">
      <c r="C832" s="272"/>
    </row>
    <row r="833" spans="3:3">
      <c r="C833" s="272"/>
    </row>
    <row r="834" spans="3:3">
      <c r="C834" s="272"/>
    </row>
    <row r="835" spans="3:3">
      <c r="C835" s="272"/>
    </row>
    <row r="836" spans="3:3">
      <c r="C836" s="272"/>
    </row>
    <row r="837" spans="3:3">
      <c r="C837" s="272"/>
    </row>
    <row r="838" spans="3:3">
      <c r="C838" s="272"/>
    </row>
    <row r="839" spans="3:3">
      <c r="C839" s="272"/>
    </row>
    <row r="840" spans="3:3">
      <c r="C840" s="272"/>
    </row>
    <row r="841" spans="3:3">
      <c r="C841" s="272"/>
    </row>
    <row r="842" spans="3:3">
      <c r="C842" s="272"/>
    </row>
    <row r="843" spans="3:3">
      <c r="C843" s="272"/>
    </row>
    <row r="844" spans="3:3">
      <c r="C844" s="272"/>
    </row>
    <row r="845" spans="3:3">
      <c r="C845" s="272"/>
    </row>
    <row r="846" spans="3:3">
      <c r="C846" s="272"/>
    </row>
    <row r="847" spans="3:3">
      <c r="C847" s="272"/>
    </row>
    <row r="848" spans="3:3">
      <c r="C848" s="272"/>
    </row>
    <row r="849" spans="3:3">
      <c r="C849" s="272"/>
    </row>
    <row r="850" spans="3:3">
      <c r="C850" s="272"/>
    </row>
    <row r="851" spans="3:3">
      <c r="C851" s="272"/>
    </row>
    <row r="852" spans="3:3">
      <c r="C852" s="272"/>
    </row>
    <row r="853" spans="3:3">
      <c r="C853" s="272"/>
    </row>
    <row r="854" spans="3:3">
      <c r="C854" s="272"/>
    </row>
    <row r="855" spans="3:3">
      <c r="C855" s="272"/>
    </row>
    <row r="856" spans="3:3">
      <c r="C856" s="272"/>
    </row>
    <row r="857" spans="3:3">
      <c r="C857" s="272"/>
    </row>
    <row r="858" spans="3:3">
      <c r="C858" s="272"/>
    </row>
    <row r="859" spans="3:3">
      <c r="C859" s="272"/>
    </row>
    <row r="860" spans="3:3">
      <c r="C860" s="272"/>
    </row>
    <row r="861" spans="3:3">
      <c r="C861" s="272"/>
    </row>
    <row r="862" spans="3:3">
      <c r="C862" s="272"/>
    </row>
    <row r="863" spans="3:3">
      <c r="C863" s="272"/>
    </row>
    <row r="864" spans="3:3">
      <c r="C864" s="272"/>
    </row>
    <row r="865" spans="3:3">
      <c r="C865" s="272"/>
    </row>
    <row r="866" spans="3:3">
      <c r="C866" s="272"/>
    </row>
    <row r="867" spans="3:3">
      <c r="C867" s="272"/>
    </row>
    <row r="868" spans="3:3">
      <c r="C868" s="272"/>
    </row>
    <row r="869" spans="3:3">
      <c r="C869" s="272"/>
    </row>
    <row r="870" spans="3:3">
      <c r="C870" s="272"/>
    </row>
    <row r="871" spans="3:3">
      <c r="C871" s="272"/>
    </row>
    <row r="872" spans="3:3">
      <c r="C872" s="272"/>
    </row>
    <row r="873" spans="3:3">
      <c r="C873" s="272"/>
    </row>
    <row r="874" spans="3:3">
      <c r="C874" s="272"/>
    </row>
    <row r="875" spans="3:3">
      <c r="C875" s="272"/>
    </row>
    <row r="876" spans="3:3">
      <c r="C876" s="272"/>
    </row>
    <row r="877" spans="3:3">
      <c r="C877" s="272"/>
    </row>
    <row r="878" spans="3:3">
      <c r="C878" s="272"/>
    </row>
    <row r="879" spans="3:3">
      <c r="C879" s="272"/>
    </row>
    <row r="880" spans="3:3">
      <c r="C880" s="272"/>
    </row>
    <row r="881" spans="3:3">
      <c r="C881" s="272"/>
    </row>
    <row r="882" spans="3:3">
      <c r="C882" s="272"/>
    </row>
    <row r="883" spans="3:3">
      <c r="C883" s="272"/>
    </row>
    <row r="884" spans="3:3">
      <c r="C884" s="272"/>
    </row>
    <row r="885" spans="3:3">
      <c r="C885" s="272"/>
    </row>
    <row r="886" spans="3:3">
      <c r="C886" s="272"/>
    </row>
    <row r="887" spans="3:3">
      <c r="C887" s="272"/>
    </row>
    <row r="888" spans="3:3">
      <c r="C888" s="272"/>
    </row>
    <row r="889" spans="3:3">
      <c r="C889" s="272"/>
    </row>
    <row r="890" spans="3:3">
      <c r="C890" s="272"/>
    </row>
    <row r="891" spans="3:3">
      <c r="C891" s="272"/>
    </row>
    <row r="892" spans="3:3">
      <c r="C892" s="272"/>
    </row>
    <row r="893" spans="3:3">
      <c r="C893" s="272"/>
    </row>
    <row r="894" spans="3:3">
      <c r="C894" s="272"/>
    </row>
    <row r="895" spans="3:3">
      <c r="C895" s="272"/>
    </row>
    <row r="896" spans="3:3">
      <c r="C896" s="272"/>
    </row>
    <row r="897" spans="3:3">
      <c r="C897" s="272"/>
    </row>
    <row r="898" spans="3:3">
      <c r="C898" s="272"/>
    </row>
    <row r="899" spans="3:3">
      <c r="C899" s="272"/>
    </row>
    <row r="900" spans="3:3">
      <c r="C900" s="272"/>
    </row>
    <row r="901" spans="3:3">
      <c r="C901" s="272"/>
    </row>
    <row r="902" spans="3:3">
      <c r="C902" s="272"/>
    </row>
    <row r="903" spans="3:3">
      <c r="C903" s="272"/>
    </row>
    <row r="904" spans="3:3">
      <c r="C904" s="272"/>
    </row>
    <row r="905" spans="3:3">
      <c r="C905" s="272"/>
    </row>
    <row r="906" spans="3:3">
      <c r="C906" s="272"/>
    </row>
    <row r="907" spans="3:3">
      <c r="C907" s="272"/>
    </row>
    <row r="908" spans="3:3">
      <c r="C908" s="272"/>
    </row>
    <row r="909" spans="3:3">
      <c r="C909" s="272"/>
    </row>
    <row r="910" spans="3:3">
      <c r="C910" s="272"/>
    </row>
    <row r="911" spans="3:3">
      <c r="C911" s="272"/>
    </row>
    <row r="912" spans="3:3">
      <c r="C912" s="272"/>
    </row>
    <row r="913" spans="3:3">
      <c r="C913" s="272"/>
    </row>
    <row r="914" spans="3:3">
      <c r="C914" s="272"/>
    </row>
    <row r="915" spans="3:3">
      <c r="C915" s="272"/>
    </row>
    <row r="916" spans="3:3">
      <c r="C916" s="272"/>
    </row>
    <row r="917" spans="3:3">
      <c r="C917" s="272"/>
    </row>
    <row r="918" spans="3:3">
      <c r="C918" s="272"/>
    </row>
    <row r="919" spans="3:3">
      <c r="C919" s="272"/>
    </row>
    <row r="920" spans="3:3">
      <c r="C920" s="272"/>
    </row>
    <row r="921" spans="3:3">
      <c r="C921" s="272"/>
    </row>
    <row r="922" spans="3:3">
      <c r="C922" s="272"/>
    </row>
    <row r="923" spans="3:3">
      <c r="C923" s="272"/>
    </row>
    <row r="924" spans="3:3">
      <c r="C924" s="272"/>
    </row>
    <row r="925" spans="3:3">
      <c r="C925" s="272"/>
    </row>
    <row r="926" spans="3:3">
      <c r="C926" s="272"/>
    </row>
    <row r="927" spans="3:3">
      <c r="C927" s="272"/>
    </row>
    <row r="928" spans="3:3">
      <c r="C928" s="272"/>
    </row>
    <row r="929" spans="3:3">
      <c r="C929" s="272"/>
    </row>
    <row r="930" spans="3:3">
      <c r="C930" s="272"/>
    </row>
    <row r="931" spans="3:3">
      <c r="C931" s="272"/>
    </row>
    <row r="932" spans="3:3">
      <c r="C932" s="272"/>
    </row>
    <row r="933" spans="3:3">
      <c r="C933" s="272"/>
    </row>
    <row r="934" spans="3:3">
      <c r="C934" s="272"/>
    </row>
    <row r="935" spans="3:3">
      <c r="C935" s="272"/>
    </row>
    <row r="936" spans="3:3">
      <c r="C936" s="272"/>
    </row>
    <row r="937" spans="3:3">
      <c r="C937" s="272"/>
    </row>
    <row r="938" spans="3:3">
      <c r="C938" s="272"/>
    </row>
    <row r="939" spans="3:3">
      <c r="C939" s="272"/>
    </row>
    <row r="940" spans="3:3">
      <c r="C940" s="272"/>
    </row>
    <row r="941" spans="3:3">
      <c r="C941" s="272"/>
    </row>
    <row r="942" spans="3:3">
      <c r="C942" s="272"/>
    </row>
    <row r="943" spans="3:3">
      <c r="C943" s="272"/>
    </row>
    <row r="944" spans="3:3">
      <c r="C944" s="272"/>
    </row>
    <row r="945" spans="3:3">
      <c r="C945" s="272"/>
    </row>
    <row r="946" spans="3:3">
      <c r="C946" s="272"/>
    </row>
    <row r="947" spans="3:3">
      <c r="C947" s="272"/>
    </row>
    <row r="948" spans="3:3">
      <c r="C948" s="272"/>
    </row>
    <row r="949" spans="3:3">
      <c r="C949" s="272"/>
    </row>
    <row r="950" spans="3:3">
      <c r="C950" s="272"/>
    </row>
    <row r="951" spans="3:3">
      <c r="C951" s="272"/>
    </row>
    <row r="952" spans="3:3">
      <c r="C952" s="272"/>
    </row>
    <row r="953" spans="3:3">
      <c r="C953" s="272"/>
    </row>
    <row r="954" spans="3:3">
      <c r="C954" s="272"/>
    </row>
    <row r="955" spans="3:3">
      <c r="C955" s="272"/>
    </row>
    <row r="956" spans="3:3">
      <c r="C956" s="272"/>
    </row>
    <row r="957" spans="3:3">
      <c r="C957" s="272"/>
    </row>
    <row r="958" spans="3:3">
      <c r="C958" s="272"/>
    </row>
    <row r="959" spans="3:3">
      <c r="C959" s="272"/>
    </row>
    <row r="960" spans="3:3">
      <c r="C960" s="272"/>
    </row>
    <row r="961" spans="3:3">
      <c r="C961" s="272"/>
    </row>
    <row r="962" spans="3:3">
      <c r="C962" s="272"/>
    </row>
    <row r="963" spans="3:3">
      <c r="C963" s="272"/>
    </row>
    <row r="964" spans="3:3">
      <c r="C964" s="272"/>
    </row>
    <row r="965" spans="3:3">
      <c r="C965" s="272"/>
    </row>
    <row r="966" spans="3:3">
      <c r="C966" s="272"/>
    </row>
    <row r="967" spans="3:3">
      <c r="C967" s="272"/>
    </row>
    <row r="968" spans="3:3">
      <c r="C968" s="272"/>
    </row>
    <row r="969" spans="3:3">
      <c r="C969" s="272"/>
    </row>
    <row r="970" spans="3:3">
      <c r="C970" s="272"/>
    </row>
    <row r="971" spans="3:3">
      <c r="C971" s="272"/>
    </row>
    <row r="972" spans="3:3">
      <c r="C972" s="272"/>
    </row>
    <row r="973" spans="3:3">
      <c r="C973" s="272"/>
    </row>
    <row r="974" spans="3:3">
      <c r="C974" s="272"/>
    </row>
    <row r="975" spans="3:3">
      <c r="C975" s="272"/>
    </row>
    <row r="976" spans="3:3">
      <c r="C976" s="272"/>
    </row>
    <row r="977" spans="3:3">
      <c r="C977" s="272"/>
    </row>
    <row r="978" spans="3:3">
      <c r="C978" s="272"/>
    </row>
    <row r="979" spans="3:3">
      <c r="C979" s="272"/>
    </row>
    <row r="980" spans="3:3">
      <c r="C980" s="272"/>
    </row>
    <row r="981" spans="3:3">
      <c r="C981" s="272"/>
    </row>
    <row r="982" spans="3:3">
      <c r="C982" s="272"/>
    </row>
    <row r="983" spans="3:3">
      <c r="C983" s="272"/>
    </row>
    <row r="984" spans="3:3">
      <c r="C984" s="272"/>
    </row>
    <row r="985" spans="3:3">
      <c r="C985" s="272"/>
    </row>
    <row r="986" spans="3:3">
      <c r="C986" s="272"/>
    </row>
    <row r="987" spans="3:3">
      <c r="C987" s="272"/>
    </row>
    <row r="988" spans="3:3">
      <c r="C988" s="272"/>
    </row>
    <row r="989" spans="3:3">
      <c r="C989" s="272"/>
    </row>
    <row r="990" spans="3:3">
      <c r="C990" s="272"/>
    </row>
    <row r="991" spans="3:3">
      <c r="C991" s="272"/>
    </row>
    <row r="992" spans="3:3">
      <c r="C992" s="272"/>
    </row>
    <row r="993" spans="3:3">
      <c r="C993" s="272"/>
    </row>
    <row r="994" spans="3:3">
      <c r="C994" s="272"/>
    </row>
    <row r="995" spans="3:3">
      <c r="C995" s="272"/>
    </row>
    <row r="996" spans="3:3">
      <c r="C996" s="272"/>
    </row>
    <row r="997" spans="3:3">
      <c r="C997" s="272"/>
    </row>
    <row r="998" spans="3:3">
      <c r="C998" s="272"/>
    </row>
    <row r="999" spans="3:3">
      <c r="C999" s="272"/>
    </row>
    <row r="1000" spans="3:3">
      <c r="C1000" s="272"/>
    </row>
    <row r="1001" spans="3:3">
      <c r="C1001" s="272"/>
    </row>
    <row r="1002" spans="3:3">
      <c r="C1002" s="272"/>
    </row>
    <row r="1003" spans="3:3">
      <c r="C1003" s="272"/>
    </row>
    <row r="1004" spans="3:3">
      <c r="C1004" s="272"/>
    </row>
    <row r="1005" spans="3:3">
      <c r="C1005" s="272"/>
    </row>
    <row r="1006" spans="3:3">
      <c r="C1006" s="272"/>
    </row>
    <row r="1007" spans="3:3">
      <c r="C1007" s="272"/>
    </row>
    <row r="1008" spans="3:3">
      <c r="C1008" s="272"/>
    </row>
    <row r="1009" spans="3:3">
      <c r="C1009" s="272"/>
    </row>
    <row r="1010" spans="3:3">
      <c r="C1010" s="272"/>
    </row>
    <row r="1011" spans="3:3">
      <c r="C1011" s="272"/>
    </row>
    <row r="1012" spans="3:3">
      <c r="C1012" s="272"/>
    </row>
    <row r="1013" spans="3:3">
      <c r="C1013" s="272"/>
    </row>
    <row r="1014" spans="3:3">
      <c r="C1014" s="272"/>
    </row>
    <row r="1015" spans="3:3">
      <c r="C1015" s="272"/>
    </row>
    <row r="1016" spans="3:3">
      <c r="C1016" s="272"/>
    </row>
    <row r="1017" spans="3:3">
      <c r="C1017" s="272"/>
    </row>
    <row r="1018" spans="3:3">
      <c r="C1018" s="272"/>
    </row>
    <row r="1019" spans="3:3">
      <c r="C1019" s="272"/>
    </row>
    <row r="1020" spans="3:3">
      <c r="C1020" s="272"/>
    </row>
    <row r="1021" spans="3:3">
      <c r="C1021" s="272"/>
    </row>
    <row r="1022" spans="3:3">
      <c r="C1022" s="272"/>
    </row>
    <row r="1023" spans="3:3">
      <c r="C1023" s="272"/>
    </row>
    <row r="1024" spans="3:3">
      <c r="C1024" s="272"/>
    </row>
    <row r="1025" spans="3:3">
      <c r="C1025" s="272"/>
    </row>
    <row r="1026" spans="3:3">
      <c r="C1026" s="272"/>
    </row>
    <row r="1027" spans="3:3">
      <c r="C1027" s="272"/>
    </row>
    <row r="1028" spans="3:3">
      <c r="C1028" s="272"/>
    </row>
    <row r="1029" spans="3:3">
      <c r="C1029" s="272"/>
    </row>
    <row r="1030" spans="3:3">
      <c r="C1030" s="272"/>
    </row>
    <row r="1031" spans="3:3">
      <c r="C1031" s="272"/>
    </row>
    <row r="1032" spans="3:3">
      <c r="C1032" s="272"/>
    </row>
    <row r="1033" spans="3:3">
      <c r="C1033" s="272"/>
    </row>
    <row r="1034" spans="3:3">
      <c r="C1034" s="272"/>
    </row>
    <row r="1035" spans="3:3">
      <c r="C1035" s="272"/>
    </row>
    <row r="1036" spans="3:3">
      <c r="C1036" s="272"/>
    </row>
    <row r="1037" spans="3:3">
      <c r="C1037" s="272"/>
    </row>
    <row r="1038" spans="3:3">
      <c r="C1038" s="272"/>
    </row>
    <row r="1039" spans="3:3">
      <c r="C1039" s="272"/>
    </row>
    <row r="1040" spans="3:3">
      <c r="C1040" s="272"/>
    </row>
    <row r="1041" spans="3:3">
      <c r="C1041" s="272"/>
    </row>
    <row r="1042" spans="3:3">
      <c r="C1042" s="272"/>
    </row>
    <row r="1043" spans="3:3">
      <c r="C1043" s="272"/>
    </row>
    <row r="1044" spans="3:3">
      <c r="C1044" s="272"/>
    </row>
    <row r="1045" spans="3:3">
      <c r="C1045" s="272"/>
    </row>
    <row r="1046" spans="3:3">
      <c r="C1046" s="272"/>
    </row>
    <row r="1047" spans="3:3">
      <c r="C1047" s="272"/>
    </row>
    <row r="1048" spans="3:3">
      <c r="C1048" s="272"/>
    </row>
    <row r="1049" spans="3:3">
      <c r="C1049" s="272"/>
    </row>
    <row r="1050" spans="3:3">
      <c r="C1050" s="272"/>
    </row>
    <row r="1051" spans="3:3">
      <c r="C1051" s="272"/>
    </row>
    <row r="1052" spans="3:3">
      <c r="C1052" s="272"/>
    </row>
    <row r="1053" spans="3:3">
      <c r="C1053" s="272"/>
    </row>
    <row r="1054" spans="3:3">
      <c r="C1054" s="272"/>
    </row>
    <row r="1055" spans="3:3">
      <c r="C1055" s="272"/>
    </row>
    <row r="1056" spans="3:3">
      <c r="C1056" s="272"/>
    </row>
    <row r="1057" spans="3:3">
      <c r="C1057" s="272"/>
    </row>
    <row r="1058" spans="3:3">
      <c r="C1058" s="272"/>
    </row>
    <row r="1059" spans="3:3">
      <c r="C1059" s="272"/>
    </row>
    <row r="1060" spans="3:3">
      <c r="C1060" s="272"/>
    </row>
    <row r="1061" spans="3:3">
      <c r="C1061" s="272"/>
    </row>
    <row r="1062" spans="3:3">
      <c r="C1062" s="272"/>
    </row>
    <row r="1063" spans="3:3">
      <c r="C1063" s="272"/>
    </row>
    <row r="1064" spans="3:3">
      <c r="C1064" s="272"/>
    </row>
    <row r="1065" spans="3:3">
      <c r="C1065" s="272"/>
    </row>
    <row r="1066" spans="3:3">
      <c r="C1066" s="272"/>
    </row>
    <row r="1067" spans="3:3">
      <c r="C1067" s="272"/>
    </row>
    <row r="1068" spans="3:3">
      <c r="C1068" s="272"/>
    </row>
    <row r="1069" spans="3:3">
      <c r="C1069" s="272"/>
    </row>
    <row r="1070" spans="3:3">
      <c r="C1070" s="272"/>
    </row>
    <row r="1071" spans="3:3">
      <c r="C1071" s="272"/>
    </row>
    <row r="1072" spans="3:3">
      <c r="C1072" s="272"/>
    </row>
    <row r="1073" spans="3:3">
      <c r="C1073" s="272"/>
    </row>
    <row r="1074" spans="3:3">
      <c r="C1074" s="272"/>
    </row>
    <row r="1075" spans="3:3">
      <c r="C1075" s="272"/>
    </row>
    <row r="1076" spans="3:3">
      <c r="C1076" s="272"/>
    </row>
    <row r="1077" spans="3:3">
      <c r="C1077" s="272"/>
    </row>
    <row r="1078" spans="3:3">
      <c r="C1078" s="272"/>
    </row>
    <row r="1079" spans="3:3">
      <c r="C1079" s="272"/>
    </row>
    <row r="1080" spans="3:3">
      <c r="C1080" s="272"/>
    </row>
    <row r="1081" spans="3:3">
      <c r="C1081" s="272"/>
    </row>
    <row r="1082" spans="3:3">
      <c r="C1082" s="272"/>
    </row>
    <row r="1083" spans="3:3">
      <c r="C1083" s="272"/>
    </row>
    <row r="1084" spans="3:3">
      <c r="C1084" s="272"/>
    </row>
    <row r="1085" spans="3:3">
      <c r="C1085" s="272"/>
    </row>
    <row r="1086" spans="3:3">
      <c r="C1086" s="272"/>
    </row>
    <row r="1087" spans="3:3">
      <c r="C1087" s="272"/>
    </row>
    <row r="1088" spans="3:3">
      <c r="C1088" s="272"/>
    </row>
    <row r="1089" spans="3:3">
      <c r="C1089" s="272"/>
    </row>
    <row r="1090" spans="3:3">
      <c r="C1090" s="272"/>
    </row>
    <row r="1091" spans="3:3">
      <c r="C1091" s="272"/>
    </row>
    <row r="1092" spans="3:3">
      <c r="C1092" s="272"/>
    </row>
    <row r="1093" spans="3:3">
      <c r="C1093" s="272"/>
    </row>
    <row r="1094" spans="3:3">
      <c r="C1094" s="272"/>
    </row>
    <row r="1095" spans="3:3">
      <c r="C1095" s="272"/>
    </row>
    <row r="1096" spans="3:3">
      <c r="C1096" s="272"/>
    </row>
    <row r="1097" spans="3:3">
      <c r="C1097" s="272"/>
    </row>
    <row r="1098" spans="3:3">
      <c r="C1098" s="272"/>
    </row>
    <row r="1099" spans="3:3">
      <c r="C1099" s="272"/>
    </row>
    <row r="1100" spans="3:3">
      <c r="C1100" s="272"/>
    </row>
    <row r="1101" spans="3:3">
      <c r="C1101" s="272"/>
    </row>
    <row r="1102" spans="3:3">
      <c r="C1102" s="272"/>
    </row>
    <row r="1103" spans="3:3">
      <c r="C1103" s="272"/>
    </row>
    <row r="1104" spans="3:3">
      <c r="C1104" s="272"/>
    </row>
    <row r="1105" spans="3:3">
      <c r="C1105" s="272"/>
    </row>
    <row r="1106" spans="3:3">
      <c r="C1106" s="272"/>
    </row>
    <row r="1107" spans="3:3">
      <c r="C1107" s="272"/>
    </row>
    <row r="1108" spans="3:3">
      <c r="C1108" s="272"/>
    </row>
    <row r="1109" spans="3:3">
      <c r="C1109" s="272"/>
    </row>
    <row r="1110" spans="3:3">
      <c r="C1110" s="272"/>
    </row>
    <row r="1111" spans="3:3">
      <c r="C1111" s="272"/>
    </row>
    <row r="1112" spans="3:3">
      <c r="C1112" s="272"/>
    </row>
    <row r="1113" spans="3:3">
      <c r="C1113" s="272"/>
    </row>
    <row r="1114" spans="3:3">
      <c r="C1114" s="272"/>
    </row>
    <row r="1115" spans="3:3">
      <c r="C1115" s="272"/>
    </row>
    <row r="1116" spans="3:3">
      <c r="C1116" s="272"/>
    </row>
    <row r="1117" spans="3:3">
      <c r="C1117" s="272"/>
    </row>
    <row r="1118" spans="3:3">
      <c r="C1118" s="272"/>
    </row>
    <row r="1119" spans="3:3">
      <c r="C1119" s="272"/>
    </row>
    <row r="1120" spans="3:3">
      <c r="C1120" s="272"/>
    </row>
    <row r="1121" spans="3:3">
      <c r="C1121" s="272"/>
    </row>
    <row r="1122" spans="3:3">
      <c r="C1122" s="272"/>
    </row>
    <row r="1123" spans="3:3">
      <c r="C1123" s="272"/>
    </row>
    <row r="1124" spans="3:3">
      <c r="C1124" s="272"/>
    </row>
    <row r="1125" spans="3:3">
      <c r="C1125" s="272"/>
    </row>
    <row r="1126" spans="3:3">
      <c r="C1126" s="272"/>
    </row>
    <row r="1127" spans="3:3">
      <c r="C1127" s="272"/>
    </row>
    <row r="1128" spans="3:3">
      <c r="C1128" s="272"/>
    </row>
    <row r="1129" spans="3:3">
      <c r="C1129" s="272"/>
    </row>
    <row r="1130" spans="3:3">
      <c r="C1130" s="272"/>
    </row>
    <row r="1131" spans="3:3">
      <c r="C1131" s="272"/>
    </row>
    <row r="1132" spans="3:3">
      <c r="C1132" s="272"/>
    </row>
    <row r="1133" spans="3:3">
      <c r="C1133" s="272"/>
    </row>
    <row r="1134" spans="3:3">
      <c r="C1134" s="272"/>
    </row>
    <row r="1135" spans="3:3">
      <c r="C1135" s="272"/>
    </row>
    <row r="1136" spans="3:3">
      <c r="C1136" s="272"/>
    </row>
    <row r="1137" spans="3:3">
      <c r="C1137" s="272"/>
    </row>
    <row r="1138" spans="3:3">
      <c r="C1138" s="272"/>
    </row>
    <row r="1139" spans="3:3">
      <c r="C1139" s="272"/>
    </row>
    <row r="1140" spans="3:3">
      <c r="C1140" s="272"/>
    </row>
    <row r="1141" spans="3:3">
      <c r="C1141" s="272"/>
    </row>
    <row r="1142" spans="3:3">
      <c r="C1142" s="272"/>
    </row>
    <row r="1143" spans="3:3">
      <c r="C1143" s="272"/>
    </row>
    <row r="1144" spans="3:3">
      <c r="C1144" s="272"/>
    </row>
    <row r="1145" spans="3:3">
      <c r="C1145" s="272"/>
    </row>
    <row r="1146" spans="3:3">
      <c r="C1146" s="272"/>
    </row>
    <row r="1147" spans="3:3">
      <c r="C1147" s="272"/>
    </row>
    <row r="1148" spans="3:3">
      <c r="C1148" s="272"/>
    </row>
    <row r="1149" spans="3:3">
      <c r="C1149" s="272"/>
    </row>
    <row r="1150" spans="3:3">
      <c r="C1150" s="272"/>
    </row>
    <row r="1151" spans="3:3">
      <c r="C1151" s="272"/>
    </row>
    <row r="1152" spans="3:3">
      <c r="C1152" s="272"/>
    </row>
    <row r="1153" spans="3:3">
      <c r="C1153" s="272"/>
    </row>
    <row r="1154" spans="3:3">
      <c r="C1154" s="272"/>
    </row>
    <row r="1155" spans="3:3">
      <c r="C1155" s="272"/>
    </row>
    <row r="1156" spans="3:3">
      <c r="C1156" s="272"/>
    </row>
    <row r="1157" spans="3:3">
      <c r="C1157" s="272"/>
    </row>
    <row r="1158" spans="3:3">
      <c r="C1158" s="272"/>
    </row>
    <row r="1159" spans="3:3">
      <c r="C1159" s="272"/>
    </row>
    <row r="1160" spans="3:3">
      <c r="C1160" s="272"/>
    </row>
    <row r="1161" spans="3:3">
      <c r="C1161" s="272"/>
    </row>
    <row r="1162" spans="3:3">
      <c r="C1162" s="272"/>
    </row>
    <row r="1163" spans="3:3">
      <c r="C1163" s="272"/>
    </row>
    <row r="1164" spans="3:3">
      <c r="C1164" s="272"/>
    </row>
    <row r="1165" spans="3:3">
      <c r="C1165" s="272"/>
    </row>
    <row r="1166" spans="3:3">
      <c r="C1166" s="272"/>
    </row>
    <row r="1167" spans="3:3">
      <c r="C1167" s="272"/>
    </row>
    <row r="1168" spans="3:3">
      <c r="C1168" s="272"/>
    </row>
    <row r="1169" spans="3:3">
      <c r="C1169" s="272"/>
    </row>
    <row r="1170" spans="3:3">
      <c r="C1170" s="272"/>
    </row>
    <row r="1171" spans="3:3">
      <c r="C1171" s="272"/>
    </row>
    <row r="1172" spans="3:3">
      <c r="C1172" s="272"/>
    </row>
    <row r="1173" spans="3:3">
      <c r="C1173" s="272"/>
    </row>
    <row r="1174" spans="3:3">
      <c r="C1174" s="272"/>
    </row>
    <row r="1175" spans="3:3">
      <c r="C1175" s="272"/>
    </row>
    <row r="1176" spans="3:3">
      <c r="C1176" s="272"/>
    </row>
    <row r="1177" spans="3:3">
      <c r="C1177" s="272"/>
    </row>
    <row r="1178" spans="3:3">
      <c r="C1178" s="272"/>
    </row>
    <row r="1179" spans="3:3">
      <c r="C1179" s="272"/>
    </row>
    <row r="1180" spans="3:3">
      <c r="C1180" s="272"/>
    </row>
    <row r="1181" spans="3:3">
      <c r="C1181" s="272"/>
    </row>
    <row r="1182" spans="3:3">
      <c r="C1182" s="272"/>
    </row>
    <row r="1183" spans="3:3">
      <c r="C1183" s="272"/>
    </row>
    <row r="1184" spans="3:3">
      <c r="C1184" s="272"/>
    </row>
    <row r="1185" spans="3:3">
      <c r="C1185" s="272"/>
    </row>
    <row r="1186" spans="3:3">
      <c r="C1186" s="272"/>
    </row>
    <row r="1187" spans="3:3">
      <c r="C1187" s="272"/>
    </row>
    <row r="1188" spans="3:3">
      <c r="C1188" s="272"/>
    </row>
    <row r="1189" spans="3:3">
      <c r="C1189" s="272"/>
    </row>
    <row r="1190" spans="3:3">
      <c r="C1190" s="272"/>
    </row>
    <row r="1191" spans="3:3">
      <c r="C1191" s="272"/>
    </row>
    <row r="1192" spans="3:3">
      <c r="C1192" s="272"/>
    </row>
    <row r="1193" spans="3:3">
      <c r="C1193" s="272"/>
    </row>
    <row r="1194" spans="3:3">
      <c r="C1194" s="272"/>
    </row>
    <row r="1195" spans="3:3">
      <c r="C1195" s="272"/>
    </row>
    <row r="1196" spans="3:3">
      <c r="C1196" s="272"/>
    </row>
    <row r="1197" spans="3:3">
      <c r="C1197" s="272"/>
    </row>
    <row r="1198" spans="3:3">
      <c r="C1198" s="272"/>
    </row>
    <row r="1199" spans="3:3">
      <c r="C1199" s="272"/>
    </row>
    <row r="1200" spans="3:3">
      <c r="C1200" s="272"/>
    </row>
    <row r="1201" spans="3:3">
      <c r="C1201" s="272"/>
    </row>
    <row r="1202" spans="3:3">
      <c r="C1202" s="272"/>
    </row>
    <row r="1203" spans="3:3">
      <c r="C1203" s="272"/>
    </row>
    <row r="1204" spans="3:3">
      <c r="C1204" s="272"/>
    </row>
    <row r="1205" spans="3:3">
      <c r="C1205" s="272"/>
    </row>
    <row r="1206" spans="3:3">
      <c r="C1206" s="272"/>
    </row>
    <row r="1207" spans="3:3">
      <c r="C1207" s="272"/>
    </row>
    <row r="1208" spans="3:3">
      <c r="C1208" s="272"/>
    </row>
    <row r="1209" spans="3:3">
      <c r="C1209" s="272"/>
    </row>
    <row r="1210" spans="3:3">
      <c r="C1210" s="272"/>
    </row>
    <row r="1211" spans="3:3">
      <c r="C1211" s="272"/>
    </row>
    <row r="1212" spans="3:3">
      <c r="C1212" s="272"/>
    </row>
    <row r="1213" spans="3:3">
      <c r="C1213" s="272"/>
    </row>
    <row r="1214" spans="3:3">
      <c r="C1214" s="272"/>
    </row>
    <row r="1215" spans="3:3">
      <c r="C1215" s="272"/>
    </row>
    <row r="1216" spans="3:3">
      <c r="C1216" s="272"/>
    </row>
    <row r="1217" spans="3:3">
      <c r="C1217" s="272"/>
    </row>
    <row r="1218" spans="3:3">
      <c r="C1218" s="272"/>
    </row>
    <row r="1219" spans="3:3">
      <c r="C1219" s="272"/>
    </row>
    <row r="1220" spans="3:3">
      <c r="C1220" s="272"/>
    </row>
    <row r="1221" spans="3:3">
      <c r="C1221" s="272"/>
    </row>
    <row r="1222" spans="3:3">
      <c r="C1222" s="272"/>
    </row>
    <row r="1223" spans="3:3">
      <c r="C1223" s="272"/>
    </row>
    <row r="1224" spans="3:3">
      <c r="C1224" s="272"/>
    </row>
    <row r="1225" spans="3:3">
      <c r="C1225" s="272"/>
    </row>
    <row r="1226" spans="3:3">
      <c r="C1226" s="272"/>
    </row>
    <row r="1227" spans="3:3">
      <c r="C1227" s="272"/>
    </row>
    <row r="1228" spans="3:3">
      <c r="C1228" s="272"/>
    </row>
    <row r="1229" spans="3:3">
      <c r="C1229" s="272"/>
    </row>
    <row r="1230" spans="3:3">
      <c r="C1230" s="272"/>
    </row>
    <row r="1231" spans="3:3">
      <c r="C1231" s="272"/>
    </row>
    <row r="1232" spans="3:3">
      <c r="C1232" s="272"/>
    </row>
    <row r="1233" spans="3:3">
      <c r="C1233" s="272"/>
    </row>
    <row r="1234" spans="3:3">
      <c r="C1234" s="272"/>
    </row>
    <row r="1235" spans="3:3">
      <c r="C1235" s="272"/>
    </row>
    <row r="1236" spans="3:3">
      <c r="C1236" s="272"/>
    </row>
    <row r="1237" spans="3:3">
      <c r="C1237" s="272"/>
    </row>
    <row r="1238" spans="3:3">
      <c r="C1238" s="272"/>
    </row>
    <row r="1239" spans="3:3">
      <c r="C1239" s="272"/>
    </row>
    <row r="1240" spans="3:3">
      <c r="C1240" s="272"/>
    </row>
    <row r="1241" spans="3:3">
      <c r="C1241" s="272"/>
    </row>
    <row r="1242" spans="3:3">
      <c r="C1242" s="272"/>
    </row>
    <row r="1243" spans="3:3">
      <c r="C1243" s="272"/>
    </row>
    <row r="1244" spans="3:3">
      <c r="C1244" s="272"/>
    </row>
    <row r="1245" spans="3:3">
      <c r="C1245" s="272"/>
    </row>
    <row r="1246" spans="3:3">
      <c r="C1246" s="272"/>
    </row>
    <row r="1247" spans="3:3">
      <c r="C1247" s="272"/>
    </row>
    <row r="1248" spans="3:3">
      <c r="C1248" s="272"/>
    </row>
    <row r="1249" spans="3:3">
      <c r="C1249" s="272"/>
    </row>
    <row r="1250" spans="3:3">
      <c r="C1250" s="272"/>
    </row>
    <row r="1251" spans="3:3">
      <c r="C1251" s="272"/>
    </row>
    <row r="1252" spans="3:3">
      <c r="C1252" s="272"/>
    </row>
    <row r="1253" spans="3:3">
      <c r="C1253" s="272"/>
    </row>
    <row r="1254" spans="3:3">
      <c r="C1254" s="272"/>
    </row>
    <row r="1255" spans="3:3">
      <c r="C1255" s="272"/>
    </row>
    <row r="1256" spans="3:3">
      <c r="C1256" s="272"/>
    </row>
    <row r="1257" spans="3:3">
      <c r="C1257" s="272"/>
    </row>
    <row r="1258" spans="3:3">
      <c r="C1258" s="272"/>
    </row>
    <row r="1259" spans="3:3">
      <c r="C1259" s="272"/>
    </row>
    <row r="1260" spans="3:3">
      <c r="C1260" s="272"/>
    </row>
    <row r="1261" spans="3:3">
      <c r="C1261" s="272"/>
    </row>
    <row r="1262" spans="3:3">
      <c r="C1262" s="272"/>
    </row>
    <row r="1263" spans="3:3">
      <c r="C1263" s="272"/>
    </row>
    <row r="1264" spans="3:3">
      <c r="C1264" s="272"/>
    </row>
    <row r="1265" spans="3:3">
      <c r="C1265" s="272"/>
    </row>
    <row r="1266" spans="3:3">
      <c r="C1266" s="272"/>
    </row>
    <row r="1267" spans="3:3">
      <c r="C1267" s="272"/>
    </row>
    <row r="1268" spans="3:3">
      <c r="C1268" s="272"/>
    </row>
    <row r="1269" spans="3:3">
      <c r="C1269" s="272"/>
    </row>
    <row r="1270" spans="3:3">
      <c r="C1270" s="272"/>
    </row>
    <row r="1271" spans="3:3">
      <c r="C1271" s="272"/>
    </row>
    <row r="1272" spans="3:3">
      <c r="C1272" s="272"/>
    </row>
    <row r="1273" spans="3:3">
      <c r="C1273" s="272"/>
    </row>
    <row r="1274" spans="3:3">
      <c r="C1274" s="272"/>
    </row>
    <row r="1275" spans="3:3">
      <c r="C1275" s="272"/>
    </row>
    <row r="1276" spans="3:3">
      <c r="C1276" s="272"/>
    </row>
    <row r="1277" spans="3:3">
      <c r="C1277" s="272"/>
    </row>
    <row r="1278" spans="3:3">
      <c r="C1278" s="272"/>
    </row>
    <row r="1279" spans="3:3">
      <c r="C1279" s="272"/>
    </row>
    <row r="1280" spans="3:3">
      <c r="C1280" s="272"/>
    </row>
    <row r="1281" spans="3:3">
      <c r="C1281" s="272"/>
    </row>
    <row r="1282" spans="3:3">
      <c r="C1282" s="272"/>
    </row>
    <row r="1283" spans="3:3">
      <c r="C1283" s="272"/>
    </row>
    <row r="1284" spans="3:3">
      <c r="C1284" s="272"/>
    </row>
    <row r="1285" spans="3:3">
      <c r="C1285" s="272"/>
    </row>
    <row r="1286" spans="3:3">
      <c r="C1286" s="272"/>
    </row>
    <row r="1287" spans="3:3">
      <c r="C1287" s="272"/>
    </row>
    <row r="1288" spans="3:3">
      <c r="C1288" s="272"/>
    </row>
    <row r="1289" spans="3:3">
      <c r="C1289" s="272"/>
    </row>
    <row r="1290" spans="3:3">
      <c r="C1290" s="272"/>
    </row>
    <row r="1291" spans="3:3">
      <c r="C1291" s="272"/>
    </row>
    <row r="1292" spans="3:3">
      <c r="C1292" s="272"/>
    </row>
    <row r="1293" spans="3:3">
      <c r="C1293" s="272"/>
    </row>
    <row r="1294" spans="3:3">
      <c r="C1294" s="272"/>
    </row>
    <row r="1295" spans="3:3">
      <c r="C1295" s="272"/>
    </row>
    <row r="1296" spans="3:3">
      <c r="C1296" s="272"/>
    </row>
    <row r="1297" spans="3:3">
      <c r="C1297" s="272"/>
    </row>
    <row r="1298" spans="3:3">
      <c r="C1298" s="272"/>
    </row>
    <row r="1299" spans="3:3">
      <c r="C1299" s="272"/>
    </row>
    <row r="1300" spans="3:3">
      <c r="C1300" s="272"/>
    </row>
    <row r="1301" spans="3:3">
      <c r="C1301" s="272"/>
    </row>
    <row r="1302" spans="3:3">
      <c r="C1302" s="272"/>
    </row>
    <row r="1303" spans="3:3">
      <c r="C1303" s="272"/>
    </row>
    <row r="1304" spans="3:3">
      <c r="C1304" s="272"/>
    </row>
    <row r="1305" spans="3:3">
      <c r="C1305" s="272"/>
    </row>
    <row r="1306" spans="3:3">
      <c r="C1306" s="272"/>
    </row>
    <row r="1307" spans="3:3">
      <c r="C1307" s="272"/>
    </row>
    <row r="1308" spans="3:3">
      <c r="C1308" s="272"/>
    </row>
    <row r="1309" spans="3:3">
      <c r="C1309" s="272"/>
    </row>
    <row r="1310" spans="3:3">
      <c r="C1310" s="272"/>
    </row>
    <row r="1311" spans="3:3">
      <c r="C1311" s="272"/>
    </row>
    <row r="1312" spans="3:3">
      <c r="C1312" s="272"/>
    </row>
    <row r="1313" spans="3:3">
      <c r="C1313" s="272"/>
    </row>
    <row r="1314" spans="3:3">
      <c r="C1314" s="272"/>
    </row>
    <row r="1315" spans="3:3">
      <c r="C1315" s="272"/>
    </row>
    <row r="1316" spans="3:3">
      <c r="C1316" s="272"/>
    </row>
    <row r="1317" spans="3:3">
      <c r="C1317" s="272"/>
    </row>
    <row r="1318" spans="3:3">
      <c r="C1318" s="272"/>
    </row>
    <row r="1319" spans="3:3">
      <c r="C1319" s="272"/>
    </row>
    <row r="1320" spans="3:3">
      <c r="C1320" s="272"/>
    </row>
    <row r="1321" spans="3:3">
      <c r="C1321" s="272"/>
    </row>
    <row r="1322" spans="3:3">
      <c r="C1322" s="272"/>
    </row>
    <row r="1323" spans="3:3">
      <c r="C1323" s="272"/>
    </row>
    <row r="1324" spans="3:3">
      <c r="C1324" s="272"/>
    </row>
    <row r="1325" spans="3:3">
      <c r="C1325" s="272"/>
    </row>
    <row r="1326" spans="3:3">
      <c r="C1326" s="272"/>
    </row>
    <row r="1327" spans="3:3">
      <c r="C1327" s="272"/>
    </row>
    <row r="1328" spans="3:3">
      <c r="C1328" s="272"/>
    </row>
    <row r="1329" spans="3:3">
      <c r="C1329" s="272"/>
    </row>
    <row r="1330" spans="3:3">
      <c r="C1330" s="272"/>
    </row>
    <row r="1331" spans="3:3">
      <c r="C1331" s="272"/>
    </row>
    <row r="1332" spans="3:3">
      <c r="C1332" s="272"/>
    </row>
    <row r="1333" spans="3:3">
      <c r="C1333" s="272"/>
    </row>
    <row r="1334" spans="3:3">
      <c r="C1334" s="272"/>
    </row>
    <row r="1335" spans="3:3">
      <c r="C1335" s="272"/>
    </row>
    <row r="1336" spans="3:3">
      <c r="C1336" s="272"/>
    </row>
    <row r="1337" spans="3:3">
      <c r="C1337" s="272"/>
    </row>
    <row r="1338" spans="3:3">
      <c r="C1338" s="272"/>
    </row>
    <row r="1339" spans="3:3">
      <c r="C1339" s="272"/>
    </row>
    <row r="1340" spans="3:3">
      <c r="C1340" s="272"/>
    </row>
    <row r="1341" spans="3:3">
      <c r="C1341" s="272"/>
    </row>
    <row r="1342" spans="3:3">
      <c r="C1342" s="272"/>
    </row>
    <row r="1343" spans="3:3">
      <c r="C1343" s="272"/>
    </row>
    <row r="1344" spans="3:3">
      <c r="C1344" s="272"/>
    </row>
    <row r="1345" spans="3:3">
      <c r="C1345" s="272"/>
    </row>
    <row r="1346" spans="3:3">
      <c r="C1346" s="272"/>
    </row>
    <row r="1347" spans="3:3">
      <c r="C1347" s="272"/>
    </row>
    <row r="1348" spans="3:3">
      <c r="C1348" s="272"/>
    </row>
    <row r="1349" spans="3:3">
      <c r="C1349" s="272"/>
    </row>
    <row r="1350" spans="3:3">
      <c r="C1350" s="272"/>
    </row>
    <row r="1351" spans="3:3">
      <c r="C1351" s="272"/>
    </row>
    <row r="1352" spans="3:3">
      <c r="C1352" s="272"/>
    </row>
    <row r="1353" spans="3:3">
      <c r="C1353" s="272"/>
    </row>
    <row r="1354" spans="3:3">
      <c r="C1354" s="272"/>
    </row>
    <row r="1355" spans="3:3">
      <c r="C1355" s="272"/>
    </row>
    <row r="1356" spans="3:3">
      <c r="C1356" s="272"/>
    </row>
    <row r="1357" spans="3:3">
      <c r="C1357" s="272"/>
    </row>
    <row r="1358" spans="3:3">
      <c r="C1358" s="272"/>
    </row>
    <row r="1359" spans="3:3">
      <c r="C1359" s="272"/>
    </row>
    <row r="1360" spans="3:3">
      <c r="C1360" s="272"/>
    </row>
    <row r="1361" spans="3:3">
      <c r="C1361" s="272"/>
    </row>
    <row r="1362" spans="3:3">
      <c r="C1362" s="272"/>
    </row>
    <row r="1363" spans="3:3">
      <c r="C1363" s="272"/>
    </row>
    <row r="1364" spans="3:3">
      <c r="C1364" s="272"/>
    </row>
    <row r="1365" spans="3:3">
      <c r="C1365" s="272"/>
    </row>
    <row r="1366" spans="3:3">
      <c r="C1366" s="272"/>
    </row>
    <row r="1367" spans="3:3">
      <c r="C1367" s="272"/>
    </row>
    <row r="1368" spans="3:3">
      <c r="C1368" s="272"/>
    </row>
    <row r="1369" spans="3:3">
      <c r="C1369" s="272"/>
    </row>
    <row r="1370" spans="3:3">
      <c r="C1370" s="272"/>
    </row>
    <row r="1371" spans="3:3">
      <c r="C1371" s="272"/>
    </row>
    <row r="1372" spans="3:3">
      <c r="C1372" s="272"/>
    </row>
    <row r="1373" spans="3:3">
      <c r="C1373" s="272"/>
    </row>
    <row r="1374" spans="3:3">
      <c r="C1374" s="272"/>
    </row>
    <row r="1375" spans="3:3">
      <c r="C1375" s="272"/>
    </row>
    <row r="1376" spans="3:3">
      <c r="C1376" s="272"/>
    </row>
    <row r="1377" spans="3:3">
      <c r="C1377" s="272"/>
    </row>
    <row r="1378" spans="3:3">
      <c r="C1378" s="272"/>
    </row>
    <row r="1379" spans="3:3">
      <c r="C1379" s="272"/>
    </row>
    <row r="1380" spans="3:3">
      <c r="C1380" s="272"/>
    </row>
    <row r="1381" spans="3:3">
      <c r="C1381" s="272"/>
    </row>
    <row r="1382" spans="3:3">
      <c r="C1382" s="272"/>
    </row>
    <row r="1383" spans="3:3">
      <c r="C1383" s="272"/>
    </row>
    <row r="1384" spans="3:3">
      <c r="C1384" s="272"/>
    </row>
    <row r="1385" spans="3:3">
      <c r="C1385" s="272"/>
    </row>
    <row r="1386" spans="3:3">
      <c r="C1386" s="272"/>
    </row>
    <row r="1387" spans="3:3">
      <c r="C1387" s="272"/>
    </row>
    <row r="1388" spans="3:3">
      <c r="C1388" s="272"/>
    </row>
    <row r="1389" spans="3:3">
      <c r="C1389" s="272"/>
    </row>
    <row r="1390" spans="3:3">
      <c r="C1390" s="272"/>
    </row>
    <row r="1391" spans="3:3">
      <c r="C1391" s="272"/>
    </row>
    <row r="1392" spans="3:3">
      <c r="C1392" s="272"/>
    </row>
    <row r="1393" spans="3:3">
      <c r="C1393" s="272"/>
    </row>
    <row r="1394" spans="3:3">
      <c r="C1394" s="272"/>
    </row>
    <row r="1395" spans="3:3">
      <c r="C1395" s="272"/>
    </row>
    <row r="1396" spans="3:3">
      <c r="C1396" s="272"/>
    </row>
    <row r="1397" spans="3:3">
      <c r="C1397" s="272"/>
    </row>
    <row r="1398" spans="3:3">
      <c r="C1398" s="272"/>
    </row>
    <row r="1399" spans="3:3">
      <c r="C1399" s="272"/>
    </row>
    <row r="1400" spans="3:3">
      <c r="C1400" s="272"/>
    </row>
    <row r="1401" spans="3:3">
      <c r="C1401" s="272"/>
    </row>
    <row r="1402" spans="3:3">
      <c r="C1402" s="272"/>
    </row>
    <row r="1403" spans="3:3">
      <c r="C1403" s="272"/>
    </row>
    <row r="1404" spans="3:3">
      <c r="C1404" s="272"/>
    </row>
    <row r="1405" spans="3:3">
      <c r="C1405" s="272"/>
    </row>
    <row r="1406" spans="3:3">
      <c r="C1406" s="272"/>
    </row>
    <row r="1407" spans="3:3">
      <c r="C1407" s="272"/>
    </row>
    <row r="1408" spans="3:3">
      <c r="C1408" s="272"/>
    </row>
    <row r="1409" spans="3:3">
      <c r="C1409" s="272"/>
    </row>
    <row r="1410" spans="3:3">
      <c r="C1410" s="272"/>
    </row>
    <row r="1411" spans="3:3">
      <c r="C1411" s="272"/>
    </row>
    <row r="1412" spans="3:3">
      <c r="C1412" s="272"/>
    </row>
    <row r="1413" spans="3:3">
      <c r="C1413" s="272"/>
    </row>
    <row r="1414" spans="3:3">
      <c r="C1414" s="272"/>
    </row>
    <row r="1415" spans="3:3">
      <c r="C1415" s="272"/>
    </row>
    <row r="1416" spans="3:3">
      <c r="C1416" s="272"/>
    </row>
    <row r="1417" spans="3:3">
      <c r="C1417" s="272"/>
    </row>
    <row r="1418" spans="3:3">
      <c r="C1418" s="272"/>
    </row>
    <row r="1419" spans="3:3">
      <c r="C1419" s="272"/>
    </row>
    <row r="1420" spans="3:3">
      <c r="C1420" s="272"/>
    </row>
    <row r="1421" spans="3:3">
      <c r="C1421" s="272"/>
    </row>
    <row r="1422" spans="3:3">
      <c r="C1422" s="272"/>
    </row>
    <row r="1423" spans="3:3">
      <c r="C1423" s="272"/>
    </row>
    <row r="1424" spans="3:3">
      <c r="C1424" s="272"/>
    </row>
    <row r="1425" spans="3:3">
      <c r="C1425" s="272"/>
    </row>
    <row r="1426" spans="3:3">
      <c r="C1426" s="272"/>
    </row>
    <row r="1427" spans="3:3">
      <c r="C1427" s="272"/>
    </row>
    <row r="1428" spans="3:3">
      <c r="C1428" s="272"/>
    </row>
    <row r="1429" spans="3:3">
      <c r="C1429" s="272"/>
    </row>
    <row r="1430" spans="3:3">
      <c r="C1430" s="272"/>
    </row>
    <row r="1431" spans="3:3">
      <c r="C1431" s="272"/>
    </row>
    <row r="1432" spans="3:3">
      <c r="C1432" s="272"/>
    </row>
    <row r="1433" spans="3:3">
      <c r="C1433" s="272"/>
    </row>
    <row r="1434" spans="3:3">
      <c r="C1434" s="272"/>
    </row>
    <row r="1435" spans="3:3">
      <c r="C1435" s="272"/>
    </row>
    <row r="1436" spans="3:3">
      <c r="C1436" s="272"/>
    </row>
    <row r="1437" spans="3:3">
      <c r="C1437" s="272"/>
    </row>
    <row r="1438" spans="3:3">
      <c r="C1438" s="272"/>
    </row>
    <row r="1439" spans="3:3">
      <c r="C1439" s="272"/>
    </row>
    <row r="1440" spans="3:3">
      <c r="C1440" s="272"/>
    </row>
    <row r="1441" spans="3:3">
      <c r="C1441" s="272"/>
    </row>
    <row r="1442" spans="3:3">
      <c r="C1442" s="272"/>
    </row>
    <row r="1443" spans="3:3">
      <c r="C1443" s="272"/>
    </row>
    <row r="1444" spans="3:3">
      <c r="C1444" s="272"/>
    </row>
    <row r="1445" spans="3:3">
      <c r="C1445" s="272"/>
    </row>
    <row r="1446" spans="3:3">
      <c r="C1446" s="272"/>
    </row>
    <row r="1447" spans="3:3">
      <c r="C1447" s="272"/>
    </row>
    <row r="1448" spans="3:3">
      <c r="C1448" s="272"/>
    </row>
    <row r="1449" spans="3:3">
      <c r="C1449" s="272"/>
    </row>
    <row r="1450" spans="3:3">
      <c r="C1450" s="272"/>
    </row>
    <row r="1451" spans="3:3">
      <c r="C1451" s="272"/>
    </row>
    <row r="1452" spans="3:3">
      <c r="C1452" s="272"/>
    </row>
    <row r="1453" spans="3:3">
      <c r="C1453" s="272"/>
    </row>
    <row r="1454" spans="3:3">
      <c r="C1454" s="272"/>
    </row>
    <row r="1455" spans="3:3">
      <c r="C1455" s="272"/>
    </row>
    <row r="1456" spans="3:3">
      <c r="C1456" s="272"/>
    </row>
    <row r="1457" spans="3:3">
      <c r="C1457" s="272"/>
    </row>
    <row r="1458" spans="3:3">
      <c r="C1458" s="272"/>
    </row>
    <row r="1459" spans="3:3">
      <c r="C1459" s="272"/>
    </row>
    <row r="1460" spans="3:3">
      <c r="C1460" s="272"/>
    </row>
    <row r="1461" spans="3:3">
      <c r="C1461" s="272"/>
    </row>
    <row r="1462" spans="3:3">
      <c r="C1462" s="272"/>
    </row>
    <row r="1463" spans="3:3">
      <c r="C1463" s="272"/>
    </row>
    <row r="1464" spans="3:3">
      <c r="C1464" s="272"/>
    </row>
    <row r="1465" spans="3:3">
      <c r="C1465" s="272"/>
    </row>
    <row r="1466" spans="3:3">
      <c r="C1466" s="272"/>
    </row>
    <row r="1467" spans="3:3">
      <c r="C1467" s="272"/>
    </row>
    <row r="1468" spans="3:3">
      <c r="C1468" s="272"/>
    </row>
    <row r="1469" spans="3:3">
      <c r="C1469" s="272"/>
    </row>
    <row r="1470" spans="3:3">
      <c r="C1470" s="272"/>
    </row>
    <row r="1471" spans="3:3">
      <c r="C1471" s="272"/>
    </row>
    <row r="1472" spans="3:3">
      <c r="C1472" s="272"/>
    </row>
    <row r="1473" spans="3:3">
      <c r="C1473" s="272"/>
    </row>
    <row r="1474" spans="3:3">
      <c r="C1474" s="272"/>
    </row>
    <row r="1475" spans="3:3">
      <c r="C1475" s="272"/>
    </row>
    <row r="1476" spans="3:3">
      <c r="C1476" s="272"/>
    </row>
    <row r="1477" spans="3:3">
      <c r="C1477" s="272"/>
    </row>
    <row r="1478" spans="3:3">
      <c r="C1478" s="272"/>
    </row>
    <row r="1479" spans="3:3">
      <c r="C1479" s="272"/>
    </row>
    <row r="1480" spans="3:3">
      <c r="C1480" s="272"/>
    </row>
    <row r="1481" spans="3:3">
      <c r="C1481" s="272"/>
    </row>
    <row r="1482" spans="3:3">
      <c r="C1482" s="272"/>
    </row>
    <row r="1483" spans="3:3">
      <c r="C1483" s="272"/>
    </row>
    <row r="1484" spans="3:3">
      <c r="C1484" s="272"/>
    </row>
    <row r="1485" spans="3:3">
      <c r="C1485" s="272"/>
    </row>
    <row r="1486" spans="3:3">
      <c r="C1486" s="272"/>
    </row>
    <row r="1487" spans="3:3">
      <c r="C1487" s="272"/>
    </row>
    <row r="1488" spans="3:3">
      <c r="C1488" s="272"/>
    </row>
    <row r="1489" spans="3:3">
      <c r="C1489" s="272"/>
    </row>
    <row r="1490" spans="3:3">
      <c r="C1490" s="272"/>
    </row>
    <row r="1491" spans="3:3">
      <c r="C1491" s="272"/>
    </row>
    <row r="1492" spans="3:3">
      <c r="C1492" s="272"/>
    </row>
    <row r="1493" spans="3:3">
      <c r="C1493" s="272"/>
    </row>
    <row r="1494" spans="3:3">
      <c r="C1494" s="272"/>
    </row>
    <row r="1495" spans="3:3">
      <c r="C1495" s="272"/>
    </row>
    <row r="1496" spans="3:3">
      <c r="C1496" s="272"/>
    </row>
    <row r="1497" spans="3:3">
      <c r="C1497" s="272"/>
    </row>
    <row r="1498" spans="3:3">
      <c r="C1498" s="272"/>
    </row>
    <row r="1499" spans="3:3">
      <c r="C1499" s="272"/>
    </row>
    <row r="1500" spans="3:3">
      <c r="C1500" s="272"/>
    </row>
    <row r="1501" spans="3:3">
      <c r="C1501" s="272"/>
    </row>
    <row r="1502" spans="3:3">
      <c r="C1502" s="272"/>
    </row>
    <row r="1503" spans="3:3">
      <c r="C1503" s="272"/>
    </row>
    <row r="1504" spans="3:3">
      <c r="C1504" s="272"/>
    </row>
    <row r="1505" spans="3:3">
      <c r="C1505" s="272"/>
    </row>
    <row r="1506" spans="3:3">
      <c r="C1506" s="272"/>
    </row>
    <row r="1507" spans="3:3">
      <c r="C1507" s="272"/>
    </row>
    <row r="1508" spans="3:3">
      <c r="C1508" s="272"/>
    </row>
    <row r="1509" spans="3:3">
      <c r="C1509" s="272"/>
    </row>
    <row r="1510" spans="3:3">
      <c r="C1510" s="272"/>
    </row>
    <row r="1511" spans="3:3">
      <c r="C1511" s="272"/>
    </row>
    <row r="1512" spans="3:3">
      <c r="C1512" s="272"/>
    </row>
    <row r="1513" spans="3:3">
      <c r="C1513" s="272"/>
    </row>
    <row r="1514" spans="3:3">
      <c r="C1514" s="272"/>
    </row>
    <row r="1515" spans="3:3">
      <c r="C1515" s="272"/>
    </row>
    <row r="1516" spans="3:3">
      <c r="C1516" s="272"/>
    </row>
    <row r="1517" spans="3:3">
      <c r="C1517" s="272"/>
    </row>
    <row r="1518" spans="3:3">
      <c r="C1518" s="272"/>
    </row>
    <row r="1519" spans="3:3">
      <c r="C1519" s="272"/>
    </row>
    <row r="1520" spans="3:3">
      <c r="C1520" s="272"/>
    </row>
    <row r="1521" spans="3:3">
      <c r="C1521" s="272"/>
    </row>
    <row r="1522" spans="3:3">
      <c r="C1522" s="272"/>
    </row>
    <row r="1523" spans="3:3">
      <c r="C1523" s="272"/>
    </row>
    <row r="1524" spans="3:3">
      <c r="C1524" s="272"/>
    </row>
    <row r="1525" spans="3:3">
      <c r="C1525" s="272"/>
    </row>
    <row r="1526" spans="3:3">
      <c r="C1526" s="272"/>
    </row>
    <row r="1527" spans="3:3">
      <c r="C1527" s="272"/>
    </row>
    <row r="1528" spans="3:3">
      <c r="C1528" s="272"/>
    </row>
    <row r="1529" spans="3:3">
      <c r="C1529" s="272"/>
    </row>
    <row r="1530" spans="3:3">
      <c r="C1530" s="272"/>
    </row>
    <row r="1531" spans="3:3">
      <c r="C1531" s="272"/>
    </row>
    <row r="1532" spans="3:3">
      <c r="C1532" s="272"/>
    </row>
    <row r="1533" spans="3:3">
      <c r="C1533" s="272"/>
    </row>
    <row r="1534" spans="3:3">
      <c r="C1534" s="272"/>
    </row>
    <row r="1535" spans="3:3">
      <c r="C1535" s="272"/>
    </row>
    <row r="1536" spans="3:3">
      <c r="C1536" s="272"/>
    </row>
    <row r="1537" spans="3:3">
      <c r="C1537" s="272"/>
    </row>
    <row r="1538" spans="3:3">
      <c r="C1538" s="272"/>
    </row>
    <row r="1539" spans="3:3">
      <c r="C1539" s="272"/>
    </row>
    <row r="1540" spans="3:3">
      <c r="C1540" s="272"/>
    </row>
    <row r="1541" spans="3:3">
      <c r="C1541" s="272"/>
    </row>
    <row r="1542" spans="3:3">
      <c r="C1542" s="272"/>
    </row>
    <row r="1543" spans="3:3">
      <c r="C1543" s="272"/>
    </row>
    <row r="1544" spans="3:3">
      <c r="C1544" s="272"/>
    </row>
    <row r="1545" spans="3:3">
      <c r="C1545" s="272"/>
    </row>
    <row r="1546" spans="3:3">
      <c r="C1546" s="272"/>
    </row>
    <row r="1547" spans="3:3">
      <c r="C1547" s="272"/>
    </row>
    <row r="1548" spans="3:3">
      <c r="C1548" s="272"/>
    </row>
    <row r="1549" spans="3:3">
      <c r="C1549" s="272"/>
    </row>
    <row r="1550" spans="3:3">
      <c r="C1550" s="272"/>
    </row>
    <row r="1551" spans="3:3">
      <c r="C1551" s="272"/>
    </row>
    <row r="1552" spans="3:3">
      <c r="C1552" s="272"/>
    </row>
    <row r="1553" spans="3:3">
      <c r="C1553" s="272"/>
    </row>
    <row r="1554" spans="3:3">
      <c r="C1554" s="272"/>
    </row>
    <row r="1555" spans="3:3">
      <c r="C1555" s="272"/>
    </row>
    <row r="1556" spans="3:3">
      <c r="C1556" s="272"/>
    </row>
    <row r="1557" spans="3:3">
      <c r="C1557" s="272"/>
    </row>
    <row r="1558" spans="3:3">
      <c r="C1558" s="272"/>
    </row>
    <row r="1559" spans="3:3">
      <c r="C1559" s="272"/>
    </row>
    <row r="1560" spans="3:3">
      <c r="C1560" s="272"/>
    </row>
    <row r="1561" spans="3:3">
      <c r="C1561" s="272"/>
    </row>
    <row r="1562" spans="3:3">
      <c r="C1562" s="272"/>
    </row>
    <row r="1563" spans="3:3">
      <c r="C1563" s="272"/>
    </row>
    <row r="1564" spans="3:3">
      <c r="C1564" s="272"/>
    </row>
    <row r="1565" spans="3:3">
      <c r="C1565" s="272"/>
    </row>
    <row r="1566" spans="3:3">
      <c r="C1566" s="272"/>
    </row>
    <row r="1567" spans="3:3">
      <c r="C1567" s="272"/>
    </row>
    <row r="1568" spans="3:3">
      <c r="C1568" s="272"/>
    </row>
    <row r="1569" spans="3:3">
      <c r="C1569" s="272"/>
    </row>
    <row r="1570" spans="3:3">
      <c r="C1570" s="272"/>
    </row>
    <row r="1571" spans="3:3">
      <c r="C1571" s="272"/>
    </row>
    <row r="1572" spans="3:3">
      <c r="C1572" s="272"/>
    </row>
    <row r="1573" spans="3:3">
      <c r="C1573" s="272"/>
    </row>
    <row r="1574" spans="3:3">
      <c r="C1574" s="272"/>
    </row>
    <row r="1575" spans="3:3">
      <c r="C1575" s="272"/>
    </row>
    <row r="1576" spans="3:3">
      <c r="C1576" s="272"/>
    </row>
    <row r="1577" spans="3:3">
      <c r="C1577" s="272"/>
    </row>
    <row r="1578" spans="3:3">
      <c r="C1578" s="272"/>
    </row>
    <row r="1579" spans="3:3">
      <c r="C1579" s="272"/>
    </row>
    <row r="1580" spans="3:3">
      <c r="C1580" s="272"/>
    </row>
    <row r="1581" spans="3:3">
      <c r="C1581" s="272"/>
    </row>
    <row r="1582" spans="3:3">
      <c r="C1582" s="272"/>
    </row>
    <row r="1583" spans="3:3">
      <c r="C1583" s="272"/>
    </row>
    <row r="1584" spans="3:3">
      <c r="C1584" s="272"/>
    </row>
    <row r="1585" spans="3:3">
      <c r="C1585" s="272"/>
    </row>
    <row r="1586" spans="3:3">
      <c r="C1586" s="272"/>
    </row>
    <row r="1587" spans="3:3">
      <c r="C1587" s="272"/>
    </row>
    <row r="1588" spans="3:3">
      <c r="C1588" s="272"/>
    </row>
    <row r="1589" spans="3:3">
      <c r="C1589" s="272"/>
    </row>
    <row r="1590" spans="3:3">
      <c r="C1590" s="272"/>
    </row>
    <row r="1591" spans="3:3">
      <c r="C1591" s="272"/>
    </row>
    <row r="1592" spans="3:3">
      <c r="C1592" s="272"/>
    </row>
    <row r="1593" spans="3:3">
      <c r="C1593" s="272"/>
    </row>
    <row r="1594" spans="3:3">
      <c r="C1594" s="272"/>
    </row>
    <row r="1595" spans="3:3">
      <c r="C1595" s="272"/>
    </row>
    <row r="1596" spans="3:3">
      <c r="C1596" s="272"/>
    </row>
    <row r="1597" spans="3:3">
      <c r="C1597" s="272"/>
    </row>
    <row r="1598" spans="3:3">
      <c r="C1598" s="272"/>
    </row>
    <row r="1599" spans="3:3">
      <c r="C1599" s="272"/>
    </row>
    <row r="1600" spans="3:3">
      <c r="C1600" s="272"/>
    </row>
    <row r="1601" spans="3:3">
      <c r="C1601" s="272"/>
    </row>
    <row r="1602" spans="3:3">
      <c r="C1602" s="272"/>
    </row>
    <row r="1603" spans="3:3">
      <c r="C1603" s="272"/>
    </row>
    <row r="1604" spans="3:3">
      <c r="C1604" s="272"/>
    </row>
    <row r="1605" spans="3:3">
      <c r="C1605" s="272"/>
    </row>
    <row r="1606" spans="3:3">
      <c r="C1606" s="272"/>
    </row>
    <row r="1607" spans="3:3">
      <c r="C1607" s="272"/>
    </row>
    <row r="1608" spans="3:3">
      <c r="C1608" s="272"/>
    </row>
    <row r="1609" spans="3:3">
      <c r="C1609" s="272"/>
    </row>
    <row r="1610" spans="3:3">
      <c r="C1610" s="272"/>
    </row>
    <row r="1611" spans="3:3">
      <c r="C1611" s="272"/>
    </row>
    <row r="1612" spans="3:3">
      <c r="C1612" s="272"/>
    </row>
    <row r="1613" spans="3:3">
      <c r="C1613" s="272"/>
    </row>
    <row r="1614" spans="3:3">
      <c r="C1614" s="272"/>
    </row>
    <row r="1615" spans="3:3">
      <c r="C1615" s="272"/>
    </row>
    <row r="1616" spans="3:3">
      <c r="C1616" s="272"/>
    </row>
    <row r="1617" spans="3:3">
      <c r="C1617" s="272"/>
    </row>
    <row r="1618" spans="3:3">
      <c r="C1618" s="272"/>
    </row>
    <row r="1619" spans="3:3">
      <c r="C1619" s="272"/>
    </row>
    <row r="1620" spans="3:3">
      <c r="C1620" s="272"/>
    </row>
    <row r="1621" spans="3:3">
      <c r="C1621" s="272"/>
    </row>
    <row r="1622" spans="3:3">
      <c r="C1622" s="272"/>
    </row>
    <row r="1623" spans="3:3">
      <c r="C1623" s="272"/>
    </row>
    <row r="1624" spans="3:3">
      <c r="C1624" s="272"/>
    </row>
    <row r="1625" spans="3:3">
      <c r="C1625" s="272"/>
    </row>
    <row r="1626" spans="3:3">
      <c r="C1626" s="272"/>
    </row>
    <row r="1627" spans="3:3">
      <c r="C1627" s="272"/>
    </row>
    <row r="1628" spans="3:3">
      <c r="C1628" s="272"/>
    </row>
    <row r="1629" spans="3:3">
      <c r="C1629" s="272"/>
    </row>
    <row r="1630" spans="3:3">
      <c r="C1630" s="272"/>
    </row>
    <row r="1631" spans="3:3">
      <c r="C1631" s="272"/>
    </row>
    <row r="1632" spans="3:3">
      <c r="C1632" s="272"/>
    </row>
    <row r="1633" spans="3:3">
      <c r="C1633" s="272"/>
    </row>
    <row r="1634" spans="3:3">
      <c r="C1634" s="272"/>
    </row>
    <row r="1635" spans="3:3">
      <c r="C1635" s="272"/>
    </row>
    <row r="1636" spans="3:3">
      <c r="C1636" s="272"/>
    </row>
    <row r="1637" spans="3:3">
      <c r="C1637" s="272"/>
    </row>
    <row r="1638" spans="3:3">
      <c r="C1638" s="272"/>
    </row>
    <row r="1639" spans="3:3">
      <c r="C1639" s="272"/>
    </row>
    <row r="1640" spans="3:3">
      <c r="C1640" s="272"/>
    </row>
    <row r="1641" spans="3:3">
      <c r="C1641" s="272"/>
    </row>
    <row r="1642" spans="3:3">
      <c r="C1642" s="272"/>
    </row>
    <row r="1643" spans="3:3">
      <c r="C1643" s="272"/>
    </row>
    <row r="1644" spans="3:3">
      <c r="C1644" s="272"/>
    </row>
    <row r="1645" spans="3:3">
      <c r="C1645" s="272"/>
    </row>
    <row r="1646" spans="3:3">
      <c r="C1646" s="272"/>
    </row>
    <row r="1647" spans="3:3">
      <c r="C1647" s="272"/>
    </row>
    <row r="1648" spans="3:3">
      <c r="C1648" s="272"/>
    </row>
    <row r="1649" spans="3:3">
      <c r="C1649" s="272"/>
    </row>
    <row r="1650" spans="3:3">
      <c r="C1650" s="272"/>
    </row>
    <row r="1651" spans="3:3">
      <c r="C1651" s="272"/>
    </row>
    <row r="1652" spans="3:3">
      <c r="C1652" s="272"/>
    </row>
    <row r="1653" spans="3:3">
      <c r="C1653" s="272"/>
    </row>
    <row r="1654" spans="3:3">
      <c r="C1654" s="272"/>
    </row>
    <row r="1655" spans="3:3">
      <c r="C1655" s="272"/>
    </row>
    <row r="1656" spans="3:3">
      <c r="C1656" s="272"/>
    </row>
    <row r="1657" spans="3:3">
      <c r="C1657" s="272"/>
    </row>
    <row r="1658" spans="3:3">
      <c r="C1658" s="272"/>
    </row>
    <row r="1659" spans="3:3">
      <c r="C1659" s="272"/>
    </row>
    <row r="1660" spans="3:3">
      <c r="C1660" s="272"/>
    </row>
    <row r="1661" spans="3:3">
      <c r="C1661" s="272"/>
    </row>
    <row r="1662" spans="3:3">
      <c r="C1662" s="272"/>
    </row>
    <row r="1663" spans="3:3">
      <c r="C1663" s="272"/>
    </row>
    <row r="1664" spans="3:3">
      <c r="C1664" s="272"/>
    </row>
    <row r="1665" spans="3:3">
      <c r="C1665" s="272"/>
    </row>
    <row r="1666" spans="3:3">
      <c r="C1666" s="272"/>
    </row>
    <row r="1667" spans="3:3">
      <c r="C1667" s="272"/>
    </row>
    <row r="1668" spans="3:3">
      <c r="C1668" s="272"/>
    </row>
    <row r="1669" spans="3:3">
      <c r="C1669" s="272"/>
    </row>
    <row r="1670" spans="3:3">
      <c r="C1670" s="272"/>
    </row>
    <row r="1671" spans="3:3">
      <c r="C1671" s="272"/>
    </row>
    <row r="1672" spans="3:3">
      <c r="C1672" s="272"/>
    </row>
    <row r="1673" spans="3:3">
      <c r="C1673" s="272"/>
    </row>
    <row r="1674" spans="3:3">
      <c r="C1674" s="272"/>
    </row>
    <row r="1675" spans="3:3">
      <c r="C1675" s="272"/>
    </row>
    <row r="1676" spans="3:3">
      <c r="C1676" s="272"/>
    </row>
    <row r="1677" spans="3:3">
      <c r="C1677" s="272"/>
    </row>
    <row r="1678" spans="3:3">
      <c r="C1678" s="272"/>
    </row>
    <row r="1679" spans="3:3">
      <c r="C1679" s="272"/>
    </row>
    <row r="1680" spans="3:3">
      <c r="C1680" s="272"/>
    </row>
    <row r="1681" spans="3:3">
      <c r="C1681" s="272"/>
    </row>
    <row r="1682" spans="3:3">
      <c r="C1682" s="272"/>
    </row>
    <row r="1683" spans="3:3">
      <c r="C1683" s="272"/>
    </row>
    <row r="1684" spans="3:3">
      <c r="C1684" s="272"/>
    </row>
    <row r="1685" spans="3:3">
      <c r="C1685" s="272"/>
    </row>
    <row r="1686" spans="3:3">
      <c r="C1686" s="272"/>
    </row>
    <row r="1687" spans="3:3">
      <c r="C1687" s="272"/>
    </row>
    <row r="1688" spans="3:3">
      <c r="C1688" s="272"/>
    </row>
    <row r="1689" spans="3:3">
      <c r="C1689" s="272"/>
    </row>
    <row r="1690" spans="3:3">
      <c r="C1690" s="272"/>
    </row>
    <row r="1691" spans="3:3">
      <c r="C1691" s="272"/>
    </row>
    <row r="1692" spans="3:3">
      <c r="C1692" s="272"/>
    </row>
    <row r="1693" spans="3:3">
      <c r="C1693" s="272"/>
    </row>
    <row r="1694" spans="3:3">
      <c r="C1694" s="272"/>
    </row>
    <row r="1695" spans="3:3">
      <c r="C1695" s="272"/>
    </row>
    <row r="1696" spans="3:3">
      <c r="C1696" s="272"/>
    </row>
    <row r="1697" spans="3:3">
      <c r="C1697" s="272"/>
    </row>
    <row r="1698" spans="3:3">
      <c r="C1698" s="272"/>
    </row>
    <row r="1699" spans="3:3">
      <c r="C1699" s="272"/>
    </row>
    <row r="1700" spans="3:3">
      <c r="C1700" s="272"/>
    </row>
    <row r="1701" spans="3:3">
      <c r="C1701" s="272"/>
    </row>
    <row r="1702" spans="3:3">
      <c r="C1702" s="272"/>
    </row>
    <row r="1703" spans="3:3">
      <c r="C1703" s="272"/>
    </row>
    <row r="1704" spans="3:3">
      <c r="C1704" s="272"/>
    </row>
    <row r="1705" spans="3:3">
      <c r="C1705" s="272"/>
    </row>
    <row r="1706" spans="3:3">
      <c r="C1706" s="272"/>
    </row>
    <row r="1707" spans="3:3">
      <c r="C1707" s="272"/>
    </row>
    <row r="1708" spans="3:3">
      <c r="C1708" s="272"/>
    </row>
    <row r="1709" spans="3:3">
      <c r="C1709" s="272"/>
    </row>
    <row r="1710" spans="3:3">
      <c r="C1710" s="272"/>
    </row>
    <row r="1711" spans="3:3">
      <c r="C1711" s="272"/>
    </row>
    <row r="1712" spans="3:3">
      <c r="C1712" s="272"/>
    </row>
    <row r="1713" spans="3:3">
      <c r="C1713" s="272"/>
    </row>
    <row r="1714" spans="3:3">
      <c r="C1714" s="272"/>
    </row>
    <row r="1715" spans="3:3">
      <c r="C1715" s="272"/>
    </row>
    <row r="1716" spans="3:3">
      <c r="C1716" s="272"/>
    </row>
    <row r="1717" spans="3:3">
      <c r="C1717" s="272"/>
    </row>
    <row r="1718" spans="3:3">
      <c r="C1718" s="272"/>
    </row>
    <row r="1719" spans="3:3">
      <c r="C1719" s="272"/>
    </row>
    <row r="1720" spans="3:3">
      <c r="C1720" s="272"/>
    </row>
    <row r="1721" spans="3:3">
      <c r="C1721" s="272"/>
    </row>
    <row r="1722" spans="3:3">
      <c r="C1722" s="272"/>
    </row>
    <row r="1723" spans="3:3">
      <c r="C1723" s="272"/>
    </row>
    <row r="1724" spans="3:3">
      <c r="C1724" s="272"/>
    </row>
    <row r="1725" spans="3:3">
      <c r="C1725" s="272"/>
    </row>
    <row r="1726" spans="3:3">
      <c r="C1726" s="272"/>
    </row>
    <row r="1727" spans="3:3">
      <c r="C1727" s="272"/>
    </row>
    <row r="1728" spans="3:3">
      <c r="C1728" s="272"/>
    </row>
    <row r="1729" spans="3:3">
      <c r="C1729" s="272"/>
    </row>
    <row r="1730" spans="3:3">
      <c r="C1730" s="272"/>
    </row>
    <row r="1731" spans="3:3">
      <c r="C1731" s="272"/>
    </row>
    <row r="1732" spans="3:3">
      <c r="C1732" s="272"/>
    </row>
    <row r="1733" spans="3:3">
      <c r="C1733" s="272"/>
    </row>
    <row r="1734" spans="3:3">
      <c r="C1734" s="272"/>
    </row>
    <row r="1735" spans="3:3">
      <c r="C1735" s="272"/>
    </row>
    <row r="1736" spans="3:3">
      <c r="C1736" s="272"/>
    </row>
    <row r="1737" spans="3:3">
      <c r="C1737" s="272"/>
    </row>
    <row r="1738" spans="3:3">
      <c r="C1738" s="272"/>
    </row>
    <row r="1739" spans="3:3">
      <c r="C1739" s="272"/>
    </row>
    <row r="1740" spans="3:3">
      <c r="C1740" s="272"/>
    </row>
    <row r="1741" spans="3:3">
      <c r="C1741" s="272"/>
    </row>
    <row r="1742" spans="3:3">
      <c r="C1742" s="272"/>
    </row>
    <row r="1743" spans="3:3">
      <c r="C1743" s="272"/>
    </row>
    <row r="1744" spans="3:3">
      <c r="C1744" s="272"/>
    </row>
    <row r="1745" spans="3:3">
      <c r="C1745" s="272"/>
    </row>
    <row r="1746" spans="3:3">
      <c r="C1746" s="272"/>
    </row>
    <row r="1747" spans="3:3">
      <c r="C1747" s="272"/>
    </row>
    <row r="1748" spans="3:3">
      <c r="C1748" s="272"/>
    </row>
    <row r="1749" spans="3:3">
      <c r="C1749" s="272"/>
    </row>
    <row r="1750" spans="3:3">
      <c r="C1750" s="272"/>
    </row>
    <row r="1751" spans="3:3">
      <c r="C1751" s="272"/>
    </row>
    <row r="1752" spans="3:3">
      <c r="C1752" s="272"/>
    </row>
    <row r="1753" spans="3:3">
      <c r="C1753" s="272"/>
    </row>
    <row r="1754" spans="3:3">
      <c r="C1754" s="272"/>
    </row>
    <row r="1755" spans="3:3">
      <c r="C1755" s="272"/>
    </row>
    <row r="1756" spans="3:3">
      <c r="C1756" s="272"/>
    </row>
    <row r="1757" spans="3:3">
      <c r="C1757" s="272"/>
    </row>
    <row r="1758" spans="3:3">
      <c r="C1758" s="272"/>
    </row>
    <row r="1759" spans="3:3">
      <c r="C1759" s="272"/>
    </row>
    <row r="1760" spans="3:3">
      <c r="C1760" s="272"/>
    </row>
    <row r="1761" spans="3:3">
      <c r="C1761" s="272"/>
    </row>
    <row r="1762" spans="3:3">
      <c r="C1762" s="272"/>
    </row>
    <row r="1763" spans="3:3">
      <c r="C1763" s="272"/>
    </row>
    <row r="1764" spans="3:3">
      <c r="C1764" s="272"/>
    </row>
    <row r="1765" spans="3:3">
      <c r="C1765" s="272"/>
    </row>
    <row r="1766" spans="3:3">
      <c r="C1766" s="272"/>
    </row>
    <row r="1767" spans="3:3">
      <c r="C1767" s="272"/>
    </row>
    <row r="1768" spans="3:3">
      <c r="C1768" s="272"/>
    </row>
    <row r="1769" spans="3:3">
      <c r="C1769" s="272"/>
    </row>
    <row r="1770" spans="3:3">
      <c r="C1770" s="272"/>
    </row>
    <row r="1771" spans="3:3">
      <c r="C1771" s="272"/>
    </row>
    <row r="1772" spans="3:3">
      <c r="C1772" s="272"/>
    </row>
    <row r="1773" spans="3:3">
      <c r="C1773" s="272"/>
    </row>
    <row r="1774" spans="3:3">
      <c r="C1774" s="272"/>
    </row>
    <row r="1775" spans="3:3">
      <c r="C1775" s="272"/>
    </row>
    <row r="1776" spans="3:3">
      <c r="C1776" s="272"/>
    </row>
    <row r="1777" spans="3:3">
      <c r="C1777" s="272"/>
    </row>
    <row r="1778" spans="3:3">
      <c r="C1778" s="272"/>
    </row>
    <row r="1779" spans="3:3">
      <c r="C1779" s="272"/>
    </row>
    <row r="1780" spans="3:3">
      <c r="C1780" s="272"/>
    </row>
    <row r="1781" spans="3:3">
      <c r="C1781" s="272"/>
    </row>
    <row r="1782" spans="3:3">
      <c r="C1782" s="272"/>
    </row>
    <row r="1783" spans="3:3">
      <c r="C1783" s="272"/>
    </row>
    <row r="1784" spans="3:3">
      <c r="C1784" s="272"/>
    </row>
    <row r="1785" spans="3:3">
      <c r="C1785" s="272"/>
    </row>
    <row r="1786" spans="3:3">
      <c r="C1786" s="272"/>
    </row>
    <row r="1787" spans="3:3">
      <c r="C1787" s="272"/>
    </row>
    <row r="1788" spans="3:3">
      <c r="C1788" s="272"/>
    </row>
    <row r="1789" spans="3:3">
      <c r="C1789" s="272"/>
    </row>
    <row r="1790" spans="3:3">
      <c r="C1790" s="272"/>
    </row>
    <row r="1791" spans="3:3">
      <c r="C1791" s="272"/>
    </row>
    <row r="1792" spans="3:3">
      <c r="C1792" s="272"/>
    </row>
    <row r="1793" spans="3:3">
      <c r="C1793" s="272"/>
    </row>
    <row r="1794" spans="3:3">
      <c r="C1794" s="272"/>
    </row>
    <row r="1795" spans="3:3">
      <c r="C1795" s="272"/>
    </row>
    <row r="1796" spans="3:3">
      <c r="C1796" s="272"/>
    </row>
    <row r="1797" spans="3:3">
      <c r="C1797" s="272"/>
    </row>
    <row r="1798" spans="3:3">
      <c r="C1798" s="272"/>
    </row>
    <row r="1799" spans="3:3">
      <c r="C1799" s="272"/>
    </row>
    <row r="1800" spans="3:3">
      <c r="C1800" s="272"/>
    </row>
    <row r="1801" spans="3:3">
      <c r="C1801" s="272"/>
    </row>
    <row r="1802" spans="3:3">
      <c r="C1802" s="272"/>
    </row>
    <row r="1803" spans="3:3">
      <c r="C1803" s="272"/>
    </row>
    <row r="1804" spans="3:3">
      <c r="C1804" s="272"/>
    </row>
    <row r="1805" spans="3:3">
      <c r="C1805" s="272"/>
    </row>
    <row r="1806" spans="3:3">
      <c r="C1806" s="272"/>
    </row>
    <row r="1807" spans="3:3">
      <c r="C1807" s="272"/>
    </row>
    <row r="1808" spans="3:3">
      <c r="C1808" s="272"/>
    </row>
    <row r="1809" spans="3:3">
      <c r="C1809" s="272"/>
    </row>
    <row r="1810" spans="3:3">
      <c r="C1810" s="272"/>
    </row>
    <row r="1811" spans="3:3">
      <c r="C1811" s="272"/>
    </row>
    <row r="1812" spans="3:3">
      <c r="C1812" s="272"/>
    </row>
    <row r="1813" spans="3:3">
      <c r="C1813" s="272"/>
    </row>
    <row r="1814" spans="3:3">
      <c r="C1814" s="272"/>
    </row>
    <row r="1815" spans="3:3">
      <c r="C1815" s="272"/>
    </row>
    <row r="1816" spans="3:3">
      <c r="C1816" s="272"/>
    </row>
    <row r="1817" spans="3:3">
      <c r="C1817" s="272"/>
    </row>
    <row r="1818" spans="3:3">
      <c r="C1818" s="272"/>
    </row>
    <row r="1819" spans="3:3">
      <c r="C1819" s="272"/>
    </row>
    <row r="1820" spans="3:3">
      <c r="C1820" s="272"/>
    </row>
    <row r="1821" spans="3:3">
      <c r="C1821" s="272"/>
    </row>
    <row r="1822" spans="3:3">
      <c r="C1822" s="272"/>
    </row>
    <row r="1823" spans="3:3">
      <c r="C1823" s="272"/>
    </row>
    <row r="1824" spans="3:3">
      <c r="C1824" s="272"/>
    </row>
    <row r="1825" spans="3:3">
      <c r="C1825" s="272"/>
    </row>
    <row r="1826" spans="3:3">
      <c r="C1826" s="272"/>
    </row>
    <row r="1827" spans="3:3">
      <c r="C1827" s="272"/>
    </row>
    <row r="1828" spans="3:3">
      <c r="C1828" s="272"/>
    </row>
    <row r="1829" spans="3:3">
      <c r="C1829" s="272"/>
    </row>
    <row r="1830" spans="3:3">
      <c r="C1830" s="272"/>
    </row>
    <row r="1831" spans="3:3">
      <c r="C1831" s="272"/>
    </row>
    <row r="1832" spans="3:3">
      <c r="C1832" s="272"/>
    </row>
    <row r="1833" spans="3:3">
      <c r="C1833" s="272"/>
    </row>
    <row r="1834" spans="3:3">
      <c r="C1834" s="272"/>
    </row>
    <row r="1835" spans="3:3">
      <c r="C1835" s="272"/>
    </row>
    <row r="1836" spans="3:3">
      <c r="C1836" s="272"/>
    </row>
    <row r="1837" spans="3:3">
      <c r="C1837" s="272"/>
    </row>
    <row r="1838" spans="3:3">
      <c r="C1838" s="272"/>
    </row>
    <row r="1839" spans="3:3">
      <c r="C1839" s="272"/>
    </row>
    <row r="1840" spans="3:3">
      <c r="C1840" s="272"/>
    </row>
    <row r="1841" spans="3:3">
      <c r="C1841" s="272"/>
    </row>
    <row r="1842" spans="3:3">
      <c r="C1842" s="272"/>
    </row>
    <row r="1843" spans="3:3">
      <c r="C1843" s="272"/>
    </row>
    <row r="1844" spans="3:3">
      <c r="C1844" s="272"/>
    </row>
    <row r="1845" spans="3:3">
      <c r="C1845" s="272"/>
    </row>
    <row r="1846" spans="3:3">
      <c r="C1846" s="272"/>
    </row>
    <row r="1847" spans="3:3">
      <c r="C1847" s="272"/>
    </row>
    <row r="1848" spans="3:3">
      <c r="C1848" s="272"/>
    </row>
    <row r="1849" spans="3:3">
      <c r="C1849" s="272"/>
    </row>
    <row r="1850" spans="3:3">
      <c r="C1850" s="272"/>
    </row>
    <row r="1851" spans="3:3">
      <c r="C1851" s="272"/>
    </row>
    <row r="1852" spans="3:3">
      <c r="C1852" s="272"/>
    </row>
    <row r="1853" spans="3:3">
      <c r="C1853" s="272"/>
    </row>
    <row r="1854" spans="3:3">
      <c r="C1854" s="272"/>
    </row>
    <row r="1855" spans="3:3">
      <c r="C1855" s="272"/>
    </row>
    <row r="1856" spans="3:3">
      <c r="C1856" s="272"/>
    </row>
    <row r="1857" spans="3:3">
      <c r="C1857" s="272"/>
    </row>
    <row r="1858" spans="3:3">
      <c r="C1858" s="272"/>
    </row>
    <row r="1859" spans="3:3">
      <c r="C1859" s="272"/>
    </row>
    <row r="1860" spans="3:3">
      <c r="C1860" s="272"/>
    </row>
    <row r="1861" spans="3:3">
      <c r="C1861" s="272"/>
    </row>
    <row r="1862" spans="3:3">
      <c r="C1862" s="272"/>
    </row>
    <row r="1863" spans="3:3">
      <c r="C1863" s="272"/>
    </row>
    <row r="1864" spans="3:3">
      <c r="C1864" s="272"/>
    </row>
    <row r="1865" spans="3:3">
      <c r="C1865" s="272"/>
    </row>
    <row r="1866" spans="3:3">
      <c r="C1866" s="272"/>
    </row>
    <row r="1867" spans="3:3">
      <c r="C1867" s="272"/>
    </row>
    <row r="1868" spans="3:3">
      <c r="C1868" s="272"/>
    </row>
    <row r="1869" spans="3:3">
      <c r="C1869" s="272"/>
    </row>
    <row r="1870" spans="3:3">
      <c r="C1870" s="272"/>
    </row>
    <row r="1871" spans="3:3">
      <c r="C1871" s="272"/>
    </row>
    <row r="1872" spans="3:3">
      <c r="C1872" s="272"/>
    </row>
    <row r="1873" spans="3:3">
      <c r="C1873" s="272"/>
    </row>
    <row r="1874" spans="3:3">
      <c r="C1874" s="272"/>
    </row>
    <row r="1875" spans="3:3">
      <c r="C1875" s="272"/>
    </row>
    <row r="1876" spans="3:3">
      <c r="C1876" s="272"/>
    </row>
    <row r="1877" spans="3:3">
      <c r="C1877" s="272"/>
    </row>
    <row r="1878" spans="3:3">
      <c r="C1878" s="272"/>
    </row>
    <row r="1879" spans="3:3">
      <c r="C1879" s="272"/>
    </row>
    <row r="1880" spans="3:3">
      <c r="C1880" s="272"/>
    </row>
    <row r="1881" spans="3:3">
      <c r="C1881" s="272"/>
    </row>
    <row r="1882" spans="3:3">
      <c r="C1882" s="272"/>
    </row>
    <row r="1883" spans="3:3">
      <c r="C1883" s="272"/>
    </row>
    <row r="1884" spans="3:3">
      <c r="C1884" s="272"/>
    </row>
    <row r="1885" spans="3:3">
      <c r="C1885" s="272"/>
    </row>
    <row r="1886" spans="3:3">
      <c r="C1886" s="272"/>
    </row>
    <row r="1887" spans="3:3">
      <c r="C1887" s="272"/>
    </row>
    <row r="1888" spans="3:3">
      <c r="C1888" s="272"/>
    </row>
    <row r="1889" spans="3:3">
      <c r="C1889" s="272"/>
    </row>
    <row r="1890" spans="3:3">
      <c r="C1890" s="272"/>
    </row>
    <row r="1891" spans="3:3">
      <c r="C1891" s="272"/>
    </row>
    <row r="1892" spans="3:3">
      <c r="C1892" s="272"/>
    </row>
    <row r="1893" spans="3:3">
      <c r="C1893" s="272"/>
    </row>
    <row r="1894" spans="3:3">
      <c r="C1894" s="272"/>
    </row>
    <row r="1895" spans="3:3">
      <c r="C1895" s="272"/>
    </row>
    <row r="1896" spans="3:3">
      <c r="C1896" s="272"/>
    </row>
    <row r="1897" spans="3:3">
      <c r="C1897" s="272"/>
    </row>
    <row r="1898" spans="3:3">
      <c r="C1898" s="272"/>
    </row>
    <row r="1899" spans="3:3">
      <c r="C1899" s="272"/>
    </row>
    <row r="1900" spans="3:3">
      <c r="C1900" s="272"/>
    </row>
    <row r="1901" spans="3:3">
      <c r="C1901" s="272"/>
    </row>
    <row r="1902" spans="3:3">
      <c r="C1902" s="272"/>
    </row>
    <row r="1903" spans="3:3">
      <c r="C1903" s="272"/>
    </row>
    <row r="1904" spans="3:3">
      <c r="C1904" s="272"/>
    </row>
    <row r="1905" spans="3:3">
      <c r="C1905" s="272"/>
    </row>
    <row r="1906" spans="3:3">
      <c r="C1906" s="272"/>
    </row>
    <row r="1907" spans="3:3">
      <c r="C1907" s="272"/>
    </row>
    <row r="1908" spans="3:3">
      <c r="C1908" s="272"/>
    </row>
    <row r="1909" spans="3:3">
      <c r="C1909" s="272"/>
    </row>
    <row r="1910" spans="3:3">
      <c r="C1910" s="272"/>
    </row>
    <row r="1911" spans="3:3">
      <c r="C1911" s="272"/>
    </row>
    <row r="1912" spans="3:3">
      <c r="C1912" s="272"/>
    </row>
    <row r="1913" spans="3:3">
      <c r="C1913" s="272"/>
    </row>
    <row r="1914" spans="3:3">
      <c r="C1914" s="272"/>
    </row>
    <row r="1915" spans="3:3">
      <c r="C1915" s="272"/>
    </row>
    <row r="1916" spans="3:3">
      <c r="C1916" s="272"/>
    </row>
    <row r="1917" spans="3:3">
      <c r="C1917" s="272"/>
    </row>
    <row r="1918" spans="3:3">
      <c r="C1918" s="272"/>
    </row>
    <row r="1919" spans="3:3">
      <c r="C1919" s="272"/>
    </row>
    <row r="1920" spans="3:3">
      <c r="C1920" s="272"/>
    </row>
    <row r="1921" spans="3:3">
      <c r="C1921" s="272"/>
    </row>
    <row r="1922" spans="3:3">
      <c r="C1922" s="272"/>
    </row>
    <row r="1923" spans="3:3">
      <c r="C1923" s="272"/>
    </row>
    <row r="1924" spans="3:3">
      <c r="C1924" s="272"/>
    </row>
    <row r="1925" spans="3:3">
      <c r="C1925" s="272"/>
    </row>
    <row r="1926" spans="3:3">
      <c r="C1926" s="272"/>
    </row>
    <row r="1927" spans="3:3">
      <c r="C1927" s="272"/>
    </row>
    <row r="1928" spans="3:3">
      <c r="C1928" s="272"/>
    </row>
    <row r="1929" spans="3:3">
      <c r="C1929" s="272"/>
    </row>
    <row r="1930" spans="3:3">
      <c r="C1930" s="272"/>
    </row>
    <row r="1931" spans="3:3">
      <c r="C1931" s="272"/>
    </row>
    <row r="1932" spans="3:3">
      <c r="C1932" s="272"/>
    </row>
    <row r="1933" spans="3:3">
      <c r="C1933" s="272"/>
    </row>
    <row r="1934" spans="3:3">
      <c r="C1934" s="272"/>
    </row>
    <row r="1935" spans="3:3">
      <c r="C1935" s="272"/>
    </row>
    <row r="1936" spans="3:3">
      <c r="C1936" s="272"/>
    </row>
    <row r="1937" spans="3:3">
      <c r="C1937" s="272"/>
    </row>
    <row r="1938" spans="3:3">
      <c r="C1938" s="272"/>
    </row>
    <row r="1939" spans="3:3">
      <c r="C1939" s="272"/>
    </row>
    <row r="1940" spans="3:3">
      <c r="C1940" s="272"/>
    </row>
    <row r="1941" spans="3:3">
      <c r="C1941" s="272"/>
    </row>
    <row r="1942" spans="3:3">
      <c r="C1942" s="272"/>
    </row>
    <row r="1943" spans="3:3">
      <c r="C1943" s="272"/>
    </row>
    <row r="1944" spans="3:3">
      <c r="C1944" s="272"/>
    </row>
    <row r="1945" spans="3:3">
      <c r="C1945" s="272"/>
    </row>
    <row r="1946" spans="3:3">
      <c r="C1946" s="272"/>
    </row>
    <row r="1947" spans="3:3">
      <c r="C1947" s="272"/>
    </row>
    <row r="1948" spans="3:3">
      <c r="C1948" s="272"/>
    </row>
    <row r="1949" spans="3:3">
      <c r="C1949" s="272"/>
    </row>
    <row r="1950" spans="3:3">
      <c r="C1950" s="272"/>
    </row>
    <row r="1951" spans="3:3">
      <c r="C1951" s="272"/>
    </row>
    <row r="1952" spans="3:3">
      <c r="C1952" s="272"/>
    </row>
    <row r="1953" spans="3:3">
      <c r="C1953" s="272"/>
    </row>
    <row r="1954" spans="3:3">
      <c r="C1954" s="272"/>
    </row>
    <row r="1955" spans="3:3">
      <c r="C1955" s="272"/>
    </row>
    <row r="1956" spans="3:3">
      <c r="C1956" s="272"/>
    </row>
    <row r="1957" spans="3:3">
      <c r="C1957" s="272"/>
    </row>
    <row r="1958" spans="3:3">
      <c r="C1958" s="272"/>
    </row>
    <row r="1959" spans="3:3">
      <c r="C1959" s="272"/>
    </row>
    <row r="1960" spans="3:3">
      <c r="C1960" s="272"/>
    </row>
    <row r="1961" spans="3:3">
      <c r="C1961" s="272"/>
    </row>
    <row r="1962" spans="3:3">
      <c r="C1962" s="272"/>
    </row>
    <row r="1963" spans="3:3">
      <c r="C1963" s="272"/>
    </row>
    <row r="1964" spans="3:3">
      <c r="C1964" s="272"/>
    </row>
    <row r="1965" spans="3:3">
      <c r="C1965" s="272"/>
    </row>
    <row r="1966" spans="3:3">
      <c r="C1966" s="272"/>
    </row>
    <row r="1967" spans="3:3">
      <c r="C1967" s="272"/>
    </row>
    <row r="1968" spans="3:3">
      <c r="C1968" s="272"/>
    </row>
    <row r="1969" spans="3:3">
      <c r="C1969" s="272"/>
    </row>
    <row r="1970" spans="3:3">
      <c r="C1970" s="272"/>
    </row>
    <row r="1971" spans="3:3">
      <c r="C1971" s="272"/>
    </row>
    <row r="1972" spans="3:3">
      <c r="C1972" s="272"/>
    </row>
    <row r="1973" spans="3:3">
      <c r="C1973" s="272"/>
    </row>
    <row r="1974" spans="3:3">
      <c r="C1974" s="272"/>
    </row>
    <row r="1975" spans="3:3">
      <c r="C1975" s="272"/>
    </row>
    <row r="1976" spans="3:3">
      <c r="C1976" s="272"/>
    </row>
    <row r="1977" spans="3:3">
      <c r="C1977" s="272"/>
    </row>
    <row r="1978" spans="3:3">
      <c r="C1978" s="272"/>
    </row>
    <row r="1979" spans="3:3">
      <c r="C1979" s="272"/>
    </row>
    <row r="1980" spans="3:3">
      <c r="C1980" s="272"/>
    </row>
    <row r="1981" spans="3:3">
      <c r="C1981" s="272"/>
    </row>
    <row r="1982" spans="3:3">
      <c r="C1982" s="272"/>
    </row>
    <row r="1983" spans="3:3">
      <c r="C1983" s="272"/>
    </row>
    <row r="1984" spans="3:3">
      <c r="C1984" s="272"/>
    </row>
    <row r="1985" spans="3:3">
      <c r="C1985" s="272"/>
    </row>
    <row r="1986" spans="3:3">
      <c r="C1986" s="272"/>
    </row>
    <row r="1987" spans="3:3">
      <c r="C1987" s="272"/>
    </row>
    <row r="1988" spans="3:3">
      <c r="C1988" s="272"/>
    </row>
    <row r="1989" spans="3:3">
      <c r="C1989" s="272"/>
    </row>
    <row r="1990" spans="3:3">
      <c r="C1990" s="272"/>
    </row>
    <row r="1991" spans="3:3">
      <c r="C1991" s="272"/>
    </row>
    <row r="1992" spans="3:3">
      <c r="C1992" s="272"/>
    </row>
    <row r="1993" spans="3:3">
      <c r="C1993" s="272"/>
    </row>
    <row r="1994" spans="3:3">
      <c r="C1994" s="272"/>
    </row>
    <row r="1995" spans="3:3">
      <c r="C1995" s="272"/>
    </row>
    <row r="1996" spans="3:3">
      <c r="C1996" s="272"/>
    </row>
    <row r="1997" spans="3:3">
      <c r="C1997" s="272"/>
    </row>
    <row r="1998" spans="3:3">
      <c r="C1998" s="272"/>
    </row>
    <row r="1999" spans="3:3">
      <c r="C1999" s="272"/>
    </row>
    <row r="2000" spans="3:3">
      <c r="C2000" s="272"/>
    </row>
    <row r="2001" spans="3:3">
      <c r="C2001" s="272"/>
    </row>
    <row r="2002" spans="3:3">
      <c r="C2002" s="272"/>
    </row>
    <row r="2003" spans="3:3">
      <c r="C2003" s="272"/>
    </row>
    <row r="2004" spans="3:3">
      <c r="C2004" s="272"/>
    </row>
    <row r="2005" spans="3:3">
      <c r="C2005" s="272"/>
    </row>
    <row r="2006" spans="3:3">
      <c r="C2006" s="272"/>
    </row>
    <row r="2007" spans="3:3">
      <c r="C2007" s="272"/>
    </row>
    <row r="2008" spans="3:3">
      <c r="C2008" s="272"/>
    </row>
    <row r="2009" spans="3:3">
      <c r="C2009" s="272"/>
    </row>
    <row r="2010" spans="3:3">
      <c r="C2010" s="272"/>
    </row>
    <row r="2011" spans="3:3">
      <c r="C2011" s="272"/>
    </row>
    <row r="2012" spans="3:3">
      <c r="C2012" s="272"/>
    </row>
    <row r="2013" spans="3:3">
      <c r="C2013" s="272"/>
    </row>
    <row r="2014" spans="3:3">
      <c r="C2014" s="272"/>
    </row>
    <row r="2015" spans="3:3">
      <c r="C2015" s="272"/>
    </row>
    <row r="2016" spans="3:3">
      <c r="C2016" s="272"/>
    </row>
    <row r="2017" spans="3:3">
      <c r="C2017" s="272"/>
    </row>
    <row r="2018" spans="3:3">
      <c r="C2018" s="272"/>
    </row>
    <row r="2019" spans="3:3">
      <c r="C2019" s="272"/>
    </row>
  </sheetData>
  <autoFilter ref="A12:P96" xr:uid="{00000000-0009-0000-0000-000005000000}"/>
  <mergeCells count="1">
    <mergeCell ref="F10:K10"/>
  </mergeCells>
  <phoneticPr fontId="40" type="noConversion"/>
  <printOptions horizontalCentered="1" gridLines="1"/>
  <pageMargins left="0" right="0" top="0.98425196850393704" bottom="0.51181102362204722" header="0.51181102362204722" footer="0.31496062992125984"/>
  <pageSetup paperSize="9" scale="67" orientation="landscape" r:id="rId1"/>
  <headerFooter alignWithMargins="0">
    <oddFooter>&amp;C&amp;A&amp;R&amp;P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C39C-0899-493A-852B-80C1DC31E462}">
  <dimension ref="A1:P21"/>
  <sheetViews>
    <sheetView zoomScaleNormal="100" zoomScaleSheetLayoutView="85" workbookViewId="0">
      <selection activeCell="L33" sqref="L33"/>
    </sheetView>
  </sheetViews>
  <sheetFormatPr defaultColWidth="9.109375" defaultRowHeight="13.2"/>
  <cols>
    <col min="1" max="1" width="5" style="11"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4414062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110</v>
      </c>
      <c r="H1" s="9"/>
      <c r="J1" s="8"/>
      <c r="K1" s="8"/>
      <c r="L1" s="8"/>
      <c r="M1" s="8"/>
      <c r="N1" s="8"/>
      <c r="O1" s="8"/>
      <c r="P1" s="8"/>
    </row>
    <row r="2" spans="1:16">
      <c r="B2" s="7"/>
      <c r="C2" s="8"/>
      <c r="D2" s="8"/>
      <c r="E2" s="8"/>
      <c r="F2" s="8" t="s">
        <v>125</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v>0</v>
      </c>
      <c r="P6" s="17"/>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30" customFormat="1">
      <c r="A13" s="568"/>
      <c r="B13" s="566"/>
      <c r="C13" s="570"/>
      <c r="D13" s="566"/>
      <c r="E13" s="561"/>
      <c r="F13" s="542"/>
      <c r="G13" s="543"/>
      <c r="H13" s="544"/>
      <c r="I13" s="545"/>
      <c r="J13" s="545"/>
      <c r="K13" s="555"/>
      <c r="L13" s="553"/>
      <c r="M13" s="544"/>
      <c r="N13" s="544"/>
      <c r="O13" s="544"/>
      <c r="P13" s="546"/>
    </row>
    <row r="14" spans="1:16" s="30" customFormat="1">
      <c r="A14" s="536"/>
      <c r="B14" s="539"/>
      <c r="C14" s="571" t="s">
        <v>1075</v>
      </c>
      <c r="D14" s="539"/>
      <c r="E14" s="562"/>
      <c r="F14" s="534"/>
      <c r="G14" s="527"/>
      <c r="H14" s="527"/>
      <c r="I14" s="527"/>
      <c r="J14" s="527"/>
      <c r="K14" s="535"/>
      <c r="L14" s="533"/>
      <c r="M14" s="528"/>
      <c r="N14" s="528"/>
      <c r="O14" s="528"/>
      <c r="P14" s="529"/>
    </row>
    <row r="15" spans="1:16" s="30" customFormat="1">
      <c r="A15" s="537">
        <v>1</v>
      </c>
      <c r="B15" s="575"/>
      <c r="C15" s="572" t="s">
        <v>1002</v>
      </c>
      <c r="D15" s="539" t="s">
        <v>4475</v>
      </c>
      <c r="E15" s="563">
        <v>9647</v>
      </c>
      <c r="F15" s="556"/>
      <c r="G15" s="336"/>
      <c r="H15" s="336"/>
      <c r="I15" s="356"/>
      <c r="J15" s="336"/>
      <c r="K15" s="337"/>
      <c r="L15" s="338"/>
      <c r="M15" s="339"/>
      <c r="N15" s="339"/>
      <c r="O15" s="339"/>
      <c r="P15" s="340"/>
    </row>
    <row r="16" spans="1:16" ht="20.399999999999999">
      <c r="A16" s="537">
        <f>A15+1</f>
        <v>2</v>
      </c>
      <c r="B16" s="575"/>
      <c r="C16" s="573" t="s">
        <v>1004</v>
      </c>
      <c r="D16" s="539" t="s">
        <v>4475</v>
      </c>
      <c r="E16" s="563">
        <v>9647</v>
      </c>
      <c r="F16" s="556"/>
      <c r="G16" s="336"/>
      <c r="H16" s="336"/>
      <c r="I16" s="356"/>
      <c r="J16" s="336"/>
      <c r="K16" s="337"/>
      <c r="L16" s="338"/>
      <c r="M16" s="339"/>
      <c r="N16" s="339"/>
      <c r="O16" s="339"/>
      <c r="P16" s="340"/>
    </row>
    <row r="17" spans="1:16" ht="30.6">
      <c r="A17" s="537">
        <f>A16+1</f>
        <v>3</v>
      </c>
      <c r="B17" s="575"/>
      <c r="C17" s="572" t="s">
        <v>1036</v>
      </c>
      <c r="D17" s="539" t="s">
        <v>4475</v>
      </c>
      <c r="E17" s="564">
        <v>2992.5</v>
      </c>
      <c r="F17" s="556"/>
      <c r="G17" s="336"/>
      <c r="H17" s="336"/>
      <c r="I17" s="356"/>
      <c r="J17" s="336"/>
      <c r="K17" s="337"/>
      <c r="L17" s="338"/>
      <c r="M17" s="339"/>
      <c r="N17" s="339"/>
      <c r="O17" s="339"/>
      <c r="P17" s="340"/>
    </row>
    <row r="18" spans="1:16">
      <c r="A18" s="569"/>
      <c r="B18" s="567"/>
      <c r="C18" s="574"/>
      <c r="D18" s="567"/>
      <c r="E18" s="565"/>
      <c r="F18" s="557"/>
      <c r="G18" s="558"/>
      <c r="H18" s="559"/>
      <c r="I18" s="559"/>
      <c r="J18" s="559"/>
      <c r="K18" s="560"/>
      <c r="L18" s="554"/>
      <c r="M18" s="551"/>
      <c r="N18" s="551"/>
      <c r="O18" s="551"/>
      <c r="P18" s="552"/>
    </row>
    <row r="19" spans="1:16" s="274" customFormat="1">
      <c r="A19" s="503"/>
      <c r="B19" s="504"/>
      <c r="C19" s="505" t="s">
        <v>29</v>
      </c>
      <c r="D19" s="506"/>
      <c r="E19" s="541"/>
      <c r="F19" s="507"/>
      <c r="G19" s="507"/>
      <c r="H19" s="507"/>
      <c r="I19" s="507"/>
      <c r="J19" s="507"/>
      <c r="K19" s="507"/>
      <c r="L19" s="508">
        <f>SUM($L$13:L18)</f>
        <v>0</v>
      </c>
      <c r="M19" s="508">
        <f>SUM($M$13:M18)</f>
        <v>0</v>
      </c>
      <c r="N19" s="508">
        <f>SUM($N$13:N18)</f>
        <v>0</v>
      </c>
      <c r="O19" s="508">
        <f>SUM($O$13:O18)</f>
        <v>0</v>
      </c>
      <c r="P19" s="509">
        <f>SUM($P$13:P18)</f>
        <v>0</v>
      </c>
    </row>
    <row r="20" spans="1:16">
      <c r="D20" s="2"/>
      <c r="E20" s="2"/>
      <c r="F20" s="2"/>
      <c r="G20" s="2"/>
      <c r="I20" s="2"/>
      <c r="J20" s="2"/>
      <c r="K20" s="2"/>
      <c r="L20" s="2"/>
      <c r="M20" s="3"/>
      <c r="N20" s="3"/>
      <c r="O20" s="3"/>
      <c r="P20" s="3"/>
    </row>
    <row r="21" spans="1:16">
      <c r="D21" s="291"/>
      <c r="E21" s="291"/>
      <c r="F21" s="291"/>
      <c r="G21" s="291"/>
      <c r="H21" s="291"/>
      <c r="I21" s="291"/>
      <c r="J21" s="291"/>
      <c r="K21" s="36"/>
      <c r="L21" s="36"/>
      <c r="M21" s="37"/>
      <c r="N21" s="37"/>
      <c r="O21" s="37"/>
      <c r="P21" s="37"/>
    </row>
  </sheetData>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B3DF-74AC-48A0-9047-C06958CC0173}">
  <sheetPr>
    <tabColor rgb="FFFFFF00"/>
  </sheetPr>
  <dimension ref="A1:P257"/>
  <sheetViews>
    <sheetView zoomScale="85" zoomScaleNormal="85" zoomScaleSheetLayoutView="85" workbookViewId="0">
      <selection activeCell="J17" sqref="J17"/>
    </sheetView>
  </sheetViews>
  <sheetFormatPr defaultColWidth="9.109375" defaultRowHeight="13.2"/>
  <cols>
    <col min="1" max="1" width="5" style="11"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109375" style="11" customWidth="1"/>
    <col min="14" max="16" width="12" style="11" customWidth="1"/>
    <col min="17" max="16384" width="9.109375" style="11"/>
  </cols>
  <sheetData>
    <row r="1" spans="1:16">
      <c r="B1" s="7"/>
      <c r="C1" s="8"/>
      <c r="D1" s="8"/>
      <c r="E1" s="8"/>
      <c r="F1" s="9" t="s">
        <v>35</v>
      </c>
      <c r="G1" s="10" t="s">
        <v>126</v>
      </c>
      <c r="H1" s="9"/>
      <c r="J1" s="8"/>
      <c r="K1" s="8"/>
      <c r="L1" s="8"/>
      <c r="M1" s="8"/>
      <c r="N1" s="8"/>
      <c r="O1" s="8"/>
      <c r="P1" s="8"/>
    </row>
    <row r="2" spans="1:16">
      <c r="B2" s="7"/>
      <c r="C2" s="8"/>
      <c r="D2" s="8"/>
      <c r="E2" s="8"/>
      <c r="F2" s="8" t="s">
        <v>985</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v>0</v>
      </c>
      <c r="P6" s="17"/>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30" customFormat="1">
      <c r="A13" s="1733"/>
      <c r="B13" s="629"/>
      <c r="C13" s="1738"/>
      <c r="D13" s="629"/>
      <c r="E13" s="634"/>
      <c r="F13" s="1745"/>
      <c r="G13" s="590"/>
      <c r="H13" s="591"/>
      <c r="I13" s="591"/>
      <c r="J13" s="591"/>
      <c r="K13" s="621"/>
      <c r="L13" s="615"/>
      <c r="M13" s="592"/>
      <c r="N13" s="592"/>
      <c r="O13" s="592"/>
      <c r="P13" s="593"/>
    </row>
    <row r="14" spans="1:16" s="45" customFormat="1" ht="20.399999999999999">
      <c r="A14" s="812"/>
      <c r="B14" s="1414"/>
      <c r="C14" s="1739" t="s">
        <v>2627</v>
      </c>
      <c r="D14" s="1743"/>
      <c r="E14" s="1747"/>
      <c r="F14" s="1713"/>
      <c r="G14" s="594"/>
      <c r="H14" s="595"/>
      <c r="I14" s="595"/>
      <c r="J14" s="596"/>
      <c r="K14" s="350"/>
      <c r="L14" s="616"/>
      <c r="M14" s="349"/>
      <c r="N14" s="349"/>
      <c r="O14" s="349"/>
      <c r="P14" s="597"/>
    </row>
    <row r="15" spans="1:16" s="45" customFormat="1" ht="71.400000000000006">
      <c r="A15" s="812">
        <v>1</v>
      </c>
      <c r="B15" s="1165"/>
      <c r="C15" s="1740" t="s">
        <v>2824</v>
      </c>
      <c r="D15" s="658" t="s">
        <v>4477</v>
      </c>
      <c r="E15" s="1748">
        <v>128.54</v>
      </c>
      <c r="F15" s="1714"/>
      <c r="G15" s="601"/>
      <c r="H15" s="602"/>
      <c r="I15" s="602"/>
      <c r="J15" s="602"/>
      <c r="K15" s="605"/>
      <c r="L15" s="617"/>
      <c r="M15" s="604"/>
      <c r="N15" s="604"/>
      <c r="O15" s="604"/>
      <c r="P15" s="605"/>
    </row>
    <row r="16" spans="1:16" s="45" customFormat="1" ht="71.400000000000006">
      <c r="A16" s="812">
        <f t="shared" ref="A16" si="2">A15+1</f>
        <v>2</v>
      </c>
      <c r="B16" s="1165"/>
      <c r="C16" s="1740" t="s">
        <v>2823</v>
      </c>
      <c r="D16" s="658" t="s">
        <v>4477</v>
      </c>
      <c r="E16" s="1749">
        <v>13.67</v>
      </c>
      <c r="F16" s="1714"/>
      <c r="G16" s="601"/>
      <c r="H16" s="602"/>
      <c r="I16" s="602"/>
      <c r="J16" s="602"/>
      <c r="K16" s="605"/>
      <c r="L16" s="617"/>
      <c r="M16" s="604"/>
      <c r="N16" s="604"/>
      <c r="O16" s="604"/>
      <c r="P16" s="605"/>
    </row>
    <row r="17" spans="1:16" s="45" customFormat="1" ht="71.400000000000006">
      <c r="A17" s="812">
        <f t="shared" ref="A17:A23" si="3">A16+1</f>
        <v>3</v>
      </c>
      <c r="B17" s="1165"/>
      <c r="C17" s="1740" t="s">
        <v>2826</v>
      </c>
      <c r="D17" s="658" t="s">
        <v>4477</v>
      </c>
      <c r="E17" s="1749">
        <v>4.09</v>
      </c>
      <c r="F17" s="1714"/>
      <c r="G17" s="601"/>
      <c r="H17" s="602"/>
      <c r="I17" s="602"/>
      <c r="J17" s="602"/>
      <c r="K17" s="605"/>
      <c r="L17" s="617"/>
      <c r="M17" s="604"/>
      <c r="N17" s="604"/>
      <c r="O17" s="604"/>
      <c r="P17" s="605"/>
    </row>
    <row r="18" spans="1:16" s="45" customFormat="1" ht="71.400000000000006">
      <c r="A18" s="812">
        <f t="shared" si="3"/>
        <v>4</v>
      </c>
      <c r="B18" s="1165"/>
      <c r="C18" s="1740" t="s">
        <v>2822</v>
      </c>
      <c r="D18" s="658" t="s">
        <v>4477</v>
      </c>
      <c r="E18" s="1748">
        <v>952.31</v>
      </c>
      <c r="F18" s="1714"/>
      <c r="G18" s="601"/>
      <c r="H18" s="602"/>
      <c r="I18" s="602"/>
      <c r="J18" s="602"/>
      <c r="K18" s="605"/>
      <c r="L18" s="617"/>
      <c r="M18" s="604"/>
      <c r="N18" s="604"/>
      <c r="O18" s="604"/>
      <c r="P18" s="605"/>
    </row>
    <row r="19" spans="1:16" s="45" customFormat="1" ht="71.400000000000006">
      <c r="A19" s="812">
        <f t="shared" si="3"/>
        <v>5</v>
      </c>
      <c r="B19" s="1165"/>
      <c r="C19" s="1740" t="s">
        <v>2821</v>
      </c>
      <c r="D19" s="658" t="s">
        <v>4477</v>
      </c>
      <c r="E19" s="1748">
        <v>2.5099999999999998</v>
      </c>
      <c r="F19" s="1714"/>
      <c r="G19" s="601"/>
      <c r="H19" s="602"/>
      <c r="I19" s="602"/>
      <c r="J19" s="602"/>
      <c r="K19" s="605"/>
      <c r="L19" s="617"/>
      <c r="M19" s="604"/>
      <c r="N19" s="604"/>
      <c r="O19" s="604"/>
      <c r="P19" s="605"/>
    </row>
    <row r="20" spans="1:16" s="45" customFormat="1" ht="71.400000000000006">
      <c r="A20" s="812">
        <f t="shared" si="3"/>
        <v>6</v>
      </c>
      <c r="B20" s="1165"/>
      <c r="C20" s="1740" t="s">
        <v>2820</v>
      </c>
      <c r="D20" s="658" t="s">
        <v>4477</v>
      </c>
      <c r="E20" s="1749">
        <v>17.79</v>
      </c>
      <c r="F20" s="1714"/>
      <c r="G20" s="601"/>
      <c r="H20" s="602"/>
      <c r="I20" s="602"/>
      <c r="J20" s="602"/>
      <c r="K20" s="605"/>
      <c r="L20" s="617"/>
      <c r="M20" s="604"/>
      <c r="N20" s="604"/>
      <c r="O20" s="604"/>
      <c r="P20" s="605"/>
    </row>
    <row r="21" spans="1:16" s="45" customFormat="1" ht="81.599999999999994">
      <c r="A21" s="812">
        <f t="shared" si="3"/>
        <v>7</v>
      </c>
      <c r="B21" s="1165"/>
      <c r="C21" s="1740" t="s">
        <v>2819</v>
      </c>
      <c r="D21" s="658" t="s">
        <v>4477</v>
      </c>
      <c r="E21" s="1749">
        <v>0.86</v>
      </c>
      <c r="F21" s="1714"/>
      <c r="G21" s="601"/>
      <c r="H21" s="602"/>
      <c r="I21" s="602"/>
      <c r="J21" s="602"/>
      <c r="K21" s="605"/>
      <c r="L21" s="617"/>
      <c r="M21" s="604"/>
      <c r="N21" s="604"/>
      <c r="O21" s="604"/>
      <c r="P21" s="605"/>
    </row>
    <row r="22" spans="1:16" s="45" customFormat="1" ht="30.6">
      <c r="A22" s="812">
        <f t="shared" si="3"/>
        <v>8</v>
      </c>
      <c r="B22" s="1165"/>
      <c r="C22" s="1740" t="s">
        <v>966</v>
      </c>
      <c r="D22" s="658" t="s">
        <v>108</v>
      </c>
      <c r="E22" s="1748">
        <v>134.37</v>
      </c>
      <c r="F22" s="1714"/>
      <c r="G22" s="601"/>
      <c r="H22" s="602"/>
      <c r="I22" s="602"/>
      <c r="J22" s="602"/>
      <c r="K22" s="605"/>
      <c r="L22" s="617"/>
      <c r="M22" s="604"/>
      <c r="N22" s="604"/>
      <c r="O22" s="604"/>
      <c r="P22" s="605"/>
    </row>
    <row r="23" spans="1:16" s="30" customFormat="1" ht="40.799999999999997">
      <c r="A23" s="812">
        <f t="shared" si="3"/>
        <v>9</v>
      </c>
      <c r="B23" s="658"/>
      <c r="C23" s="1740" t="s">
        <v>1016</v>
      </c>
      <c r="D23" s="658" t="s">
        <v>103</v>
      </c>
      <c r="E23" s="1750">
        <v>1</v>
      </c>
      <c r="F23" s="1715"/>
      <c r="G23" s="607"/>
      <c r="H23" s="607"/>
      <c r="I23" s="608"/>
      <c r="J23" s="607"/>
      <c r="K23" s="347"/>
      <c r="L23" s="618"/>
      <c r="M23" s="349"/>
      <c r="N23" s="349"/>
      <c r="O23" s="349"/>
      <c r="P23" s="350"/>
    </row>
    <row r="24" spans="1:16" s="30" customFormat="1" ht="71.400000000000006">
      <c r="A24" s="812">
        <f>A23+1</f>
        <v>10</v>
      </c>
      <c r="B24" s="1734" t="s">
        <v>2653</v>
      </c>
      <c r="C24" s="1740" t="s">
        <v>2817</v>
      </c>
      <c r="D24" s="658" t="s">
        <v>4477</v>
      </c>
      <c r="E24" s="1749">
        <v>22.28</v>
      </c>
      <c r="F24" s="1714"/>
      <c r="G24" s="601"/>
      <c r="H24" s="602"/>
      <c r="I24" s="602"/>
      <c r="J24" s="602"/>
      <c r="K24" s="605"/>
      <c r="L24" s="617"/>
      <c r="M24" s="604"/>
      <c r="N24" s="604"/>
      <c r="O24" s="604"/>
      <c r="P24" s="605"/>
    </row>
    <row r="25" spans="1:16" s="30" customFormat="1" ht="71.400000000000006">
      <c r="A25" s="812">
        <f t="shared" ref="A25:A42" si="4">A24+1</f>
        <v>11</v>
      </c>
      <c r="B25" s="1734" t="s">
        <v>2654</v>
      </c>
      <c r="C25" s="1740" t="s">
        <v>2817</v>
      </c>
      <c r="D25" s="658" t="s">
        <v>4477</v>
      </c>
      <c r="E25" s="1749">
        <v>12.96</v>
      </c>
      <c r="F25" s="1714"/>
      <c r="G25" s="601"/>
      <c r="H25" s="602"/>
      <c r="I25" s="602"/>
      <c r="J25" s="602"/>
      <c r="K25" s="605"/>
      <c r="L25" s="617"/>
      <c r="M25" s="604"/>
      <c r="N25" s="604"/>
      <c r="O25" s="604"/>
      <c r="P25" s="605"/>
    </row>
    <row r="26" spans="1:16" s="30" customFormat="1" ht="71.400000000000006">
      <c r="A26" s="1870" t="s">
        <v>1032</v>
      </c>
      <c r="B26" s="1735" t="s">
        <v>4553</v>
      </c>
      <c r="C26" s="1741" t="s">
        <v>2817</v>
      </c>
      <c r="D26" s="1736" t="s">
        <v>4477</v>
      </c>
      <c r="E26" s="1748">
        <v>4.88</v>
      </c>
      <c r="F26" s="1714"/>
      <c r="G26" s="601"/>
      <c r="H26" s="602"/>
      <c r="I26" s="602"/>
      <c r="J26" s="602"/>
      <c r="K26" s="605"/>
      <c r="L26" s="1426"/>
      <c r="M26" s="604"/>
      <c r="N26" s="604"/>
      <c r="O26" s="604"/>
      <c r="P26" s="605"/>
    </row>
    <row r="27" spans="1:16" s="30" customFormat="1" ht="71.400000000000006">
      <c r="A27" s="812">
        <f>A25+1</f>
        <v>12</v>
      </c>
      <c r="B27" s="1734" t="s">
        <v>2655</v>
      </c>
      <c r="C27" s="1740" t="s">
        <v>2817</v>
      </c>
      <c r="D27" s="658" t="s">
        <v>4477</v>
      </c>
      <c r="E27" s="1748">
        <v>6.84</v>
      </c>
      <c r="F27" s="1714"/>
      <c r="G27" s="601"/>
      <c r="H27" s="602"/>
      <c r="I27" s="602"/>
      <c r="J27" s="602"/>
      <c r="K27" s="605"/>
      <c r="L27" s="617"/>
      <c r="M27" s="604"/>
      <c r="N27" s="604"/>
      <c r="O27" s="604"/>
      <c r="P27" s="605"/>
    </row>
    <row r="28" spans="1:16" s="30" customFormat="1" ht="71.400000000000006">
      <c r="A28" s="812">
        <f t="shared" si="4"/>
        <v>13</v>
      </c>
      <c r="B28" s="1734" t="s">
        <v>2656</v>
      </c>
      <c r="C28" s="1740" t="s">
        <v>2817</v>
      </c>
      <c r="D28" s="658" t="s">
        <v>4477</v>
      </c>
      <c r="E28" s="1749">
        <v>474.78</v>
      </c>
      <c r="F28" s="1714"/>
      <c r="G28" s="601"/>
      <c r="H28" s="602"/>
      <c r="I28" s="602"/>
      <c r="J28" s="602"/>
      <c r="K28" s="605"/>
      <c r="L28" s="617"/>
      <c r="M28" s="604"/>
      <c r="N28" s="604"/>
      <c r="O28" s="604"/>
      <c r="P28" s="605"/>
    </row>
    <row r="29" spans="1:16" s="30" customFormat="1" ht="71.400000000000006">
      <c r="A29" s="812">
        <f t="shared" si="4"/>
        <v>14</v>
      </c>
      <c r="B29" s="1734" t="s">
        <v>2657</v>
      </c>
      <c r="C29" s="1740" t="s">
        <v>2817</v>
      </c>
      <c r="D29" s="658" t="s">
        <v>4477</v>
      </c>
      <c r="E29" s="1748">
        <v>417.42</v>
      </c>
      <c r="F29" s="1714"/>
      <c r="G29" s="601"/>
      <c r="H29" s="602"/>
      <c r="I29" s="602"/>
      <c r="J29" s="602"/>
      <c r="K29" s="605"/>
      <c r="L29" s="617"/>
      <c r="M29" s="604"/>
      <c r="N29" s="604"/>
      <c r="O29" s="604"/>
      <c r="P29" s="605"/>
    </row>
    <row r="30" spans="1:16" s="30" customFormat="1" ht="71.400000000000006">
      <c r="A30" s="812">
        <f t="shared" si="4"/>
        <v>15</v>
      </c>
      <c r="B30" s="1734" t="s">
        <v>2658</v>
      </c>
      <c r="C30" s="1740" t="s">
        <v>2817</v>
      </c>
      <c r="D30" s="658" t="s">
        <v>4477</v>
      </c>
      <c r="E30" s="1749">
        <v>339.73</v>
      </c>
      <c r="F30" s="1714"/>
      <c r="G30" s="601"/>
      <c r="H30" s="602"/>
      <c r="I30" s="602"/>
      <c r="J30" s="602"/>
      <c r="K30" s="605"/>
      <c r="L30" s="617"/>
      <c r="M30" s="604"/>
      <c r="N30" s="604"/>
      <c r="O30" s="604"/>
      <c r="P30" s="605"/>
    </row>
    <row r="31" spans="1:16" s="30" customFormat="1" ht="71.400000000000006">
      <c r="A31" s="812">
        <f t="shared" si="4"/>
        <v>16</v>
      </c>
      <c r="B31" s="1734" t="s">
        <v>2659</v>
      </c>
      <c r="C31" s="1740" t="s">
        <v>2817</v>
      </c>
      <c r="D31" s="658" t="s">
        <v>4477</v>
      </c>
      <c r="E31" s="1749">
        <v>74.52</v>
      </c>
      <c r="F31" s="1714"/>
      <c r="G31" s="601"/>
      <c r="H31" s="602"/>
      <c r="I31" s="602"/>
      <c r="J31" s="602"/>
      <c r="K31" s="605"/>
      <c r="L31" s="617"/>
      <c r="M31" s="604"/>
      <c r="N31" s="604"/>
      <c r="O31" s="604"/>
      <c r="P31" s="605"/>
    </row>
    <row r="32" spans="1:16" s="30" customFormat="1" ht="71.400000000000006">
      <c r="A32" s="1870" t="s">
        <v>58</v>
      </c>
      <c r="B32" s="1736" t="s">
        <v>2649</v>
      </c>
      <c r="C32" s="1741" t="s">
        <v>2817</v>
      </c>
      <c r="D32" s="1736" t="s">
        <v>4477</v>
      </c>
      <c r="E32" s="1748">
        <v>0.42</v>
      </c>
      <c r="F32" s="1714"/>
      <c r="G32" s="601"/>
      <c r="H32" s="602"/>
      <c r="I32" s="602"/>
      <c r="J32" s="602"/>
      <c r="K32" s="605"/>
      <c r="L32" s="1426"/>
      <c r="M32" s="604"/>
      <c r="N32" s="604"/>
      <c r="O32" s="604"/>
      <c r="P32" s="605"/>
    </row>
    <row r="33" spans="1:16" s="30" customFormat="1" ht="71.400000000000006">
      <c r="A33" s="1870" t="s">
        <v>60</v>
      </c>
      <c r="B33" s="1736" t="s">
        <v>2650</v>
      </c>
      <c r="C33" s="1741" t="s">
        <v>2817</v>
      </c>
      <c r="D33" s="1736" t="s">
        <v>4477</v>
      </c>
      <c r="E33" s="1748">
        <v>1.06</v>
      </c>
      <c r="F33" s="1714"/>
      <c r="G33" s="601"/>
      <c r="H33" s="602"/>
      <c r="I33" s="602"/>
      <c r="J33" s="602"/>
      <c r="K33" s="605"/>
      <c r="L33" s="1426"/>
      <c r="M33" s="604"/>
      <c r="N33" s="604"/>
      <c r="O33" s="604"/>
      <c r="P33" s="605"/>
    </row>
    <row r="34" spans="1:16" s="30" customFormat="1" ht="71.400000000000006">
      <c r="A34" s="1870" t="s">
        <v>4632</v>
      </c>
      <c r="B34" s="1736" t="s">
        <v>2651</v>
      </c>
      <c r="C34" s="1741" t="s">
        <v>2817</v>
      </c>
      <c r="D34" s="1736" t="s">
        <v>4477</v>
      </c>
      <c r="E34" s="1748">
        <v>1.06</v>
      </c>
      <c r="F34" s="1714"/>
      <c r="G34" s="601"/>
      <c r="H34" s="602"/>
      <c r="I34" s="602"/>
      <c r="J34" s="602"/>
      <c r="K34" s="605"/>
      <c r="L34" s="1426"/>
      <c r="M34" s="604"/>
      <c r="N34" s="604"/>
      <c r="O34" s="604"/>
      <c r="P34" s="605"/>
    </row>
    <row r="35" spans="1:16" s="30" customFormat="1" ht="71.400000000000006">
      <c r="A35" s="1870" t="s">
        <v>4633</v>
      </c>
      <c r="B35" s="1736" t="s">
        <v>2652</v>
      </c>
      <c r="C35" s="1741" t="s">
        <v>2817</v>
      </c>
      <c r="D35" s="1736" t="s">
        <v>4477</v>
      </c>
      <c r="E35" s="1748">
        <v>4.72</v>
      </c>
      <c r="F35" s="1714"/>
      <c r="G35" s="601"/>
      <c r="H35" s="602"/>
      <c r="I35" s="602"/>
      <c r="J35" s="602"/>
      <c r="K35" s="605"/>
      <c r="L35" s="1426"/>
      <c r="M35" s="604"/>
      <c r="N35" s="604"/>
      <c r="O35" s="604"/>
      <c r="P35" s="605"/>
    </row>
    <row r="36" spans="1:16" s="30" customFormat="1" ht="71.400000000000006">
      <c r="A36" s="812">
        <f>A31+1</f>
        <v>17</v>
      </c>
      <c r="B36" s="658" t="s">
        <v>2647</v>
      </c>
      <c r="C36" s="1740" t="s">
        <v>2817</v>
      </c>
      <c r="D36" s="658" t="s">
        <v>4477</v>
      </c>
      <c r="E36" s="1749">
        <v>6.77</v>
      </c>
      <c r="F36" s="1714"/>
      <c r="G36" s="601"/>
      <c r="H36" s="602"/>
      <c r="I36" s="602"/>
      <c r="J36" s="602"/>
      <c r="K36" s="605"/>
      <c r="L36" s="617"/>
      <c r="M36" s="604"/>
      <c r="N36" s="604"/>
      <c r="O36" s="604"/>
      <c r="P36" s="605"/>
    </row>
    <row r="37" spans="1:16" s="30" customFormat="1" ht="71.400000000000006">
      <c r="A37" s="812">
        <f t="shared" si="4"/>
        <v>18</v>
      </c>
      <c r="B37" s="658" t="s">
        <v>2648</v>
      </c>
      <c r="C37" s="1740" t="s">
        <v>2817</v>
      </c>
      <c r="D37" s="658" t="s">
        <v>4477</v>
      </c>
      <c r="E37" s="1749">
        <v>21.81</v>
      </c>
      <c r="F37" s="1714"/>
      <c r="G37" s="601"/>
      <c r="H37" s="602"/>
      <c r="I37" s="602"/>
      <c r="J37" s="602"/>
      <c r="K37" s="605"/>
      <c r="L37" s="617"/>
      <c r="M37" s="604"/>
      <c r="N37" s="604"/>
      <c r="O37" s="604"/>
      <c r="P37" s="605"/>
    </row>
    <row r="38" spans="1:16" s="30" customFormat="1" ht="71.400000000000006">
      <c r="A38" s="812">
        <f t="shared" si="4"/>
        <v>19</v>
      </c>
      <c r="B38" s="658" t="s">
        <v>2649</v>
      </c>
      <c r="C38" s="1740" t="s">
        <v>2817</v>
      </c>
      <c r="D38" s="658" t="s">
        <v>4477</v>
      </c>
      <c r="E38" s="1749">
        <v>14.99</v>
      </c>
      <c r="F38" s="1714"/>
      <c r="G38" s="601"/>
      <c r="H38" s="602"/>
      <c r="I38" s="602"/>
      <c r="J38" s="602"/>
      <c r="K38" s="605"/>
      <c r="L38" s="617"/>
      <c r="M38" s="604"/>
      <c r="N38" s="604"/>
      <c r="O38" s="604"/>
      <c r="P38" s="605"/>
    </row>
    <row r="39" spans="1:16" s="30" customFormat="1" ht="71.400000000000006">
      <c r="A39" s="812">
        <f t="shared" si="4"/>
        <v>20</v>
      </c>
      <c r="B39" s="658" t="s">
        <v>2650</v>
      </c>
      <c r="C39" s="1740" t="s">
        <v>2817</v>
      </c>
      <c r="D39" s="658" t="s">
        <v>4477</v>
      </c>
      <c r="E39" s="1749">
        <v>84.19</v>
      </c>
      <c r="F39" s="1714"/>
      <c r="G39" s="601"/>
      <c r="H39" s="602"/>
      <c r="I39" s="602"/>
      <c r="J39" s="602"/>
      <c r="K39" s="605"/>
      <c r="L39" s="617"/>
      <c r="M39" s="604"/>
      <c r="N39" s="604"/>
      <c r="O39" s="604"/>
      <c r="P39" s="605"/>
    </row>
    <row r="40" spans="1:16" s="30" customFormat="1" ht="71.400000000000006">
      <c r="A40" s="812">
        <f t="shared" si="4"/>
        <v>21</v>
      </c>
      <c r="B40" s="658" t="s">
        <v>2651</v>
      </c>
      <c r="C40" s="1740" t="s">
        <v>2817</v>
      </c>
      <c r="D40" s="658" t="s">
        <v>4477</v>
      </c>
      <c r="E40" s="1749">
        <v>91.19</v>
      </c>
      <c r="F40" s="1714"/>
      <c r="G40" s="601"/>
      <c r="H40" s="602"/>
      <c r="I40" s="602"/>
      <c r="J40" s="602"/>
      <c r="K40" s="605"/>
      <c r="L40" s="617"/>
      <c r="M40" s="604"/>
      <c r="N40" s="604"/>
      <c r="O40" s="604"/>
      <c r="P40" s="605"/>
    </row>
    <row r="41" spans="1:16" s="30" customFormat="1" ht="71.400000000000006">
      <c r="A41" s="812">
        <f t="shared" si="4"/>
        <v>22</v>
      </c>
      <c r="B41" s="658" t="s">
        <v>2652</v>
      </c>
      <c r="C41" s="1740" t="s">
        <v>2817</v>
      </c>
      <c r="D41" s="658" t="s">
        <v>4477</v>
      </c>
      <c r="E41" s="1749">
        <v>25.08</v>
      </c>
      <c r="F41" s="1714"/>
      <c r="G41" s="601"/>
      <c r="H41" s="602"/>
      <c r="I41" s="602"/>
      <c r="J41" s="602"/>
      <c r="K41" s="605"/>
      <c r="L41" s="617"/>
      <c r="M41" s="604"/>
      <c r="N41" s="604"/>
      <c r="O41" s="604"/>
      <c r="P41" s="605"/>
    </row>
    <row r="42" spans="1:16" s="30" customFormat="1" ht="30.6">
      <c r="A42" s="812">
        <f t="shared" si="4"/>
        <v>23</v>
      </c>
      <c r="B42" s="658"/>
      <c r="C42" s="1740" t="s">
        <v>967</v>
      </c>
      <c r="D42" s="658" t="s">
        <v>108</v>
      </c>
      <c r="E42" s="1748">
        <v>256.75</v>
      </c>
      <c r="F42" s="1714"/>
      <c r="G42" s="601"/>
      <c r="H42" s="602"/>
      <c r="I42" s="602"/>
      <c r="J42" s="602"/>
      <c r="K42" s="605"/>
      <c r="L42" s="617"/>
      <c r="M42" s="604"/>
      <c r="N42" s="604"/>
      <c r="O42" s="604"/>
      <c r="P42" s="605"/>
    </row>
    <row r="43" spans="1:16" s="45" customFormat="1">
      <c r="A43" s="812"/>
      <c r="B43" s="1165"/>
      <c r="C43" s="1740"/>
      <c r="D43" s="658"/>
      <c r="E43" s="1749"/>
      <c r="F43" s="1716"/>
      <c r="G43" s="599"/>
      <c r="H43" s="595"/>
      <c r="I43" s="595"/>
      <c r="J43" s="595"/>
      <c r="K43" s="350"/>
      <c r="L43" s="616"/>
      <c r="M43" s="349"/>
      <c r="N43" s="349"/>
      <c r="O43" s="349"/>
      <c r="P43" s="597"/>
    </row>
    <row r="44" spans="1:16" s="45" customFormat="1">
      <c r="A44" s="812"/>
      <c r="B44" s="1414"/>
      <c r="C44" s="1739" t="s">
        <v>955</v>
      </c>
      <c r="D44" s="1743" t="s">
        <v>4478</v>
      </c>
      <c r="E44" s="1751">
        <v>424.27</v>
      </c>
      <c r="F44" s="1713"/>
      <c r="G44" s="594"/>
      <c r="H44" s="595"/>
      <c r="I44" s="595"/>
      <c r="J44" s="596"/>
      <c r="K44" s="350"/>
      <c r="L44" s="616"/>
      <c r="M44" s="349"/>
      <c r="N44" s="349"/>
      <c r="O44" s="349"/>
      <c r="P44" s="597"/>
    </row>
    <row r="45" spans="1:16" s="30" customFormat="1" ht="40.799999999999997">
      <c r="A45" s="812">
        <f>A42+1</f>
        <v>24</v>
      </c>
      <c r="B45" s="658"/>
      <c r="C45" s="1740" t="s">
        <v>1016</v>
      </c>
      <c r="D45" s="658" t="s">
        <v>103</v>
      </c>
      <c r="E45" s="1750">
        <v>1</v>
      </c>
      <c r="F45" s="1715"/>
      <c r="G45" s="607"/>
      <c r="H45" s="607"/>
      <c r="I45" s="608"/>
      <c r="J45" s="607"/>
      <c r="K45" s="347"/>
      <c r="L45" s="618"/>
      <c r="M45" s="349"/>
      <c r="N45" s="349"/>
      <c r="O45" s="349"/>
      <c r="P45" s="350"/>
    </row>
    <row r="46" spans="1:16" s="45" customFormat="1" ht="71.400000000000006">
      <c r="A46" s="812">
        <f>A45+1</f>
        <v>25</v>
      </c>
      <c r="B46" s="1165"/>
      <c r="C46" s="1740" t="s">
        <v>3329</v>
      </c>
      <c r="D46" s="658" t="s">
        <v>4477</v>
      </c>
      <c r="E46" s="1748">
        <v>127.28</v>
      </c>
      <c r="F46" s="1714"/>
      <c r="G46" s="601"/>
      <c r="H46" s="602"/>
      <c r="I46" s="602"/>
      <c r="J46" s="602"/>
      <c r="K46" s="605"/>
      <c r="L46" s="617"/>
      <c r="M46" s="604"/>
      <c r="N46" s="604"/>
      <c r="O46" s="604"/>
      <c r="P46" s="605"/>
    </row>
    <row r="47" spans="1:16" s="45" customFormat="1" ht="71.400000000000006">
      <c r="A47" s="812">
        <f>A46+1</f>
        <v>26</v>
      </c>
      <c r="B47" s="1165"/>
      <c r="C47" s="1740" t="s">
        <v>2818</v>
      </c>
      <c r="D47" s="658" t="s">
        <v>4477</v>
      </c>
      <c r="E47" s="1748">
        <v>6.93</v>
      </c>
      <c r="F47" s="1714"/>
      <c r="G47" s="601"/>
      <c r="H47" s="602"/>
      <c r="I47" s="602"/>
      <c r="J47" s="602"/>
      <c r="K47" s="605"/>
      <c r="L47" s="617"/>
      <c r="M47" s="604"/>
      <c r="N47" s="604"/>
      <c r="O47" s="604"/>
      <c r="P47" s="605"/>
    </row>
    <row r="48" spans="1:16" s="45" customFormat="1" ht="30.6">
      <c r="A48" s="812">
        <f t="shared" ref="A48" si="5">A47+1</f>
        <v>27</v>
      </c>
      <c r="B48" s="1165"/>
      <c r="C48" s="1740" t="s">
        <v>966</v>
      </c>
      <c r="D48" s="658" t="s">
        <v>108</v>
      </c>
      <c r="E48" s="1748">
        <v>21.47</v>
      </c>
      <c r="F48" s="1714"/>
      <c r="G48" s="601"/>
      <c r="H48" s="602"/>
      <c r="I48" s="602"/>
      <c r="J48" s="602"/>
      <c r="K48" s="605"/>
      <c r="L48" s="617"/>
      <c r="M48" s="604"/>
      <c r="N48" s="604"/>
      <c r="O48" s="604"/>
      <c r="P48" s="605"/>
    </row>
    <row r="49" spans="1:16" s="45" customFormat="1">
      <c r="A49" s="813"/>
      <c r="B49" s="1737"/>
      <c r="C49" s="1742"/>
      <c r="D49" s="1744"/>
      <c r="E49" s="1752"/>
      <c r="F49" s="1746"/>
      <c r="G49" s="625"/>
      <c r="H49" s="626"/>
      <c r="I49" s="627"/>
      <c r="J49" s="627"/>
      <c r="K49" s="628"/>
      <c r="L49" s="619"/>
      <c r="M49" s="612"/>
      <c r="N49" s="612"/>
      <c r="O49" s="612"/>
      <c r="P49" s="613"/>
    </row>
    <row r="50" spans="1:16" s="274" customFormat="1">
      <c r="A50" s="490"/>
      <c r="B50" s="491"/>
      <c r="C50" s="492" t="s">
        <v>29</v>
      </c>
      <c r="D50" s="493"/>
      <c r="E50" s="614"/>
      <c r="F50" s="521"/>
      <c r="G50" s="521"/>
      <c r="H50" s="521"/>
      <c r="I50" s="521"/>
      <c r="J50" s="521"/>
      <c r="K50" s="521"/>
      <c r="L50" s="524">
        <f>SUM($L$13:L49)</f>
        <v>0</v>
      </c>
      <c r="M50" s="524">
        <f>SUM($M$13:M49)</f>
        <v>0</v>
      </c>
      <c r="N50" s="524">
        <f>SUM($N$13:N49)</f>
        <v>0</v>
      </c>
      <c r="O50" s="524">
        <f>SUM($O$13:O49)</f>
        <v>0</v>
      </c>
      <c r="P50" s="525">
        <f>SUM($P$13:P49)</f>
        <v>0</v>
      </c>
    </row>
    <row r="51" spans="1:16">
      <c r="D51" s="291"/>
      <c r="E51" s="294"/>
      <c r="F51" s="294"/>
      <c r="G51" s="294"/>
      <c r="H51" s="292"/>
      <c r="I51" s="292"/>
      <c r="J51" s="292"/>
      <c r="K51" s="292"/>
      <c r="L51" s="292"/>
      <c r="M51" s="29"/>
      <c r="N51" s="29"/>
      <c r="O51" s="29"/>
      <c r="P51" s="29"/>
    </row>
    <row r="52" spans="1:16">
      <c r="C52" s="13"/>
      <c r="D52" s="2"/>
      <c r="E52" s="2"/>
      <c r="F52" s="2"/>
      <c r="G52" s="2"/>
      <c r="I52" s="2"/>
      <c r="J52" s="2"/>
      <c r="K52" s="2"/>
      <c r="L52" s="2"/>
      <c r="M52" s="3"/>
      <c r="N52" s="3"/>
      <c r="O52" s="3"/>
      <c r="P52" s="46"/>
    </row>
    <row r="53" spans="1:16">
      <c r="D53" s="291"/>
      <c r="E53" s="291"/>
      <c r="F53" s="291"/>
      <c r="G53" s="291"/>
      <c r="H53" s="292"/>
      <c r="I53" s="292"/>
      <c r="J53" s="292"/>
      <c r="K53" s="36"/>
      <c r="L53" s="36"/>
      <c r="M53" s="29"/>
      <c r="N53" s="29"/>
      <c r="O53" s="29"/>
      <c r="P53" s="29"/>
    </row>
    <row r="54" spans="1:16">
      <c r="H54" s="18"/>
      <c r="I54" s="18"/>
      <c r="J54" s="18"/>
      <c r="K54" s="18"/>
      <c r="L54" s="18"/>
      <c r="M54" s="18"/>
      <c r="N54" s="18"/>
      <c r="O54" s="18"/>
      <c r="P54" s="18"/>
    </row>
    <row r="55" spans="1:16">
      <c r="H55" s="18"/>
      <c r="I55" s="18"/>
      <c r="J55" s="18"/>
      <c r="K55" s="18"/>
      <c r="L55" s="18"/>
      <c r="M55" s="18"/>
      <c r="N55" s="18"/>
      <c r="O55" s="18"/>
      <c r="P55" s="18"/>
    </row>
    <row r="56" spans="1:16">
      <c r="H56" s="18"/>
      <c r="I56" s="18"/>
      <c r="J56" s="18"/>
      <c r="K56" s="18"/>
      <c r="L56" s="18"/>
      <c r="M56" s="18"/>
      <c r="N56" s="18"/>
      <c r="O56" s="18"/>
      <c r="P56" s="18"/>
    </row>
    <row r="57" spans="1:16">
      <c r="H57" s="18"/>
      <c r="I57" s="18"/>
      <c r="J57" s="18"/>
      <c r="K57" s="18"/>
      <c r="L57" s="18"/>
      <c r="M57" s="18"/>
      <c r="N57" s="18"/>
      <c r="O57" s="18"/>
      <c r="P57" s="18"/>
    </row>
    <row r="58" spans="1:16">
      <c r="H58" s="18"/>
      <c r="I58" s="18"/>
      <c r="J58" s="18"/>
      <c r="K58" s="18"/>
      <c r="L58" s="18"/>
      <c r="M58" s="18"/>
      <c r="N58" s="18"/>
      <c r="O58" s="18"/>
      <c r="P58" s="18"/>
    </row>
    <row r="59" spans="1:16">
      <c r="H59" s="18"/>
      <c r="I59" s="18"/>
      <c r="J59" s="18"/>
      <c r="K59" s="18"/>
      <c r="L59" s="18"/>
      <c r="M59" s="18"/>
      <c r="N59" s="18"/>
      <c r="O59" s="18"/>
      <c r="P59" s="18"/>
    </row>
    <row r="60" spans="1:16">
      <c r="H60" s="18"/>
      <c r="I60" s="18"/>
      <c r="J60" s="18"/>
      <c r="K60" s="18"/>
      <c r="L60" s="18"/>
      <c r="M60" s="18"/>
      <c r="N60" s="18"/>
      <c r="O60" s="18"/>
      <c r="P60" s="18"/>
    </row>
    <row r="61" spans="1:16">
      <c r="H61" s="18"/>
      <c r="I61" s="18"/>
      <c r="J61" s="18"/>
      <c r="K61" s="18"/>
      <c r="L61" s="18"/>
      <c r="M61" s="18"/>
      <c r="N61" s="18"/>
      <c r="O61" s="18"/>
      <c r="P61" s="18"/>
    </row>
    <row r="62" spans="1:16">
      <c r="H62" s="18"/>
      <c r="I62" s="18"/>
      <c r="J62" s="18"/>
      <c r="K62" s="18"/>
      <c r="L62" s="18"/>
      <c r="M62" s="18"/>
      <c r="N62" s="18"/>
      <c r="O62" s="18"/>
      <c r="P62" s="18"/>
    </row>
    <row r="63" spans="1:16">
      <c r="H63" s="18"/>
      <c r="I63" s="18"/>
      <c r="J63" s="18"/>
      <c r="K63" s="18"/>
      <c r="L63" s="18"/>
      <c r="M63" s="18"/>
      <c r="N63" s="18"/>
      <c r="O63" s="18"/>
      <c r="P63" s="18"/>
    </row>
    <row r="64" spans="1:16">
      <c r="H64" s="18"/>
      <c r="I64" s="18"/>
      <c r="J64" s="18"/>
      <c r="K64" s="18"/>
      <c r="L64" s="18"/>
      <c r="M64" s="18"/>
      <c r="N64" s="18"/>
      <c r="O64" s="18"/>
      <c r="P64" s="18"/>
    </row>
    <row r="65" spans="8:16">
      <c r="H65" s="18"/>
      <c r="I65" s="18"/>
      <c r="J65" s="18"/>
      <c r="K65" s="18"/>
      <c r="L65" s="18"/>
      <c r="M65" s="18"/>
      <c r="N65" s="18"/>
      <c r="O65" s="18"/>
      <c r="P65" s="18"/>
    </row>
    <row r="66" spans="8:16">
      <c r="H66" s="18"/>
      <c r="I66" s="18"/>
      <c r="J66" s="18"/>
      <c r="K66" s="18"/>
      <c r="L66" s="18"/>
      <c r="M66" s="18"/>
      <c r="N66" s="18"/>
      <c r="O66" s="18"/>
      <c r="P66" s="18"/>
    </row>
    <row r="67" spans="8:16">
      <c r="H67" s="18"/>
      <c r="I67" s="18"/>
      <c r="J67" s="18"/>
      <c r="K67" s="18"/>
      <c r="L67" s="18"/>
      <c r="M67" s="18"/>
      <c r="N67" s="18"/>
      <c r="O67" s="18"/>
      <c r="P67" s="18"/>
    </row>
    <row r="68" spans="8:16">
      <c r="H68" s="18"/>
      <c r="I68" s="18"/>
      <c r="J68" s="18"/>
      <c r="K68" s="18"/>
      <c r="L68" s="18"/>
      <c r="M68" s="18"/>
      <c r="N68" s="18"/>
      <c r="O68" s="18"/>
      <c r="P68" s="18"/>
    </row>
    <row r="69" spans="8:16">
      <c r="H69" s="18"/>
      <c r="I69" s="18"/>
      <c r="J69" s="18"/>
      <c r="K69" s="18"/>
      <c r="L69" s="18"/>
      <c r="M69" s="18"/>
      <c r="N69" s="18"/>
      <c r="O69" s="18"/>
      <c r="P69" s="18"/>
    </row>
    <row r="70" spans="8:16">
      <c r="H70" s="18"/>
      <c r="I70" s="18"/>
      <c r="J70" s="18"/>
      <c r="K70" s="18"/>
      <c r="L70" s="18"/>
      <c r="M70" s="18"/>
      <c r="N70" s="18"/>
      <c r="O70" s="18"/>
      <c r="P70" s="18"/>
    </row>
    <row r="71" spans="8:16">
      <c r="H71" s="18"/>
      <c r="I71" s="18"/>
      <c r="J71" s="18"/>
      <c r="K71" s="18"/>
      <c r="L71" s="18"/>
      <c r="M71" s="18"/>
      <c r="N71" s="18"/>
      <c r="O71" s="18"/>
      <c r="P71" s="18"/>
    </row>
    <row r="72" spans="8:16">
      <c r="H72" s="18"/>
      <c r="I72" s="18"/>
      <c r="J72" s="18"/>
      <c r="K72" s="18"/>
      <c r="L72" s="18"/>
      <c r="M72" s="18"/>
      <c r="N72" s="18"/>
      <c r="O72" s="18"/>
      <c r="P72" s="18"/>
    </row>
    <row r="73" spans="8:16">
      <c r="H73" s="18"/>
      <c r="I73" s="18"/>
      <c r="J73" s="18"/>
      <c r="K73" s="18"/>
      <c r="L73" s="18"/>
      <c r="M73" s="18"/>
      <c r="N73" s="18"/>
      <c r="O73" s="18"/>
      <c r="P73" s="18"/>
    </row>
    <row r="74" spans="8:16">
      <c r="H74" s="18"/>
      <c r="I74" s="18"/>
      <c r="J74" s="18"/>
      <c r="K74" s="18"/>
      <c r="L74" s="18"/>
      <c r="M74" s="18"/>
      <c r="N74" s="18"/>
      <c r="O74" s="18"/>
      <c r="P74" s="18"/>
    </row>
    <row r="75" spans="8:16">
      <c r="H75" s="18"/>
      <c r="I75" s="18"/>
      <c r="J75" s="18"/>
      <c r="K75" s="18"/>
      <c r="L75" s="18"/>
      <c r="M75" s="18"/>
      <c r="N75" s="18"/>
      <c r="O75" s="18"/>
      <c r="P75" s="18"/>
    </row>
    <row r="76" spans="8:16">
      <c r="H76" s="18"/>
      <c r="I76" s="18"/>
      <c r="J76" s="18"/>
      <c r="K76" s="18"/>
      <c r="L76" s="18"/>
      <c r="M76" s="18"/>
      <c r="N76" s="18"/>
      <c r="O76" s="18"/>
      <c r="P76" s="18"/>
    </row>
    <row r="77" spans="8:16">
      <c r="H77" s="18"/>
      <c r="I77" s="18"/>
      <c r="J77" s="18"/>
      <c r="K77" s="18"/>
      <c r="L77" s="18"/>
      <c r="M77" s="18"/>
      <c r="N77" s="18"/>
      <c r="O77" s="18"/>
      <c r="P77" s="18"/>
    </row>
    <row r="78" spans="8:16">
      <c r="H78" s="18"/>
      <c r="I78" s="18"/>
      <c r="J78" s="18"/>
      <c r="K78" s="18"/>
      <c r="L78" s="18"/>
      <c r="M78" s="18"/>
      <c r="N78" s="18"/>
      <c r="O78" s="18"/>
      <c r="P78" s="18"/>
    </row>
    <row r="79" spans="8:16">
      <c r="H79" s="18"/>
      <c r="I79" s="18"/>
      <c r="J79" s="18"/>
      <c r="K79" s="18"/>
      <c r="L79" s="18"/>
      <c r="M79" s="18"/>
      <c r="N79" s="18"/>
      <c r="O79" s="18"/>
      <c r="P79" s="18"/>
    </row>
    <row r="80" spans="8:16">
      <c r="H80" s="18"/>
      <c r="I80" s="18"/>
      <c r="J80" s="18"/>
      <c r="K80" s="18"/>
      <c r="L80" s="18"/>
      <c r="M80" s="18"/>
      <c r="N80" s="18"/>
      <c r="O80" s="18"/>
      <c r="P80" s="18"/>
    </row>
    <row r="81" spans="8:16">
      <c r="H81" s="18"/>
      <c r="I81" s="18"/>
      <c r="J81" s="18"/>
      <c r="K81" s="18"/>
      <c r="L81" s="18"/>
      <c r="M81" s="18"/>
      <c r="N81" s="18"/>
      <c r="O81" s="18"/>
      <c r="P81" s="18"/>
    </row>
    <row r="82" spans="8:16">
      <c r="H82" s="18"/>
      <c r="I82" s="18"/>
      <c r="J82" s="18"/>
      <c r="K82" s="18"/>
      <c r="L82" s="18"/>
      <c r="M82" s="18"/>
      <c r="N82" s="18"/>
      <c r="O82" s="18"/>
      <c r="P82" s="18"/>
    </row>
    <row r="83" spans="8:16">
      <c r="H83" s="18"/>
      <c r="I83" s="18"/>
      <c r="J83" s="18"/>
      <c r="K83" s="18"/>
      <c r="L83" s="18"/>
      <c r="M83" s="18"/>
      <c r="N83" s="18"/>
      <c r="O83" s="18"/>
      <c r="P83" s="18"/>
    </row>
    <row r="84" spans="8:16">
      <c r="H84" s="18"/>
      <c r="I84" s="18"/>
      <c r="J84" s="18"/>
      <c r="K84" s="18"/>
      <c r="L84" s="18"/>
      <c r="M84" s="18"/>
      <c r="N84" s="18"/>
      <c r="O84" s="18"/>
      <c r="P84" s="18"/>
    </row>
    <row r="85" spans="8:16">
      <c r="H85" s="18"/>
      <c r="I85" s="18"/>
      <c r="J85" s="18"/>
      <c r="K85" s="18"/>
      <c r="L85" s="18"/>
      <c r="M85" s="18"/>
      <c r="N85" s="18"/>
      <c r="O85" s="18"/>
      <c r="P85" s="18"/>
    </row>
    <row r="86" spans="8:16">
      <c r="H86" s="18"/>
      <c r="I86" s="18"/>
      <c r="J86" s="18"/>
      <c r="K86" s="18"/>
      <c r="L86" s="18"/>
      <c r="M86" s="18"/>
      <c r="N86" s="18"/>
      <c r="O86" s="18"/>
      <c r="P86" s="18"/>
    </row>
    <row r="87" spans="8:16">
      <c r="H87" s="18"/>
      <c r="I87" s="18"/>
      <c r="J87" s="18"/>
      <c r="K87" s="18"/>
      <c r="L87" s="18"/>
      <c r="M87" s="18"/>
      <c r="N87" s="18"/>
      <c r="O87" s="18"/>
      <c r="P87" s="18"/>
    </row>
    <row r="88" spans="8:16">
      <c r="H88" s="18"/>
      <c r="I88" s="18"/>
      <c r="J88" s="18"/>
      <c r="K88" s="18"/>
      <c r="L88" s="18"/>
      <c r="M88" s="18"/>
      <c r="N88" s="18"/>
      <c r="O88" s="18"/>
      <c r="P88" s="18"/>
    </row>
    <row r="89" spans="8:16">
      <c r="H89" s="18"/>
      <c r="I89" s="18"/>
      <c r="J89" s="18"/>
      <c r="K89" s="18"/>
      <c r="L89" s="18"/>
      <c r="M89" s="18"/>
      <c r="N89" s="18"/>
      <c r="O89" s="18"/>
      <c r="P89" s="18"/>
    </row>
    <row r="90" spans="8:16">
      <c r="H90" s="18"/>
      <c r="I90" s="18"/>
      <c r="J90" s="18"/>
      <c r="K90" s="18"/>
      <c r="L90" s="18"/>
      <c r="M90" s="18"/>
      <c r="N90" s="18"/>
      <c r="O90" s="18"/>
      <c r="P90" s="18"/>
    </row>
    <row r="91" spans="8:16">
      <c r="H91" s="18"/>
      <c r="I91" s="18"/>
      <c r="J91" s="18"/>
      <c r="K91" s="18"/>
      <c r="L91" s="18"/>
      <c r="M91" s="18"/>
      <c r="N91" s="18"/>
      <c r="O91" s="18"/>
      <c r="P91" s="18"/>
    </row>
    <row r="92" spans="8:16">
      <c r="H92" s="18"/>
      <c r="I92" s="18"/>
      <c r="J92" s="18"/>
      <c r="K92" s="18"/>
      <c r="L92" s="18"/>
      <c r="M92" s="18"/>
      <c r="N92" s="18"/>
      <c r="O92" s="18"/>
      <c r="P92" s="18"/>
    </row>
    <row r="93" spans="8:16">
      <c r="H93" s="18"/>
      <c r="I93" s="18"/>
      <c r="J93" s="18"/>
      <c r="K93" s="18"/>
      <c r="L93" s="18"/>
      <c r="M93" s="18"/>
      <c r="N93" s="18"/>
      <c r="O93" s="18"/>
      <c r="P93" s="18"/>
    </row>
    <row r="94" spans="8:16">
      <c r="H94" s="18"/>
      <c r="I94" s="18"/>
      <c r="J94" s="18"/>
      <c r="K94" s="18"/>
      <c r="L94" s="18"/>
      <c r="M94" s="18"/>
      <c r="N94" s="18"/>
      <c r="O94" s="18"/>
      <c r="P94" s="18"/>
    </row>
    <row r="95" spans="8:16">
      <c r="H95" s="18"/>
      <c r="I95" s="18"/>
      <c r="J95" s="18"/>
      <c r="K95" s="18"/>
      <c r="L95" s="18"/>
      <c r="M95" s="18"/>
      <c r="N95" s="18"/>
      <c r="O95" s="18"/>
      <c r="P95" s="18"/>
    </row>
    <row r="96" spans="8:16">
      <c r="H96" s="18"/>
      <c r="I96" s="18"/>
      <c r="J96" s="18"/>
      <c r="K96" s="18"/>
      <c r="L96" s="18"/>
      <c r="M96" s="18"/>
      <c r="N96" s="18"/>
      <c r="O96" s="18"/>
      <c r="P96" s="18"/>
    </row>
    <row r="97" spans="8:16">
      <c r="H97" s="18"/>
      <c r="I97" s="18"/>
      <c r="J97" s="18"/>
      <c r="K97" s="18"/>
      <c r="L97" s="18"/>
      <c r="M97" s="18"/>
      <c r="N97" s="18"/>
      <c r="O97" s="18"/>
      <c r="P97" s="18"/>
    </row>
    <row r="98" spans="8:16">
      <c r="H98" s="18"/>
      <c r="I98" s="18"/>
      <c r="J98" s="18"/>
      <c r="K98" s="18"/>
      <c r="L98" s="18"/>
      <c r="M98" s="18"/>
      <c r="N98" s="18"/>
      <c r="O98" s="18"/>
      <c r="P98" s="18"/>
    </row>
    <row r="99" spans="8:16">
      <c r="H99" s="18"/>
      <c r="I99" s="18"/>
      <c r="J99" s="18"/>
      <c r="K99" s="18"/>
      <c r="L99" s="18"/>
      <c r="M99" s="18"/>
      <c r="N99" s="18"/>
      <c r="O99" s="18"/>
      <c r="P99" s="18"/>
    </row>
    <row r="100" spans="8:16">
      <c r="H100" s="18"/>
      <c r="I100" s="18"/>
      <c r="J100" s="18"/>
      <c r="K100" s="18"/>
      <c r="L100" s="18"/>
      <c r="M100" s="18"/>
      <c r="N100" s="18"/>
      <c r="O100" s="18"/>
      <c r="P100" s="18"/>
    </row>
    <row r="101" spans="8:16">
      <c r="H101" s="18"/>
      <c r="I101" s="18"/>
      <c r="J101" s="18"/>
      <c r="K101" s="18"/>
      <c r="L101" s="18"/>
      <c r="M101" s="18"/>
      <c r="N101" s="18"/>
      <c r="O101" s="18"/>
      <c r="P101" s="18"/>
    </row>
    <row r="102" spans="8:16">
      <c r="H102" s="18"/>
      <c r="I102" s="18"/>
      <c r="J102" s="18"/>
      <c r="K102" s="18"/>
      <c r="L102" s="18"/>
      <c r="M102" s="18"/>
      <c r="N102" s="18"/>
      <c r="O102" s="18"/>
      <c r="P102" s="18"/>
    </row>
    <row r="103" spans="8:16">
      <c r="H103" s="18"/>
      <c r="I103" s="18"/>
      <c r="J103" s="18"/>
      <c r="K103" s="18"/>
      <c r="L103" s="18"/>
      <c r="M103" s="18"/>
      <c r="N103" s="18"/>
      <c r="O103" s="18"/>
      <c r="P103" s="18"/>
    </row>
    <row r="104" spans="8:16">
      <c r="H104" s="18"/>
      <c r="I104" s="18"/>
      <c r="J104" s="18"/>
      <c r="K104" s="18"/>
      <c r="L104" s="18"/>
      <c r="M104" s="18"/>
      <c r="N104" s="18"/>
      <c r="O104" s="18"/>
      <c r="P104" s="18"/>
    </row>
    <row r="105" spans="8:16">
      <c r="H105" s="18"/>
      <c r="I105" s="18"/>
      <c r="J105" s="18"/>
      <c r="K105" s="18"/>
      <c r="L105" s="18"/>
      <c r="M105" s="18"/>
      <c r="N105" s="18"/>
      <c r="O105" s="18"/>
      <c r="P105" s="18"/>
    </row>
    <row r="106" spans="8:16">
      <c r="H106" s="18"/>
      <c r="I106" s="18"/>
      <c r="J106" s="18"/>
      <c r="K106" s="18"/>
      <c r="L106" s="18"/>
      <c r="M106" s="18"/>
      <c r="N106" s="18"/>
      <c r="O106" s="18"/>
      <c r="P106" s="18"/>
    </row>
    <row r="107" spans="8:16">
      <c r="H107" s="18"/>
      <c r="I107" s="18"/>
      <c r="J107" s="18"/>
      <c r="K107" s="18"/>
      <c r="L107" s="18"/>
      <c r="M107" s="18"/>
      <c r="N107" s="18"/>
      <c r="O107" s="18"/>
      <c r="P107" s="18"/>
    </row>
    <row r="108" spans="8:16">
      <c r="H108" s="18"/>
      <c r="I108" s="18"/>
      <c r="J108" s="18"/>
      <c r="K108" s="18"/>
      <c r="L108" s="18"/>
      <c r="M108" s="18"/>
      <c r="N108" s="18"/>
      <c r="O108" s="18"/>
      <c r="P108" s="18"/>
    </row>
    <row r="109" spans="8:16">
      <c r="H109" s="18"/>
      <c r="I109" s="18"/>
      <c r="J109" s="18"/>
      <c r="K109" s="18"/>
      <c r="L109" s="18"/>
      <c r="M109" s="18"/>
      <c r="N109" s="18"/>
      <c r="O109" s="18"/>
      <c r="P109" s="18"/>
    </row>
    <row r="110" spans="8:16">
      <c r="H110" s="18"/>
      <c r="I110" s="18"/>
      <c r="J110" s="18"/>
      <c r="K110" s="18"/>
      <c r="L110" s="18"/>
      <c r="M110" s="18"/>
      <c r="N110" s="18"/>
      <c r="O110" s="18"/>
      <c r="P110" s="18"/>
    </row>
    <row r="111" spans="8:16">
      <c r="H111" s="18"/>
      <c r="I111" s="18"/>
      <c r="J111" s="18"/>
      <c r="K111" s="18"/>
      <c r="L111" s="18"/>
      <c r="M111" s="18"/>
      <c r="N111" s="18"/>
      <c r="O111" s="18"/>
      <c r="P111" s="18"/>
    </row>
    <row r="112" spans="8:16">
      <c r="H112" s="18"/>
      <c r="I112" s="18"/>
      <c r="J112" s="18"/>
      <c r="K112" s="18"/>
      <c r="L112" s="18"/>
      <c r="M112" s="18"/>
      <c r="N112" s="18"/>
      <c r="O112" s="18"/>
      <c r="P112" s="18"/>
    </row>
    <row r="113" spans="8:16">
      <c r="H113" s="18"/>
      <c r="I113" s="18"/>
      <c r="J113" s="18"/>
      <c r="K113" s="18"/>
      <c r="L113" s="18"/>
      <c r="M113" s="18"/>
      <c r="N113" s="18"/>
      <c r="O113" s="18"/>
      <c r="P113" s="18"/>
    </row>
    <row r="114" spans="8:16">
      <c r="H114" s="18"/>
      <c r="I114" s="18"/>
      <c r="J114" s="18"/>
      <c r="K114" s="18"/>
      <c r="L114" s="18"/>
      <c r="M114" s="18"/>
      <c r="N114" s="18"/>
      <c r="O114" s="18"/>
      <c r="P114" s="18"/>
    </row>
    <row r="115" spans="8:16">
      <c r="H115" s="18"/>
      <c r="I115" s="18"/>
      <c r="J115" s="18"/>
      <c r="K115" s="18"/>
      <c r="L115" s="18"/>
      <c r="M115" s="18"/>
      <c r="N115" s="18"/>
      <c r="O115" s="18"/>
      <c r="P115" s="18"/>
    </row>
    <row r="116" spans="8:16">
      <c r="H116" s="18"/>
      <c r="I116" s="18"/>
      <c r="J116" s="18"/>
      <c r="K116" s="18"/>
      <c r="L116" s="18"/>
      <c r="M116" s="18"/>
      <c r="N116" s="18"/>
      <c r="O116" s="18"/>
      <c r="P116" s="18"/>
    </row>
    <row r="117" spans="8:16">
      <c r="H117" s="18"/>
      <c r="I117" s="18"/>
      <c r="J117" s="18"/>
      <c r="K117" s="18"/>
      <c r="L117" s="18"/>
      <c r="M117" s="18"/>
      <c r="N117" s="18"/>
      <c r="O117" s="18"/>
      <c r="P117" s="18"/>
    </row>
    <row r="118" spans="8:16">
      <c r="H118" s="18"/>
      <c r="I118" s="18"/>
      <c r="J118" s="18"/>
      <c r="K118" s="18"/>
      <c r="L118" s="18"/>
      <c r="M118" s="18"/>
      <c r="N118" s="18"/>
      <c r="O118" s="18"/>
      <c r="P118" s="18"/>
    </row>
    <row r="119" spans="8:16">
      <c r="H119" s="18"/>
      <c r="I119" s="18"/>
      <c r="J119" s="18"/>
      <c r="K119" s="18"/>
      <c r="L119" s="18"/>
      <c r="M119" s="18"/>
      <c r="N119" s="18"/>
      <c r="O119" s="18"/>
      <c r="P119" s="18"/>
    </row>
    <row r="120" spans="8:16">
      <c r="H120" s="18"/>
      <c r="I120" s="18"/>
      <c r="J120" s="18"/>
      <c r="K120" s="18"/>
      <c r="L120" s="18"/>
      <c r="M120" s="18"/>
      <c r="N120" s="18"/>
      <c r="O120" s="18"/>
      <c r="P120" s="18"/>
    </row>
    <row r="121" spans="8:16">
      <c r="H121" s="18"/>
      <c r="I121" s="18"/>
      <c r="J121" s="18"/>
      <c r="K121" s="18"/>
      <c r="L121" s="18"/>
      <c r="M121" s="18"/>
      <c r="N121" s="18"/>
      <c r="O121" s="18"/>
      <c r="P121" s="18"/>
    </row>
    <row r="122" spans="8:16">
      <c r="H122" s="18"/>
      <c r="I122" s="18"/>
      <c r="J122" s="18"/>
      <c r="K122" s="18"/>
      <c r="L122" s="18"/>
      <c r="M122" s="18"/>
      <c r="N122" s="18"/>
      <c r="O122" s="18"/>
      <c r="P122" s="18"/>
    </row>
    <row r="123" spans="8:16">
      <c r="H123" s="18"/>
      <c r="I123" s="18"/>
      <c r="J123" s="18"/>
      <c r="K123" s="18"/>
      <c r="L123" s="18"/>
      <c r="M123" s="18"/>
      <c r="N123" s="18"/>
      <c r="O123" s="18"/>
      <c r="P123" s="18"/>
    </row>
    <row r="124" spans="8:16">
      <c r="H124" s="18"/>
      <c r="I124" s="18"/>
      <c r="J124" s="18"/>
      <c r="K124" s="18"/>
      <c r="L124" s="18"/>
      <c r="M124" s="18"/>
      <c r="N124" s="18"/>
      <c r="O124" s="18"/>
      <c r="P124" s="18"/>
    </row>
    <row r="125" spans="8:16">
      <c r="H125" s="18"/>
      <c r="I125" s="18"/>
      <c r="J125" s="18"/>
      <c r="K125" s="18"/>
      <c r="L125" s="18"/>
      <c r="M125" s="18"/>
      <c r="N125" s="18"/>
      <c r="O125" s="18"/>
      <c r="P125" s="18"/>
    </row>
    <row r="126" spans="8:16">
      <c r="H126" s="18"/>
      <c r="I126" s="18"/>
      <c r="J126" s="18"/>
      <c r="K126" s="18"/>
      <c r="L126" s="18"/>
      <c r="M126" s="18"/>
      <c r="N126" s="18"/>
      <c r="O126" s="18"/>
      <c r="P126" s="18"/>
    </row>
    <row r="127" spans="8:16">
      <c r="H127" s="18"/>
      <c r="I127" s="18"/>
      <c r="J127" s="18"/>
      <c r="K127" s="18"/>
      <c r="L127" s="18"/>
      <c r="M127" s="18"/>
      <c r="N127" s="18"/>
      <c r="O127" s="18"/>
      <c r="P127" s="18"/>
    </row>
    <row r="128" spans="8:16">
      <c r="H128" s="18"/>
      <c r="I128" s="18"/>
      <c r="J128" s="18"/>
      <c r="K128" s="18"/>
      <c r="L128" s="18"/>
      <c r="M128" s="18"/>
      <c r="N128" s="18"/>
      <c r="O128" s="18"/>
      <c r="P128" s="18"/>
    </row>
    <row r="129" spans="8:16">
      <c r="H129" s="18"/>
      <c r="I129" s="18"/>
      <c r="J129" s="18"/>
      <c r="K129" s="18"/>
      <c r="L129" s="18"/>
      <c r="M129" s="18"/>
      <c r="N129" s="18"/>
      <c r="O129" s="18"/>
      <c r="P129" s="18"/>
    </row>
    <row r="130" spans="8:16">
      <c r="H130" s="18"/>
      <c r="I130" s="18"/>
      <c r="J130" s="18"/>
      <c r="K130" s="18"/>
      <c r="L130" s="18"/>
      <c r="M130" s="18"/>
      <c r="N130" s="18"/>
      <c r="O130" s="18"/>
      <c r="P130" s="18"/>
    </row>
    <row r="131" spans="8:16">
      <c r="H131" s="18"/>
      <c r="I131" s="18"/>
      <c r="J131" s="18"/>
      <c r="K131" s="18"/>
      <c r="L131" s="18"/>
      <c r="M131" s="18"/>
      <c r="N131" s="18"/>
      <c r="O131" s="18"/>
      <c r="P131" s="18"/>
    </row>
    <row r="132" spans="8:16">
      <c r="H132" s="18"/>
      <c r="I132" s="18"/>
      <c r="J132" s="18"/>
      <c r="K132" s="18"/>
      <c r="L132" s="18"/>
      <c r="M132" s="18"/>
      <c r="N132" s="18"/>
      <c r="O132" s="18"/>
      <c r="P132" s="18"/>
    </row>
    <row r="133" spans="8:16">
      <c r="H133" s="18"/>
      <c r="I133" s="18"/>
      <c r="J133" s="18"/>
      <c r="K133" s="18"/>
      <c r="L133" s="18"/>
      <c r="M133" s="18"/>
      <c r="N133" s="18"/>
      <c r="O133" s="18"/>
      <c r="P133" s="18"/>
    </row>
    <row r="134" spans="8:16">
      <c r="H134" s="18"/>
      <c r="I134" s="18"/>
      <c r="J134" s="18"/>
      <c r="K134" s="18"/>
      <c r="L134" s="18"/>
      <c r="M134" s="18"/>
      <c r="N134" s="18"/>
      <c r="O134" s="18"/>
      <c r="P134" s="18"/>
    </row>
    <row r="135" spans="8:16">
      <c r="H135" s="18"/>
      <c r="I135" s="18"/>
      <c r="J135" s="18"/>
      <c r="K135" s="18"/>
      <c r="L135" s="18"/>
      <c r="M135" s="18"/>
      <c r="N135" s="18"/>
      <c r="O135" s="18"/>
      <c r="P135" s="18"/>
    </row>
    <row r="136" spans="8:16">
      <c r="H136" s="18"/>
      <c r="I136" s="18"/>
      <c r="J136" s="18"/>
      <c r="K136" s="18"/>
      <c r="L136" s="18"/>
      <c r="M136" s="18"/>
      <c r="N136" s="18"/>
      <c r="O136" s="18"/>
      <c r="P136" s="18"/>
    </row>
    <row r="137" spans="8:16">
      <c r="H137" s="18"/>
      <c r="I137" s="18"/>
      <c r="J137" s="18"/>
      <c r="K137" s="18"/>
      <c r="L137" s="18"/>
      <c r="M137" s="18"/>
      <c r="N137" s="18"/>
      <c r="O137" s="18"/>
      <c r="P137" s="18"/>
    </row>
    <row r="138" spans="8:16">
      <c r="H138" s="18"/>
      <c r="I138" s="18"/>
      <c r="J138" s="18"/>
      <c r="K138" s="18"/>
      <c r="L138" s="18"/>
      <c r="M138" s="18"/>
      <c r="N138" s="18"/>
      <c r="O138" s="18"/>
      <c r="P138" s="18"/>
    </row>
    <row r="139" spans="8:16">
      <c r="H139" s="18"/>
      <c r="I139" s="18"/>
      <c r="J139" s="18"/>
      <c r="K139" s="18"/>
      <c r="L139" s="18"/>
      <c r="M139" s="18"/>
      <c r="N139" s="18"/>
      <c r="O139" s="18"/>
      <c r="P139" s="18"/>
    </row>
    <row r="140" spans="8:16">
      <c r="H140" s="18"/>
      <c r="I140" s="18"/>
      <c r="J140" s="18"/>
      <c r="K140" s="18"/>
      <c r="L140" s="18"/>
      <c r="M140" s="18"/>
      <c r="N140" s="18"/>
      <c r="O140" s="18"/>
      <c r="P140" s="18"/>
    </row>
    <row r="141" spans="8:16">
      <c r="H141" s="18"/>
      <c r="I141" s="18"/>
      <c r="J141" s="18"/>
      <c r="K141" s="18"/>
      <c r="L141" s="18"/>
      <c r="M141" s="18"/>
      <c r="N141" s="18"/>
      <c r="O141" s="18"/>
      <c r="P141" s="18"/>
    </row>
    <row r="142" spans="8:16">
      <c r="H142" s="18"/>
      <c r="I142" s="18"/>
      <c r="J142" s="18"/>
      <c r="K142" s="18"/>
      <c r="L142" s="18"/>
      <c r="M142" s="18"/>
      <c r="N142" s="18"/>
      <c r="O142" s="18"/>
      <c r="P142" s="18"/>
    </row>
    <row r="143" spans="8:16">
      <c r="H143" s="18"/>
      <c r="I143" s="18"/>
      <c r="J143" s="18"/>
      <c r="K143" s="18"/>
      <c r="L143" s="18"/>
      <c r="M143" s="18"/>
      <c r="N143" s="18"/>
      <c r="O143" s="18"/>
      <c r="P143" s="18"/>
    </row>
    <row r="144" spans="8:16">
      <c r="H144" s="18"/>
      <c r="I144" s="18"/>
      <c r="J144" s="18"/>
      <c r="K144" s="18"/>
      <c r="L144" s="18"/>
      <c r="M144" s="18"/>
      <c r="N144" s="18"/>
      <c r="O144" s="18"/>
      <c r="P144" s="18"/>
    </row>
    <row r="145" spans="8:16">
      <c r="H145" s="18"/>
      <c r="I145" s="18"/>
      <c r="J145" s="18"/>
      <c r="K145" s="18"/>
      <c r="L145" s="18"/>
      <c r="M145" s="18"/>
      <c r="N145" s="18"/>
      <c r="O145" s="18"/>
      <c r="P145" s="18"/>
    </row>
    <row r="146" spans="8:16">
      <c r="H146" s="18"/>
      <c r="I146" s="18"/>
      <c r="J146" s="18"/>
      <c r="K146" s="18"/>
      <c r="L146" s="18"/>
      <c r="M146" s="18"/>
      <c r="N146" s="18"/>
      <c r="O146" s="18"/>
      <c r="P146" s="18"/>
    </row>
    <row r="147" spans="8:16">
      <c r="H147" s="18"/>
      <c r="I147" s="18"/>
      <c r="J147" s="18"/>
      <c r="K147" s="18"/>
      <c r="L147" s="18"/>
      <c r="M147" s="18"/>
      <c r="N147" s="18"/>
      <c r="O147" s="18"/>
      <c r="P147" s="18"/>
    </row>
    <row r="148" spans="8:16">
      <c r="H148" s="18"/>
      <c r="I148" s="18"/>
      <c r="J148" s="18"/>
      <c r="K148" s="18"/>
      <c r="L148" s="18"/>
      <c r="M148" s="18"/>
      <c r="N148" s="18"/>
      <c r="O148" s="18"/>
      <c r="P148" s="18"/>
    </row>
    <row r="149" spans="8:16">
      <c r="H149" s="18"/>
      <c r="I149" s="18"/>
      <c r="J149" s="18"/>
      <c r="K149" s="18"/>
      <c r="L149" s="18"/>
      <c r="M149" s="18"/>
      <c r="N149" s="18"/>
      <c r="O149" s="18"/>
      <c r="P149" s="18"/>
    </row>
    <row r="150" spans="8:16">
      <c r="H150" s="18"/>
      <c r="I150" s="18"/>
      <c r="J150" s="18"/>
      <c r="K150" s="18"/>
      <c r="L150" s="18"/>
      <c r="M150" s="18"/>
      <c r="N150" s="18"/>
      <c r="O150" s="18"/>
      <c r="P150" s="18"/>
    </row>
    <row r="151" spans="8:16">
      <c r="H151" s="18"/>
      <c r="I151" s="18"/>
      <c r="J151" s="18"/>
      <c r="K151" s="18"/>
      <c r="L151" s="18"/>
      <c r="M151" s="18"/>
      <c r="N151" s="18"/>
      <c r="O151" s="18"/>
      <c r="P151" s="18"/>
    </row>
    <row r="152" spans="8:16">
      <c r="H152" s="18"/>
      <c r="I152" s="18"/>
      <c r="J152" s="18"/>
      <c r="K152" s="18"/>
      <c r="L152" s="18"/>
      <c r="M152" s="18"/>
      <c r="N152" s="18"/>
      <c r="O152" s="18"/>
      <c r="P152" s="18"/>
    </row>
    <row r="153" spans="8:16">
      <c r="H153" s="18"/>
      <c r="I153" s="18"/>
      <c r="J153" s="18"/>
      <c r="K153" s="18"/>
      <c r="L153" s="18"/>
      <c r="M153" s="18"/>
      <c r="N153" s="18"/>
      <c r="O153" s="18"/>
      <c r="P153" s="18"/>
    </row>
    <row r="154" spans="8:16">
      <c r="H154" s="18"/>
      <c r="I154" s="18"/>
      <c r="J154" s="18"/>
      <c r="K154" s="18"/>
      <c r="L154" s="18"/>
      <c r="M154" s="18"/>
      <c r="N154" s="18"/>
      <c r="O154" s="18"/>
      <c r="P154" s="18"/>
    </row>
    <row r="155" spans="8:16">
      <c r="H155" s="18"/>
      <c r="I155" s="18"/>
      <c r="J155" s="18"/>
      <c r="K155" s="18"/>
      <c r="L155" s="18"/>
      <c r="M155" s="18"/>
      <c r="N155" s="18"/>
      <c r="O155" s="18"/>
      <c r="P155" s="18"/>
    </row>
    <row r="156" spans="8:16">
      <c r="H156" s="18"/>
      <c r="I156" s="18"/>
      <c r="J156" s="18"/>
      <c r="K156" s="18"/>
      <c r="L156" s="18"/>
      <c r="M156" s="18"/>
      <c r="N156" s="18"/>
      <c r="O156" s="18"/>
      <c r="P156" s="18"/>
    </row>
    <row r="157" spans="8:16">
      <c r="H157" s="18"/>
      <c r="I157" s="18"/>
      <c r="J157" s="18"/>
      <c r="K157" s="18"/>
      <c r="L157" s="18"/>
      <c r="M157" s="18"/>
      <c r="N157" s="18"/>
      <c r="O157" s="18"/>
      <c r="P157" s="18"/>
    </row>
    <row r="158" spans="8:16">
      <c r="H158" s="18"/>
      <c r="I158" s="18"/>
      <c r="J158" s="18"/>
      <c r="K158" s="18"/>
      <c r="L158" s="18"/>
      <c r="M158" s="18"/>
      <c r="N158" s="18"/>
      <c r="O158" s="18"/>
      <c r="P158" s="18"/>
    </row>
    <row r="159" spans="8:16">
      <c r="H159" s="18"/>
      <c r="I159" s="18"/>
      <c r="J159" s="18"/>
      <c r="K159" s="18"/>
      <c r="L159" s="18"/>
      <c r="M159" s="18"/>
      <c r="N159" s="18"/>
      <c r="O159" s="18"/>
      <c r="P159" s="18"/>
    </row>
    <row r="160" spans="8:16">
      <c r="H160" s="18"/>
      <c r="I160" s="18"/>
      <c r="J160" s="18"/>
      <c r="K160" s="18"/>
      <c r="L160" s="18"/>
      <c r="M160" s="18"/>
      <c r="N160" s="18"/>
      <c r="O160" s="18"/>
      <c r="P160" s="18"/>
    </row>
    <row r="161" spans="8:16">
      <c r="H161" s="18"/>
      <c r="I161" s="18"/>
      <c r="J161" s="18"/>
      <c r="K161" s="18"/>
      <c r="L161" s="18"/>
      <c r="M161" s="18"/>
      <c r="N161" s="18"/>
      <c r="O161" s="18"/>
      <c r="P161" s="18"/>
    </row>
    <row r="162" spans="8:16">
      <c r="H162" s="18"/>
      <c r="I162" s="18"/>
      <c r="J162" s="18"/>
      <c r="K162" s="18"/>
      <c r="L162" s="18"/>
      <c r="M162" s="18"/>
      <c r="N162" s="18"/>
      <c r="O162" s="18"/>
      <c r="P162" s="18"/>
    </row>
    <row r="163" spans="8:16">
      <c r="H163" s="18"/>
      <c r="I163" s="18"/>
      <c r="J163" s="18"/>
      <c r="K163" s="18"/>
      <c r="L163" s="18"/>
      <c r="M163" s="18"/>
      <c r="N163" s="18"/>
      <c r="O163" s="18"/>
      <c r="P163" s="18"/>
    </row>
    <row r="164" spans="8:16">
      <c r="H164" s="18"/>
      <c r="I164" s="18"/>
      <c r="J164" s="18"/>
      <c r="K164" s="18"/>
      <c r="L164" s="18"/>
      <c r="M164" s="18"/>
      <c r="N164" s="18"/>
      <c r="O164" s="18"/>
      <c r="P164" s="18"/>
    </row>
    <row r="165" spans="8:16">
      <c r="H165" s="18"/>
      <c r="I165" s="18"/>
      <c r="J165" s="18"/>
      <c r="K165" s="18"/>
      <c r="L165" s="18"/>
      <c r="M165" s="18"/>
      <c r="N165" s="18"/>
      <c r="O165" s="18"/>
      <c r="P165" s="18"/>
    </row>
    <row r="166" spans="8:16">
      <c r="H166" s="18"/>
      <c r="I166" s="18"/>
      <c r="J166" s="18"/>
      <c r="K166" s="18"/>
      <c r="L166" s="18"/>
      <c r="M166" s="18"/>
      <c r="N166" s="18"/>
      <c r="O166" s="18"/>
      <c r="P166" s="18"/>
    </row>
    <row r="167" spans="8:16">
      <c r="H167" s="18"/>
      <c r="I167" s="18"/>
      <c r="J167" s="18"/>
      <c r="K167" s="18"/>
      <c r="L167" s="18"/>
      <c r="M167" s="18"/>
      <c r="N167" s="18"/>
      <c r="O167" s="18"/>
      <c r="P167" s="18"/>
    </row>
    <row r="168" spans="8:16">
      <c r="H168" s="18"/>
      <c r="I168" s="18"/>
      <c r="J168" s="18"/>
      <c r="K168" s="18"/>
      <c r="L168" s="18"/>
      <c r="M168" s="18"/>
      <c r="N168" s="18"/>
      <c r="O168" s="18"/>
      <c r="P168" s="18"/>
    </row>
    <row r="169" spans="8:16">
      <c r="H169" s="18"/>
      <c r="I169" s="18"/>
      <c r="J169" s="18"/>
      <c r="K169" s="18"/>
      <c r="L169" s="18"/>
      <c r="M169" s="18"/>
      <c r="N169" s="18"/>
      <c r="O169" s="18"/>
      <c r="P169" s="18"/>
    </row>
    <row r="170" spans="8:16">
      <c r="H170" s="18"/>
      <c r="I170" s="18"/>
      <c r="J170" s="18"/>
      <c r="K170" s="18"/>
      <c r="L170" s="18"/>
      <c r="M170" s="18"/>
      <c r="N170" s="18"/>
      <c r="O170" s="18"/>
      <c r="P170" s="18"/>
    </row>
    <row r="171" spans="8:16">
      <c r="H171" s="18"/>
      <c r="I171" s="18"/>
      <c r="J171" s="18"/>
      <c r="K171" s="18"/>
      <c r="L171" s="18"/>
      <c r="M171" s="18"/>
      <c r="N171" s="18"/>
      <c r="O171" s="18"/>
      <c r="P171" s="18"/>
    </row>
    <row r="172" spans="8:16">
      <c r="H172" s="18"/>
      <c r="I172" s="18"/>
      <c r="J172" s="18"/>
      <c r="K172" s="18"/>
      <c r="L172" s="18"/>
      <c r="M172" s="18"/>
      <c r="N172" s="18"/>
      <c r="O172" s="18"/>
      <c r="P172" s="18"/>
    </row>
    <row r="173" spans="8:16">
      <c r="H173" s="18"/>
      <c r="I173" s="18"/>
      <c r="J173" s="18"/>
      <c r="K173" s="18"/>
      <c r="L173" s="18"/>
      <c r="M173" s="18"/>
      <c r="N173" s="18"/>
      <c r="O173" s="18"/>
      <c r="P173" s="18"/>
    </row>
    <row r="174" spans="8:16">
      <c r="H174" s="18"/>
      <c r="I174" s="18"/>
      <c r="J174" s="18"/>
      <c r="K174" s="18"/>
      <c r="L174" s="18"/>
      <c r="M174" s="18"/>
      <c r="N174" s="18"/>
      <c r="O174" s="18"/>
      <c r="P174" s="18"/>
    </row>
    <row r="175" spans="8:16">
      <c r="H175" s="18"/>
      <c r="I175" s="18"/>
      <c r="J175" s="18"/>
      <c r="K175" s="18"/>
      <c r="L175" s="18"/>
      <c r="M175" s="18"/>
      <c r="N175" s="18"/>
      <c r="O175" s="18"/>
      <c r="P175" s="18"/>
    </row>
    <row r="176" spans="8:16">
      <c r="H176" s="18"/>
      <c r="I176" s="18"/>
      <c r="J176" s="18"/>
      <c r="K176" s="18"/>
      <c r="L176" s="18"/>
      <c r="M176" s="18"/>
      <c r="N176" s="18"/>
      <c r="O176" s="18"/>
      <c r="P176" s="18"/>
    </row>
    <row r="177" spans="8:16">
      <c r="H177" s="18"/>
      <c r="I177" s="18"/>
      <c r="J177" s="18"/>
      <c r="K177" s="18"/>
      <c r="L177" s="18"/>
      <c r="M177" s="18"/>
      <c r="N177" s="18"/>
      <c r="O177" s="18"/>
      <c r="P177" s="18"/>
    </row>
    <row r="178" spans="8:16">
      <c r="H178" s="18"/>
      <c r="I178" s="18"/>
      <c r="J178" s="18"/>
      <c r="K178" s="18"/>
      <c r="L178" s="18"/>
      <c r="M178" s="18"/>
      <c r="N178" s="18"/>
      <c r="O178" s="18"/>
      <c r="P178" s="18"/>
    </row>
    <row r="179" spans="8:16">
      <c r="H179" s="18"/>
      <c r="I179" s="18"/>
      <c r="J179" s="18"/>
      <c r="K179" s="18"/>
      <c r="L179" s="18"/>
      <c r="M179" s="18"/>
      <c r="N179" s="18"/>
      <c r="O179" s="18"/>
      <c r="P179" s="18"/>
    </row>
    <row r="180" spans="8:16">
      <c r="H180" s="18"/>
      <c r="I180" s="18"/>
      <c r="J180" s="18"/>
      <c r="K180" s="18"/>
      <c r="L180" s="18"/>
      <c r="M180" s="18"/>
      <c r="N180" s="18"/>
      <c r="O180" s="18"/>
      <c r="P180" s="18"/>
    </row>
    <row r="181" spans="8:16">
      <c r="H181" s="18"/>
      <c r="I181" s="18"/>
      <c r="J181" s="18"/>
      <c r="K181" s="18"/>
      <c r="L181" s="18"/>
      <c r="M181" s="18"/>
      <c r="N181" s="18"/>
      <c r="O181" s="18"/>
      <c r="P181" s="18"/>
    </row>
    <row r="182" spans="8:16">
      <c r="H182" s="18"/>
      <c r="I182" s="18"/>
      <c r="J182" s="18"/>
      <c r="K182" s="18"/>
      <c r="L182" s="18"/>
      <c r="M182" s="18"/>
      <c r="N182" s="18"/>
      <c r="O182" s="18"/>
      <c r="P182" s="18"/>
    </row>
    <row r="183" spans="8:16">
      <c r="H183" s="18"/>
      <c r="I183" s="18"/>
      <c r="J183" s="18"/>
      <c r="K183" s="18"/>
      <c r="L183" s="18"/>
      <c r="M183" s="18"/>
      <c r="N183" s="18"/>
      <c r="O183" s="18"/>
      <c r="P183" s="18"/>
    </row>
    <row r="184" spans="8:16">
      <c r="H184" s="18"/>
      <c r="I184" s="18"/>
      <c r="J184" s="18"/>
      <c r="K184" s="18"/>
      <c r="L184" s="18"/>
      <c r="M184" s="18"/>
      <c r="N184" s="18"/>
      <c r="O184" s="18"/>
      <c r="P184" s="18"/>
    </row>
    <row r="185" spans="8:16">
      <c r="H185" s="18"/>
      <c r="I185" s="18"/>
      <c r="J185" s="18"/>
      <c r="K185" s="18"/>
      <c r="L185" s="18"/>
      <c r="M185" s="18"/>
      <c r="N185" s="18"/>
      <c r="O185" s="18"/>
      <c r="P185" s="18"/>
    </row>
    <row r="186" spans="8:16">
      <c r="H186" s="18"/>
      <c r="I186" s="18"/>
      <c r="J186" s="18"/>
      <c r="K186" s="18"/>
      <c r="L186" s="18"/>
      <c r="M186" s="18"/>
      <c r="N186" s="18"/>
      <c r="O186" s="18"/>
      <c r="P186" s="18"/>
    </row>
    <row r="187" spans="8:16">
      <c r="H187" s="18"/>
      <c r="I187" s="18"/>
      <c r="J187" s="18"/>
      <c r="K187" s="18"/>
      <c r="L187" s="18"/>
      <c r="M187" s="18"/>
      <c r="N187" s="18"/>
      <c r="O187" s="18"/>
      <c r="P187" s="18"/>
    </row>
    <row r="188" spans="8:16">
      <c r="H188" s="18"/>
      <c r="I188" s="18"/>
      <c r="J188" s="18"/>
      <c r="K188" s="18"/>
      <c r="L188" s="18"/>
      <c r="M188" s="18"/>
      <c r="N188" s="18"/>
      <c r="O188" s="18"/>
      <c r="P188" s="18"/>
    </row>
    <row r="189" spans="8:16">
      <c r="H189" s="18"/>
      <c r="I189" s="18"/>
      <c r="J189" s="18"/>
      <c r="K189" s="18"/>
      <c r="L189" s="18"/>
      <c r="M189" s="18"/>
      <c r="N189" s="18"/>
      <c r="O189" s="18"/>
      <c r="P189" s="18"/>
    </row>
    <row r="190" spans="8:16">
      <c r="H190" s="18"/>
      <c r="I190" s="18"/>
      <c r="J190" s="18"/>
      <c r="K190" s="18"/>
      <c r="L190" s="18"/>
      <c r="M190" s="18"/>
      <c r="N190" s="18"/>
      <c r="O190" s="18"/>
      <c r="P190" s="18"/>
    </row>
    <row r="191" spans="8:16">
      <c r="H191" s="18"/>
      <c r="I191" s="18"/>
      <c r="J191" s="18"/>
      <c r="K191" s="18"/>
      <c r="L191" s="18"/>
      <c r="M191" s="18"/>
      <c r="N191" s="18"/>
      <c r="O191" s="18"/>
      <c r="P191" s="18"/>
    </row>
    <row r="192" spans="8:16">
      <c r="H192" s="18"/>
      <c r="I192" s="18"/>
      <c r="J192" s="18"/>
      <c r="K192" s="18"/>
      <c r="L192" s="18"/>
      <c r="M192" s="18"/>
      <c r="N192" s="18"/>
      <c r="O192" s="18"/>
      <c r="P192" s="18"/>
    </row>
    <row r="193" spans="8:16">
      <c r="H193" s="18"/>
      <c r="I193" s="18"/>
      <c r="J193" s="18"/>
      <c r="K193" s="18"/>
      <c r="L193" s="18"/>
      <c r="M193" s="18"/>
      <c r="N193" s="18"/>
      <c r="O193" s="18"/>
      <c r="P193" s="18"/>
    </row>
    <row r="194" spans="8:16">
      <c r="H194" s="18"/>
      <c r="I194" s="18"/>
      <c r="J194" s="18"/>
      <c r="K194" s="18"/>
      <c r="L194" s="18"/>
      <c r="M194" s="18"/>
      <c r="N194" s="18"/>
      <c r="O194" s="18"/>
      <c r="P194" s="18"/>
    </row>
    <row r="195" spans="8:16">
      <c r="H195" s="18"/>
      <c r="I195" s="18"/>
      <c r="J195" s="18"/>
      <c r="K195" s="18"/>
      <c r="L195" s="18"/>
      <c r="M195" s="18"/>
      <c r="N195" s="18"/>
      <c r="O195" s="18"/>
      <c r="P195" s="18"/>
    </row>
    <row r="196" spans="8:16">
      <c r="H196" s="18"/>
      <c r="I196" s="18"/>
      <c r="J196" s="18"/>
      <c r="K196" s="18"/>
      <c r="L196" s="18"/>
      <c r="M196" s="18"/>
      <c r="N196" s="18"/>
      <c r="O196" s="18"/>
      <c r="P196" s="18"/>
    </row>
    <row r="197" spans="8:16">
      <c r="H197" s="18"/>
      <c r="I197" s="18"/>
      <c r="J197" s="18"/>
      <c r="K197" s="18"/>
      <c r="L197" s="18"/>
      <c r="M197" s="18"/>
      <c r="N197" s="18"/>
      <c r="O197" s="18"/>
      <c r="P197" s="18"/>
    </row>
    <row r="198" spans="8:16">
      <c r="H198" s="18"/>
      <c r="I198" s="18"/>
      <c r="J198" s="18"/>
      <c r="K198" s="18"/>
      <c r="L198" s="18"/>
      <c r="M198" s="18"/>
      <c r="N198" s="18"/>
      <c r="O198" s="18"/>
      <c r="P198" s="18"/>
    </row>
    <row r="199" spans="8:16">
      <c r="H199" s="18"/>
      <c r="I199" s="18"/>
      <c r="J199" s="18"/>
      <c r="K199" s="18"/>
      <c r="L199" s="18"/>
      <c r="M199" s="18"/>
      <c r="N199" s="18"/>
      <c r="O199" s="18"/>
      <c r="P199" s="18"/>
    </row>
    <row r="200" spans="8:16">
      <c r="H200" s="18"/>
      <c r="I200" s="18"/>
      <c r="J200" s="18"/>
      <c r="K200" s="18"/>
      <c r="L200" s="18"/>
      <c r="M200" s="18"/>
      <c r="N200" s="18"/>
      <c r="O200" s="18"/>
      <c r="P200" s="18"/>
    </row>
    <row r="201" spans="8:16">
      <c r="H201" s="18"/>
      <c r="I201" s="18"/>
      <c r="J201" s="18"/>
      <c r="K201" s="18"/>
      <c r="L201" s="18"/>
      <c r="M201" s="18"/>
      <c r="N201" s="18"/>
      <c r="O201" s="18"/>
      <c r="P201" s="18"/>
    </row>
    <row r="202" spans="8:16">
      <c r="H202" s="18"/>
      <c r="I202" s="18"/>
      <c r="J202" s="18"/>
      <c r="K202" s="18"/>
      <c r="L202" s="18"/>
      <c r="M202" s="18"/>
      <c r="N202" s="18"/>
      <c r="O202" s="18"/>
      <c r="P202" s="18"/>
    </row>
    <row r="203" spans="8:16">
      <c r="H203" s="18"/>
      <c r="I203" s="18"/>
      <c r="J203" s="18"/>
      <c r="K203" s="18"/>
      <c r="L203" s="18"/>
      <c r="M203" s="18"/>
      <c r="N203" s="18"/>
      <c r="O203" s="18"/>
      <c r="P203" s="18"/>
    </row>
    <row r="204" spans="8:16">
      <c r="H204" s="18"/>
      <c r="I204" s="18"/>
      <c r="J204" s="18"/>
      <c r="K204" s="18"/>
      <c r="L204" s="18"/>
      <c r="M204" s="18"/>
      <c r="N204" s="18"/>
      <c r="O204" s="18"/>
      <c r="P204" s="18"/>
    </row>
    <row r="205" spans="8:16">
      <c r="H205" s="18"/>
      <c r="I205" s="18"/>
      <c r="J205" s="18"/>
      <c r="K205" s="18"/>
      <c r="L205" s="18"/>
      <c r="M205" s="18"/>
      <c r="N205" s="18"/>
      <c r="O205" s="18"/>
      <c r="P205" s="18"/>
    </row>
    <row r="206" spans="8:16">
      <c r="H206" s="18"/>
      <c r="I206" s="18"/>
      <c r="J206" s="18"/>
      <c r="K206" s="18"/>
      <c r="L206" s="18"/>
      <c r="M206" s="18"/>
      <c r="N206" s="18"/>
      <c r="O206" s="18"/>
      <c r="P206" s="18"/>
    </row>
    <row r="207" spans="8:16">
      <c r="H207" s="18"/>
      <c r="I207" s="18"/>
      <c r="J207" s="18"/>
      <c r="K207" s="18"/>
      <c r="L207" s="18"/>
      <c r="M207" s="18"/>
      <c r="N207" s="18"/>
      <c r="O207" s="18"/>
      <c r="P207" s="18"/>
    </row>
    <row r="208" spans="8:16">
      <c r="H208" s="18"/>
      <c r="I208" s="18"/>
      <c r="J208" s="18"/>
      <c r="K208" s="18"/>
      <c r="L208" s="18"/>
      <c r="M208" s="18"/>
      <c r="N208" s="18"/>
      <c r="O208" s="18"/>
      <c r="P208" s="18"/>
    </row>
    <row r="209" spans="8:16">
      <c r="H209" s="18"/>
      <c r="I209" s="18"/>
      <c r="J209" s="18"/>
      <c r="K209" s="18"/>
      <c r="L209" s="18"/>
      <c r="M209" s="18"/>
      <c r="N209" s="18"/>
      <c r="O209" s="18"/>
      <c r="P209" s="18"/>
    </row>
    <row r="210" spans="8:16">
      <c r="H210" s="18"/>
      <c r="I210" s="18"/>
      <c r="J210" s="18"/>
      <c r="K210" s="18"/>
      <c r="L210" s="18"/>
      <c r="M210" s="18"/>
      <c r="N210" s="18"/>
      <c r="O210" s="18"/>
      <c r="P210" s="18"/>
    </row>
    <row r="211" spans="8:16">
      <c r="H211" s="18"/>
      <c r="I211" s="18"/>
      <c r="J211" s="18"/>
      <c r="K211" s="18"/>
      <c r="L211" s="18"/>
      <c r="M211" s="18"/>
      <c r="N211" s="18"/>
      <c r="O211" s="18"/>
      <c r="P211" s="18"/>
    </row>
    <row r="212" spans="8:16">
      <c r="H212" s="18"/>
      <c r="I212" s="18"/>
      <c r="J212" s="18"/>
      <c r="K212" s="18"/>
      <c r="L212" s="18"/>
      <c r="M212" s="18"/>
      <c r="N212" s="18"/>
      <c r="O212" s="18"/>
      <c r="P212" s="18"/>
    </row>
    <row r="213" spans="8:16">
      <c r="H213" s="18"/>
      <c r="I213" s="18"/>
      <c r="J213" s="18"/>
      <c r="K213" s="18"/>
      <c r="L213" s="18"/>
      <c r="M213" s="18"/>
      <c r="N213" s="18"/>
      <c r="O213" s="18"/>
      <c r="P213" s="18"/>
    </row>
    <row r="214" spans="8:16">
      <c r="H214" s="18"/>
      <c r="I214" s="18"/>
      <c r="J214" s="18"/>
      <c r="K214" s="18"/>
      <c r="L214" s="18"/>
      <c r="M214" s="18"/>
      <c r="N214" s="18"/>
      <c r="O214" s="18"/>
      <c r="P214" s="18"/>
    </row>
    <row r="215" spans="8:16">
      <c r="H215" s="18"/>
      <c r="I215" s="18"/>
      <c r="J215" s="18"/>
      <c r="K215" s="18"/>
      <c r="L215" s="18"/>
      <c r="M215" s="18"/>
      <c r="N215" s="18"/>
      <c r="O215" s="18"/>
      <c r="P215" s="18"/>
    </row>
    <row r="216" spans="8:16">
      <c r="H216" s="18"/>
      <c r="I216" s="18"/>
      <c r="J216" s="18"/>
      <c r="K216" s="18"/>
      <c r="L216" s="18"/>
      <c r="M216" s="18"/>
      <c r="N216" s="18"/>
      <c r="O216" s="18"/>
      <c r="P216" s="18"/>
    </row>
    <row r="217" spans="8:16">
      <c r="H217" s="18"/>
      <c r="I217" s="18"/>
      <c r="J217" s="18"/>
      <c r="K217" s="18"/>
      <c r="L217" s="18"/>
      <c r="M217" s="18"/>
      <c r="N217" s="18"/>
      <c r="O217" s="18"/>
      <c r="P217" s="18"/>
    </row>
    <row r="218" spans="8:16">
      <c r="H218" s="18"/>
      <c r="I218" s="18"/>
      <c r="J218" s="18"/>
      <c r="K218" s="18"/>
      <c r="L218" s="18"/>
      <c r="M218" s="18"/>
      <c r="N218" s="18"/>
      <c r="O218" s="18"/>
      <c r="P218" s="18"/>
    </row>
    <row r="219" spans="8:16">
      <c r="H219" s="18"/>
      <c r="I219" s="18"/>
      <c r="J219" s="18"/>
      <c r="K219" s="18"/>
      <c r="L219" s="18"/>
      <c r="M219" s="18"/>
      <c r="N219" s="18"/>
      <c r="O219" s="18"/>
      <c r="P219" s="18"/>
    </row>
    <row r="220" spans="8:16">
      <c r="H220" s="18"/>
      <c r="I220" s="18"/>
      <c r="J220" s="18"/>
      <c r="K220" s="18"/>
      <c r="L220" s="18"/>
      <c r="M220" s="18"/>
      <c r="N220" s="18"/>
      <c r="O220" s="18"/>
      <c r="P220" s="18"/>
    </row>
    <row r="221" spans="8:16">
      <c r="H221" s="18"/>
      <c r="I221" s="18"/>
      <c r="J221" s="18"/>
      <c r="K221" s="18"/>
      <c r="L221" s="18"/>
      <c r="M221" s="18"/>
      <c r="N221" s="18"/>
      <c r="O221" s="18"/>
      <c r="P221" s="18"/>
    </row>
    <row r="222" spans="8:16">
      <c r="H222" s="18"/>
      <c r="I222" s="18"/>
      <c r="J222" s="18"/>
      <c r="K222" s="18"/>
      <c r="L222" s="18"/>
      <c r="M222" s="18"/>
      <c r="N222" s="18"/>
      <c r="O222" s="18"/>
      <c r="P222" s="18"/>
    </row>
    <row r="223" spans="8:16">
      <c r="H223" s="18"/>
      <c r="I223" s="18"/>
      <c r="J223" s="18"/>
      <c r="K223" s="18"/>
      <c r="L223" s="18"/>
      <c r="M223" s="18"/>
      <c r="N223" s="18"/>
      <c r="O223" s="18"/>
      <c r="P223" s="18"/>
    </row>
    <row r="224" spans="8:16">
      <c r="H224" s="18"/>
      <c r="I224" s="18"/>
      <c r="J224" s="18"/>
      <c r="K224" s="18"/>
      <c r="L224" s="18"/>
      <c r="M224" s="18"/>
      <c r="N224" s="18"/>
      <c r="O224" s="18"/>
      <c r="P224" s="18"/>
    </row>
    <row r="225" spans="8:16">
      <c r="H225" s="18"/>
      <c r="I225" s="18"/>
      <c r="J225" s="18"/>
      <c r="K225" s="18"/>
      <c r="L225" s="18"/>
      <c r="M225" s="18"/>
      <c r="N225" s="18"/>
      <c r="O225" s="18"/>
      <c r="P225" s="18"/>
    </row>
    <row r="226" spans="8:16">
      <c r="H226" s="18"/>
      <c r="I226" s="18"/>
      <c r="J226" s="18"/>
      <c r="K226" s="18"/>
      <c r="L226" s="18"/>
      <c r="M226" s="18"/>
      <c r="N226" s="18"/>
      <c r="O226" s="18"/>
      <c r="P226" s="18"/>
    </row>
    <row r="227" spans="8:16">
      <c r="H227" s="18"/>
      <c r="I227" s="18"/>
      <c r="J227" s="18"/>
      <c r="K227" s="18"/>
      <c r="L227" s="18"/>
      <c r="M227" s="18"/>
      <c r="N227" s="18"/>
      <c r="O227" s="18"/>
      <c r="P227" s="18"/>
    </row>
    <row r="228" spans="8:16">
      <c r="H228" s="18"/>
      <c r="I228" s="18"/>
      <c r="J228" s="18"/>
      <c r="K228" s="18"/>
      <c r="L228" s="18"/>
      <c r="M228" s="18"/>
      <c r="N228" s="18"/>
      <c r="O228" s="18"/>
      <c r="P228" s="18"/>
    </row>
    <row r="229" spans="8:16">
      <c r="H229" s="18"/>
      <c r="I229" s="18"/>
      <c r="J229" s="18"/>
      <c r="K229" s="18"/>
      <c r="L229" s="18"/>
      <c r="M229" s="18"/>
      <c r="N229" s="18"/>
      <c r="O229" s="18"/>
      <c r="P229" s="18"/>
    </row>
    <row r="230" spans="8:16">
      <c r="H230" s="18"/>
      <c r="I230" s="18"/>
      <c r="J230" s="18"/>
      <c r="K230" s="18"/>
      <c r="L230" s="18"/>
      <c r="M230" s="18"/>
      <c r="N230" s="18"/>
      <c r="O230" s="18"/>
      <c r="P230" s="18"/>
    </row>
    <row r="231" spans="8:16">
      <c r="H231" s="18"/>
      <c r="I231" s="18"/>
      <c r="J231" s="18"/>
      <c r="K231" s="18"/>
      <c r="L231" s="18"/>
      <c r="M231" s="18"/>
      <c r="N231" s="18"/>
      <c r="O231" s="18"/>
      <c r="P231" s="18"/>
    </row>
    <row r="232" spans="8:16">
      <c r="H232" s="18"/>
      <c r="I232" s="18"/>
      <c r="J232" s="18"/>
      <c r="K232" s="18"/>
      <c r="L232" s="18"/>
      <c r="M232" s="18"/>
      <c r="N232" s="18"/>
      <c r="O232" s="18"/>
      <c r="P232" s="18"/>
    </row>
    <row r="233" spans="8:16">
      <c r="H233" s="18"/>
      <c r="I233" s="18"/>
      <c r="J233" s="18"/>
      <c r="K233" s="18"/>
      <c r="L233" s="18"/>
      <c r="M233" s="18"/>
      <c r="N233" s="18"/>
      <c r="O233" s="18"/>
      <c r="P233" s="18"/>
    </row>
    <row r="234" spans="8:16">
      <c r="H234" s="18"/>
      <c r="I234" s="18"/>
      <c r="J234" s="18"/>
      <c r="K234" s="18"/>
      <c r="L234" s="18"/>
      <c r="M234" s="18"/>
      <c r="N234" s="18"/>
      <c r="O234" s="18"/>
      <c r="P234" s="18"/>
    </row>
    <row r="235" spans="8:16">
      <c r="H235" s="18"/>
      <c r="I235" s="18"/>
      <c r="J235" s="18"/>
      <c r="K235" s="18"/>
      <c r="L235" s="18"/>
      <c r="M235" s="18"/>
      <c r="N235" s="18"/>
      <c r="O235" s="18"/>
      <c r="P235" s="18"/>
    </row>
    <row r="236" spans="8:16">
      <c r="H236" s="18"/>
      <c r="I236" s="18"/>
      <c r="J236" s="18"/>
      <c r="K236" s="18"/>
      <c r="L236" s="18"/>
      <c r="M236" s="18"/>
      <c r="N236" s="18"/>
      <c r="O236" s="18"/>
      <c r="P236" s="18"/>
    </row>
    <row r="237" spans="8:16">
      <c r="H237" s="18"/>
      <c r="I237" s="18"/>
      <c r="J237" s="18"/>
      <c r="K237" s="18"/>
      <c r="L237" s="18"/>
      <c r="M237" s="18"/>
      <c r="N237" s="18"/>
      <c r="O237" s="18"/>
      <c r="P237" s="18"/>
    </row>
    <row r="238" spans="8:16">
      <c r="H238" s="18"/>
      <c r="I238" s="18"/>
      <c r="J238" s="18"/>
      <c r="K238" s="18"/>
      <c r="L238" s="18"/>
      <c r="M238" s="18"/>
      <c r="N238" s="18"/>
      <c r="O238" s="18"/>
      <c r="P238" s="18"/>
    </row>
    <row r="239" spans="8:16">
      <c r="H239" s="18"/>
      <c r="I239" s="18"/>
      <c r="J239" s="18"/>
      <c r="K239" s="18"/>
      <c r="L239" s="18"/>
      <c r="M239" s="18"/>
      <c r="N239" s="18"/>
      <c r="O239" s="18"/>
      <c r="P239" s="18"/>
    </row>
    <row r="240" spans="8:16">
      <c r="H240" s="18"/>
      <c r="I240" s="18"/>
      <c r="J240" s="18"/>
      <c r="K240" s="18"/>
      <c r="L240" s="18"/>
      <c r="M240" s="18"/>
      <c r="N240" s="18"/>
      <c r="O240" s="18"/>
      <c r="P240" s="18"/>
    </row>
    <row r="241" spans="8:16">
      <c r="H241" s="18"/>
      <c r="I241" s="18"/>
      <c r="J241" s="18"/>
      <c r="K241" s="18"/>
      <c r="L241" s="18"/>
      <c r="M241" s="18"/>
      <c r="N241" s="18"/>
      <c r="O241" s="18"/>
      <c r="P241" s="18"/>
    </row>
    <row r="242" spans="8:16">
      <c r="H242" s="18"/>
      <c r="I242" s="18"/>
      <c r="J242" s="18"/>
      <c r="K242" s="18"/>
      <c r="L242" s="18"/>
      <c r="M242" s="18"/>
      <c r="N242" s="18"/>
      <c r="O242" s="18"/>
      <c r="P242" s="18"/>
    </row>
    <row r="243" spans="8:16">
      <c r="H243" s="18"/>
      <c r="I243" s="18"/>
      <c r="J243" s="18"/>
      <c r="K243" s="18"/>
      <c r="L243" s="18"/>
      <c r="M243" s="18"/>
      <c r="N243" s="18"/>
      <c r="O243" s="18"/>
      <c r="P243" s="18"/>
    </row>
    <row r="244" spans="8:16">
      <c r="H244" s="18"/>
      <c r="I244" s="18"/>
      <c r="J244" s="18"/>
      <c r="K244" s="18"/>
      <c r="L244" s="18"/>
      <c r="M244" s="18"/>
      <c r="N244" s="18"/>
      <c r="O244" s="18"/>
      <c r="P244" s="18"/>
    </row>
    <row r="245" spans="8:16">
      <c r="H245" s="18"/>
      <c r="I245" s="18"/>
      <c r="J245" s="18"/>
      <c r="K245" s="18"/>
      <c r="L245" s="18"/>
      <c r="M245" s="18"/>
      <c r="N245" s="18"/>
      <c r="O245" s="18"/>
      <c r="P245" s="18"/>
    </row>
    <row r="246" spans="8:16">
      <c r="H246" s="18"/>
      <c r="I246" s="18"/>
      <c r="J246" s="18"/>
      <c r="K246" s="18"/>
      <c r="L246" s="18"/>
      <c r="M246" s="18"/>
      <c r="N246" s="18"/>
      <c r="O246" s="18"/>
      <c r="P246" s="18"/>
    </row>
    <row r="247" spans="8:16">
      <c r="H247" s="18"/>
      <c r="I247" s="18"/>
      <c r="J247" s="18"/>
      <c r="K247" s="18"/>
      <c r="L247" s="18"/>
      <c r="M247" s="18"/>
      <c r="N247" s="18"/>
      <c r="O247" s="18"/>
      <c r="P247" s="18"/>
    </row>
    <row r="248" spans="8:16">
      <c r="H248" s="18"/>
      <c r="I248" s="18"/>
      <c r="J248" s="18"/>
      <c r="K248" s="18"/>
      <c r="L248" s="18"/>
      <c r="M248" s="18"/>
      <c r="N248" s="18"/>
      <c r="O248" s="18"/>
      <c r="P248" s="18"/>
    </row>
    <row r="249" spans="8:16">
      <c r="H249" s="18"/>
      <c r="I249" s="18"/>
      <c r="J249" s="18"/>
      <c r="K249" s="18"/>
      <c r="L249" s="18"/>
      <c r="M249" s="18"/>
      <c r="N249" s="18"/>
      <c r="O249" s="18"/>
      <c r="P249" s="18"/>
    </row>
    <row r="250" spans="8:16">
      <c r="H250" s="18"/>
      <c r="I250" s="18"/>
      <c r="J250" s="18"/>
      <c r="K250" s="18"/>
      <c r="L250" s="18"/>
      <c r="M250" s="18"/>
      <c r="N250" s="18"/>
      <c r="O250" s="18"/>
      <c r="P250" s="18"/>
    </row>
    <row r="251" spans="8:16">
      <c r="H251" s="18"/>
      <c r="I251" s="18"/>
      <c r="J251" s="18"/>
      <c r="K251" s="18"/>
      <c r="L251" s="18"/>
      <c r="M251" s="18"/>
      <c r="N251" s="18"/>
      <c r="O251" s="18"/>
      <c r="P251" s="18"/>
    </row>
    <row r="252" spans="8:16">
      <c r="H252" s="18"/>
      <c r="I252" s="18"/>
      <c r="J252" s="18"/>
      <c r="K252" s="18"/>
      <c r="L252" s="18"/>
      <c r="M252" s="18"/>
      <c r="N252" s="18"/>
      <c r="O252" s="18"/>
      <c r="P252" s="18"/>
    </row>
    <row r="253" spans="8:16">
      <c r="H253" s="18"/>
      <c r="I253" s="18"/>
      <c r="J253" s="18"/>
      <c r="K253" s="18"/>
      <c r="L253" s="18"/>
      <c r="M253" s="18"/>
      <c r="N253" s="18"/>
      <c r="O253" s="18"/>
      <c r="P253" s="18"/>
    </row>
    <row r="254" spans="8:16">
      <c r="H254" s="18"/>
      <c r="I254" s="18"/>
      <c r="J254" s="18"/>
      <c r="K254" s="18"/>
      <c r="L254" s="18"/>
      <c r="M254" s="18"/>
      <c r="N254" s="18"/>
      <c r="O254" s="18"/>
      <c r="P254" s="18"/>
    </row>
    <row r="255" spans="8:16">
      <c r="H255" s="18"/>
      <c r="I255" s="18"/>
      <c r="J255" s="18"/>
      <c r="K255" s="18"/>
      <c r="L255" s="18"/>
      <c r="M255" s="18"/>
      <c r="N255" s="18"/>
      <c r="O255" s="18"/>
      <c r="P255" s="18"/>
    </row>
    <row r="256" spans="8:16">
      <c r="H256" s="18"/>
      <c r="I256" s="18"/>
      <c r="J256" s="18"/>
      <c r="K256" s="18"/>
      <c r="L256" s="18"/>
      <c r="M256" s="18"/>
      <c r="N256" s="18"/>
      <c r="O256" s="18"/>
      <c r="P256" s="18"/>
    </row>
    <row r="257" spans="8:16">
      <c r="H257" s="18"/>
      <c r="I257" s="18"/>
      <c r="J257" s="18"/>
      <c r="K257" s="18"/>
      <c r="L257" s="18"/>
      <c r="M257" s="18"/>
      <c r="N257" s="18"/>
      <c r="O257" s="18"/>
      <c r="P257" s="18"/>
    </row>
  </sheetData>
  <autoFilter ref="A12:P50" xr:uid="{00000000-0009-0000-0000-000008000000}"/>
  <mergeCells count="1">
    <mergeCell ref="F10:K10"/>
  </mergeCells>
  <phoneticPr fontId="40" type="noConversion"/>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93CAF-730A-4C78-ADD2-1AF65764EC2F}">
  <sheetPr>
    <tabColor rgb="FFFFFF00"/>
  </sheetPr>
  <dimension ref="A1:P435"/>
  <sheetViews>
    <sheetView zoomScale="85" zoomScaleNormal="85" zoomScaleSheetLayoutView="85" workbookViewId="0">
      <selection activeCell="J24" sqref="J24"/>
    </sheetView>
  </sheetViews>
  <sheetFormatPr defaultColWidth="9.109375" defaultRowHeight="13.2"/>
  <cols>
    <col min="1" max="1" width="5" style="11" customWidth="1"/>
    <col min="2" max="2" width="6.21875" style="12" bestFit="1" customWidth="1"/>
    <col min="3" max="3" width="66.88671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6640625" style="11" customWidth="1"/>
    <col min="14" max="15" width="12" style="11" customWidth="1"/>
    <col min="16" max="16" width="12.5546875" style="11" customWidth="1"/>
    <col min="17" max="16384" width="9.109375" style="11"/>
  </cols>
  <sheetData>
    <row r="1" spans="1:16">
      <c r="B1" s="7"/>
      <c r="C1" s="8"/>
      <c r="D1" s="8"/>
      <c r="E1" s="8"/>
      <c r="F1" s="9" t="s">
        <v>35</v>
      </c>
      <c r="G1" s="10" t="s">
        <v>127</v>
      </c>
      <c r="H1" s="9"/>
      <c r="J1" s="8"/>
      <c r="K1" s="8"/>
      <c r="L1" s="8"/>
      <c r="M1" s="8"/>
      <c r="N1" s="8"/>
      <c r="O1" s="8"/>
      <c r="P1" s="8"/>
    </row>
    <row r="2" spans="1:16">
      <c r="B2" s="7"/>
      <c r="C2" s="8"/>
      <c r="D2" s="8"/>
      <c r="E2" s="8"/>
      <c r="F2" s="8" t="s">
        <v>2708</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v>0</v>
      </c>
      <c r="P6" s="17"/>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s="30" customFormat="1">
      <c r="A13" s="637"/>
      <c r="B13" s="634"/>
      <c r="C13" s="640"/>
      <c r="D13" s="1144"/>
      <c r="E13" s="634"/>
      <c r="F13" s="1745"/>
      <c r="G13" s="590"/>
      <c r="H13" s="591"/>
      <c r="I13" s="591"/>
      <c r="J13" s="591"/>
      <c r="K13" s="621"/>
      <c r="L13" s="615"/>
      <c r="M13" s="592"/>
      <c r="N13" s="592"/>
      <c r="O13" s="592"/>
      <c r="P13" s="593"/>
    </row>
    <row r="14" spans="1:16" s="30" customFormat="1" ht="20.399999999999999">
      <c r="A14" s="638">
        <v>1</v>
      </c>
      <c r="B14" s="635"/>
      <c r="C14" s="642" t="s">
        <v>175</v>
      </c>
      <c r="D14" s="769" t="s">
        <v>103</v>
      </c>
      <c r="E14" s="1750">
        <v>1</v>
      </c>
      <c r="F14" s="1715"/>
      <c r="G14" s="607"/>
      <c r="H14" s="607"/>
      <c r="I14" s="608"/>
      <c r="J14" s="607"/>
      <c r="K14" s="347"/>
      <c r="L14" s="618"/>
      <c r="M14" s="349"/>
      <c r="N14" s="349"/>
      <c r="O14" s="349"/>
      <c r="P14" s="350"/>
    </row>
    <row r="15" spans="1:16" s="30" customFormat="1">
      <c r="A15" s="662"/>
      <c r="B15" s="645"/>
      <c r="C15" s="664" t="s">
        <v>173</v>
      </c>
      <c r="D15" s="769"/>
      <c r="E15" s="635"/>
      <c r="F15" s="1732"/>
      <c r="G15" s="598"/>
      <c r="H15" s="596"/>
      <c r="I15" s="595"/>
      <c r="J15" s="647"/>
      <c r="K15" s="1392"/>
      <c r="L15" s="1391"/>
      <c r="M15" s="349"/>
      <c r="N15" s="349"/>
      <c r="O15" s="349"/>
      <c r="P15" s="350"/>
    </row>
    <row r="16" spans="1:16" s="30" customFormat="1">
      <c r="A16" s="662"/>
      <c r="B16" s="645"/>
      <c r="C16" s="664" t="s">
        <v>2605</v>
      </c>
      <c r="D16" s="769"/>
      <c r="E16" s="635"/>
      <c r="F16" s="1732"/>
      <c r="G16" s="598"/>
      <c r="H16" s="596"/>
      <c r="I16" s="595"/>
      <c r="J16" s="647"/>
      <c r="K16" s="1392"/>
      <c r="L16" s="1391"/>
      <c r="M16" s="349"/>
      <c r="N16" s="349"/>
      <c r="O16" s="349"/>
      <c r="P16" s="350"/>
    </row>
    <row r="17" spans="1:16" s="30" customFormat="1">
      <c r="A17" s="662"/>
      <c r="B17" s="645"/>
      <c r="C17" s="641" t="s">
        <v>952</v>
      </c>
      <c r="D17" s="769"/>
      <c r="E17" s="635"/>
      <c r="F17" s="1732"/>
      <c r="G17" s="598"/>
      <c r="H17" s="596"/>
      <c r="I17" s="595"/>
      <c r="J17" s="647"/>
      <c r="K17" s="1392"/>
      <c r="L17" s="1391"/>
      <c r="M17" s="349"/>
      <c r="N17" s="349"/>
      <c r="O17" s="349"/>
      <c r="P17" s="350"/>
    </row>
    <row r="18" spans="1:16" s="45" customFormat="1" ht="40.799999999999997">
      <c r="A18" s="1390">
        <f>A14+1</f>
        <v>2</v>
      </c>
      <c r="B18" s="635"/>
      <c r="C18" s="642" t="s">
        <v>1017</v>
      </c>
      <c r="D18" s="769" t="s">
        <v>4473</v>
      </c>
      <c r="E18" s="1758">
        <v>46.88</v>
      </c>
      <c r="F18" s="1715"/>
      <c r="G18" s="607"/>
      <c r="H18" s="607"/>
      <c r="I18" s="607"/>
      <c r="J18" s="607"/>
      <c r="K18" s="347"/>
      <c r="L18" s="618"/>
      <c r="M18" s="349"/>
      <c r="N18" s="349"/>
      <c r="O18" s="349"/>
      <c r="P18" s="350"/>
    </row>
    <row r="19" spans="1:16" s="45" customFormat="1" ht="51">
      <c r="A19" s="638">
        <f>A18+1</f>
        <v>3</v>
      </c>
      <c r="B19" s="635"/>
      <c r="C19" s="642" t="s">
        <v>2762</v>
      </c>
      <c r="D19" s="769" t="s">
        <v>4477</v>
      </c>
      <c r="E19" s="1749">
        <v>3.75</v>
      </c>
      <c r="F19" s="1718"/>
      <c r="G19" s="648"/>
      <c r="H19" s="719"/>
      <c r="I19" s="719"/>
      <c r="J19" s="719"/>
      <c r="K19" s="605"/>
      <c r="L19" s="1389"/>
      <c r="M19" s="604"/>
      <c r="N19" s="604"/>
      <c r="O19" s="604"/>
      <c r="P19" s="1388"/>
    </row>
    <row r="20" spans="1:16" s="45" customFormat="1" ht="30.6">
      <c r="A20" s="638">
        <f>A19+1</f>
        <v>4</v>
      </c>
      <c r="B20" s="635"/>
      <c r="C20" s="642" t="s">
        <v>968</v>
      </c>
      <c r="D20" s="769" t="s">
        <v>108</v>
      </c>
      <c r="E20" s="1759">
        <v>0.53</v>
      </c>
      <c r="F20" s="1718"/>
      <c r="G20" s="648"/>
      <c r="H20" s="719"/>
      <c r="I20" s="719"/>
      <c r="J20" s="719"/>
      <c r="K20" s="605"/>
      <c r="L20" s="1389"/>
      <c r="M20" s="604"/>
      <c r="N20" s="604"/>
      <c r="O20" s="604"/>
      <c r="P20" s="1388"/>
    </row>
    <row r="21" spans="1:16" s="30" customFormat="1">
      <c r="A21" s="662"/>
      <c r="B21" s="645"/>
      <c r="C21" s="664" t="s">
        <v>2604</v>
      </c>
      <c r="D21" s="769"/>
      <c r="E21" s="635"/>
      <c r="F21" s="1732"/>
      <c r="G21" s="598"/>
      <c r="H21" s="596"/>
      <c r="I21" s="595"/>
      <c r="J21" s="647"/>
      <c r="K21" s="1392"/>
      <c r="L21" s="1391"/>
      <c r="M21" s="349"/>
      <c r="N21" s="349"/>
      <c r="O21" s="349"/>
      <c r="P21" s="350"/>
    </row>
    <row r="22" spans="1:16" s="30" customFormat="1">
      <c r="A22" s="662"/>
      <c r="B22" s="645"/>
      <c r="C22" s="641" t="s">
        <v>953</v>
      </c>
      <c r="D22" s="769"/>
      <c r="E22" s="635"/>
      <c r="F22" s="1732"/>
      <c r="G22" s="598"/>
      <c r="H22" s="596"/>
      <c r="I22" s="595"/>
      <c r="J22" s="647"/>
      <c r="K22" s="1392"/>
      <c r="L22" s="1391"/>
      <c r="M22" s="349"/>
      <c r="N22" s="349"/>
      <c r="O22" s="349"/>
      <c r="P22" s="350"/>
    </row>
    <row r="23" spans="1:16" s="45" customFormat="1" ht="40.799999999999997">
      <c r="A23" s="1390">
        <f>A20+1</f>
        <v>5</v>
      </c>
      <c r="B23" s="635"/>
      <c r="C23" s="642" t="s">
        <v>1017</v>
      </c>
      <c r="D23" s="769" t="s">
        <v>4473</v>
      </c>
      <c r="E23" s="1758">
        <v>9.11</v>
      </c>
      <c r="F23" s="1715"/>
      <c r="G23" s="607"/>
      <c r="H23" s="607"/>
      <c r="I23" s="607"/>
      <c r="J23" s="607"/>
      <c r="K23" s="347"/>
      <c r="L23" s="618"/>
      <c r="M23" s="349"/>
      <c r="N23" s="349"/>
      <c r="O23" s="349"/>
      <c r="P23" s="350"/>
    </row>
    <row r="24" spans="1:16" s="45" customFormat="1" ht="51">
      <c r="A24" s="638">
        <f>A23+1</f>
        <v>6</v>
      </c>
      <c r="B24" s="635"/>
      <c r="C24" s="642" t="s">
        <v>1025</v>
      </c>
      <c r="D24" s="769" t="s">
        <v>4477</v>
      </c>
      <c r="E24" s="1749">
        <v>0.82</v>
      </c>
      <c r="F24" s="1718"/>
      <c r="G24" s="648"/>
      <c r="H24" s="719"/>
      <c r="I24" s="719"/>
      <c r="J24" s="719"/>
      <c r="K24" s="605"/>
      <c r="L24" s="1389"/>
      <c r="M24" s="604"/>
      <c r="N24" s="604"/>
      <c r="O24" s="604"/>
      <c r="P24" s="1388"/>
    </row>
    <row r="25" spans="1:16" s="45" customFormat="1" ht="30.6">
      <c r="A25" s="638">
        <f>A24+1</f>
        <v>7</v>
      </c>
      <c r="B25" s="635"/>
      <c r="C25" s="642" t="s">
        <v>968</v>
      </c>
      <c r="D25" s="769" t="s">
        <v>108</v>
      </c>
      <c r="E25" s="1759">
        <v>0.12</v>
      </c>
      <c r="F25" s="1718"/>
      <c r="G25" s="648"/>
      <c r="H25" s="719"/>
      <c r="I25" s="719"/>
      <c r="J25" s="719"/>
      <c r="K25" s="605"/>
      <c r="L25" s="1389"/>
      <c r="M25" s="604"/>
      <c r="N25" s="604"/>
      <c r="O25" s="604"/>
      <c r="P25" s="1388"/>
    </row>
    <row r="26" spans="1:16" s="30" customFormat="1">
      <c r="A26" s="662"/>
      <c r="B26" s="645"/>
      <c r="C26" s="641" t="s">
        <v>951</v>
      </c>
      <c r="D26" s="769"/>
      <c r="E26" s="635"/>
      <c r="F26" s="1732"/>
      <c r="G26" s="598"/>
      <c r="H26" s="596"/>
      <c r="I26" s="595"/>
      <c r="J26" s="647"/>
      <c r="K26" s="1392"/>
      <c r="L26" s="1391"/>
      <c r="M26" s="349"/>
      <c r="N26" s="349"/>
      <c r="O26" s="349"/>
      <c r="P26" s="350"/>
    </row>
    <row r="27" spans="1:16" s="45" customFormat="1" ht="40.799999999999997">
      <c r="A27" s="1390">
        <f>A25+1</f>
        <v>8</v>
      </c>
      <c r="B27" s="635"/>
      <c r="C27" s="642" t="s">
        <v>1017</v>
      </c>
      <c r="D27" s="769" t="s">
        <v>4473</v>
      </c>
      <c r="E27" s="1749">
        <v>731.9</v>
      </c>
      <c r="F27" s="1715"/>
      <c r="G27" s="607"/>
      <c r="H27" s="607"/>
      <c r="I27" s="607"/>
      <c r="J27" s="607"/>
      <c r="K27" s="347"/>
      <c r="L27" s="618"/>
      <c r="M27" s="349"/>
      <c r="N27" s="349"/>
      <c r="O27" s="349"/>
      <c r="P27" s="350"/>
    </row>
    <row r="28" spans="1:16" s="45" customFormat="1" ht="51">
      <c r="A28" s="638">
        <f>A27+1</f>
        <v>9</v>
      </c>
      <c r="B28" s="635"/>
      <c r="C28" s="642" t="s">
        <v>1025</v>
      </c>
      <c r="D28" s="769" t="s">
        <v>4477</v>
      </c>
      <c r="E28" s="1749">
        <v>73.19</v>
      </c>
      <c r="F28" s="1718"/>
      <c r="G28" s="648"/>
      <c r="H28" s="719"/>
      <c r="I28" s="719"/>
      <c r="J28" s="719"/>
      <c r="K28" s="605"/>
      <c r="L28" s="1389"/>
      <c r="M28" s="604"/>
      <c r="N28" s="604"/>
      <c r="O28" s="604"/>
      <c r="P28" s="1388"/>
    </row>
    <row r="29" spans="1:16" s="45" customFormat="1" ht="30.6">
      <c r="A29" s="638">
        <f>A28+1</f>
        <v>10</v>
      </c>
      <c r="B29" s="635"/>
      <c r="C29" s="642" t="s">
        <v>968</v>
      </c>
      <c r="D29" s="769" t="s">
        <v>108</v>
      </c>
      <c r="E29" s="1759">
        <v>10.32</v>
      </c>
      <c r="F29" s="1718"/>
      <c r="G29" s="648"/>
      <c r="H29" s="719"/>
      <c r="I29" s="719"/>
      <c r="J29" s="719"/>
      <c r="K29" s="605"/>
      <c r="L29" s="1389"/>
      <c r="M29" s="604"/>
      <c r="N29" s="604"/>
      <c r="O29" s="604"/>
      <c r="P29" s="1388"/>
    </row>
    <row r="30" spans="1:16" s="30" customFormat="1">
      <c r="A30" s="662"/>
      <c r="B30" s="645"/>
      <c r="C30" s="641" t="s">
        <v>2615</v>
      </c>
      <c r="D30" s="769"/>
      <c r="E30" s="635"/>
      <c r="F30" s="1732"/>
      <c r="G30" s="598"/>
      <c r="H30" s="596"/>
      <c r="I30" s="595"/>
      <c r="J30" s="647"/>
      <c r="K30" s="1392"/>
      <c r="L30" s="1391"/>
      <c r="M30" s="349"/>
      <c r="N30" s="349"/>
      <c r="O30" s="349"/>
      <c r="P30" s="350"/>
    </row>
    <row r="31" spans="1:16" s="45" customFormat="1" ht="40.799999999999997">
      <c r="A31" s="638">
        <f>A29+1</f>
        <v>11</v>
      </c>
      <c r="B31" s="635"/>
      <c r="C31" s="642" t="s">
        <v>1017</v>
      </c>
      <c r="D31" s="769" t="s">
        <v>4473</v>
      </c>
      <c r="E31" s="1758">
        <v>369.09</v>
      </c>
      <c r="F31" s="1715"/>
      <c r="G31" s="607"/>
      <c r="H31" s="607"/>
      <c r="I31" s="607"/>
      <c r="J31" s="607"/>
      <c r="K31" s="347"/>
      <c r="L31" s="618"/>
      <c r="M31" s="349"/>
      <c r="N31" s="349"/>
      <c r="O31" s="349"/>
      <c r="P31" s="350"/>
    </row>
    <row r="32" spans="1:16" s="45" customFormat="1" ht="51">
      <c r="A32" s="638">
        <f>A31+1</f>
        <v>12</v>
      </c>
      <c r="B32" s="635"/>
      <c r="C32" s="642" t="s">
        <v>1025</v>
      </c>
      <c r="D32" s="769" t="s">
        <v>4477</v>
      </c>
      <c r="E32" s="1749">
        <v>40.6</v>
      </c>
      <c r="F32" s="1718"/>
      <c r="G32" s="648"/>
      <c r="H32" s="719"/>
      <c r="I32" s="719"/>
      <c r="J32" s="719"/>
      <c r="K32" s="605"/>
      <c r="L32" s="1389"/>
      <c r="M32" s="604"/>
      <c r="N32" s="604"/>
      <c r="O32" s="604"/>
      <c r="P32" s="1388"/>
    </row>
    <row r="33" spans="1:16" s="45" customFormat="1" ht="30.6">
      <c r="A33" s="638">
        <f>A32+1</f>
        <v>13</v>
      </c>
      <c r="B33" s="635"/>
      <c r="C33" s="642" t="s">
        <v>968</v>
      </c>
      <c r="D33" s="769" t="s">
        <v>108</v>
      </c>
      <c r="E33" s="1759">
        <v>5.72</v>
      </c>
      <c r="F33" s="1718"/>
      <c r="G33" s="648"/>
      <c r="H33" s="719"/>
      <c r="I33" s="719"/>
      <c r="J33" s="719"/>
      <c r="K33" s="605"/>
      <c r="L33" s="1389"/>
      <c r="M33" s="604"/>
      <c r="N33" s="604"/>
      <c r="O33" s="604"/>
      <c r="P33" s="1388"/>
    </row>
    <row r="34" spans="1:16" s="30" customFormat="1">
      <c r="A34" s="662"/>
      <c r="B34" s="645"/>
      <c r="C34" s="641" t="s">
        <v>954</v>
      </c>
      <c r="D34" s="769"/>
      <c r="E34" s="635"/>
      <c r="F34" s="1732"/>
      <c r="G34" s="598"/>
      <c r="H34" s="596"/>
      <c r="I34" s="595"/>
      <c r="J34" s="647"/>
      <c r="K34" s="1392"/>
      <c r="L34" s="1391"/>
      <c r="M34" s="349"/>
      <c r="N34" s="349"/>
      <c r="O34" s="349"/>
      <c r="P34" s="350"/>
    </row>
    <row r="35" spans="1:16" s="45" customFormat="1" ht="40.799999999999997">
      <c r="A35" s="638">
        <f>A33+1</f>
        <v>14</v>
      </c>
      <c r="B35" s="635"/>
      <c r="C35" s="642" t="s">
        <v>1017</v>
      </c>
      <c r="D35" s="769" t="s">
        <v>4473</v>
      </c>
      <c r="E35" s="1760">
        <v>1630.16</v>
      </c>
      <c r="F35" s="1715"/>
      <c r="G35" s="607"/>
      <c r="H35" s="607"/>
      <c r="I35" s="607"/>
      <c r="J35" s="607"/>
      <c r="K35" s="347"/>
      <c r="L35" s="618"/>
      <c r="M35" s="349"/>
      <c r="N35" s="349"/>
      <c r="O35" s="349"/>
      <c r="P35" s="350"/>
    </row>
    <row r="36" spans="1:16" s="45" customFormat="1" ht="51">
      <c r="A36" s="638">
        <f>A35+1</f>
        <v>15</v>
      </c>
      <c r="B36" s="635"/>
      <c r="C36" s="642" t="s">
        <v>1025</v>
      </c>
      <c r="D36" s="769" t="s">
        <v>4477</v>
      </c>
      <c r="E36" s="1760">
        <v>203.77</v>
      </c>
      <c r="F36" s="1718"/>
      <c r="G36" s="648"/>
      <c r="H36" s="719"/>
      <c r="I36" s="719"/>
      <c r="J36" s="719"/>
      <c r="K36" s="605"/>
      <c r="L36" s="1389"/>
      <c r="M36" s="604"/>
      <c r="N36" s="604"/>
      <c r="O36" s="604"/>
      <c r="P36" s="1388"/>
    </row>
    <row r="37" spans="1:16" s="45" customFormat="1" ht="30.6">
      <c r="A37" s="638">
        <f>A36+1</f>
        <v>16</v>
      </c>
      <c r="B37" s="635"/>
      <c r="C37" s="642" t="s">
        <v>968</v>
      </c>
      <c r="D37" s="769" t="s">
        <v>108</v>
      </c>
      <c r="E37" s="1760">
        <v>28.73</v>
      </c>
      <c r="F37" s="1718"/>
      <c r="G37" s="648"/>
      <c r="H37" s="719"/>
      <c r="I37" s="719"/>
      <c r="J37" s="719"/>
      <c r="K37" s="605"/>
      <c r="L37" s="1389"/>
      <c r="M37" s="604"/>
      <c r="N37" s="604"/>
      <c r="O37" s="604"/>
      <c r="P37" s="1388"/>
    </row>
    <row r="38" spans="1:16" s="30" customFormat="1">
      <c r="A38" s="662"/>
      <c r="B38" s="645"/>
      <c r="C38" s="641" t="s">
        <v>956</v>
      </c>
      <c r="D38" s="769"/>
      <c r="E38" s="1749"/>
      <c r="F38" s="1732"/>
      <c r="G38" s="598"/>
      <c r="H38" s="596"/>
      <c r="I38" s="595"/>
      <c r="J38" s="647"/>
      <c r="K38" s="1392"/>
      <c r="L38" s="1391"/>
      <c r="M38" s="349"/>
      <c r="N38" s="349"/>
      <c r="O38" s="349"/>
      <c r="P38" s="350"/>
    </row>
    <row r="39" spans="1:16" s="45" customFormat="1" ht="40.799999999999997">
      <c r="A39" s="638">
        <f>A37+1</f>
        <v>17</v>
      </c>
      <c r="B39" s="635"/>
      <c r="C39" s="642" t="s">
        <v>1017</v>
      </c>
      <c r="D39" s="769" t="s">
        <v>4473</v>
      </c>
      <c r="E39" s="1749">
        <v>1330</v>
      </c>
      <c r="F39" s="1715"/>
      <c r="G39" s="607"/>
      <c r="H39" s="607"/>
      <c r="I39" s="607"/>
      <c r="J39" s="607"/>
      <c r="K39" s="347"/>
      <c r="L39" s="618"/>
      <c r="M39" s="349"/>
      <c r="N39" s="349"/>
      <c r="O39" s="349"/>
      <c r="P39" s="350"/>
    </row>
    <row r="40" spans="1:16" s="45" customFormat="1" ht="61.2">
      <c r="A40" s="638">
        <f>A39+1</f>
        <v>18</v>
      </c>
      <c r="B40" s="635"/>
      <c r="C40" s="642" t="s">
        <v>2825</v>
      </c>
      <c r="D40" s="769" t="s">
        <v>4477</v>
      </c>
      <c r="E40" s="1749">
        <v>199.5</v>
      </c>
      <c r="F40" s="1718"/>
      <c r="G40" s="648"/>
      <c r="H40" s="719"/>
      <c r="I40" s="719"/>
      <c r="J40" s="719"/>
      <c r="K40" s="605"/>
      <c r="L40" s="1389"/>
      <c r="M40" s="604"/>
      <c r="N40" s="604"/>
      <c r="O40" s="604"/>
      <c r="P40" s="1388"/>
    </row>
    <row r="41" spans="1:16" s="45" customFormat="1" ht="30.6">
      <c r="A41" s="638">
        <f>A40+1</f>
        <v>19</v>
      </c>
      <c r="B41" s="635"/>
      <c r="C41" s="642" t="s">
        <v>968</v>
      </c>
      <c r="D41" s="769" t="s">
        <v>108</v>
      </c>
      <c r="E41" s="1759">
        <v>28.13</v>
      </c>
      <c r="F41" s="1718"/>
      <c r="G41" s="648"/>
      <c r="H41" s="719"/>
      <c r="I41" s="719"/>
      <c r="J41" s="719"/>
      <c r="K41" s="605"/>
      <c r="L41" s="1389"/>
      <c r="M41" s="604"/>
      <c r="N41" s="604"/>
      <c r="O41" s="604"/>
      <c r="P41" s="1388"/>
    </row>
    <row r="42" spans="1:16" s="45" customFormat="1">
      <c r="A42" s="638"/>
      <c r="B42" s="635"/>
      <c r="C42" s="642"/>
      <c r="D42" s="769"/>
      <c r="E42" s="1749"/>
      <c r="F42" s="1716"/>
      <c r="G42" s="599"/>
      <c r="H42" s="596"/>
      <c r="I42" s="595"/>
      <c r="J42" s="595"/>
      <c r="K42" s="1387"/>
      <c r="L42" s="1386"/>
      <c r="M42" s="349"/>
      <c r="N42" s="349"/>
      <c r="O42" s="349"/>
      <c r="P42" s="350"/>
    </row>
    <row r="43" spans="1:16" s="1393" customFormat="1">
      <c r="A43" s="1385"/>
      <c r="B43" s="665"/>
      <c r="C43" s="664" t="s">
        <v>2703</v>
      </c>
      <c r="D43" s="1753"/>
      <c r="E43" s="1761"/>
      <c r="F43" s="1755"/>
      <c r="G43" s="1384"/>
      <c r="H43" s="1383"/>
      <c r="I43" s="1383"/>
      <c r="J43" s="1382"/>
      <c r="K43" s="1394"/>
      <c r="L43" s="1381"/>
      <c r="M43" s="1380"/>
      <c r="N43" s="1380"/>
      <c r="O43" s="1380"/>
      <c r="P43" s="1394"/>
    </row>
    <row r="44" spans="1:16" s="45" customFormat="1" ht="61.2">
      <c r="A44" s="638">
        <f>A41+1</f>
        <v>20</v>
      </c>
      <c r="B44" s="635"/>
      <c r="C44" s="642" t="s">
        <v>2704</v>
      </c>
      <c r="D44" s="769" t="s">
        <v>4473</v>
      </c>
      <c r="E44" s="1749">
        <v>1338.3999999999999</v>
      </c>
      <c r="F44" s="1444"/>
      <c r="G44" s="648"/>
      <c r="H44" s="719"/>
      <c r="I44" s="648"/>
      <c r="J44" s="719"/>
      <c r="K44" s="1388"/>
      <c r="L44" s="1389"/>
      <c r="M44" s="604"/>
      <c r="N44" s="604"/>
      <c r="O44" s="604"/>
      <c r="P44" s="1388"/>
    </row>
    <row r="45" spans="1:16" s="45" customFormat="1" ht="61.2">
      <c r="A45" s="638">
        <f t="shared" ref="A45:A50" si="1">A44+1</f>
        <v>21</v>
      </c>
      <c r="B45" s="635"/>
      <c r="C45" s="642" t="s">
        <v>4479</v>
      </c>
      <c r="D45" s="769" t="s">
        <v>4473</v>
      </c>
      <c r="E45" s="1749">
        <v>244.56</v>
      </c>
      <c r="F45" s="1444"/>
      <c r="G45" s="648"/>
      <c r="H45" s="719"/>
      <c r="I45" s="648"/>
      <c r="J45" s="719"/>
      <c r="K45" s="1388"/>
      <c r="L45" s="1389"/>
      <c r="M45" s="604"/>
      <c r="N45" s="604"/>
      <c r="O45" s="604"/>
      <c r="P45" s="1388"/>
    </row>
    <row r="46" spans="1:16" s="45" customFormat="1" ht="61.2">
      <c r="A46" s="638">
        <f t="shared" si="1"/>
        <v>22</v>
      </c>
      <c r="B46" s="635"/>
      <c r="C46" s="642" t="s">
        <v>2705</v>
      </c>
      <c r="D46" s="769" t="s">
        <v>4473</v>
      </c>
      <c r="E46" s="1749">
        <v>2286.15</v>
      </c>
      <c r="F46" s="1444"/>
      <c r="G46" s="648"/>
      <c r="H46" s="719"/>
      <c r="I46" s="648"/>
      <c r="J46" s="719"/>
      <c r="K46" s="1388"/>
      <c r="L46" s="1389"/>
      <c r="M46" s="604"/>
      <c r="N46" s="604"/>
      <c r="O46" s="604"/>
      <c r="P46" s="1388"/>
    </row>
    <row r="47" spans="1:16" s="45" customFormat="1" ht="61.2">
      <c r="A47" s="638">
        <f t="shared" si="1"/>
        <v>23</v>
      </c>
      <c r="B47" s="635"/>
      <c r="C47" s="642" t="s">
        <v>2706</v>
      </c>
      <c r="D47" s="769" t="s">
        <v>4473</v>
      </c>
      <c r="E47" s="1749">
        <v>1348.6100000000001</v>
      </c>
      <c r="F47" s="1444"/>
      <c r="G47" s="648"/>
      <c r="H47" s="719"/>
      <c r="I47" s="648"/>
      <c r="J47" s="719"/>
      <c r="K47" s="1388"/>
      <c r="L47" s="1389"/>
      <c r="M47" s="604"/>
      <c r="N47" s="604"/>
      <c r="O47" s="604"/>
      <c r="P47" s="1388"/>
    </row>
    <row r="48" spans="1:16" s="45" customFormat="1" ht="61.2">
      <c r="A48" s="638">
        <f t="shared" si="1"/>
        <v>24</v>
      </c>
      <c r="B48" s="635"/>
      <c r="C48" s="642" t="s">
        <v>2707</v>
      </c>
      <c r="D48" s="769" t="s">
        <v>4473</v>
      </c>
      <c r="E48" s="1749">
        <v>24.540000000000003</v>
      </c>
      <c r="F48" s="1444"/>
      <c r="G48" s="648"/>
      <c r="H48" s="719"/>
      <c r="I48" s="648"/>
      <c r="J48" s="719"/>
      <c r="K48" s="1388"/>
      <c r="L48" s="1389"/>
      <c r="M48" s="604"/>
      <c r="N48" s="604"/>
      <c r="O48" s="604"/>
      <c r="P48" s="1388"/>
    </row>
    <row r="49" spans="1:16" s="45" customFormat="1" ht="91.8">
      <c r="A49" s="638">
        <f t="shared" si="1"/>
        <v>25</v>
      </c>
      <c r="B49" s="635"/>
      <c r="C49" s="642" t="s">
        <v>3394</v>
      </c>
      <c r="D49" s="769" t="s">
        <v>4473</v>
      </c>
      <c r="E49" s="1749">
        <v>2337.87</v>
      </c>
      <c r="F49" s="1718"/>
      <c r="G49" s="648"/>
      <c r="H49" s="719"/>
      <c r="I49" s="648"/>
      <c r="J49" s="719"/>
      <c r="K49" s="1388"/>
      <c r="L49" s="1389"/>
      <c r="M49" s="604"/>
      <c r="N49" s="604"/>
      <c r="O49" s="604"/>
      <c r="P49" s="1388"/>
    </row>
    <row r="50" spans="1:16" s="45" customFormat="1" ht="91.8">
      <c r="A50" s="638">
        <f t="shared" si="1"/>
        <v>26</v>
      </c>
      <c r="B50" s="635"/>
      <c r="C50" s="642" t="s">
        <v>3393</v>
      </c>
      <c r="D50" s="769" t="s">
        <v>4473</v>
      </c>
      <c r="E50" s="1749">
        <v>742.66</v>
      </c>
      <c r="F50" s="1718"/>
      <c r="G50" s="648"/>
      <c r="H50" s="719"/>
      <c r="I50" s="648"/>
      <c r="J50" s="719"/>
      <c r="K50" s="1388"/>
      <c r="L50" s="1389"/>
      <c r="M50" s="604"/>
      <c r="N50" s="604"/>
      <c r="O50" s="604"/>
      <c r="P50" s="1388"/>
    </row>
    <row r="51" spans="1:16" s="45" customFormat="1">
      <c r="A51" s="1437"/>
      <c r="B51" s="1928"/>
      <c r="C51" s="1720" t="s">
        <v>4554</v>
      </c>
      <c r="D51" s="1754"/>
      <c r="E51" s="1762"/>
      <c r="F51" s="1718"/>
      <c r="G51" s="648"/>
      <c r="H51" s="719"/>
      <c r="I51" s="648"/>
      <c r="J51" s="719"/>
      <c r="K51" s="1388"/>
      <c r="L51" s="1444"/>
      <c r="M51" s="604"/>
      <c r="N51" s="604"/>
      <c r="O51" s="604"/>
      <c r="P51" s="1388"/>
    </row>
    <row r="52" spans="1:16" s="45" customFormat="1" ht="71.400000000000006">
      <c r="A52" s="1437" t="s">
        <v>4634</v>
      </c>
      <c r="B52" s="1928"/>
      <c r="C52" s="1721" t="s">
        <v>4555</v>
      </c>
      <c r="D52" s="1754" t="s">
        <v>4473</v>
      </c>
      <c r="E52" s="1748">
        <v>95.26</v>
      </c>
      <c r="F52" s="1718"/>
      <c r="G52" s="648"/>
      <c r="H52" s="719"/>
      <c r="I52" s="648"/>
      <c r="J52" s="719"/>
      <c r="K52" s="1388"/>
      <c r="L52" s="1444"/>
      <c r="M52" s="604"/>
      <c r="N52" s="604"/>
      <c r="O52" s="604"/>
      <c r="P52" s="1388"/>
    </row>
    <row r="53" spans="1:16" s="45" customFormat="1">
      <c r="A53" s="638"/>
      <c r="B53" s="635"/>
      <c r="C53" s="642"/>
      <c r="D53" s="769"/>
      <c r="E53" s="1749"/>
      <c r="F53" s="1716"/>
      <c r="G53" s="599"/>
      <c r="H53" s="596"/>
      <c r="I53" s="595"/>
      <c r="J53" s="595"/>
      <c r="K53" s="1387"/>
      <c r="L53" s="1386"/>
      <c r="M53" s="349"/>
      <c r="N53" s="349"/>
      <c r="O53" s="349"/>
      <c r="P53" s="350"/>
    </row>
    <row r="54" spans="1:16">
      <c r="A54" s="638"/>
      <c r="B54" s="635"/>
      <c r="C54" s="664" t="s">
        <v>174</v>
      </c>
      <c r="D54" s="769"/>
      <c r="E54" s="1750"/>
      <c r="F54" s="1756"/>
      <c r="G54" s="606"/>
      <c r="H54" s="596"/>
      <c r="I54" s="595"/>
      <c r="J54" s="595"/>
      <c r="K54" s="1387"/>
      <c r="L54" s="1386"/>
      <c r="M54" s="349"/>
      <c r="N54" s="349"/>
      <c r="O54" s="349"/>
      <c r="P54" s="350"/>
    </row>
    <row r="55" spans="1:16" s="30" customFormat="1">
      <c r="A55" s="662"/>
      <c r="B55" s="645"/>
      <c r="C55" s="664" t="s">
        <v>2612</v>
      </c>
      <c r="D55" s="769"/>
      <c r="E55" s="635"/>
      <c r="F55" s="1732"/>
      <c r="G55" s="598"/>
      <c r="H55" s="596"/>
      <c r="I55" s="595"/>
      <c r="J55" s="647"/>
      <c r="K55" s="1392"/>
      <c r="L55" s="1391"/>
      <c r="M55" s="349"/>
      <c r="N55" s="349"/>
      <c r="O55" s="349"/>
      <c r="P55" s="350"/>
    </row>
    <row r="56" spans="1:16" s="30" customFormat="1">
      <c r="A56" s="662"/>
      <c r="B56" s="645"/>
      <c r="C56" s="641" t="s">
        <v>2613</v>
      </c>
      <c r="D56" s="1717"/>
      <c r="E56" s="1379"/>
      <c r="F56" s="1719"/>
      <c r="G56" s="1378"/>
      <c r="H56" s="596"/>
      <c r="I56" s="595"/>
      <c r="J56" s="647"/>
      <c r="K56" s="1392"/>
      <c r="L56" s="1391"/>
      <c r="M56" s="349"/>
      <c r="N56" s="349"/>
      <c r="O56" s="349"/>
      <c r="P56" s="350"/>
    </row>
    <row r="57" spans="1:16" s="45" customFormat="1" ht="40.799999999999997">
      <c r="A57" s="638">
        <f>A50+1</f>
        <v>27</v>
      </c>
      <c r="B57" s="635"/>
      <c r="C57" s="642" t="s">
        <v>1018</v>
      </c>
      <c r="D57" s="769" t="s">
        <v>4473</v>
      </c>
      <c r="E57" s="1749">
        <v>129.79999999999998</v>
      </c>
      <c r="F57" s="1715"/>
      <c r="G57" s="607"/>
      <c r="H57" s="607"/>
      <c r="I57" s="607"/>
      <c r="J57" s="607"/>
      <c r="K57" s="347"/>
      <c r="L57" s="618"/>
      <c r="M57" s="349"/>
      <c r="N57" s="349"/>
      <c r="O57" s="349"/>
      <c r="P57" s="350"/>
    </row>
    <row r="58" spans="1:16" s="30" customFormat="1" ht="51">
      <c r="A58" s="638">
        <f>A57+1</f>
        <v>28</v>
      </c>
      <c r="B58" s="635"/>
      <c r="C58" s="642" t="s">
        <v>1024</v>
      </c>
      <c r="D58" s="769" t="s">
        <v>4477</v>
      </c>
      <c r="E58" s="1749">
        <v>12.98</v>
      </c>
      <c r="F58" s="1718"/>
      <c r="G58" s="648"/>
      <c r="H58" s="719"/>
      <c r="I58" s="719"/>
      <c r="J58" s="719"/>
      <c r="K58" s="605"/>
      <c r="L58" s="1389"/>
      <c r="M58" s="604"/>
      <c r="N58" s="604"/>
      <c r="O58" s="604"/>
      <c r="P58" s="1388"/>
    </row>
    <row r="59" spans="1:16" s="30" customFormat="1" ht="30.6">
      <c r="A59" s="638">
        <f>A58+1</f>
        <v>29</v>
      </c>
      <c r="B59" s="635"/>
      <c r="C59" s="642" t="s">
        <v>969</v>
      </c>
      <c r="D59" s="769" t="s">
        <v>108</v>
      </c>
      <c r="E59" s="1759">
        <v>3.7</v>
      </c>
      <c r="F59" s="1718"/>
      <c r="G59" s="648"/>
      <c r="H59" s="719"/>
      <c r="I59" s="719"/>
      <c r="J59" s="719"/>
      <c r="K59" s="605"/>
      <c r="L59" s="1389"/>
      <c r="M59" s="604"/>
      <c r="N59" s="604"/>
      <c r="O59" s="604"/>
      <c r="P59" s="1388"/>
    </row>
    <row r="60" spans="1:16" s="30" customFormat="1">
      <c r="A60" s="662"/>
      <c r="B60" s="645"/>
      <c r="C60" s="641" t="s">
        <v>964</v>
      </c>
      <c r="D60" s="1717"/>
      <c r="E60" s="1379"/>
      <c r="F60" s="1719"/>
      <c r="G60" s="1378"/>
      <c r="H60" s="596"/>
      <c r="I60" s="595"/>
      <c r="J60" s="647"/>
      <c r="K60" s="1392"/>
      <c r="L60" s="1391"/>
      <c r="M60" s="349"/>
      <c r="N60" s="349"/>
      <c r="O60" s="349"/>
      <c r="P60" s="350"/>
    </row>
    <row r="61" spans="1:16" s="45" customFormat="1" ht="40.799999999999997">
      <c r="A61" s="638">
        <f>A59+1</f>
        <v>30</v>
      </c>
      <c r="B61" s="635"/>
      <c r="C61" s="642" t="s">
        <v>1018</v>
      </c>
      <c r="D61" s="769" t="s">
        <v>4473</v>
      </c>
      <c r="E61" s="1760">
        <v>232.18</v>
      </c>
      <c r="F61" s="1715"/>
      <c r="G61" s="607"/>
      <c r="H61" s="607"/>
      <c r="I61" s="607"/>
      <c r="J61" s="607"/>
      <c r="K61" s="347"/>
      <c r="L61" s="618"/>
      <c r="M61" s="349"/>
      <c r="N61" s="349"/>
      <c r="O61" s="349"/>
      <c r="P61" s="350"/>
    </row>
    <row r="62" spans="1:16" s="30" customFormat="1" ht="51">
      <c r="A62" s="638">
        <f>A61+1</f>
        <v>31</v>
      </c>
      <c r="B62" s="635"/>
      <c r="C62" s="642" t="s">
        <v>1024</v>
      </c>
      <c r="D62" s="769" t="s">
        <v>4477</v>
      </c>
      <c r="E62" s="1760">
        <v>26.12</v>
      </c>
      <c r="F62" s="1718"/>
      <c r="G62" s="648"/>
      <c r="H62" s="719"/>
      <c r="I62" s="719"/>
      <c r="J62" s="719"/>
      <c r="K62" s="605"/>
      <c r="L62" s="1389"/>
      <c r="M62" s="604"/>
      <c r="N62" s="604"/>
      <c r="O62" s="604"/>
      <c r="P62" s="1388"/>
    </row>
    <row r="63" spans="1:16" s="30" customFormat="1" ht="30.6">
      <c r="A63" s="638">
        <f>A62+1</f>
        <v>32</v>
      </c>
      <c r="B63" s="635"/>
      <c r="C63" s="642" t="s">
        <v>969</v>
      </c>
      <c r="D63" s="769" t="s">
        <v>108</v>
      </c>
      <c r="E63" s="1760">
        <v>7.44</v>
      </c>
      <c r="F63" s="1718"/>
      <c r="G63" s="648"/>
      <c r="H63" s="719"/>
      <c r="I63" s="719"/>
      <c r="J63" s="719"/>
      <c r="K63" s="605"/>
      <c r="L63" s="1389"/>
      <c r="M63" s="604"/>
      <c r="N63" s="604"/>
      <c r="O63" s="604"/>
      <c r="P63" s="1388"/>
    </row>
    <row r="64" spans="1:16" s="30" customFormat="1">
      <c r="A64" s="662"/>
      <c r="B64" s="645"/>
      <c r="C64" s="641" t="s">
        <v>963</v>
      </c>
      <c r="D64" s="1717"/>
      <c r="E64" s="1379"/>
      <c r="F64" s="1719"/>
      <c r="G64" s="1378"/>
      <c r="H64" s="596"/>
      <c r="I64" s="595"/>
      <c r="J64" s="647"/>
      <c r="K64" s="1392"/>
      <c r="L64" s="1391"/>
      <c r="M64" s="349"/>
      <c r="N64" s="349"/>
      <c r="O64" s="349"/>
      <c r="P64" s="350"/>
    </row>
    <row r="65" spans="1:16" s="30" customFormat="1" ht="40.799999999999997">
      <c r="A65" s="638">
        <f>A63+1</f>
        <v>33</v>
      </c>
      <c r="B65" s="635"/>
      <c r="C65" s="642" t="s">
        <v>1018</v>
      </c>
      <c r="D65" s="769" t="s">
        <v>4473</v>
      </c>
      <c r="E65" s="1760">
        <v>276.16000000000003</v>
      </c>
      <c r="F65" s="1715"/>
      <c r="G65" s="607"/>
      <c r="H65" s="607"/>
      <c r="I65" s="607"/>
      <c r="J65" s="607"/>
      <c r="K65" s="347"/>
      <c r="L65" s="618"/>
      <c r="M65" s="349"/>
      <c r="N65" s="349"/>
      <c r="O65" s="349"/>
      <c r="P65" s="350"/>
    </row>
    <row r="66" spans="1:16" s="30" customFormat="1" ht="71.400000000000006">
      <c r="A66" s="638">
        <f>A65+1</f>
        <v>34</v>
      </c>
      <c r="B66" s="635"/>
      <c r="C66" s="642" t="s">
        <v>2827</v>
      </c>
      <c r="D66" s="769" t="s">
        <v>4477</v>
      </c>
      <c r="E66" s="1760">
        <v>34.520000000000003</v>
      </c>
      <c r="F66" s="1718"/>
      <c r="G66" s="648"/>
      <c r="H66" s="719"/>
      <c r="I66" s="719"/>
      <c r="J66" s="719"/>
      <c r="K66" s="605"/>
      <c r="L66" s="1389"/>
      <c r="M66" s="604"/>
      <c r="N66" s="604"/>
      <c r="O66" s="604"/>
      <c r="P66" s="1388"/>
    </row>
    <row r="67" spans="1:16" s="30" customFormat="1" ht="30.6">
      <c r="A67" s="638">
        <f>A66+1</f>
        <v>35</v>
      </c>
      <c r="B67" s="635"/>
      <c r="C67" s="642" t="s">
        <v>969</v>
      </c>
      <c r="D67" s="769" t="s">
        <v>108</v>
      </c>
      <c r="E67" s="1760">
        <v>9.84</v>
      </c>
      <c r="F67" s="1718"/>
      <c r="G67" s="648"/>
      <c r="H67" s="719"/>
      <c r="I67" s="719"/>
      <c r="J67" s="719"/>
      <c r="K67" s="605"/>
      <c r="L67" s="1389"/>
      <c r="M67" s="604"/>
      <c r="N67" s="604"/>
      <c r="O67" s="604"/>
      <c r="P67" s="1388"/>
    </row>
    <row r="68" spans="1:16" s="30" customFormat="1">
      <c r="A68" s="662"/>
      <c r="B68" s="645"/>
      <c r="C68" s="641" t="s">
        <v>2614</v>
      </c>
      <c r="D68" s="1717"/>
      <c r="E68" s="1379"/>
      <c r="F68" s="1719"/>
      <c r="G68" s="1378"/>
      <c r="H68" s="596"/>
      <c r="I68" s="595"/>
      <c r="J68" s="647"/>
      <c r="K68" s="1392"/>
      <c r="L68" s="1391"/>
      <c r="M68" s="349"/>
      <c r="N68" s="349"/>
      <c r="O68" s="349"/>
      <c r="P68" s="350"/>
    </row>
    <row r="69" spans="1:16" s="30" customFormat="1" ht="40.799999999999997">
      <c r="A69" s="638">
        <f>A67+1</f>
        <v>36</v>
      </c>
      <c r="B69" s="635"/>
      <c r="C69" s="642" t="s">
        <v>1018</v>
      </c>
      <c r="D69" s="769" t="s">
        <v>4473</v>
      </c>
      <c r="E69" s="1760">
        <v>102.48</v>
      </c>
      <c r="F69" s="1715"/>
      <c r="G69" s="607"/>
      <c r="H69" s="607"/>
      <c r="I69" s="607"/>
      <c r="J69" s="607"/>
      <c r="K69" s="347"/>
      <c r="L69" s="618"/>
      <c r="M69" s="349"/>
      <c r="N69" s="349"/>
      <c r="O69" s="349"/>
      <c r="P69" s="350"/>
    </row>
    <row r="70" spans="1:16" s="30" customFormat="1" ht="71.400000000000006">
      <c r="A70" s="638">
        <f>A69+1</f>
        <v>37</v>
      </c>
      <c r="B70" s="635"/>
      <c r="C70" s="642" t="s">
        <v>2827</v>
      </c>
      <c r="D70" s="769" t="s">
        <v>4477</v>
      </c>
      <c r="E70" s="1760">
        <v>16.77</v>
      </c>
      <c r="F70" s="1718"/>
      <c r="G70" s="648"/>
      <c r="H70" s="719"/>
      <c r="I70" s="719"/>
      <c r="J70" s="719"/>
      <c r="K70" s="605"/>
      <c r="L70" s="1389"/>
      <c r="M70" s="604"/>
      <c r="N70" s="604"/>
      <c r="O70" s="604"/>
      <c r="P70" s="1388"/>
    </row>
    <row r="71" spans="1:16" s="30" customFormat="1" ht="30.6">
      <c r="A71" s="638">
        <f>A70+1</f>
        <v>38</v>
      </c>
      <c r="B71" s="635"/>
      <c r="C71" s="642" t="s">
        <v>969</v>
      </c>
      <c r="D71" s="769" t="s">
        <v>108</v>
      </c>
      <c r="E71" s="1760">
        <v>4.78</v>
      </c>
      <c r="F71" s="1718"/>
      <c r="G71" s="648"/>
      <c r="H71" s="719"/>
      <c r="I71" s="719"/>
      <c r="J71" s="719"/>
      <c r="K71" s="605"/>
      <c r="L71" s="1389"/>
      <c r="M71" s="604"/>
      <c r="N71" s="604"/>
      <c r="O71" s="604"/>
      <c r="P71" s="1388"/>
    </row>
    <row r="72" spans="1:16" s="30" customFormat="1">
      <c r="A72" s="662"/>
      <c r="B72" s="645"/>
      <c r="C72" s="641" t="s">
        <v>965</v>
      </c>
      <c r="D72" s="1717"/>
      <c r="E72" s="1379"/>
      <c r="F72" s="1719"/>
      <c r="G72" s="1378"/>
      <c r="H72" s="596"/>
      <c r="I72" s="595"/>
      <c r="J72" s="647"/>
      <c r="K72" s="1392"/>
      <c r="L72" s="1391"/>
      <c r="M72" s="349"/>
      <c r="N72" s="349"/>
      <c r="O72" s="349"/>
      <c r="P72" s="350"/>
    </row>
    <row r="73" spans="1:16" s="30" customFormat="1" ht="40.799999999999997">
      <c r="A73" s="638">
        <f>A71+1</f>
        <v>39</v>
      </c>
      <c r="B73" s="635"/>
      <c r="C73" s="642" t="s">
        <v>1018</v>
      </c>
      <c r="D73" s="769" t="s">
        <v>4473</v>
      </c>
      <c r="E73" s="1758">
        <v>66.27</v>
      </c>
      <c r="F73" s="1715"/>
      <c r="G73" s="607"/>
      <c r="H73" s="607"/>
      <c r="I73" s="607"/>
      <c r="J73" s="607"/>
      <c r="K73" s="347"/>
      <c r="L73" s="618"/>
      <c r="M73" s="349"/>
      <c r="N73" s="349"/>
      <c r="O73" s="349"/>
      <c r="P73" s="350"/>
    </row>
    <row r="74" spans="1:16" s="30" customFormat="1" ht="51">
      <c r="A74" s="638">
        <f>A73+1</f>
        <v>40</v>
      </c>
      <c r="B74" s="635"/>
      <c r="C74" s="642" t="s">
        <v>1024</v>
      </c>
      <c r="D74" s="769" t="s">
        <v>4477</v>
      </c>
      <c r="E74" s="1749">
        <v>9.94</v>
      </c>
      <c r="F74" s="1718"/>
      <c r="G74" s="648"/>
      <c r="H74" s="719"/>
      <c r="I74" s="719"/>
      <c r="J74" s="719"/>
      <c r="K74" s="605"/>
      <c r="L74" s="1389"/>
      <c r="M74" s="604"/>
      <c r="N74" s="604"/>
      <c r="O74" s="604"/>
      <c r="P74" s="1388"/>
    </row>
    <row r="75" spans="1:16" s="30" customFormat="1" ht="30.6">
      <c r="A75" s="638">
        <f>A74+1</f>
        <v>41</v>
      </c>
      <c r="B75" s="635"/>
      <c r="C75" s="642" t="s">
        <v>969</v>
      </c>
      <c r="D75" s="769" t="s">
        <v>108</v>
      </c>
      <c r="E75" s="1759">
        <v>2.83</v>
      </c>
      <c r="F75" s="1718"/>
      <c r="G75" s="648"/>
      <c r="H75" s="719"/>
      <c r="I75" s="719"/>
      <c r="J75" s="719"/>
      <c r="K75" s="605"/>
      <c r="L75" s="1389"/>
      <c r="M75" s="604"/>
      <c r="N75" s="604"/>
      <c r="O75" s="604"/>
      <c r="P75" s="1388"/>
    </row>
    <row r="76" spans="1:16" s="30" customFormat="1">
      <c r="A76" s="662"/>
      <c r="B76" s="645"/>
      <c r="C76" s="641" t="s">
        <v>4047</v>
      </c>
      <c r="D76" s="1717"/>
      <c r="E76" s="1379"/>
      <c r="F76" s="1719"/>
      <c r="G76" s="1378"/>
      <c r="H76" s="596"/>
      <c r="I76" s="595"/>
      <c r="J76" s="647"/>
      <c r="K76" s="1392"/>
      <c r="L76" s="1391"/>
      <c r="M76" s="349"/>
      <c r="N76" s="349"/>
      <c r="O76" s="349"/>
      <c r="P76" s="350"/>
    </row>
    <row r="77" spans="1:16" s="30" customFormat="1" ht="40.799999999999997">
      <c r="A77" s="638">
        <f>A75+1</f>
        <v>42</v>
      </c>
      <c r="B77" s="635"/>
      <c r="C77" s="642" t="s">
        <v>1018</v>
      </c>
      <c r="D77" s="769" t="s">
        <v>4473</v>
      </c>
      <c r="E77" s="1759">
        <v>33.67</v>
      </c>
      <c r="F77" s="1715"/>
      <c r="G77" s="607"/>
      <c r="H77" s="607"/>
      <c r="I77" s="607"/>
      <c r="J77" s="607"/>
      <c r="K77" s="347"/>
      <c r="L77" s="618"/>
      <c r="M77" s="349"/>
      <c r="N77" s="349"/>
      <c r="O77" s="349"/>
      <c r="P77" s="350"/>
    </row>
    <row r="78" spans="1:16" s="30" customFormat="1" ht="51">
      <c r="A78" s="638">
        <f>A77+1</f>
        <v>43</v>
      </c>
      <c r="B78" s="635"/>
      <c r="C78" s="642" t="s">
        <v>1024</v>
      </c>
      <c r="D78" s="769" t="s">
        <v>4477</v>
      </c>
      <c r="E78" s="1749">
        <v>3.91</v>
      </c>
      <c r="F78" s="1718"/>
      <c r="G78" s="648"/>
      <c r="H78" s="719"/>
      <c r="I78" s="719"/>
      <c r="J78" s="719"/>
      <c r="K78" s="605"/>
      <c r="L78" s="1389"/>
      <c r="M78" s="604"/>
      <c r="N78" s="604"/>
      <c r="O78" s="604"/>
      <c r="P78" s="1388"/>
    </row>
    <row r="79" spans="1:16" s="30" customFormat="1" ht="30.6">
      <c r="A79" s="638">
        <f>A78+1</f>
        <v>44</v>
      </c>
      <c r="B79" s="635"/>
      <c r="C79" s="642" t="s">
        <v>969</v>
      </c>
      <c r="D79" s="769" t="s">
        <v>108</v>
      </c>
      <c r="E79" s="1759">
        <v>1.1100000000000001</v>
      </c>
      <c r="F79" s="1718"/>
      <c r="G79" s="648"/>
      <c r="H79" s="719"/>
      <c r="I79" s="719"/>
      <c r="J79" s="719"/>
      <c r="K79" s="605"/>
      <c r="L79" s="1389"/>
      <c r="M79" s="604"/>
      <c r="N79" s="604"/>
      <c r="O79" s="604"/>
      <c r="P79" s="1388"/>
    </row>
    <row r="80" spans="1:16" s="30" customFormat="1">
      <c r="A80" s="662"/>
      <c r="B80" s="645"/>
      <c r="C80" s="641" t="s">
        <v>2628</v>
      </c>
      <c r="D80" s="1717"/>
      <c r="E80" s="1379"/>
      <c r="F80" s="1719"/>
      <c r="G80" s="1378"/>
      <c r="H80" s="596"/>
      <c r="I80" s="595"/>
      <c r="J80" s="647"/>
      <c r="K80" s="1392"/>
      <c r="L80" s="1391"/>
      <c r="M80" s="349"/>
      <c r="N80" s="349"/>
      <c r="O80" s="349"/>
      <c r="P80" s="350"/>
    </row>
    <row r="81" spans="1:16" s="30" customFormat="1" ht="40.799999999999997">
      <c r="A81" s="638">
        <f>A79+1</f>
        <v>45</v>
      </c>
      <c r="B81" s="635"/>
      <c r="C81" s="642" t="s">
        <v>2629</v>
      </c>
      <c r="D81" s="769" t="s">
        <v>22</v>
      </c>
      <c r="E81" s="1750">
        <v>1</v>
      </c>
      <c r="F81" s="1718"/>
      <c r="G81" s="648"/>
      <c r="H81" s="719"/>
      <c r="I81" s="648"/>
      <c r="J81" s="719"/>
      <c r="K81" s="1388"/>
      <c r="L81" s="1389"/>
      <c r="M81" s="604"/>
      <c r="N81" s="604"/>
      <c r="O81" s="604"/>
      <c r="P81" s="1388"/>
    </row>
    <row r="82" spans="1:16" s="30" customFormat="1">
      <c r="A82" s="638"/>
      <c r="B82" s="635"/>
      <c r="C82" s="1377" t="s">
        <v>2630</v>
      </c>
      <c r="D82" s="1406" t="s">
        <v>2</v>
      </c>
      <c r="E82" s="660">
        <v>3.37</v>
      </c>
      <c r="F82" s="1716"/>
      <c r="G82" s="599"/>
      <c r="H82" s="596"/>
      <c r="I82" s="595"/>
      <c r="J82" s="595"/>
      <c r="K82" s="1387"/>
      <c r="L82" s="1386"/>
      <c r="M82" s="349"/>
      <c r="N82" s="349"/>
      <c r="O82" s="349"/>
      <c r="P82" s="350"/>
    </row>
    <row r="83" spans="1:16" s="30" customFormat="1">
      <c r="A83" s="638"/>
      <c r="B83" s="635"/>
      <c r="C83" s="1377" t="s">
        <v>2631</v>
      </c>
      <c r="D83" s="1406" t="s">
        <v>4480</v>
      </c>
      <c r="E83" s="1763">
        <v>0.68</v>
      </c>
      <c r="F83" s="1716"/>
      <c r="G83" s="599"/>
      <c r="H83" s="596"/>
      <c r="I83" s="595"/>
      <c r="J83" s="595"/>
      <c r="K83" s="1387"/>
      <c r="L83" s="1386"/>
      <c r="M83" s="349"/>
      <c r="N83" s="349"/>
      <c r="O83" s="349"/>
      <c r="P83" s="350"/>
    </row>
    <row r="84" spans="1:16" s="30" customFormat="1">
      <c r="A84" s="667"/>
      <c r="B84" s="1376"/>
      <c r="C84" s="1375"/>
      <c r="D84" s="667"/>
      <c r="E84" s="661"/>
      <c r="F84" s="1757"/>
      <c r="G84" s="1373"/>
      <c r="H84" s="668"/>
      <c r="I84" s="668"/>
      <c r="J84" s="668"/>
      <c r="K84" s="669"/>
      <c r="L84" s="670"/>
      <c r="M84" s="668"/>
      <c r="N84" s="668"/>
      <c r="O84" s="668"/>
      <c r="P84" s="669"/>
    </row>
    <row r="85" spans="1:16" s="274" customFormat="1">
      <c r="A85" s="490"/>
      <c r="B85" s="491"/>
      <c r="C85" s="492" t="s">
        <v>29</v>
      </c>
      <c r="D85" s="493"/>
      <c r="E85" s="614"/>
      <c r="F85" s="521"/>
      <c r="G85" s="521"/>
      <c r="H85" s="521"/>
      <c r="I85" s="521"/>
      <c r="J85" s="521"/>
      <c r="K85" s="521"/>
      <c r="L85" s="524">
        <f>SUM($L$13:L84)</f>
        <v>0</v>
      </c>
      <c r="M85" s="524">
        <f>SUM($M$13:M84)</f>
        <v>0</v>
      </c>
      <c r="N85" s="524">
        <f>SUM($N$13:N84)</f>
        <v>0</v>
      </c>
      <c r="O85" s="524">
        <f>SUM($O$13:O84)</f>
        <v>0</v>
      </c>
      <c r="P85" s="525">
        <f>SUM($P$13:P84)</f>
        <v>0</v>
      </c>
    </row>
    <row r="86" spans="1:16">
      <c r="D86" s="2"/>
      <c r="E86" s="2"/>
      <c r="F86" s="2"/>
      <c r="G86" s="2"/>
      <c r="I86" s="2"/>
      <c r="J86" s="2"/>
      <c r="K86" s="2"/>
      <c r="L86" s="2"/>
      <c r="M86" s="3"/>
      <c r="N86" s="3"/>
      <c r="O86" s="3"/>
      <c r="P86" s="3"/>
    </row>
    <row r="87" spans="1:16">
      <c r="C87" s="13"/>
      <c r="D87" s="291"/>
      <c r="E87" s="291"/>
      <c r="F87" s="291"/>
      <c r="G87" s="291"/>
      <c r="H87" s="292"/>
      <c r="I87" s="292"/>
      <c r="J87" s="292"/>
      <c r="K87" s="36"/>
      <c r="L87" s="36"/>
      <c r="M87" s="29"/>
      <c r="N87" s="29"/>
      <c r="O87" s="29"/>
      <c r="P87" s="29"/>
    </row>
    <row r="88" spans="1:16">
      <c r="B88" s="11"/>
      <c r="E88" s="11"/>
      <c r="F88" s="11"/>
      <c r="G88" s="11"/>
      <c r="H88" s="18"/>
      <c r="I88" s="18"/>
      <c r="J88" s="18"/>
      <c r="K88" s="18"/>
      <c r="L88" s="18"/>
      <c r="M88" s="18"/>
      <c r="N88" s="18"/>
      <c r="O88" s="18"/>
      <c r="P88" s="18"/>
    </row>
    <row r="89" spans="1:16">
      <c r="B89" s="11"/>
      <c r="E89" s="11"/>
      <c r="F89" s="11"/>
      <c r="G89" s="11"/>
      <c r="H89" s="18"/>
      <c r="I89" s="18"/>
      <c r="J89" s="18"/>
      <c r="K89" s="18"/>
      <c r="L89" s="18"/>
      <c r="M89" s="18"/>
      <c r="N89" s="18"/>
      <c r="O89" s="18"/>
      <c r="P89" s="18"/>
    </row>
    <row r="90" spans="1:16">
      <c r="B90" s="11"/>
      <c r="E90" s="11"/>
      <c r="F90" s="11"/>
      <c r="G90" s="11"/>
      <c r="H90" s="18"/>
      <c r="I90" s="18"/>
      <c r="J90" s="18"/>
      <c r="K90" s="18"/>
      <c r="L90" s="18"/>
      <c r="M90" s="18"/>
      <c r="N90" s="18"/>
      <c r="O90" s="18"/>
      <c r="P90" s="18"/>
    </row>
    <row r="91" spans="1:16">
      <c r="B91" s="11"/>
      <c r="F91" s="11"/>
      <c r="G91" s="11"/>
      <c r="H91" s="18"/>
      <c r="I91" s="18"/>
      <c r="J91" s="18"/>
      <c r="K91" s="18"/>
      <c r="L91" s="18"/>
      <c r="M91" s="18"/>
      <c r="N91" s="18"/>
      <c r="O91" s="18"/>
      <c r="P91" s="18"/>
    </row>
    <row r="92" spans="1:16">
      <c r="B92" s="11"/>
      <c r="E92" s="11"/>
      <c r="F92" s="11"/>
      <c r="G92" s="11"/>
      <c r="H92" s="18"/>
      <c r="I92" s="18"/>
      <c r="J92" s="18"/>
      <c r="K92" s="18"/>
      <c r="L92" s="18"/>
      <c r="M92" s="18"/>
      <c r="N92" s="18"/>
      <c r="O92" s="18"/>
      <c r="P92" s="18"/>
    </row>
    <row r="93" spans="1:16">
      <c r="B93" s="11"/>
      <c r="E93" s="11"/>
      <c r="F93" s="11"/>
      <c r="G93" s="11"/>
      <c r="H93" s="18"/>
      <c r="I93" s="18"/>
      <c r="J93" s="18"/>
      <c r="K93" s="18"/>
      <c r="L93" s="18"/>
      <c r="M93" s="18"/>
      <c r="N93" s="18"/>
      <c r="O93" s="18"/>
      <c r="P93" s="18"/>
    </row>
    <row r="94" spans="1:16">
      <c r="B94" s="11"/>
      <c r="E94" s="11"/>
      <c r="F94" s="11"/>
      <c r="G94" s="11"/>
      <c r="H94" s="18"/>
      <c r="I94" s="18"/>
      <c r="J94" s="18"/>
      <c r="K94" s="18"/>
      <c r="L94" s="18"/>
      <c r="M94" s="18"/>
      <c r="N94" s="18"/>
      <c r="O94" s="18"/>
      <c r="P94" s="18"/>
    </row>
    <row r="95" spans="1:16">
      <c r="B95" s="11"/>
      <c r="E95" s="11"/>
      <c r="F95" s="11"/>
      <c r="G95" s="11"/>
      <c r="H95" s="18"/>
      <c r="I95" s="18"/>
      <c r="J95" s="18"/>
      <c r="K95" s="18"/>
      <c r="L95" s="18"/>
      <c r="M95" s="18"/>
      <c r="N95" s="18"/>
      <c r="O95" s="18"/>
      <c r="P95" s="18"/>
    </row>
    <row r="96" spans="1:16">
      <c r="B96" s="11"/>
      <c r="E96" s="11"/>
      <c r="F96" s="11"/>
      <c r="G96" s="11"/>
      <c r="H96" s="18"/>
      <c r="I96" s="18"/>
      <c r="J96" s="18"/>
      <c r="K96" s="18"/>
      <c r="L96" s="18"/>
      <c r="M96" s="18"/>
      <c r="N96" s="18"/>
      <c r="O96" s="18"/>
      <c r="P96" s="18"/>
    </row>
    <row r="97" spans="2:16">
      <c r="B97" s="11"/>
      <c r="E97" s="11"/>
      <c r="F97" s="11"/>
      <c r="G97" s="11"/>
      <c r="H97" s="18"/>
      <c r="I97" s="18"/>
      <c r="J97" s="18"/>
      <c r="K97" s="18"/>
      <c r="L97" s="18"/>
      <c r="M97" s="18"/>
      <c r="N97" s="18"/>
      <c r="O97" s="18"/>
      <c r="P97" s="18"/>
    </row>
    <row r="98" spans="2:16">
      <c r="B98" s="11"/>
      <c r="E98" s="11"/>
      <c r="F98" s="11"/>
      <c r="G98" s="11"/>
      <c r="H98" s="18"/>
      <c r="I98" s="18"/>
      <c r="J98" s="18"/>
      <c r="K98" s="18"/>
      <c r="L98" s="18"/>
      <c r="M98" s="18"/>
      <c r="N98" s="18"/>
      <c r="O98" s="18"/>
      <c r="P98" s="18"/>
    </row>
    <row r="99" spans="2:16">
      <c r="B99" s="11"/>
      <c r="E99" s="11"/>
      <c r="F99" s="11"/>
      <c r="G99" s="11"/>
      <c r="H99" s="18"/>
      <c r="I99" s="18"/>
      <c r="J99" s="18"/>
      <c r="K99" s="18"/>
      <c r="L99" s="18"/>
      <c r="M99" s="18"/>
      <c r="N99" s="18"/>
      <c r="O99" s="18"/>
      <c r="P99" s="18"/>
    </row>
    <row r="100" spans="2:16">
      <c r="B100" s="11"/>
      <c r="E100" s="11"/>
      <c r="F100" s="11"/>
      <c r="G100" s="11"/>
      <c r="H100" s="18"/>
      <c r="I100" s="18"/>
      <c r="J100" s="18"/>
      <c r="K100" s="18"/>
      <c r="L100" s="18"/>
      <c r="M100" s="18"/>
      <c r="N100" s="18"/>
      <c r="O100" s="18"/>
      <c r="P100" s="18"/>
    </row>
    <row r="101" spans="2:16">
      <c r="B101" s="11"/>
      <c r="E101" s="11"/>
      <c r="F101" s="11"/>
      <c r="G101" s="11"/>
      <c r="H101" s="18"/>
      <c r="I101" s="18"/>
      <c r="J101" s="18"/>
      <c r="K101" s="18"/>
      <c r="L101" s="18"/>
      <c r="M101" s="18"/>
      <c r="N101" s="18"/>
      <c r="O101" s="18"/>
      <c r="P101" s="18"/>
    </row>
    <row r="102" spans="2:16">
      <c r="B102" s="11"/>
      <c r="E102" s="11"/>
      <c r="F102" s="11"/>
      <c r="G102" s="11"/>
      <c r="H102" s="18"/>
      <c r="I102" s="18"/>
      <c r="J102" s="18"/>
      <c r="K102" s="18"/>
      <c r="L102" s="18"/>
      <c r="M102" s="18"/>
      <c r="N102" s="18"/>
      <c r="O102" s="18"/>
      <c r="P102" s="18"/>
    </row>
    <row r="103" spans="2:16">
      <c r="B103" s="11"/>
      <c r="E103" s="11"/>
      <c r="F103" s="11"/>
      <c r="G103" s="11"/>
      <c r="H103" s="18"/>
      <c r="I103" s="18"/>
      <c r="J103" s="18"/>
      <c r="K103" s="18"/>
      <c r="L103" s="18"/>
      <c r="M103" s="18"/>
      <c r="N103" s="18"/>
      <c r="O103" s="18"/>
      <c r="P103" s="18"/>
    </row>
    <row r="104" spans="2:16">
      <c r="B104" s="11"/>
      <c r="E104" s="11"/>
      <c r="F104" s="11"/>
      <c r="G104" s="11"/>
      <c r="H104" s="18"/>
      <c r="I104" s="18"/>
      <c r="J104" s="18"/>
      <c r="K104" s="18"/>
      <c r="L104" s="18"/>
      <c r="M104" s="18"/>
      <c r="N104" s="18"/>
      <c r="O104" s="18"/>
      <c r="P104" s="18"/>
    </row>
    <row r="105" spans="2:16">
      <c r="B105" s="11"/>
      <c r="E105" s="11"/>
      <c r="F105" s="11"/>
      <c r="G105" s="11"/>
      <c r="H105" s="18"/>
      <c r="I105" s="18"/>
      <c r="J105" s="18"/>
      <c r="K105" s="18"/>
      <c r="L105" s="18"/>
      <c r="M105" s="18"/>
      <c r="N105" s="18"/>
      <c r="O105" s="18"/>
      <c r="P105" s="18"/>
    </row>
    <row r="106" spans="2:16">
      <c r="B106" s="11"/>
      <c r="E106" s="11"/>
      <c r="F106" s="11"/>
      <c r="G106" s="11"/>
      <c r="H106" s="18"/>
      <c r="I106" s="18"/>
      <c r="J106" s="18"/>
      <c r="K106" s="18"/>
      <c r="L106" s="18"/>
      <c r="M106" s="18"/>
      <c r="N106" s="18"/>
      <c r="O106" s="18"/>
      <c r="P106" s="18"/>
    </row>
    <row r="107" spans="2:16">
      <c r="B107" s="11"/>
      <c r="E107" s="11"/>
      <c r="F107" s="11"/>
      <c r="G107" s="11"/>
      <c r="H107" s="18"/>
      <c r="I107" s="18"/>
      <c r="J107" s="18"/>
      <c r="K107" s="18"/>
      <c r="L107" s="18"/>
      <c r="M107" s="18"/>
      <c r="N107" s="18"/>
      <c r="O107" s="18"/>
      <c r="P107" s="18"/>
    </row>
    <row r="108" spans="2:16">
      <c r="B108" s="11"/>
      <c r="E108" s="11"/>
      <c r="F108" s="11"/>
      <c r="G108" s="11"/>
      <c r="H108" s="18"/>
      <c r="I108" s="18"/>
      <c r="J108" s="18"/>
      <c r="K108" s="18"/>
      <c r="L108" s="18"/>
      <c r="M108" s="18"/>
      <c r="N108" s="18"/>
      <c r="O108" s="18"/>
      <c r="P108" s="18"/>
    </row>
    <row r="109" spans="2:16">
      <c r="B109" s="11"/>
      <c r="E109" s="11"/>
      <c r="F109" s="11"/>
      <c r="G109" s="11"/>
      <c r="H109" s="18"/>
      <c r="I109" s="18"/>
      <c r="J109" s="18"/>
      <c r="K109" s="18"/>
      <c r="L109" s="18"/>
      <c r="M109" s="18"/>
      <c r="N109" s="18"/>
      <c r="O109" s="18"/>
      <c r="P109" s="18"/>
    </row>
    <row r="110" spans="2:16">
      <c r="B110" s="11"/>
      <c r="E110" s="11"/>
      <c r="F110" s="11"/>
      <c r="G110" s="11"/>
      <c r="H110" s="18"/>
      <c r="I110" s="18"/>
      <c r="J110" s="18"/>
      <c r="K110" s="18"/>
      <c r="L110" s="18"/>
      <c r="M110" s="18"/>
      <c r="N110" s="18"/>
      <c r="O110" s="18"/>
      <c r="P110" s="18"/>
    </row>
    <row r="111" spans="2:16">
      <c r="B111" s="11"/>
      <c r="E111" s="11"/>
      <c r="F111" s="11"/>
      <c r="G111" s="11"/>
      <c r="H111" s="18"/>
      <c r="I111" s="18"/>
      <c r="J111" s="18"/>
      <c r="K111" s="18"/>
      <c r="L111" s="18"/>
      <c r="M111" s="18"/>
      <c r="N111" s="18"/>
      <c r="O111" s="18"/>
      <c r="P111" s="18"/>
    </row>
    <row r="112" spans="2:16">
      <c r="B112" s="11"/>
      <c r="E112" s="11"/>
      <c r="F112" s="11"/>
      <c r="G112" s="11"/>
      <c r="H112" s="18"/>
      <c r="I112" s="18"/>
      <c r="J112" s="18"/>
      <c r="K112" s="18"/>
      <c r="L112" s="18"/>
      <c r="M112" s="18"/>
      <c r="N112" s="18"/>
      <c r="O112" s="18"/>
      <c r="P112" s="18"/>
    </row>
    <row r="113" spans="2:16">
      <c r="B113" s="11"/>
      <c r="E113" s="11"/>
      <c r="F113" s="11"/>
      <c r="G113" s="11"/>
      <c r="H113" s="18"/>
      <c r="I113" s="18"/>
      <c r="J113" s="18"/>
      <c r="K113" s="18"/>
      <c r="L113" s="18"/>
      <c r="M113" s="18"/>
      <c r="N113" s="18"/>
      <c r="O113" s="18"/>
      <c r="P113" s="18"/>
    </row>
    <row r="114" spans="2:16">
      <c r="B114" s="11"/>
      <c r="E114" s="11"/>
      <c r="F114" s="11"/>
      <c r="G114" s="11"/>
      <c r="H114" s="18"/>
      <c r="I114" s="18"/>
      <c r="J114" s="18"/>
      <c r="K114" s="18"/>
      <c r="L114" s="18"/>
      <c r="M114" s="18"/>
      <c r="N114" s="18"/>
      <c r="O114" s="18"/>
      <c r="P114" s="18"/>
    </row>
    <row r="115" spans="2:16">
      <c r="B115" s="11"/>
      <c r="E115" s="11"/>
      <c r="F115" s="11"/>
      <c r="G115" s="11"/>
      <c r="H115" s="18"/>
      <c r="I115" s="18"/>
      <c r="J115" s="18"/>
      <c r="K115" s="18"/>
      <c r="L115" s="18"/>
      <c r="M115" s="18"/>
      <c r="N115" s="18"/>
      <c r="O115" s="18"/>
      <c r="P115" s="18"/>
    </row>
    <row r="116" spans="2:16">
      <c r="B116" s="11"/>
      <c r="E116" s="11"/>
      <c r="F116" s="11"/>
      <c r="G116" s="11"/>
      <c r="H116" s="18"/>
      <c r="I116" s="18"/>
      <c r="J116" s="18"/>
      <c r="K116" s="18"/>
      <c r="L116" s="18"/>
      <c r="M116" s="18"/>
      <c r="N116" s="18"/>
      <c r="O116" s="18"/>
      <c r="P116" s="18"/>
    </row>
    <row r="117" spans="2:16">
      <c r="B117" s="11"/>
      <c r="E117" s="11"/>
      <c r="F117" s="11"/>
      <c r="G117" s="11"/>
      <c r="H117" s="18"/>
      <c r="I117" s="18"/>
      <c r="J117" s="18"/>
      <c r="K117" s="18"/>
      <c r="L117" s="18"/>
      <c r="M117" s="18"/>
      <c r="N117" s="18"/>
      <c r="O117" s="18"/>
      <c r="P117" s="18"/>
    </row>
    <row r="118" spans="2:16">
      <c r="B118" s="11"/>
      <c r="E118" s="11"/>
      <c r="F118" s="11"/>
      <c r="G118" s="11"/>
      <c r="H118" s="18"/>
      <c r="I118" s="18"/>
      <c r="J118" s="18"/>
      <c r="K118" s="18"/>
      <c r="L118" s="18"/>
      <c r="M118" s="18"/>
      <c r="N118" s="18"/>
      <c r="O118" s="18"/>
      <c r="P118" s="18"/>
    </row>
    <row r="119" spans="2:16">
      <c r="B119" s="11"/>
      <c r="E119" s="11"/>
      <c r="F119" s="11"/>
      <c r="G119" s="11"/>
      <c r="H119" s="18"/>
      <c r="I119" s="18"/>
      <c r="J119" s="18"/>
      <c r="K119" s="18"/>
      <c r="L119" s="18"/>
      <c r="M119" s="18"/>
      <c r="N119" s="18"/>
      <c r="O119" s="18"/>
      <c r="P119" s="18"/>
    </row>
    <row r="120" spans="2:16">
      <c r="B120" s="11"/>
      <c r="E120" s="11"/>
      <c r="F120" s="11"/>
      <c r="G120" s="11"/>
      <c r="H120" s="18"/>
      <c r="I120" s="18"/>
      <c r="J120" s="18"/>
      <c r="K120" s="18"/>
      <c r="L120" s="18"/>
      <c r="M120" s="18"/>
      <c r="N120" s="18"/>
      <c r="O120" s="18"/>
      <c r="P120" s="18"/>
    </row>
    <row r="121" spans="2:16">
      <c r="B121" s="11"/>
      <c r="E121" s="11"/>
      <c r="F121" s="11"/>
      <c r="G121" s="11"/>
      <c r="H121" s="18"/>
      <c r="I121" s="18"/>
      <c r="J121" s="18"/>
      <c r="K121" s="18"/>
      <c r="L121" s="18"/>
      <c r="M121" s="18"/>
      <c r="N121" s="18"/>
      <c r="O121" s="18"/>
      <c r="P121" s="18"/>
    </row>
    <row r="122" spans="2:16">
      <c r="B122" s="11"/>
      <c r="E122" s="11"/>
      <c r="F122" s="11"/>
      <c r="G122" s="11"/>
      <c r="H122" s="18"/>
      <c r="I122" s="18"/>
      <c r="J122" s="18"/>
      <c r="K122" s="18"/>
      <c r="L122" s="18"/>
      <c r="M122" s="18"/>
      <c r="N122" s="18"/>
      <c r="O122" s="18"/>
      <c r="P122" s="18"/>
    </row>
    <row r="123" spans="2:16">
      <c r="B123" s="11"/>
      <c r="E123" s="11"/>
      <c r="F123" s="11"/>
      <c r="G123" s="11"/>
      <c r="H123" s="18"/>
      <c r="I123" s="18"/>
      <c r="J123" s="18"/>
      <c r="K123" s="18"/>
      <c r="L123" s="18"/>
      <c r="M123" s="18"/>
      <c r="N123" s="18"/>
      <c r="O123" s="18"/>
      <c r="P123" s="18"/>
    </row>
    <row r="124" spans="2:16">
      <c r="B124" s="11"/>
      <c r="E124" s="11"/>
      <c r="F124" s="11"/>
      <c r="G124" s="11"/>
      <c r="H124" s="18"/>
      <c r="I124" s="18"/>
      <c r="J124" s="18"/>
      <c r="K124" s="18"/>
      <c r="L124" s="18"/>
      <c r="M124" s="18"/>
      <c r="N124" s="18"/>
      <c r="O124" s="18"/>
      <c r="P124" s="18"/>
    </row>
    <row r="125" spans="2:16">
      <c r="B125" s="11"/>
      <c r="E125" s="11"/>
      <c r="F125" s="11"/>
      <c r="G125" s="11"/>
      <c r="H125" s="18"/>
      <c r="I125" s="18"/>
      <c r="J125" s="18"/>
      <c r="K125" s="18"/>
      <c r="L125" s="18"/>
      <c r="M125" s="18"/>
      <c r="N125" s="18"/>
      <c r="O125" s="18"/>
      <c r="P125" s="18"/>
    </row>
    <row r="126" spans="2:16">
      <c r="B126" s="11"/>
      <c r="E126" s="11"/>
      <c r="F126" s="11"/>
      <c r="G126" s="11"/>
      <c r="H126" s="18"/>
      <c r="I126" s="18"/>
      <c r="J126" s="18"/>
      <c r="K126" s="18"/>
      <c r="L126" s="18"/>
      <c r="M126" s="18"/>
      <c r="N126" s="18"/>
      <c r="O126" s="18"/>
      <c r="P126" s="18"/>
    </row>
    <row r="127" spans="2:16">
      <c r="B127" s="11"/>
      <c r="E127" s="11"/>
      <c r="F127" s="11"/>
      <c r="G127" s="11"/>
      <c r="H127" s="18"/>
      <c r="I127" s="18"/>
      <c r="J127" s="18"/>
      <c r="K127" s="18"/>
      <c r="L127" s="18"/>
      <c r="M127" s="18"/>
      <c r="N127" s="18"/>
      <c r="O127" s="18"/>
      <c r="P127" s="18"/>
    </row>
    <row r="128" spans="2:16">
      <c r="B128" s="11"/>
      <c r="E128" s="11"/>
      <c r="F128" s="11"/>
      <c r="G128" s="11"/>
      <c r="H128" s="18"/>
      <c r="I128" s="18"/>
      <c r="J128" s="18"/>
      <c r="K128" s="18"/>
      <c r="L128" s="18"/>
      <c r="M128" s="18"/>
      <c r="N128" s="18"/>
      <c r="O128" s="18"/>
      <c r="P128" s="18"/>
    </row>
    <row r="129" spans="2:16">
      <c r="B129" s="11"/>
      <c r="E129" s="11"/>
      <c r="F129" s="11"/>
      <c r="G129" s="11"/>
      <c r="H129" s="18"/>
      <c r="I129" s="18"/>
      <c r="J129" s="18"/>
      <c r="K129" s="18"/>
      <c r="L129" s="18"/>
      <c r="M129" s="18"/>
      <c r="N129" s="18"/>
      <c r="O129" s="18"/>
      <c r="P129" s="18"/>
    </row>
    <row r="130" spans="2:16">
      <c r="B130" s="11"/>
      <c r="E130" s="11"/>
      <c r="F130" s="11"/>
      <c r="G130" s="11"/>
      <c r="H130" s="18"/>
      <c r="I130" s="18"/>
      <c r="J130" s="18"/>
      <c r="K130" s="18"/>
      <c r="L130" s="18"/>
      <c r="M130" s="18"/>
      <c r="N130" s="18"/>
      <c r="O130" s="18"/>
      <c r="P130" s="18"/>
    </row>
    <row r="131" spans="2:16">
      <c r="B131" s="11"/>
      <c r="E131" s="11"/>
      <c r="F131" s="11"/>
      <c r="G131" s="11"/>
      <c r="H131" s="18"/>
      <c r="I131" s="18"/>
      <c r="J131" s="18"/>
      <c r="K131" s="18"/>
      <c r="L131" s="18"/>
      <c r="M131" s="18"/>
      <c r="N131" s="18"/>
      <c r="O131" s="18"/>
      <c r="P131" s="18"/>
    </row>
    <row r="132" spans="2:16">
      <c r="B132" s="11"/>
      <c r="E132" s="11"/>
      <c r="F132" s="11"/>
      <c r="G132" s="11"/>
      <c r="H132" s="18"/>
      <c r="I132" s="18"/>
      <c r="J132" s="18"/>
      <c r="K132" s="18"/>
      <c r="L132" s="18"/>
      <c r="M132" s="18"/>
      <c r="N132" s="18"/>
      <c r="O132" s="18"/>
      <c r="P132" s="18"/>
    </row>
    <row r="133" spans="2:16">
      <c r="B133" s="11"/>
      <c r="E133" s="11"/>
      <c r="F133" s="11"/>
      <c r="G133" s="11"/>
      <c r="H133" s="18"/>
      <c r="I133" s="18"/>
      <c r="J133" s="18"/>
      <c r="K133" s="18"/>
      <c r="L133" s="18"/>
      <c r="M133" s="18"/>
      <c r="N133" s="18"/>
      <c r="O133" s="18"/>
      <c r="P133" s="18"/>
    </row>
    <row r="134" spans="2:16">
      <c r="B134" s="11"/>
      <c r="E134" s="11"/>
      <c r="F134" s="11"/>
      <c r="G134" s="11"/>
      <c r="H134" s="18"/>
      <c r="I134" s="18"/>
      <c r="J134" s="18"/>
      <c r="K134" s="18"/>
      <c r="L134" s="18"/>
      <c r="M134" s="18"/>
      <c r="N134" s="18"/>
      <c r="O134" s="18"/>
      <c r="P134" s="18"/>
    </row>
    <row r="135" spans="2:16">
      <c r="B135" s="11"/>
      <c r="E135" s="11"/>
      <c r="F135" s="11"/>
      <c r="G135" s="11"/>
      <c r="H135" s="18"/>
      <c r="I135" s="18"/>
      <c r="J135" s="18"/>
      <c r="K135" s="18"/>
      <c r="L135" s="18"/>
      <c r="M135" s="18"/>
      <c r="N135" s="18"/>
      <c r="O135" s="18"/>
      <c r="P135" s="18"/>
    </row>
    <row r="136" spans="2:16">
      <c r="B136" s="11"/>
      <c r="E136" s="11"/>
      <c r="F136" s="11"/>
      <c r="G136" s="11"/>
      <c r="H136" s="18"/>
      <c r="I136" s="18"/>
      <c r="J136" s="18"/>
      <c r="K136" s="18"/>
      <c r="L136" s="18"/>
      <c r="M136" s="18"/>
      <c r="N136" s="18"/>
      <c r="O136" s="18"/>
      <c r="P136" s="18"/>
    </row>
    <row r="137" spans="2:16">
      <c r="B137" s="11"/>
      <c r="E137" s="11"/>
      <c r="F137" s="11"/>
      <c r="G137" s="11"/>
      <c r="H137" s="18"/>
      <c r="I137" s="18"/>
      <c r="J137" s="18"/>
      <c r="K137" s="18"/>
      <c r="L137" s="18"/>
      <c r="M137" s="18"/>
      <c r="N137" s="18"/>
      <c r="O137" s="18"/>
      <c r="P137" s="18"/>
    </row>
    <row r="138" spans="2:16">
      <c r="B138" s="11"/>
      <c r="E138" s="11"/>
      <c r="F138" s="11"/>
      <c r="G138" s="11"/>
      <c r="H138" s="18"/>
      <c r="I138" s="18"/>
      <c r="J138" s="18"/>
      <c r="K138" s="18"/>
      <c r="L138" s="18"/>
      <c r="M138" s="18"/>
      <c r="N138" s="18"/>
      <c r="O138" s="18"/>
      <c r="P138" s="18"/>
    </row>
    <row r="139" spans="2:16">
      <c r="B139" s="11"/>
      <c r="E139" s="11"/>
      <c r="F139" s="11"/>
      <c r="G139" s="11"/>
      <c r="H139" s="18"/>
      <c r="I139" s="18"/>
      <c r="J139" s="18"/>
      <c r="K139" s="18"/>
      <c r="L139" s="18"/>
      <c r="M139" s="18"/>
      <c r="N139" s="18"/>
      <c r="O139" s="18"/>
      <c r="P139" s="18"/>
    </row>
    <row r="140" spans="2:16">
      <c r="B140" s="11"/>
      <c r="E140" s="11"/>
      <c r="F140" s="11"/>
      <c r="G140" s="11"/>
      <c r="H140" s="18"/>
      <c r="I140" s="18"/>
      <c r="J140" s="18"/>
      <c r="K140" s="18"/>
      <c r="L140" s="18"/>
      <c r="M140" s="18"/>
      <c r="N140" s="18"/>
      <c r="O140" s="18"/>
      <c r="P140" s="18"/>
    </row>
    <row r="141" spans="2:16">
      <c r="B141" s="11"/>
      <c r="E141" s="11"/>
      <c r="F141" s="11"/>
      <c r="G141" s="11"/>
      <c r="H141" s="18"/>
      <c r="I141" s="18"/>
      <c r="J141" s="18"/>
      <c r="K141" s="18"/>
      <c r="L141" s="18"/>
      <c r="M141" s="18"/>
      <c r="N141" s="18"/>
      <c r="O141" s="18"/>
      <c r="P141" s="18"/>
    </row>
    <row r="142" spans="2:16">
      <c r="B142" s="11"/>
      <c r="E142" s="11"/>
      <c r="F142" s="11"/>
      <c r="G142" s="11"/>
      <c r="H142" s="18"/>
      <c r="I142" s="18"/>
      <c r="J142" s="18"/>
      <c r="K142" s="18"/>
      <c r="L142" s="18"/>
      <c r="M142" s="18"/>
      <c r="N142" s="18"/>
      <c r="O142" s="18"/>
      <c r="P142" s="18"/>
    </row>
    <row r="143" spans="2:16">
      <c r="B143" s="11"/>
      <c r="E143" s="11"/>
      <c r="F143" s="11"/>
      <c r="G143" s="11"/>
      <c r="H143" s="18"/>
      <c r="I143" s="18"/>
      <c r="J143" s="18"/>
      <c r="K143" s="18"/>
      <c r="L143" s="18"/>
      <c r="M143" s="18"/>
      <c r="N143" s="18"/>
      <c r="O143" s="18"/>
      <c r="P143" s="18"/>
    </row>
    <row r="144" spans="2:16">
      <c r="B144" s="11"/>
      <c r="E144" s="11"/>
      <c r="F144" s="11"/>
      <c r="G144" s="11"/>
      <c r="H144" s="18"/>
      <c r="I144" s="18"/>
      <c r="J144" s="18"/>
      <c r="K144" s="18"/>
      <c r="L144" s="18"/>
      <c r="M144" s="18"/>
      <c r="N144" s="18"/>
      <c r="O144" s="18"/>
      <c r="P144" s="18"/>
    </row>
    <row r="145" spans="2:16">
      <c r="B145" s="11"/>
      <c r="E145" s="11"/>
      <c r="F145" s="11"/>
      <c r="G145" s="11"/>
      <c r="H145" s="18"/>
      <c r="I145" s="18"/>
      <c r="J145" s="18"/>
      <c r="K145" s="18"/>
      <c r="L145" s="18"/>
      <c r="M145" s="18"/>
      <c r="N145" s="18"/>
      <c r="O145" s="18"/>
      <c r="P145" s="18"/>
    </row>
    <row r="146" spans="2:16">
      <c r="B146" s="11"/>
      <c r="E146" s="11"/>
      <c r="F146" s="11"/>
      <c r="G146" s="11"/>
      <c r="H146" s="18"/>
      <c r="I146" s="18"/>
      <c r="J146" s="18"/>
      <c r="K146" s="18"/>
      <c r="L146" s="18"/>
      <c r="M146" s="18"/>
      <c r="N146" s="18"/>
      <c r="O146" s="18"/>
      <c r="P146" s="18"/>
    </row>
    <row r="147" spans="2:16">
      <c r="B147" s="11"/>
      <c r="E147" s="11"/>
      <c r="F147" s="11"/>
      <c r="G147" s="11"/>
      <c r="H147" s="18"/>
      <c r="I147" s="18"/>
      <c r="J147" s="18"/>
      <c r="K147" s="18"/>
      <c r="L147" s="18"/>
      <c r="M147" s="18"/>
      <c r="N147" s="18"/>
      <c r="O147" s="18"/>
      <c r="P147" s="18"/>
    </row>
    <row r="148" spans="2:16">
      <c r="B148" s="11"/>
      <c r="E148" s="11"/>
      <c r="F148" s="11"/>
      <c r="G148" s="11"/>
      <c r="H148" s="18"/>
      <c r="I148" s="18"/>
      <c r="J148" s="18"/>
      <c r="K148" s="18"/>
      <c r="L148" s="18"/>
      <c r="M148" s="18"/>
      <c r="N148" s="18"/>
      <c r="O148" s="18"/>
      <c r="P148" s="18"/>
    </row>
    <row r="149" spans="2:16">
      <c r="B149" s="11"/>
      <c r="E149" s="11"/>
      <c r="F149" s="11"/>
      <c r="G149" s="11"/>
      <c r="H149" s="18"/>
      <c r="I149" s="18"/>
      <c r="J149" s="18"/>
      <c r="K149" s="18"/>
      <c r="L149" s="18"/>
      <c r="M149" s="18"/>
      <c r="N149" s="18"/>
      <c r="O149" s="18"/>
      <c r="P149" s="18"/>
    </row>
    <row r="150" spans="2:16">
      <c r="B150" s="11"/>
      <c r="E150" s="11"/>
      <c r="F150" s="11"/>
      <c r="G150" s="11"/>
      <c r="H150" s="18"/>
      <c r="I150" s="18"/>
      <c r="J150" s="18"/>
      <c r="K150" s="18"/>
      <c r="L150" s="18"/>
      <c r="M150" s="18"/>
      <c r="N150" s="18"/>
      <c r="O150" s="18"/>
      <c r="P150" s="18"/>
    </row>
    <row r="151" spans="2:16">
      <c r="B151" s="11"/>
      <c r="E151" s="11"/>
      <c r="F151" s="11"/>
      <c r="G151" s="11"/>
      <c r="H151" s="18"/>
      <c r="I151" s="18"/>
      <c r="J151" s="18"/>
      <c r="K151" s="18"/>
      <c r="L151" s="18"/>
      <c r="M151" s="18"/>
      <c r="N151" s="18"/>
      <c r="O151" s="18"/>
      <c r="P151" s="18"/>
    </row>
    <row r="152" spans="2:16">
      <c r="B152" s="11"/>
      <c r="H152" s="18"/>
      <c r="I152" s="18"/>
      <c r="J152" s="18"/>
      <c r="K152" s="18"/>
      <c r="L152" s="18"/>
      <c r="M152" s="18"/>
      <c r="N152" s="18"/>
      <c r="O152" s="18"/>
      <c r="P152" s="18"/>
    </row>
    <row r="153" spans="2:16">
      <c r="B153" s="11"/>
      <c r="H153" s="18"/>
      <c r="I153" s="18"/>
      <c r="J153" s="18"/>
      <c r="K153" s="18"/>
      <c r="L153" s="18"/>
      <c r="M153" s="18"/>
      <c r="N153" s="18"/>
      <c r="O153" s="18"/>
      <c r="P153" s="18"/>
    </row>
    <row r="154" spans="2:16">
      <c r="B154" s="11"/>
      <c r="H154" s="18"/>
      <c r="I154" s="18"/>
      <c r="J154" s="18"/>
      <c r="K154" s="18"/>
      <c r="L154" s="18"/>
      <c r="M154" s="18"/>
      <c r="N154" s="18"/>
      <c r="O154" s="18"/>
      <c r="P154" s="18"/>
    </row>
    <row r="155" spans="2:16">
      <c r="B155" s="11"/>
      <c r="H155" s="18"/>
      <c r="I155" s="18"/>
      <c r="J155" s="18"/>
      <c r="K155" s="18"/>
      <c r="L155" s="18"/>
      <c r="M155" s="18"/>
      <c r="N155" s="18"/>
      <c r="O155" s="18"/>
      <c r="P155" s="18"/>
    </row>
    <row r="156" spans="2:16">
      <c r="B156" s="11"/>
      <c r="H156" s="18"/>
      <c r="I156" s="18"/>
      <c r="J156" s="18"/>
      <c r="K156" s="18"/>
      <c r="L156" s="18"/>
      <c r="M156" s="18"/>
      <c r="N156" s="18"/>
      <c r="O156" s="18"/>
      <c r="P156" s="18"/>
    </row>
    <row r="157" spans="2:16">
      <c r="B157" s="11"/>
      <c r="H157" s="18"/>
      <c r="I157" s="18"/>
      <c r="J157" s="18"/>
      <c r="K157" s="18"/>
      <c r="L157" s="18"/>
      <c r="M157" s="18"/>
      <c r="N157" s="18"/>
      <c r="O157" s="18"/>
      <c r="P157" s="18"/>
    </row>
    <row r="158" spans="2:16">
      <c r="B158" s="11"/>
      <c r="H158" s="18"/>
      <c r="I158" s="18"/>
      <c r="J158" s="18"/>
      <c r="K158" s="18"/>
      <c r="L158" s="18"/>
      <c r="M158" s="18"/>
      <c r="N158" s="18"/>
      <c r="O158" s="18"/>
      <c r="P158" s="18"/>
    </row>
    <row r="159" spans="2:16">
      <c r="B159" s="11"/>
      <c r="H159" s="18"/>
      <c r="I159" s="18"/>
      <c r="J159" s="18"/>
      <c r="K159" s="18"/>
      <c r="L159" s="18"/>
      <c r="M159" s="18"/>
      <c r="N159" s="18"/>
      <c r="O159" s="18"/>
      <c r="P159" s="18"/>
    </row>
    <row r="160" spans="2:16">
      <c r="B160" s="11"/>
      <c r="H160" s="18"/>
      <c r="I160" s="18"/>
      <c r="J160" s="18"/>
      <c r="K160" s="18"/>
      <c r="L160" s="18"/>
      <c r="M160" s="18"/>
      <c r="N160" s="18"/>
      <c r="O160" s="18"/>
      <c r="P160" s="18"/>
    </row>
    <row r="161" spans="2:16">
      <c r="B161" s="11"/>
      <c r="H161" s="18"/>
      <c r="I161" s="18"/>
      <c r="J161" s="18"/>
      <c r="K161" s="18"/>
      <c r="L161" s="18"/>
      <c r="M161" s="18"/>
      <c r="N161" s="18"/>
      <c r="O161" s="18"/>
      <c r="P161" s="18"/>
    </row>
    <row r="162" spans="2:16">
      <c r="B162" s="11"/>
      <c r="H162" s="18"/>
      <c r="I162" s="18"/>
      <c r="J162" s="18"/>
      <c r="K162" s="18"/>
      <c r="L162" s="18"/>
      <c r="M162" s="18"/>
      <c r="N162" s="18"/>
      <c r="O162" s="18"/>
      <c r="P162" s="18"/>
    </row>
    <row r="163" spans="2:16">
      <c r="B163" s="11"/>
      <c r="H163" s="18"/>
      <c r="I163" s="18"/>
      <c r="J163" s="18"/>
      <c r="K163" s="18"/>
      <c r="L163" s="18"/>
      <c r="M163" s="18"/>
      <c r="N163" s="18"/>
      <c r="O163" s="18"/>
      <c r="P163" s="18"/>
    </row>
    <row r="164" spans="2:16">
      <c r="B164" s="11"/>
      <c r="H164" s="18"/>
      <c r="I164" s="18"/>
      <c r="J164" s="18"/>
      <c r="K164" s="18"/>
      <c r="L164" s="18"/>
      <c r="M164" s="18"/>
      <c r="N164" s="18"/>
      <c r="O164" s="18"/>
      <c r="P164" s="18"/>
    </row>
    <row r="165" spans="2:16">
      <c r="B165" s="11"/>
      <c r="E165" s="11"/>
      <c r="F165" s="11"/>
      <c r="G165" s="11"/>
    </row>
    <row r="166" spans="2:16">
      <c r="B166" s="11"/>
      <c r="E166" s="11"/>
      <c r="F166" s="11"/>
      <c r="G166" s="11"/>
    </row>
    <row r="167" spans="2:16">
      <c r="B167" s="11"/>
      <c r="E167" s="11"/>
      <c r="F167" s="11"/>
      <c r="G167" s="11"/>
    </row>
    <row r="168" spans="2:16">
      <c r="B168" s="11"/>
      <c r="E168" s="11"/>
      <c r="F168" s="11"/>
      <c r="G168" s="11"/>
    </row>
    <row r="169" spans="2:16">
      <c r="B169" s="11"/>
      <c r="H169" s="18"/>
      <c r="I169" s="18"/>
      <c r="J169" s="18"/>
      <c r="K169" s="18"/>
      <c r="L169" s="18"/>
      <c r="M169" s="18"/>
      <c r="N169" s="18"/>
      <c r="O169" s="18"/>
      <c r="P169" s="18"/>
    </row>
    <row r="170" spans="2:16">
      <c r="B170" s="11"/>
      <c r="H170" s="18"/>
      <c r="I170" s="18"/>
      <c r="J170" s="18"/>
      <c r="K170" s="18"/>
      <c r="L170" s="18"/>
      <c r="M170" s="18"/>
      <c r="N170" s="18"/>
      <c r="O170" s="18"/>
      <c r="P170" s="18"/>
    </row>
    <row r="171" spans="2:16">
      <c r="B171" s="11"/>
      <c r="H171" s="18"/>
      <c r="I171" s="18"/>
      <c r="J171" s="18"/>
      <c r="K171" s="18"/>
      <c r="L171" s="18"/>
      <c r="M171" s="18"/>
      <c r="N171" s="18"/>
      <c r="O171" s="18"/>
      <c r="P171" s="18"/>
    </row>
    <row r="172" spans="2:16">
      <c r="B172" s="11"/>
      <c r="H172" s="18"/>
      <c r="I172" s="18"/>
      <c r="J172" s="18"/>
      <c r="K172" s="18"/>
      <c r="L172" s="18"/>
      <c r="M172" s="18"/>
      <c r="N172" s="18"/>
      <c r="O172" s="18"/>
      <c r="P172" s="18"/>
    </row>
    <row r="173" spans="2:16">
      <c r="B173" s="11"/>
      <c r="H173" s="18"/>
      <c r="I173" s="18"/>
      <c r="J173" s="18"/>
      <c r="K173" s="18"/>
      <c r="L173" s="18"/>
      <c r="M173" s="18"/>
      <c r="N173" s="18"/>
      <c r="O173" s="18"/>
      <c r="P173" s="18"/>
    </row>
    <row r="174" spans="2:16">
      <c r="B174" s="11"/>
      <c r="H174" s="18"/>
      <c r="I174" s="18"/>
      <c r="J174" s="18"/>
      <c r="K174" s="18"/>
      <c r="L174" s="18"/>
      <c r="M174" s="18"/>
      <c r="N174" s="18"/>
      <c r="O174" s="18"/>
      <c r="P174" s="18"/>
    </row>
    <row r="175" spans="2:16">
      <c r="B175" s="11"/>
      <c r="H175" s="18"/>
      <c r="I175" s="18"/>
      <c r="J175" s="18"/>
      <c r="K175" s="18"/>
      <c r="L175" s="18"/>
      <c r="M175" s="18"/>
      <c r="N175" s="18"/>
      <c r="O175" s="18"/>
      <c r="P175" s="18"/>
    </row>
    <row r="176" spans="2:16">
      <c r="B176" s="11"/>
      <c r="H176" s="18"/>
      <c r="I176" s="18"/>
      <c r="J176" s="18"/>
      <c r="K176" s="18"/>
      <c r="L176" s="18"/>
      <c r="M176" s="18"/>
      <c r="N176" s="18"/>
      <c r="O176" s="18"/>
      <c r="P176" s="18"/>
    </row>
    <row r="177" spans="2:16">
      <c r="B177" s="11"/>
      <c r="H177" s="18"/>
      <c r="I177" s="18"/>
      <c r="J177" s="18"/>
      <c r="K177" s="18"/>
      <c r="L177" s="18"/>
      <c r="M177" s="18"/>
      <c r="N177" s="18"/>
      <c r="O177" s="18"/>
      <c r="P177" s="18"/>
    </row>
    <row r="178" spans="2:16">
      <c r="B178" s="11"/>
      <c r="H178" s="18"/>
      <c r="I178" s="18"/>
      <c r="J178" s="18"/>
      <c r="K178" s="18"/>
      <c r="L178" s="18"/>
      <c r="M178" s="18"/>
      <c r="N178" s="18"/>
      <c r="O178" s="18"/>
      <c r="P178" s="18"/>
    </row>
    <row r="179" spans="2:16">
      <c r="B179" s="11"/>
      <c r="H179" s="18"/>
      <c r="I179" s="18"/>
      <c r="J179" s="18"/>
      <c r="K179" s="18"/>
      <c r="L179" s="18"/>
      <c r="M179" s="18"/>
      <c r="N179" s="18"/>
      <c r="O179" s="18"/>
      <c r="P179" s="18"/>
    </row>
    <row r="180" spans="2:16">
      <c r="B180" s="11"/>
      <c r="H180" s="18"/>
      <c r="I180" s="18"/>
      <c r="J180" s="18"/>
      <c r="K180" s="18"/>
      <c r="L180" s="18"/>
      <c r="M180" s="18"/>
      <c r="N180" s="18"/>
      <c r="O180" s="18"/>
      <c r="P180" s="18"/>
    </row>
    <row r="181" spans="2:16">
      <c r="B181" s="11"/>
      <c r="H181" s="18"/>
      <c r="I181" s="18"/>
      <c r="J181" s="18"/>
      <c r="K181" s="18"/>
      <c r="L181" s="18"/>
      <c r="M181" s="18"/>
      <c r="N181" s="18"/>
      <c r="O181" s="18"/>
      <c r="P181" s="18"/>
    </row>
    <row r="182" spans="2:16">
      <c r="B182" s="11"/>
      <c r="H182" s="18"/>
      <c r="I182" s="18"/>
      <c r="J182" s="18"/>
      <c r="K182" s="18"/>
      <c r="L182" s="18"/>
      <c r="M182" s="18"/>
      <c r="N182" s="18"/>
      <c r="O182" s="18"/>
      <c r="P182" s="18"/>
    </row>
    <row r="183" spans="2:16">
      <c r="B183" s="11"/>
      <c r="H183" s="18"/>
      <c r="I183" s="18"/>
      <c r="J183" s="18"/>
      <c r="K183" s="18"/>
      <c r="L183" s="18"/>
      <c r="M183" s="18"/>
      <c r="N183" s="18"/>
      <c r="O183" s="18"/>
      <c r="P183" s="18"/>
    </row>
    <row r="184" spans="2:16">
      <c r="B184" s="11"/>
      <c r="E184" s="11"/>
      <c r="F184" s="11"/>
      <c r="G184" s="11"/>
      <c r="H184" s="18"/>
      <c r="I184" s="18"/>
      <c r="J184" s="18"/>
      <c r="K184" s="18"/>
      <c r="L184" s="18"/>
      <c r="M184" s="18"/>
      <c r="N184" s="18"/>
      <c r="O184" s="18"/>
      <c r="P184" s="18"/>
    </row>
    <row r="185" spans="2:16">
      <c r="B185" s="11"/>
      <c r="E185" s="11"/>
      <c r="F185" s="11"/>
      <c r="G185" s="11"/>
      <c r="H185" s="18"/>
      <c r="I185" s="18"/>
      <c r="J185" s="18"/>
      <c r="K185" s="18"/>
      <c r="L185" s="18"/>
      <c r="M185" s="18"/>
      <c r="N185" s="18"/>
      <c r="O185" s="18"/>
      <c r="P185" s="18"/>
    </row>
    <row r="186" spans="2:16">
      <c r="B186" s="11"/>
      <c r="E186" s="11"/>
      <c r="F186" s="11"/>
      <c r="G186" s="11"/>
      <c r="H186" s="18"/>
      <c r="I186" s="18"/>
      <c r="J186" s="18"/>
      <c r="K186" s="18"/>
      <c r="L186" s="18"/>
      <c r="M186" s="18"/>
      <c r="N186" s="18"/>
      <c r="O186" s="18"/>
      <c r="P186" s="18"/>
    </row>
    <row r="187" spans="2:16">
      <c r="B187" s="11"/>
      <c r="E187" s="11"/>
      <c r="F187" s="11"/>
      <c r="G187" s="11"/>
      <c r="H187" s="18"/>
      <c r="I187" s="18"/>
      <c r="J187" s="18"/>
      <c r="K187" s="18"/>
      <c r="L187" s="18"/>
      <c r="M187" s="18"/>
      <c r="N187" s="18"/>
      <c r="O187" s="18"/>
      <c r="P187" s="18"/>
    </row>
    <row r="188" spans="2:16">
      <c r="B188" s="11"/>
      <c r="E188" s="11"/>
      <c r="F188" s="11"/>
      <c r="G188" s="11"/>
      <c r="H188" s="18"/>
      <c r="I188" s="18"/>
      <c r="J188" s="18"/>
      <c r="K188" s="18"/>
      <c r="L188" s="18"/>
      <c r="M188" s="18"/>
      <c r="N188" s="18"/>
      <c r="O188" s="18"/>
      <c r="P188" s="18"/>
    </row>
    <row r="189" spans="2:16">
      <c r="B189" s="11"/>
      <c r="E189" s="11"/>
      <c r="F189" s="11"/>
      <c r="G189" s="11"/>
      <c r="H189" s="18"/>
      <c r="I189" s="18"/>
      <c r="J189" s="18"/>
      <c r="K189" s="18"/>
      <c r="L189" s="18"/>
      <c r="M189" s="18"/>
      <c r="N189" s="18"/>
      <c r="O189" s="18"/>
      <c r="P189" s="18"/>
    </row>
    <row r="190" spans="2:16">
      <c r="B190" s="11"/>
      <c r="E190" s="11"/>
      <c r="F190" s="11"/>
      <c r="G190" s="11"/>
      <c r="H190" s="18"/>
      <c r="I190" s="18"/>
      <c r="J190" s="18"/>
      <c r="K190" s="18"/>
      <c r="L190" s="18"/>
      <c r="M190" s="18"/>
      <c r="N190" s="18"/>
      <c r="O190" s="18"/>
      <c r="P190" s="18"/>
    </row>
    <row r="191" spans="2:16">
      <c r="B191" s="11"/>
      <c r="E191" s="11"/>
      <c r="F191" s="11"/>
      <c r="G191" s="11"/>
      <c r="H191" s="18"/>
      <c r="I191" s="18"/>
      <c r="J191" s="18"/>
      <c r="K191" s="18"/>
      <c r="L191" s="18"/>
      <c r="M191" s="18"/>
      <c r="N191" s="18"/>
      <c r="O191" s="18"/>
      <c r="P191" s="18"/>
    </row>
    <row r="192" spans="2:16">
      <c r="B192" s="11"/>
      <c r="E192" s="11"/>
      <c r="F192" s="11"/>
      <c r="G192" s="11"/>
      <c r="H192" s="18"/>
      <c r="I192" s="18"/>
      <c r="J192" s="18"/>
      <c r="K192" s="18"/>
      <c r="L192" s="18"/>
      <c r="M192" s="18"/>
      <c r="N192" s="18"/>
      <c r="O192" s="18"/>
      <c r="P192" s="18"/>
    </row>
    <row r="193" spans="2:16">
      <c r="B193" s="11"/>
      <c r="E193" s="11"/>
      <c r="F193" s="11"/>
      <c r="G193" s="11"/>
      <c r="H193" s="18"/>
      <c r="I193" s="18"/>
      <c r="J193" s="18"/>
      <c r="K193" s="18"/>
      <c r="L193" s="18"/>
      <c r="M193" s="18"/>
      <c r="N193" s="18"/>
      <c r="O193" s="18"/>
      <c r="P193" s="18"/>
    </row>
    <row r="194" spans="2:16">
      <c r="B194" s="11"/>
      <c r="E194" s="11"/>
      <c r="F194" s="11"/>
      <c r="G194" s="11"/>
      <c r="H194" s="18"/>
      <c r="I194" s="18"/>
      <c r="J194" s="18"/>
      <c r="K194" s="18"/>
      <c r="L194" s="18"/>
      <c r="M194" s="18"/>
      <c r="N194" s="18"/>
      <c r="O194" s="18"/>
      <c r="P194" s="18"/>
    </row>
    <row r="195" spans="2:16">
      <c r="B195" s="11"/>
      <c r="E195" s="11"/>
      <c r="F195" s="11"/>
      <c r="G195" s="11"/>
      <c r="H195" s="18"/>
      <c r="I195" s="18"/>
      <c r="J195" s="18"/>
      <c r="K195" s="18"/>
      <c r="L195" s="18"/>
      <c r="M195" s="18"/>
      <c r="N195" s="18"/>
      <c r="O195" s="18"/>
      <c r="P195" s="18"/>
    </row>
    <row r="196" spans="2:16">
      <c r="B196" s="11"/>
      <c r="E196" s="11"/>
      <c r="F196" s="11"/>
      <c r="G196" s="11"/>
      <c r="H196" s="18"/>
      <c r="I196" s="18"/>
      <c r="J196" s="18"/>
      <c r="K196" s="18"/>
      <c r="L196" s="18"/>
      <c r="M196" s="18"/>
      <c r="N196" s="18"/>
      <c r="O196" s="18"/>
      <c r="P196" s="18"/>
    </row>
    <row r="197" spans="2:16">
      <c r="B197" s="11"/>
      <c r="E197" s="11"/>
      <c r="F197" s="11"/>
      <c r="G197" s="11"/>
      <c r="H197" s="18"/>
      <c r="I197" s="18"/>
      <c r="J197" s="18"/>
      <c r="K197" s="18"/>
      <c r="L197" s="18"/>
      <c r="M197" s="18"/>
      <c r="N197" s="18"/>
      <c r="O197" s="18"/>
      <c r="P197" s="18"/>
    </row>
    <row r="198" spans="2:16">
      <c r="B198" s="11"/>
      <c r="E198" s="11"/>
      <c r="F198" s="11"/>
      <c r="G198" s="11"/>
      <c r="H198" s="18"/>
      <c r="I198" s="18"/>
      <c r="J198" s="18"/>
      <c r="K198" s="18"/>
      <c r="L198" s="18"/>
      <c r="M198" s="18"/>
      <c r="N198" s="18"/>
      <c r="O198" s="18"/>
      <c r="P198" s="18"/>
    </row>
    <row r="199" spans="2:16">
      <c r="B199" s="11"/>
      <c r="E199" s="11"/>
      <c r="F199" s="11"/>
      <c r="G199" s="11"/>
      <c r="H199" s="18"/>
      <c r="I199" s="18"/>
      <c r="J199" s="18"/>
      <c r="K199" s="18"/>
      <c r="L199" s="18"/>
      <c r="M199" s="18"/>
      <c r="N199" s="18"/>
      <c r="O199" s="18"/>
      <c r="P199" s="18"/>
    </row>
    <row r="200" spans="2:16">
      <c r="B200" s="11"/>
      <c r="E200" s="11"/>
      <c r="F200" s="11"/>
      <c r="G200" s="11"/>
      <c r="H200" s="18"/>
      <c r="I200" s="18"/>
      <c r="J200" s="18"/>
      <c r="K200" s="18"/>
      <c r="L200" s="18"/>
      <c r="M200" s="18"/>
      <c r="N200" s="18"/>
      <c r="O200" s="18"/>
      <c r="P200" s="18"/>
    </row>
    <row r="201" spans="2:16">
      <c r="B201" s="11"/>
      <c r="E201" s="11"/>
      <c r="F201" s="11"/>
      <c r="G201" s="11"/>
      <c r="H201" s="18"/>
      <c r="I201" s="18"/>
      <c r="J201" s="18"/>
      <c r="K201" s="18"/>
      <c r="L201" s="18"/>
      <c r="M201" s="18"/>
      <c r="N201" s="18"/>
      <c r="O201" s="18"/>
      <c r="P201" s="18"/>
    </row>
    <row r="202" spans="2:16">
      <c r="B202" s="11"/>
      <c r="E202" s="11"/>
      <c r="F202" s="11"/>
      <c r="G202" s="11"/>
      <c r="H202" s="18"/>
      <c r="I202" s="18"/>
      <c r="J202" s="18"/>
      <c r="K202" s="18"/>
      <c r="L202" s="18"/>
      <c r="M202" s="18"/>
      <c r="N202" s="18"/>
      <c r="O202" s="18"/>
      <c r="P202" s="18"/>
    </row>
    <row r="203" spans="2:16">
      <c r="B203" s="11"/>
      <c r="E203" s="11"/>
      <c r="F203" s="11"/>
      <c r="G203" s="11"/>
      <c r="H203" s="18"/>
      <c r="I203" s="18"/>
      <c r="J203" s="18"/>
      <c r="K203" s="18"/>
      <c r="L203" s="18"/>
      <c r="M203" s="18"/>
      <c r="N203" s="18"/>
      <c r="O203" s="18"/>
      <c r="P203" s="18"/>
    </row>
    <row r="204" spans="2:16">
      <c r="B204" s="11"/>
      <c r="E204" s="11"/>
      <c r="F204" s="11"/>
      <c r="G204" s="11"/>
      <c r="H204" s="18"/>
      <c r="I204" s="18"/>
      <c r="J204" s="18"/>
      <c r="K204" s="18"/>
      <c r="L204" s="18"/>
      <c r="M204" s="18"/>
      <c r="N204" s="18"/>
      <c r="O204" s="18"/>
      <c r="P204" s="18"/>
    </row>
    <row r="205" spans="2:16">
      <c r="B205" s="11"/>
      <c r="E205" s="11"/>
      <c r="F205" s="11"/>
      <c r="G205" s="11"/>
      <c r="H205" s="18"/>
      <c r="I205" s="18"/>
      <c r="J205" s="18"/>
      <c r="K205" s="18"/>
      <c r="L205" s="18"/>
      <c r="M205" s="18"/>
      <c r="N205" s="18"/>
      <c r="O205" s="18"/>
      <c r="P205" s="18"/>
    </row>
    <row r="206" spans="2:16">
      <c r="B206" s="11"/>
      <c r="E206" s="11"/>
      <c r="F206" s="11"/>
      <c r="G206" s="11"/>
      <c r="H206" s="18"/>
      <c r="I206" s="18"/>
      <c r="J206" s="18"/>
      <c r="K206" s="18"/>
      <c r="L206" s="18"/>
      <c r="M206" s="18"/>
      <c r="N206" s="18"/>
      <c r="O206" s="18"/>
      <c r="P206" s="18"/>
    </row>
    <row r="207" spans="2:16">
      <c r="B207" s="11"/>
      <c r="E207" s="11"/>
      <c r="F207" s="11"/>
      <c r="G207" s="11"/>
      <c r="H207" s="18"/>
      <c r="I207" s="18"/>
      <c r="J207" s="18"/>
      <c r="K207" s="18"/>
      <c r="L207" s="18"/>
      <c r="M207" s="18"/>
      <c r="N207" s="18"/>
      <c r="O207" s="18"/>
      <c r="P207" s="18"/>
    </row>
    <row r="208" spans="2:16">
      <c r="B208" s="11"/>
      <c r="E208" s="11"/>
      <c r="F208" s="11"/>
      <c r="G208" s="11"/>
      <c r="H208" s="18"/>
      <c r="I208" s="18"/>
      <c r="J208" s="18"/>
      <c r="K208" s="18"/>
      <c r="L208" s="18"/>
      <c r="M208" s="18"/>
      <c r="N208" s="18"/>
      <c r="O208" s="18"/>
      <c r="P208" s="18"/>
    </row>
    <row r="209" spans="2:16">
      <c r="B209" s="11"/>
      <c r="E209" s="11"/>
      <c r="F209" s="11"/>
      <c r="G209" s="11"/>
      <c r="H209" s="18"/>
      <c r="I209" s="18"/>
      <c r="J209" s="18"/>
      <c r="K209" s="18"/>
      <c r="L209" s="18"/>
      <c r="M209" s="18"/>
      <c r="N209" s="18"/>
      <c r="O209" s="18"/>
      <c r="P209" s="18"/>
    </row>
    <row r="210" spans="2:16">
      <c r="B210" s="11"/>
      <c r="E210" s="11"/>
      <c r="F210" s="11"/>
      <c r="G210" s="11"/>
      <c r="H210" s="18"/>
      <c r="I210" s="18"/>
      <c r="J210" s="18"/>
      <c r="K210" s="18"/>
      <c r="L210" s="18"/>
      <c r="M210" s="18"/>
      <c r="N210" s="18"/>
      <c r="O210" s="18"/>
      <c r="P210" s="18"/>
    </row>
    <row r="211" spans="2:16">
      <c r="B211" s="11"/>
      <c r="E211" s="11"/>
      <c r="F211" s="11"/>
      <c r="G211" s="11"/>
      <c r="H211" s="18"/>
      <c r="I211" s="18"/>
      <c r="J211" s="18"/>
      <c r="K211" s="18"/>
      <c r="L211" s="18"/>
      <c r="M211" s="18"/>
      <c r="N211" s="18"/>
      <c r="O211" s="18"/>
      <c r="P211" s="18"/>
    </row>
    <row r="212" spans="2:16">
      <c r="B212" s="11"/>
      <c r="E212" s="11"/>
      <c r="F212" s="11"/>
      <c r="G212" s="11"/>
      <c r="H212" s="18"/>
      <c r="I212" s="18"/>
      <c r="J212" s="18"/>
      <c r="K212" s="18"/>
      <c r="L212" s="18"/>
      <c r="M212" s="18"/>
      <c r="N212" s="18"/>
      <c r="O212" s="18"/>
      <c r="P212" s="18"/>
    </row>
    <row r="213" spans="2:16">
      <c r="B213" s="11"/>
      <c r="E213" s="11"/>
      <c r="F213" s="11"/>
      <c r="G213" s="11"/>
      <c r="H213" s="18"/>
      <c r="I213" s="18"/>
      <c r="J213" s="18"/>
      <c r="K213" s="18"/>
      <c r="L213" s="18"/>
      <c r="M213" s="18"/>
      <c r="N213" s="18"/>
      <c r="O213" s="18"/>
      <c r="P213" s="18"/>
    </row>
    <row r="214" spans="2:16">
      <c r="B214" s="11"/>
      <c r="E214" s="11"/>
      <c r="F214" s="11"/>
      <c r="G214" s="11"/>
      <c r="H214" s="18"/>
      <c r="I214" s="18"/>
      <c r="J214" s="18"/>
      <c r="K214" s="18"/>
      <c r="L214" s="18"/>
      <c r="M214" s="18"/>
      <c r="N214" s="18"/>
      <c r="O214" s="18"/>
      <c r="P214" s="18"/>
    </row>
    <row r="215" spans="2:16">
      <c r="B215" s="11"/>
      <c r="E215" s="11"/>
      <c r="F215" s="11"/>
      <c r="G215" s="11"/>
      <c r="H215" s="18"/>
      <c r="I215" s="18"/>
      <c r="J215" s="18"/>
      <c r="K215" s="18"/>
      <c r="L215" s="18"/>
      <c r="M215" s="18"/>
      <c r="N215" s="18"/>
      <c r="O215" s="18"/>
      <c r="P215" s="18"/>
    </row>
    <row r="216" spans="2:16">
      <c r="B216" s="11"/>
      <c r="E216" s="11"/>
      <c r="F216" s="11"/>
      <c r="G216" s="11"/>
      <c r="H216" s="18"/>
      <c r="I216" s="18"/>
      <c r="J216" s="18"/>
      <c r="K216" s="18"/>
      <c r="L216" s="18"/>
      <c r="M216" s="18"/>
      <c r="N216" s="18"/>
      <c r="O216" s="18"/>
      <c r="P216" s="18"/>
    </row>
    <row r="217" spans="2:16">
      <c r="B217" s="11"/>
      <c r="E217" s="11"/>
      <c r="F217" s="11"/>
      <c r="G217" s="11"/>
      <c r="H217" s="18"/>
      <c r="I217" s="18"/>
      <c r="J217" s="18"/>
      <c r="K217" s="18"/>
      <c r="L217" s="18"/>
      <c r="M217" s="18"/>
      <c r="N217" s="18"/>
      <c r="O217" s="18"/>
      <c r="P217" s="18"/>
    </row>
    <row r="218" spans="2:16">
      <c r="B218" s="11"/>
      <c r="E218" s="11"/>
      <c r="F218" s="11"/>
      <c r="G218" s="11"/>
      <c r="H218" s="18"/>
      <c r="I218" s="18"/>
      <c r="J218" s="18"/>
      <c r="K218" s="18"/>
      <c r="L218" s="18"/>
      <c r="M218" s="18"/>
      <c r="N218" s="18"/>
      <c r="O218" s="18"/>
      <c r="P218" s="18"/>
    </row>
    <row r="219" spans="2:16">
      <c r="B219" s="11"/>
      <c r="E219" s="11"/>
      <c r="F219" s="11"/>
      <c r="G219" s="11"/>
      <c r="H219" s="18"/>
      <c r="I219" s="18"/>
      <c r="J219" s="18"/>
      <c r="K219" s="18"/>
      <c r="L219" s="18"/>
      <c r="M219" s="18"/>
      <c r="N219" s="18"/>
      <c r="O219" s="18"/>
      <c r="P219" s="18"/>
    </row>
    <row r="220" spans="2:16">
      <c r="B220" s="11"/>
      <c r="E220" s="11"/>
      <c r="F220" s="11"/>
      <c r="G220" s="11"/>
      <c r="H220" s="18"/>
      <c r="I220" s="18"/>
      <c r="J220" s="18"/>
      <c r="K220" s="18"/>
      <c r="L220" s="18"/>
      <c r="M220" s="18"/>
      <c r="N220" s="18"/>
      <c r="O220" s="18"/>
      <c r="P220" s="18"/>
    </row>
    <row r="221" spans="2:16">
      <c r="B221" s="11"/>
      <c r="E221" s="11"/>
      <c r="F221" s="11"/>
      <c r="G221" s="11"/>
      <c r="H221" s="18"/>
      <c r="I221" s="18"/>
      <c r="J221" s="18"/>
      <c r="K221" s="18"/>
      <c r="L221" s="18"/>
      <c r="M221" s="18"/>
      <c r="N221" s="18"/>
      <c r="O221" s="18"/>
      <c r="P221" s="18"/>
    </row>
    <row r="222" spans="2:16">
      <c r="B222" s="11"/>
      <c r="E222" s="11"/>
      <c r="F222" s="11"/>
      <c r="G222" s="11"/>
      <c r="H222" s="18"/>
      <c r="I222" s="18"/>
      <c r="J222" s="18"/>
      <c r="K222" s="18"/>
      <c r="L222" s="18"/>
      <c r="M222" s="18"/>
      <c r="N222" s="18"/>
      <c r="O222" s="18"/>
      <c r="P222" s="18"/>
    </row>
    <row r="223" spans="2:16">
      <c r="B223" s="11"/>
      <c r="E223" s="11"/>
      <c r="F223" s="11"/>
      <c r="G223" s="11"/>
      <c r="H223" s="18"/>
      <c r="I223" s="18"/>
      <c r="J223" s="18"/>
      <c r="K223" s="18"/>
      <c r="L223" s="18"/>
      <c r="M223" s="18"/>
      <c r="N223" s="18"/>
      <c r="O223" s="18"/>
      <c r="P223" s="18"/>
    </row>
    <row r="224" spans="2:16">
      <c r="B224" s="11"/>
      <c r="E224" s="11"/>
      <c r="F224" s="11"/>
      <c r="G224" s="11"/>
      <c r="H224" s="18"/>
      <c r="I224" s="18"/>
      <c r="J224" s="18"/>
      <c r="K224" s="18"/>
      <c r="L224" s="18"/>
      <c r="M224" s="18"/>
      <c r="N224" s="18"/>
      <c r="O224" s="18"/>
      <c r="P224" s="18"/>
    </row>
    <row r="225" spans="2:16">
      <c r="B225" s="11"/>
      <c r="E225" s="11"/>
      <c r="F225" s="11"/>
      <c r="G225" s="11"/>
      <c r="H225" s="18"/>
      <c r="I225" s="18"/>
      <c r="J225" s="18"/>
      <c r="K225" s="18"/>
      <c r="L225" s="18"/>
      <c r="M225" s="18"/>
      <c r="N225" s="18"/>
      <c r="O225" s="18"/>
      <c r="P225" s="18"/>
    </row>
    <row r="226" spans="2:16">
      <c r="B226" s="11"/>
      <c r="E226" s="11"/>
      <c r="F226" s="11"/>
      <c r="G226" s="11"/>
      <c r="H226" s="18"/>
      <c r="I226" s="18"/>
      <c r="J226" s="18"/>
      <c r="K226" s="18"/>
      <c r="L226" s="18"/>
      <c r="M226" s="18"/>
      <c r="N226" s="18"/>
      <c r="O226" s="18"/>
      <c r="P226" s="18"/>
    </row>
    <row r="227" spans="2:16">
      <c r="B227" s="11"/>
      <c r="E227" s="11"/>
      <c r="F227" s="11"/>
      <c r="G227" s="11"/>
      <c r="H227" s="18"/>
      <c r="I227" s="18"/>
      <c r="J227" s="18"/>
      <c r="K227" s="18"/>
      <c r="L227" s="18"/>
      <c r="M227" s="18"/>
      <c r="N227" s="18"/>
      <c r="O227" s="18"/>
      <c r="P227" s="18"/>
    </row>
    <row r="228" spans="2:16">
      <c r="B228" s="11"/>
      <c r="E228" s="11"/>
      <c r="F228" s="11"/>
      <c r="G228" s="11"/>
      <c r="H228" s="18"/>
      <c r="I228" s="18"/>
      <c r="J228" s="18"/>
      <c r="K228" s="18"/>
      <c r="L228" s="18"/>
      <c r="M228" s="18"/>
      <c r="N228" s="18"/>
      <c r="O228" s="18"/>
      <c r="P228" s="18"/>
    </row>
    <row r="229" spans="2:16">
      <c r="B229" s="11"/>
      <c r="E229" s="11"/>
      <c r="F229" s="11"/>
      <c r="G229" s="11"/>
      <c r="H229" s="18"/>
      <c r="I229" s="18"/>
      <c r="J229" s="18"/>
      <c r="K229" s="18"/>
      <c r="L229" s="18"/>
      <c r="M229" s="18"/>
      <c r="N229" s="18"/>
      <c r="O229" s="18"/>
      <c r="P229" s="18"/>
    </row>
    <row r="230" spans="2:16">
      <c r="B230" s="11"/>
      <c r="E230" s="11"/>
      <c r="F230" s="11"/>
      <c r="G230" s="11"/>
      <c r="H230" s="18"/>
      <c r="I230" s="18"/>
      <c r="J230" s="18"/>
      <c r="K230" s="18"/>
      <c r="L230" s="18"/>
      <c r="M230" s="18"/>
      <c r="N230" s="18"/>
      <c r="O230" s="18"/>
      <c r="P230" s="18"/>
    </row>
    <row r="231" spans="2:16">
      <c r="B231" s="11"/>
      <c r="E231" s="11"/>
      <c r="F231" s="11"/>
      <c r="G231" s="11"/>
      <c r="H231" s="18"/>
      <c r="I231" s="18"/>
      <c r="J231" s="18"/>
      <c r="K231" s="18"/>
      <c r="L231" s="18"/>
      <c r="M231" s="18"/>
      <c r="N231" s="18"/>
      <c r="O231" s="18"/>
      <c r="P231" s="18"/>
    </row>
    <row r="232" spans="2:16">
      <c r="B232" s="11"/>
      <c r="E232" s="11"/>
      <c r="F232" s="11"/>
      <c r="G232" s="11"/>
      <c r="H232" s="18"/>
      <c r="I232" s="18"/>
      <c r="J232" s="18"/>
      <c r="K232" s="18"/>
      <c r="L232" s="18"/>
      <c r="M232" s="18"/>
      <c r="N232" s="18"/>
      <c r="O232" s="18"/>
      <c r="P232" s="18"/>
    </row>
    <row r="233" spans="2:16">
      <c r="B233" s="11"/>
      <c r="E233" s="11"/>
      <c r="F233" s="11"/>
      <c r="G233" s="11"/>
      <c r="H233" s="18"/>
      <c r="I233" s="18"/>
      <c r="J233" s="18"/>
      <c r="K233" s="18"/>
      <c r="L233" s="18"/>
      <c r="M233" s="18"/>
      <c r="N233" s="18"/>
      <c r="O233" s="18"/>
      <c r="P233" s="18"/>
    </row>
    <row r="234" spans="2:16">
      <c r="B234" s="11"/>
      <c r="E234" s="11"/>
      <c r="F234" s="11"/>
      <c r="G234" s="11"/>
      <c r="H234" s="18"/>
      <c r="I234" s="18"/>
      <c r="J234" s="18"/>
      <c r="K234" s="18"/>
      <c r="L234" s="18"/>
      <c r="M234" s="18"/>
      <c r="N234" s="18"/>
      <c r="O234" s="18"/>
      <c r="P234" s="18"/>
    </row>
    <row r="235" spans="2:16">
      <c r="B235" s="11"/>
      <c r="E235" s="11"/>
      <c r="F235" s="11"/>
      <c r="G235" s="11"/>
      <c r="H235" s="18"/>
      <c r="I235" s="18"/>
      <c r="J235" s="18"/>
      <c r="K235" s="18"/>
      <c r="L235" s="18"/>
      <c r="M235" s="18"/>
      <c r="N235" s="18"/>
      <c r="O235" s="18"/>
      <c r="P235" s="18"/>
    </row>
    <row r="236" spans="2:16">
      <c r="B236" s="11"/>
      <c r="E236" s="11"/>
      <c r="F236" s="11"/>
      <c r="G236" s="11"/>
      <c r="H236" s="18"/>
      <c r="I236" s="18"/>
      <c r="J236" s="18"/>
      <c r="K236" s="18"/>
      <c r="L236" s="18"/>
      <c r="M236" s="18"/>
      <c r="N236" s="18"/>
      <c r="O236" s="18"/>
      <c r="P236" s="18"/>
    </row>
    <row r="237" spans="2:16">
      <c r="B237" s="11"/>
      <c r="E237" s="11"/>
      <c r="F237" s="11"/>
      <c r="G237" s="11"/>
      <c r="H237" s="18"/>
      <c r="I237" s="18"/>
      <c r="J237" s="18"/>
      <c r="K237" s="18"/>
      <c r="L237" s="18"/>
      <c r="M237" s="18"/>
      <c r="N237" s="18"/>
      <c r="O237" s="18"/>
      <c r="P237" s="18"/>
    </row>
    <row r="238" spans="2:16">
      <c r="B238" s="11"/>
      <c r="E238" s="11"/>
      <c r="F238" s="11"/>
      <c r="G238" s="11"/>
      <c r="H238" s="18"/>
      <c r="I238" s="18"/>
      <c r="J238" s="18"/>
      <c r="K238" s="18"/>
      <c r="L238" s="18"/>
      <c r="M238" s="18"/>
      <c r="N238" s="18"/>
      <c r="O238" s="18"/>
      <c r="P238" s="18"/>
    </row>
    <row r="239" spans="2:16">
      <c r="B239" s="11"/>
      <c r="E239" s="11"/>
      <c r="F239" s="11"/>
      <c r="G239" s="11"/>
      <c r="H239" s="18"/>
      <c r="I239" s="18"/>
      <c r="J239" s="18"/>
      <c r="K239" s="18"/>
      <c r="L239" s="18"/>
      <c r="M239" s="18"/>
      <c r="N239" s="18"/>
      <c r="O239" s="18"/>
      <c r="P239" s="18"/>
    </row>
    <row r="240" spans="2:16">
      <c r="B240" s="11"/>
      <c r="E240" s="11"/>
      <c r="F240" s="11"/>
      <c r="G240" s="11"/>
      <c r="H240" s="18"/>
      <c r="I240" s="18"/>
      <c r="J240" s="18"/>
      <c r="K240" s="18"/>
      <c r="L240" s="18"/>
      <c r="M240" s="18"/>
      <c r="N240" s="18"/>
      <c r="O240" s="18"/>
      <c r="P240" s="18"/>
    </row>
    <row r="241" spans="2:16">
      <c r="B241" s="11"/>
      <c r="E241" s="11"/>
      <c r="F241" s="11"/>
      <c r="G241" s="11"/>
      <c r="H241" s="18"/>
      <c r="I241" s="18"/>
      <c r="J241" s="18"/>
      <c r="K241" s="18"/>
      <c r="L241" s="18"/>
      <c r="M241" s="18"/>
      <c r="N241" s="18"/>
      <c r="O241" s="18"/>
      <c r="P241" s="18"/>
    </row>
    <row r="242" spans="2:16">
      <c r="B242" s="11"/>
      <c r="E242" s="11"/>
      <c r="F242" s="11"/>
      <c r="G242" s="11"/>
      <c r="H242" s="18"/>
      <c r="I242" s="18"/>
      <c r="J242" s="18"/>
      <c r="K242" s="18"/>
      <c r="L242" s="18"/>
      <c r="M242" s="18"/>
      <c r="N242" s="18"/>
      <c r="O242" s="18"/>
      <c r="P242" s="18"/>
    </row>
    <row r="243" spans="2:16">
      <c r="B243" s="11"/>
      <c r="E243" s="11"/>
      <c r="F243" s="11"/>
      <c r="G243" s="11"/>
      <c r="H243" s="18"/>
      <c r="I243" s="18"/>
      <c r="J243" s="18"/>
      <c r="K243" s="18"/>
      <c r="L243" s="18"/>
      <c r="M243" s="18"/>
      <c r="N243" s="18"/>
      <c r="O243" s="18"/>
      <c r="P243" s="18"/>
    </row>
    <row r="244" spans="2:16">
      <c r="B244" s="11"/>
      <c r="E244" s="11"/>
      <c r="F244" s="11"/>
      <c r="G244" s="11"/>
      <c r="H244" s="18"/>
      <c r="I244" s="18"/>
      <c r="J244" s="18"/>
      <c r="K244" s="18"/>
      <c r="L244" s="18"/>
      <c r="M244" s="18"/>
      <c r="N244" s="18"/>
      <c r="O244" s="18"/>
      <c r="P244" s="18"/>
    </row>
    <row r="245" spans="2:16">
      <c r="B245" s="11"/>
      <c r="E245" s="11"/>
      <c r="F245" s="11"/>
      <c r="G245" s="11"/>
      <c r="H245" s="18"/>
      <c r="I245" s="18"/>
      <c r="J245" s="18"/>
      <c r="K245" s="18"/>
      <c r="L245" s="18"/>
      <c r="M245" s="18"/>
      <c r="N245" s="18"/>
      <c r="O245" s="18"/>
      <c r="P245" s="18"/>
    </row>
    <row r="246" spans="2:16">
      <c r="B246" s="11"/>
      <c r="E246" s="11"/>
      <c r="F246" s="11"/>
      <c r="G246" s="11"/>
      <c r="H246" s="18"/>
      <c r="I246" s="18"/>
      <c r="J246" s="18"/>
      <c r="K246" s="18"/>
      <c r="L246" s="18"/>
      <c r="M246" s="18"/>
      <c r="N246" s="18"/>
      <c r="O246" s="18"/>
      <c r="P246" s="18"/>
    </row>
    <row r="247" spans="2:16">
      <c r="B247" s="11"/>
      <c r="E247" s="11"/>
      <c r="F247" s="11"/>
      <c r="G247" s="11"/>
      <c r="H247" s="18"/>
      <c r="I247" s="18"/>
      <c r="J247" s="18"/>
      <c r="K247" s="18"/>
      <c r="L247" s="18"/>
      <c r="M247" s="18"/>
      <c r="N247" s="18"/>
      <c r="O247" s="18"/>
      <c r="P247" s="18"/>
    </row>
    <row r="248" spans="2:16">
      <c r="B248" s="11"/>
      <c r="E248" s="11"/>
      <c r="F248" s="11"/>
      <c r="G248" s="11"/>
      <c r="H248" s="18"/>
      <c r="I248" s="18"/>
      <c r="J248" s="18"/>
      <c r="K248" s="18"/>
      <c r="L248" s="18"/>
      <c r="M248" s="18"/>
      <c r="N248" s="18"/>
      <c r="O248" s="18"/>
      <c r="P248" s="18"/>
    </row>
    <row r="249" spans="2:16">
      <c r="B249" s="11"/>
      <c r="E249" s="11"/>
      <c r="F249" s="11"/>
      <c r="G249" s="11"/>
      <c r="H249" s="18"/>
      <c r="I249" s="18"/>
      <c r="J249" s="18"/>
      <c r="K249" s="18"/>
      <c r="L249" s="18"/>
      <c r="M249" s="18"/>
      <c r="N249" s="18"/>
      <c r="O249" s="18"/>
      <c r="P249" s="18"/>
    </row>
    <row r="250" spans="2:16">
      <c r="B250" s="11"/>
      <c r="E250" s="11"/>
      <c r="F250" s="11"/>
      <c r="G250" s="11"/>
      <c r="H250" s="18"/>
      <c r="I250" s="18"/>
      <c r="J250" s="18"/>
      <c r="K250" s="18"/>
      <c r="L250" s="18"/>
      <c r="M250" s="18"/>
      <c r="N250" s="18"/>
      <c r="O250" s="18"/>
      <c r="P250" s="18"/>
    </row>
    <row r="251" spans="2:16">
      <c r="B251" s="11"/>
      <c r="E251" s="11"/>
      <c r="F251" s="11"/>
      <c r="G251" s="11"/>
      <c r="H251" s="18"/>
      <c r="I251" s="18"/>
      <c r="J251" s="18"/>
      <c r="K251" s="18"/>
      <c r="L251" s="18"/>
      <c r="M251" s="18"/>
      <c r="N251" s="18"/>
      <c r="O251" s="18"/>
      <c r="P251" s="18"/>
    </row>
    <row r="252" spans="2:16">
      <c r="B252" s="11"/>
      <c r="E252" s="11"/>
      <c r="F252" s="11"/>
      <c r="G252" s="11"/>
      <c r="H252" s="18"/>
      <c r="I252" s="18"/>
      <c r="J252" s="18"/>
      <c r="K252" s="18"/>
      <c r="L252" s="18"/>
      <c r="M252" s="18"/>
      <c r="N252" s="18"/>
      <c r="O252" s="18"/>
      <c r="P252" s="18"/>
    </row>
    <row r="253" spans="2:16">
      <c r="B253" s="11"/>
      <c r="E253" s="11"/>
      <c r="F253" s="11"/>
      <c r="G253" s="11"/>
      <c r="H253" s="18"/>
      <c r="I253" s="18"/>
      <c r="J253" s="18"/>
      <c r="K253" s="18"/>
      <c r="L253" s="18"/>
      <c r="M253" s="18"/>
      <c r="N253" s="18"/>
      <c r="O253" s="18"/>
      <c r="P253" s="18"/>
    </row>
    <row r="254" spans="2:16">
      <c r="B254" s="11"/>
      <c r="E254" s="11"/>
      <c r="F254" s="11"/>
      <c r="G254" s="11"/>
      <c r="H254" s="18"/>
      <c r="I254" s="18"/>
      <c r="J254" s="18"/>
      <c r="K254" s="18"/>
      <c r="L254" s="18"/>
      <c r="M254" s="18"/>
      <c r="N254" s="18"/>
      <c r="O254" s="18"/>
      <c r="P254" s="18"/>
    </row>
    <row r="255" spans="2:16">
      <c r="B255" s="11"/>
      <c r="E255" s="11"/>
      <c r="F255" s="11"/>
      <c r="G255" s="11"/>
      <c r="H255" s="18"/>
      <c r="I255" s="18"/>
      <c r="J255" s="18"/>
      <c r="K255" s="18"/>
      <c r="L255" s="18"/>
      <c r="M255" s="18"/>
      <c r="N255" s="18"/>
      <c r="O255" s="18"/>
      <c r="P255" s="18"/>
    </row>
    <row r="256" spans="2:16">
      <c r="B256" s="11"/>
      <c r="E256" s="11"/>
      <c r="F256" s="11"/>
      <c r="G256" s="11"/>
      <c r="H256" s="18"/>
      <c r="I256" s="18"/>
      <c r="J256" s="18"/>
      <c r="K256" s="18"/>
      <c r="L256" s="18"/>
      <c r="M256" s="18"/>
      <c r="N256" s="18"/>
      <c r="O256" s="18"/>
      <c r="P256" s="18"/>
    </row>
    <row r="257" spans="2:16">
      <c r="B257" s="11"/>
      <c r="E257" s="11"/>
      <c r="F257" s="11"/>
      <c r="G257" s="11"/>
      <c r="H257" s="18"/>
      <c r="I257" s="18"/>
      <c r="J257" s="18"/>
      <c r="K257" s="18"/>
      <c r="L257" s="18"/>
      <c r="M257" s="18"/>
      <c r="N257" s="18"/>
      <c r="O257" s="18"/>
      <c r="P257" s="18"/>
    </row>
    <row r="258" spans="2:16">
      <c r="B258" s="11"/>
      <c r="E258" s="11"/>
      <c r="F258" s="11"/>
      <c r="G258" s="11"/>
      <c r="H258" s="18"/>
      <c r="I258" s="18"/>
      <c r="J258" s="18"/>
      <c r="K258" s="18"/>
      <c r="L258" s="18"/>
      <c r="M258" s="18"/>
      <c r="N258" s="18"/>
      <c r="O258" s="18"/>
      <c r="P258" s="18"/>
    </row>
    <row r="259" spans="2:16">
      <c r="B259" s="11"/>
      <c r="E259" s="11"/>
      <c r="F259" s="11"/>
      <c r="G259" s="11"/>
      <c r="H259" s="18"/>
      <c r="I259" s="18"/>
      <c r="J259" s="18"/>
      <c r="K259" s="18"/>
      <c r="L259" s="18"/>
      <c r="M259" s="18"/>
      <c r="N259" s="18"/>
      <c r="O259" s="18"/>
      <c r="P259" s="18"/>
    </row>
    <row r="260" spans="2:16">
      <c r="B260" s="11"/>
      <c r="E260" s="11"/>
      <c r="F260" s="11"/>
      <c r="G260" s="11"/>
      <c r="H260" s="18"/>
      <c r="I260" s="18"/>
      <c r="J260" s="18"/>
      <c r="K260" s="18"/>
      <c r="L260" s="18"/>
      <c r="M260" s="18"/>
      <c r="N260" s="18"/>
      <c r="O260" s="18"/>
      <c r="P260" s="18"/>
    </row>
    <row r="261" spans="2:16">
      <c r="B261" s="11"/>
      <c r="E261" s="11"/>
      <c r="F261" s="11"/>
      <c r="G261" s="11"/>
      <c r="H261" s="18"/>
      <c r="I261" s="18"/>
      <c r="J261" s="18"/>
      <c r="K261" s="18"/>
      <c r="L261" s="18"/>
      <c r="M261" s="18"/>
      <c r="N261" s="18"/>
      <c r="O261" s="18"/>
      <c r="P261" s="18"/>
    </row>
    <row r="262" spans="2:16">
      <c r="B262" s="11"/>
      <c r="E262" s="11"/>
      <c r="F262" s="11"/>
      <c r="G262" s="11"/>
      <c r="H262" s="18"/>
      <c r="I262" s="18"/>
      <c r="J262" s="18"/>
      <c r="K262" s="18"/>
      <c r="L262" s="18"/>
      <c r="M262" s="18"/>
      <c r="N262" s="18"/>
      <c r="O262" s="18"/>
      <c r="P262" s="18"/>
    </row>
    <row r="263" spans="2:16">
      <c r="B263" s="11"/>
      <c r="E263" s="11"/>
      <c r="F263" s="11"/>
      <c r="G263" s="11"/>
      <c r="H263" s="18"/>
      <c r="I263" s="18"/>
      <c r="J263" s="18"/>
      <c r="K263" s="18"/>
      <c r="L263" s="18"/>
      <c r="M263" s="18"/>
      <c r="N263" s="18"/>
      <c r="O263" s="18"/>
      <c r="P263" s="18"/>
    </row>
    <row r="264" spans="2:16">
      <c r="B264" s="11"/>
      <c r="E264" s="11"/>
      <c r="F264" s="11"/>
      <c r="G264" s="11"/>
      <c r="H264" s="18"/>
      <c r="I264" s="18"/>
      <c r="J264" s="18"/>
      <c r="K264" s="18"/>
      <c r="L264" s="18"/>
      <c r="M264" s="18"/>
      <c r="N264" s="18"/>
      <c r="O264" s="18"/>
      <c r="P264" s="18"/>
    </row>
    <row r="265" spans="2:16">
      <c r="B265" s="11"/>
      <c r="E265" s="11"/>
      <c r="F265" s="11"/>
      <c r="G265" s="11"/>
      <c r="H265" s="18"/>
      <c r="I265" s="18"/>
      <c r="J265" s="18"/>
      <c r="K265" s="18"/>
      <c r="L265" s="18"/>
      <c r="M265" s="18"/>
      <c r="N265" s="18"/>
      <c r="O265" s="18"/>
      <c r="P265" s="18"/>
    </row>
    <row r="266" spans="2:16">
      <c r="B266" s="11"/>
      <c r="E266" s="11"/>
      <c r="F266" s="11"/>
      <c r="G266" s="11"/>
      <c r="H266" s="18"/>
      <c r="I266" s="18"/>
      <c r="J266" s="18"/>
      <c r="K266" s="18"/>
      <c r="L266" s="18"/>
      <c r="M266" s="18"/>
      <c r="N266" s="18"/>
      <c r="O266" s="18"/>
      <c r="P266" s="18"/>
    </row>
    <row r="267" spans="2:16">
      <c r="B267" s="11"/>
      <c r="E267" s="11"/>
      <c r="F267" s="11"/>
      <c r="G267" s="11"/>
      <c r="H267" s="18"/>
      <c r="I267" s="18"/>
      <c r="J267" s="18"/>
      <c r="K267" s="18"/>
      <c r="L267" s="18"/>
      <c r="M267" s="18"/>
      <c r="N267" s="18"/>
      <c r="O267" s="18"/>
      <c r="P267" s="18"/>
    </row>
    <row r="268" spans="2:16">
      <c r="B268" s="11"/>
      <c r="E268" s="11"/>
      <c r="F268" s="11"/>
      <c r="G268" s="11"/>
      <c r="H268" s="18"/>
      <c r="I268" s="18"/>
      <c r="J268" s="18"/>
      <c r="K268" s="18"/>
      <c r="L268" s="18"/>
      <c r="M268" s="18"/>
      <c r="N268" s="18"/>
      <c r="O268" s="18"/>
      <c r="P268" s="18"/>
    </row>
    <row r="269" spans="2:16">
      <c r="B269" s="11"/>
      <c r="E269" s="11"/>
      <c r="F269" s="11"/>
      <c r="G269" s="11"/>
      <c r="H269" s="18"/>
      <c r="I269" s="18"/>
      <c r="J269" s="18"/>
      <c r="K269" s="18"/>
      <c r="L269" s="18"/>
      <c r="M269" s="18"/>
      <c r="N269" s="18"/>
      <c r="O269" s="18"/>
      <c r="P269" s="18"/>
    </row>
    <row r="270" spans="2:16">
      <c r="B270" s="11"/>
      <c r="E270" s="11"/>
      <c r="F270" s="11"/>
      <c r="G270" s="11"/>
      <c r="H270" s="18"/>
      <c r="I270" s="18"/>
      <c r="J270" s="18"/>
      <c r="K270" s="18"/>
      <c r="L270" s="18"/>
      <c r="M270" s="18"/>
      <c r="N270" s="18"/>
      <c r="O270" s="18"/>
      <c r="P270" s="18"/>
    </row>
    <row r="271" spans="2:16">
      <c r="B271" s="11"/>
      <c r="E271" s="11"/>
      <c r="F271" s="11"/>
      <c r="G271" s="11"/>
      <c r="H271" s="18"/>
      <c r="I271" s="18"/>
      <c r="J271" s="18"/>
      <c r="K271" s="18"/>
      <c r="L271" s="18"/>
      <c r="M271" s="18"/>
      <c r="N271" s="18"/>
      <c r="O271" s="18"/>
      <c r="P271" s="18"/>
    </row>
    <row r="272" spans="2:16">
      <c r="B272" s="11"/>
      <c r="E272" s="11"/>
      <c r="F272" s="11"/>
      <c r="G272" s="11"/>
      <c r="H272" s="18"/>
      <c r="I272" s="18"/>
      <c r="J272" s="18"/>
      <c r="K272" s="18"/>
      <c r="L272" s="18"/>
      <c r="M272" s="18"/>
      <c r="N272" s="18"/>
      <c r="O272" s="18"/>
      <c r="P272" s="18"/>
    </row>
    <row r="273" spans="2:16">
      <c r="B273" s="11"/>
      <c r="E273" s="11"/>
      <c r="F273" s="11"/>
      <c r="G273" s="11"/>
      <c r="H273" s="18"/>
      <c r="I273" s="18"/>
      <c r="J273" s="18"/>
      <c r="K273" s="18"/>
      <c r="L273" s="18"/>
      <c r="M273" s="18"/>
      <c r="N273" s="18"/>
      <c r="O273" s="18"/>
      <c r="P273" s="18"/>
    </row>
    <row r="274" spans="2:16">
      <c r="B274" s="11"/>
      <c r="E274" s="11"/>
      <c r="F274" s="11"/>
      <c r="G274" s="11"/>
      <c r="H274" s="18"/>
      <c r="I274" s="18"/>
      <c r="J274" s="18"/>
      <c r="K274" s="18"/>
      <c r="L274" s="18"/>
      <c r="M274" s="18"/>
      <c r="N274" s="18"/>
      <c r="O274" s="18"/>
      <c r="P274" s="18"/>
    </row>
    <row r="275" spans="2:16">
      <c r="B275" s="11"/>
      <c r="E275" s="11"/>
      <c r="F275" s="11"/>
      <c r="G275" s="11"/>
      <c r="H275" s="18"/>
      <c r="I275" s="18"/>
      <c r="J275" s="18"/>
      <c r="K275" s="18"/>
      <c r="L275" s="18"/>
      <c r="M275" s="18"/>
      <c r="N275" s="18"/>
      <c r="O275" s="18"/>
      <c r="P275" s="18"/>
    </row>
    <row r="276" spans="2:16">
      <c r="B276" s="11"/>
      <c r="E276" s="11"/>
      <c r="F276" s="11"/>
      <c r="G276" s="11"/>
      <c r="H276" s="18"/>
      <c r="I276" s="18"/>
      <c r="J276" s="18"/>
      <c r="K276" s="18"/>
      <c r="L276" s="18"/>
      <c r="M276" s="18"/>
      <c r="N276" s="18"/>
      <c r="O276" s="18"/>
      <c r="P276" s="18"/>
    </row>
    <row r="277" spans="2:16">
      <c r="B277" s="11"/>
      <c r="E277" s="11"/>
      <c r="F277" s="11"/>
      <c r="G277" s="11"/>
      <c r="H277" s="18"/>
      <c r="I277" s="18"/>
      <c r="J277" s="18"/>
      <c r="K277" s="18"/>
      <c r="L277" s="18"/>
      <c r="M277" s="18"/>
      <c r="N277" s="18"/>
      <c r="O277" s="18"/>
      <c r="P277" s="18"/>
    </row>
    <row r="278" spans="2:16">
      <c r="B278" s="11"/>
      <c r="E278" s="11"/>
      <c r="F278" s="11"/>
      <c r="G278" s="11"/>
      <c r="H278" s="18"/>
      <c r="I278" s="18"/>
      <c r="J278" s="18"/>
      <c r="K278" s="18"/>
      <c r="L278" s="18"/>
      <c r="M278" s="18"/>
      <c r="N278" s="18"/>
      <c r="O278" s="18"/>
      <c r="P278" s="18"/>
    </row>
    <row r="279" spans="2:16">
      <c r="B279" s="11"/>
      <c r="E279" s="11"/>
      <c r="F279" s="11"/>
      <c r="G279" s="11"/>
      <c r="H279" s="18"/>
      <c r="I279" s="18"/>
      <c r="J279" s="18"/>
      <c r="K279" s="18"/>
      <c r="L279" s="18"/>
      <c r="M279" s="18"/>
      <c r="N279" s="18"/>
      <c r="O279" s="18"/>
      <c r="P279" s="18"/>
    </row>
    <row r="280" spans="2:16">
      <c r="B280" s="11"/>
      <c r="E280" s="11"/>
      <c r="F280" s="11"/>
      <c r="G280" s="11"/>
      <c r="H280" s="18"/>
      <c r="I280" s="18"/>
      <c r="J280" s="18"/>
      <c r="K280" s="18"/>
      <c r="L280" s="18"/>
      <c r="M280" s="18"/>
      <c r="N280" s="18"/>
      <c r="O280" s="18"/>
      <c r="P280" s="18"/>
    </row>
    <row r="281" spans="2:16">
      <c r="B281" s="11"/>
      <c r="E281" s="11"/>
      <c r="F281" s="11"/>
      <c r="G281" s="11"/>
      <c r="H281" s="18"/>
      <c r="I281" s="18"/>
      <c r="J281" s="18"/>
      <c r="K281" s="18"/>
      <c r="L281" s="18"/>
      <c r="M281" s="18"/>
      <c r="N281" s="18"/>
      <c r="O281" s="18"/>
      <c r="P281" s="18"/>
    </row>
    <row r="282" spans="2:16">
      <c r="B282" s="11"/>
      <c r="E282" s="11"/>
      <c r="F282" s="11"/>
      <c r="G282" s="11"/>
      <c r="H282" s="18"/>
      <c r="I282" s="18"/>
      <c r="J282" s="18"/>
      <c r="K282" s="18"/>
      <c r="L282" s="18"/>
      <c r="M282" s="18"/>
      <c r="N282" s="18"/>
      <c r="O282" s="18"/>
      <c r="P282" s="18"/>
    </row>
    <row r="283" spans="2:16">
      <c r="B283" s="11"/>
      <c r="E283" s="11"/>
      <c r="F283" s="11"/>
      <c r="G283" s="11"/>
      <c r="H283" s="18"/>
      <c r="I283" s="18"/>
      <c r="J283" s="18"/>
      <c r="K283" s="18"/>
      <c r="L283" s="18"/>
      <c r="M283" s="18"/>
      <c r="N283" s="18"/>
      <c r="O283" s="18"/>
      <c r="P283" s="18"/>
    </row>
    <row r="284" spans="2:16">
      <c r="B284" s="11"/>
      <c r="E284" s="11"/>
      <c r="F284" s="11"/>
      <c r="G284" s="11"/>
      <c r="H284" s="18"/>
      <c r="I284" s="18"/>
      <c r="J284" s="18"/>
      <c r="K284" s="18"/>
      <c r="L284" s="18"/>
      <c r="M284" s="18"/>
      <c r="N284" s="18"/>
      <c r="O284" s="18"/>
      <c r="P284" s="18"/>
    </row>
    <row r="285" spans="2:16">
      <c r="B285" s="11"/>
      <c r="E285" s="11"/>
      <c r="F285" s="11"/>
      <c r="G285" s="11"/>
      <c r="H285" s="18"/>
      <c r="I285" s="18"/>
      <c r="J285" s="18"/>
      <c r="K285" s="18"/>
      <c r="L285" s="18"/>
      <c r="M285" s="18"/>
      <c r="N285" s="18"/>
      <c r="O285" s="18"/>
      <c r="P285" s="18"/>
    </row>
    <row r="286" spans="2:16">
      <c r="B286" s="11"/>
      <c r="E286" s="11"/>
      <c r="F286" s="11"/>
      <c r="G286" s="11"/>
      <c r="H286" s="18"/>
      <c r="I286" s="18"/>
      <c r="J286" s="18"/>
      <c r="K286" s="18"/>
      <c r="L286" s="18"/>
      <c r="M286" s="18"/>
      <c r="N286" s="18"/>
      <c r="O286" s="18"/>
      <c r="P286" s="18"/>
    </row>
    <row r="287" spans="2:16">
      <c r="B287" s="11"/>
      <c r="E287" s="11"/>
      <c r="F287" s="11"/>
      <c r="G287" s="11"/>
      <c r="H287" s="18"/>
      <c r="I287" s="18"/>
      <c r="J287" s="18"/>
      <c r="K287" s="18"/>
      <c r="L287" s="18"/>
      <c r="M287" s="18"/>
      <c r="N287" s="18"/>
      <c r="O287" s="18"/>
      <c r="P287" s="18"/>
    </row>
    <row r="288" spans="2:16">
      <c r="B288" s="11"/>
      <c r="E288" s="11"/>
      <c r="F288" s="11"/>
      <c r="G288" s="11"/>
      <c r="H288" s="18"/>
      <c r="I288" s="18"/>
      <c r="J288" s="18"/>
      <c r="K288" s="18"/>
      <c r="L288" s="18"/>
      <c r="M288" s="18"/>
      <c r="N288" s="18"/>
      <c r="O288" s="18"/>
      <c r="P288" s="18"/>
    </row>
    <row r="289" spans="2:16">
      <c r="B289" s="11"/>
      <c r="E289" s="11"/>
      <c r="F289" s="11"/>
      <c r="G289" s="11"/>
      <c r="H289" s="18"/>
      <c r="I289" s="18"/>
      <c r="J289" s="18"/>
      <c r="K289" s="18"/>
      <c r="L289" s="18"/>
      <c r="M289" s="18"/>
      <c r="N289" s="18"/>
      <c r="O289" s="18"/>
      <c r="P289" s="18"/>
    </row>
    <row r="290" spans="2:16">
      <c r="B290" s="11"/>
      <c r="E290" s="11"/>
      <c r="F290" s="11"/>
      <c r="G290" s="11"/>
      <c r="H290" s="18"/>
      <c r="I290" s="18"/>
      <c r="J290" s="18"/>
      <c r="K290" s="18"/>
      <c r="L290" s="18"/>
      <c r="M290" s="18"/>
      <c r="N290" s="18"/>
      <c r="O290" s="18"/>
      <c r="P290" s="18"/>
    </row>
    <row r="291" spans="2:16">
      <c r="B291" s="11"/>
      <c r="E291" s="11"/>
      <c r="F291" s="11"/>
      <c r="G291" s="11"/>
      <c r="H291" s="18"/>
      <c r="I291" s="18"/>
      <c r="J291" s="18"/>
      <c r="K291" s="18"/>
      <c r="L291" s="18"/>
      <c r="M291" s="18"/>
      <c r="N291" s="18"/>
      <c r="O291" s="18"/>
      <c r="P291" s="18"/>
    </row>
    <row r="292" spans="2:16">
      <c r="B292" s="11"/>
      <c r="E292" s="11"/>
      <c r="F292" s="11"/>
      <c r="G292" s="11"/>
      <c r="H292" s="18"/>
      <c r="I292" s="18"/>
      <c r="J292" s="18"/>
      <c r="K292" s="18"/>
      <c r="L292" s="18"/>
      <c r="M292" s="18"/>
      <c r="N292" s="18"/>
      <c r="O292" s="18"/>
      <c r="P292" s="18"/>
    </row>
    <row r="293" spans="2:16">
      <c r="B293" s="11"/>
      <c r="E293" s="11"/>
      <c r="F293" s="11"/>
      <c r="G293" s="11"/>
      <c r="H293" s="18"/>
      <c r="I293" s="18"/>
      <c r="J293" s="18"/>
      <c r="K293" s="18"/>
      <c r="L293" s="18"/>
      <c r="M293" s="18"/>
      <c r="N293" s="18"/>
      <c r="O293" s="18"/>
      <c r="P293" s="18"/>
    </row>
    <row r="294" spans="2:16">
      <c r="B294" s="11"/>
      <c r="E294" s="11"/>
      <c r="F294" s="11"/>
      <c r="G294" s="11"/>
      <c r="H294" s="18"/>
      <c r="I294" s="18"/>
      <c r="J294" s="18"/>
      <c r="K294" s="18"/>
      <c r="L294" s="18"/>
      <c r="M294" s="18"/>
      <c r="N294" s="18"/>
      <c r="O294" s="18"/>
      <c r="P294" s="18"/>
    </row>
    <row r="295" spans="2:16">
      <c r="B295" s="11"/>
      <c r="E295" s="11"/>
      <c r="F295" s="11"/>
      <c r="G295" s="11"/>
      <c r="H295" s="18"/>
      <c r="I295" s="18"/>
      <c r="J295" s="18"/>
      <c r="K295" s="18"/>
      <c r="L295" s="18"/>
      <c r="M295" s="18"/>
      <c r="N295" s="18"/>
      <c r="O295" s="18"/>
      <c r="P295" s="18"/>
    </row>
    <row r="296" spans="2:16">
      <c r="B296" s="11"/>
      <c r="E296" s="11"/>
      <c r="F296" s="11"/>
      <c r="G296" s="11"/>
      <c r="H296" s="18"/>
      <c r="I296" s="18"/>
      <c r="J296" s="18"/>
      <c r="K296" s="18"/>
      <c r="L296" s="18"/>
      <c r="M296" s="18"/>
      <c r="N296" s="18"/>
      <c r="O296" s="18"/>
      <c r="P296" s="18"/>
    </row>
    <row r="297" spans="2:16">
      <c r="B297" s="11"/>
      <c r="E297" s="11"/>
      <c r="F297" s="11"/>
      <c r="G297" s="11"/>
      <c r="H297" s="18"/>
      <c r="I297" s="18"/>
      <c r="J297" s="18"/>
      <c r="K297" s="18"/>
      <c r="L297" s="18"/>
      <c r="M297" s="18"/>
      <c r="N297" s="18"/>
      <c r="O297" s="18"/>
      <c r="P297" s="18"/>
    </row>
    <row r="298" spans="2:16">
      <c r="B298" s="11"/>
      <c r="E298" s="11"/>
      <c r="F298" s="11"/>
      <c r="G298" s="11"/>
      <c r="H298" s="18"/>
      <c r="I298" s="18"/>
      <c r="J298" s="18"/>
      <c r="K298" s="18"/>
      <c r="L298" s="18"/>
      <c r="M298" s="18"/>
      <c r="N298" s="18"/>
      <c r="O298" s="18"/>
      <c r="P298" s="18"/>
    </row>
    <row r="299" spans="2:16">
      <c r="B299" s="11"/>
      <c r="E299" s="11"/>
      <c r="F299" s="11"/>
      <c r="G299" s="11"/>
      <c r="H299" s="18"/>
      <c r="I299" s="18"/>
      <c r="J299" s="18"/>
      <c r="K299" s="18"/>
      <c r="L299" s="18"/>
      <c r="M299" s="18"/>
      <c r="N299" s="18"/>
      <c r="O299" s="18"/>
      <c r="P299" s="18"/>
    </row>
    <row r="300" spans="2:16">
      <c r="B300" s="11"/>
      <c r="E300" s="11"/>
      <c r="F300" s="11"/>
      <c r="G300" s="11"/>
      <c r="H300" s="18"/>
      <c r="I300" s="18"/>
      <c r="J300" s="18"/>
      <c r="K300" s="18"/>
      <c r="L300" s="18"/>
      <c r="M300" s="18"/>
      <c r="N300" s="18"/>
      <c r="O300" s="18"/>
      <c r="P300" s="18"/>
    </row>
    <row r="301" spans="2:16">
      <c r="B301" s="11"/>
      <c r="E301" s="11"/>
      <c r="F301" s="11"/>
      <c r="G301" s="11"/>
      <c r="H301" s="18"/>
      <c r="I301" s="18"/>
      <c r="J301" s="18"/>
      <c r="K301" s="18"/>
      <c r="L301" s="18"/>
      <c r="M301" s="18"/>
      <c r="N301" s="18"/>
      <c r="O301" s="18"/>
      <c r="P301" s="18"/>
    </row>
    <row r="302" spans="2:16">
      <c r="B302" s="11"/>
      <c r="E302" s="11"/>
      <c r="F302" s="11"/>
      <c r="G302" s="11"/>
      <c r="H302" s="18"/>
      <c r="I302" s="18"/>
      <c r="J302" s="18"/>
      <c r="K302" s="18"/>
      <c r="L302" s="18"/>
      <c r="M302" s="18"/>
      <c r="N302" s="18"/>
      <c r="O302" s="18"/>
      <c r="P302" s="18"/>
    </row>
    <row r="303" spans="2:16">
      <c r="B303" s="11"/>
      <c r="E303" s="11"/>
      <c r="F303" s="11"/>
      <c r="G303" s="11"/>
      <c r="H303" s="18"/>
      <c r="I303" s="18"/>
      <c r="J303" s="18"/>
      <c r="K303" s="18"/>
      <c r="L303" s="18"/>
      <c r="M303" s="18"/>
      <c r="N303" s="18"/>
      <c r="O303" s="18"/>
      <c r="P303" s="18"/>
    </row>
    <row r="304" spans="2:16">
      <c r="B304" s="11"/>
      <c r="E304" s="11"/>
      <c r="F304" s="11"/>
      <c r="G304" s="11"/>
      <c r="H304" s="18"/>
      <c r="I304" s="18"/>
      <c r="J304" s="18"/>
      <c r="K304" s="18"/>
      <c r="L304" s="18"/>
      <c r="M304" s="18"/>
      <c r="N304" s="18"/>
      <c r="O304" s="18"/>
      <c r="P304" s="18"/>
    </row>
    <row r="305" spans="2:16">
      <c r="B305" s="11"/>
      <c r="E305" s="11"/>
      <c r="F305" s="11"/>
      <c r="G305" s="11"/>
      <c r="H305" s="18"/>
      <c r="I305" s="18"/>
      <c r="J305" s="18"/>
      <c r="K305" s="18"/>
      <c r="L305" s="18"/>
      <c r="M305" s="18"/>
      <c r="N305" s="18"/>
      <c r="O305" s="18"/>
      <c r="P305" s="18"/>
    </row>
    <row r="306" spans="2:16">
      <c r="B306" s="11"/>
      <c r="E306" s="11"/>
      <c r="F306" s="11"/>
      <c r="G306" s="11"/>
      <c r="H306" s="18"/>
      <c r="I306" s="18"/>
      <c r="J306" s="18"/>
      <c r="K306" s="18"/>
      <c r="L306" s="18"/>
      <c r="M306" s="18"/>
      <c r="N306" s="18"/>
      <c r="O306" s="18"/>
      <c r="P306" s="18"/>
    </row>
    <row r="307" spans="2:16">
      <c r="B307" s="11"/>
      <c r="E307" s="11"/>
      <c r="F307" s="11"/>
      <c r="G307" s="11"/>
      <c r="H307" s="18"/>
      <c r="I307" s="18"/>
      <c r="J307" s="18"/>
      <c r="K307" s="18"/>
      <c r="L307" s="18"/>
      <c r="M307" s="18"/>
      <c r="N307" s="18"/>
      <c r="O307" s="18"/>
      <c r="P307" s="18"/>
    </row>
    <row r="308" spans="2:16">
      <c r="B308" s="11"/>
      <c r="E308" s="11"/>
      <c r="F308" s="11"/>
      <c r="G308" s="11"/>
      <c r="H308" s="18"/>
      <c r="I308" s="18"/>
      <c r="J308" s="18"/>
      <c r="K308" s="18"/>
      <c r="L308" s="18"/>
      <c r="M308" s="18"/>
      <c r="N308" s="18"/>
      <c r="O308" s="18"/>
      <c r="P308" s="18"/>
    </row>
    <row r="309" spans="2:16">
      <c r="B309" s="11"/>
      <c r="E309" s="11"/>
      <c r="F309" s="11"/>
      <c r="G309" s="11"/>
      <c r="H309" s="18"/>
      <c r="I309" s="18"/>
      <c r="J309" s="18"/>
      <c r="K309" s="18"/>
      <c r="L309" s="18"/>
      <c r="M309" s="18"/>
      <c r="N309" s="18"/>
      <c r="O309" s="18"/>
      <c r="P309" s="18"/>
    </row>
    <row r="310" spans="2:16">
      <c r="B310" s="11"/>
      <c r="E310" s="11"/>
      <c r="F310" s="11"/>
      <c r="G310" s="11"/>
      <c r="H310" s="18"/>
      <c r="I310" s="18"/>
      <c r="J310" s="18"/>
      <c r="K310" s="18"/>
      <c r="L310" s="18"/>
      <c r="M310" s="18"/>
      <c r="N310" s="18"/>
      <c r="O310" s="18"/>
      <c r="P310" s="18"/>
    </row>
    <row r="311" spans="2:16">
      <c r="B311" s="11"/>
      <c r="E311" s="11"/>
      <c r="F311" s="11"/>
      <c r="G311" s="11"/>
      <c r="H311" s="18"/>
      <c r="I311" s="18"/>
      <c r="J311" s="18"/>
      <c r="K311" s="18"/>
      <c r="L311" s="18"/>
      <c r="M311" s="18"/>
      <c r="N311" s="18"/>
      <c r="O311" s="18"/>
      <c r="P311" s="18"/>
    </row>
    <row r="312" spans="2:16">
      <c r="B312" s="11"/>
      <c r="E312" s="11"/>
      <c r="F312" s="11"/>
      <c r="G312" s="11"/>
      <c r="H312" s="18"/>
      <c r="I312" s="18"/>
      <c r="J312" s="18"/>
      <c r="K312" s="18"/>
      <c r="L312" s="18"/>
      <c r="M312" s="18"/>
      <c r="N312" s="18"/>
      <c r="O312" s="18"/>
      <c r="P312" s="18"/>
    </row>
    <row r="313" spans="2:16">
      <c r="B313" s="11"/>
      <c r="E313" s="11"/>
      <c r="F313" s="11"/>
      <c r="G313" s="11"/>
      <c r="H313" s="18"/>
      <c r="I313" s="18"/>
      <c r="J313" s="18"/>
      <c r="K313" s="18"/>
      <c r="L313" s="18"/>
      <c r="M313" s="18"/>
      <c r="N313" s="18"/>
      <c r="O313" s="18"/>
      <c r="P313" s="18"/>
    </row>
    <row r="314" spans="2:16">
      <c r="B314" s="11"/>
      <c r="E314" s="11"/>
      <c r="F314" s="11"/>
      <c r="G314" s="11"/>
      <c r="H314" s="18"/>
      <c r="I314" s="18"/>
      <c r="J314" s="18"/>
      <c r="K314" s="18"/>
      <c r="L314" s="18"/>
      <c r="M314" s="18"/>
      <c r="N314" s="18"/>
      <c r="O314" s="18"/>
      <c r="P314" s="18"/>
    </row>
    <row r="315" spans="2:16">
      <c r="B315" s="11"/>
      <c r="E315" s="11"/>
      <c r="F315" s="11"/>
      <c r="G315" s="11"/>
      <c r="H315" s="18"/>
      <c r="I315" s="18"/>
      <c r="J315" s="18"/>
      <c r="K315" s="18"/>
      <c r="L315" s="18"/>
      <c r="M315" s="18"/>
      <c r="N315" s="18"/>
      <c r="O315" s="18"/>
      <c r="P315" s="18"/>
    </row>
    <row r="316" spans="2:16">
      <c r="B316" s="11"/>
      <c r="E316" s="11"/>
      <c r="F316" s="11"/>
      <c r="G316" s="11"/>
      <c r="H316" s="18"/>
      <c r="I316" s="18"/>
      <c r="J316" s="18"/>
      <c r="K316" s="18"/>
      <c r="L316" s="18"/>
      <c r="M316" s="18"/>
      <c r="N316" s="18"/>
      <c r="O316" s="18"/>
      <c r="P316" s="18"/>
    </row>
    <row r="317" spans="2:16">
      <c r="B317" s="11"/>
      <c r="E317" s="11"/>
      <c r="F317" s="11"/>
      <c r="G317" s="11"/>
      <c r="H317" s="18"/>
      <c r="I317" s="18"/>
      <c r="J317" s="18"/>
      <c r="K317" s="18"/>
      <c r="L317" s="18"/>
      <c r="M317" s="18"/>
      <c r="N317" s="18"/>
      <c r="O317" s="18"/>
      <c r="P317" s="18"/>
    </row>
    <row r="318" spans="2:16">
      <c r="B318" s="11"/>
      <c r="E318" s="11"/>
      <c r="F318" s="11"/>
      <c r="G318" s="11"/>
      <c r="H318" s="18"/>
      <c r="I318" s="18"/>
      <c r="J318" s="18"/>
      <c r="K318" s="18"/>
      <c r="L318" s="18"/>
      <c r="M318" s="18"/>
      <c r="N318" s="18"/>
      <c r="O318" s="18"/>
      <c r="P318" s="18"/>
    </row>
    <row r="319" spans="2:16">
      <c r="B319" s="11"/>
      <c r="E319" s="11"/>
      <c r="F319" s="11"/>
      <c r="G319" s="11"/>
      <c r="H319" s="18"/>
      <c r="I319" s="18"/>
      <c r="J319" s="18"/>
      <c r="K319" s="18"/>
      <c r="L319" s="18"/>
      <c r="M319" s="18"/>
      <c r="N319" s="18"/>
      <c r="O319" s="18"/>
      <c r="P319" s="18"/>
    </row>
    <row r="320" spans="2:16">
      <c r="B320" s="11"/>
      <c r="E320" s="11"/>
      <c r="F320" s="11"/>
      <c r="G320" s="11"/>
      <c r="H320" s="18"/>
      <c r="I320" s="18"/>
      <c r="J320" s="18"/>
      <c r="K320" s="18"/>
      <c r="L320" s="18"/>
      <c r="M320" s="18"/>
      <c r="N320" s="18"/>
      <c r="O320" s="18"/>
      <c r="P320" s="18"/>
    </row>
    <row r="321" spans="2:16">
      <c r="B321" s="11"/>
      <c r="E321" s="11"/>
      <c r="F321" s="11"/>
      <c r="G321" s="11"/>
      <c r="H321" s="18"/>
      <c r="I321" s="18"/>
      <c r="J321" s="18"/>
      <c r="K321" s="18"/>
      <c r="L321" s="18"/>
      <c r="M321" s="18"/>
      <c r="N321" s="18"/>
      <c r="O321" s="18"/>
      <c r="P321" s="18"/>
    </row>
    <row r="322" spans="2:16">
      <c r="B322" s="11"/>
      <c r="E322" s="11"/>
      <c r="F322" s="11"/>
      <c r="G322" s="11"/>
      <c r="H322" s="18"/>
      <c r="I322" s="18"/>
      <c r="J322" s="18"/>
      <c r="K322" s="18"/>
      <c r="L322" s="18"/>
      <c r="M322" s="18"/>
      <c r="N322" s="18"/>
      <c r="O322" s="18"/>
      <c r="P322" s="18"/>
    </row>
    <row r="323" spans="2:16">
      <c r="B323" s="11"/>
      <c r="E323" s="11"/>
      <c r="F323" s="11"/>
      <c r="G323" s="11"/>
      <c r="H323" s="18"/>
      <c r="I323" s="18"/>
      <c r="J323" s="18"/>
      <c r="K323" s="18"/>
      <c r="L323" s="18"/>
      <c r="M323" s="18"/>
      <c r="N323" s="18"/>
      <c r="O323" s="18"/>
      <c r="P323" s="18"/>
    </row>
    <row r="324" spans="2:16">
      <c r="B324" s="11"/>
      <c r="E324" s="11"/>
      <c r="F324" s="11"/>
      <c r="G324" s="11"/>
      <c r="H324" s="18"/>
      <c r="I324" s="18"/>
      <c r="J324" s="18"/>
      <c r="K324" s="18"/>
      <c r="L324" s="18"/>
      <c r="M324" s="18"/>
      <c r="N324" s="18"/>
      <c r="O324" s="18"/>
      <c r="P324" s="18"/>
    </row>
    <row r="325" spans="2:16">
      <c r="B325" s="11"/>
      <c r="E325" s="11"/>
      <c r="F325" s="11"/>
      <c r="G325" s="11"/>
      <c r="H325" s="18"/>
      <c r="I325" s="18"/>
      <c r="J325" s="18"/>
      <c r="K325" s="18"/>
      <c r="L325" s="18"/>
      <c r="M325" s="18"/>
      <c r="N325" s="18"/>
      <c r="O325" s="18"/>
      <c r="P325" s="18"/>
    </row>
    <row r="326" spans="2:16">
      <c r="B326" s="11"/>
      <c r="E326" s="11"/>
      <c r="F326" s="11"/>
      <c r="G326" s="11"/>
      <c r="H326" s="18"/>
      <c r="I326" s="18"/>
      <c r="J326" s="18"/>
      <c r="K326" s="18"/>
      <c r="L326" s="18"/>
      <c r="M326" s="18"/>
      <c r="N326" s="18"/>
      <c r="O326" s="18"/>
      <c r="P326" s="18"/>
    </row>
    <row r="327" spans="2:16">
      <c r="B327" s="11"/>
      <c r="E327" s="11"/>
      <c r="F327" s="11"/>
      <c r="G327" s="11"/>
      <c r="H327" s="18"/>
      <c r="I327" s="18"/>
      <c r="J327" s="18"/>
      <c r="K327" s="18"/>
      <c r="L327" s="18"/>
      <c r="M327" s="18"/>
      <c r="N327" s="18"/>
      <c r="O327" s="18"/>
      <c r="P327" s="18"/>
    </row>
    <row r="328" spans="2:16">
      <c r="B328" s="11"/>
      <c r="E328" s="11"/>
      <c r="F328" s="11"/>
      <c r="G328" s="11"/>
      <c r="H328" s="18"/>
      <c r="I328" s="18"/>
      <c r="J328" s="18"/>
      <c r="K328" s="18"/>
      <c r="L328" s="18"/>
      <c r="M328" s="18"/>
      <c r="N328" s="18"/>
      <c r="O328" s="18"/>
      <c r="P328" s="18"/>
    </row>
    <row r="329" spans="2:16">
      <c r="B329" s="11"/>
      <c r="E329" s="11"/>
      <c r="F329" s="11"/>
      <c r="G329" s="11"/>
      <c r="H329" s="18"/>
      <c r="I329" s="18"/>
      <c r="J329" s="18"/>
      <c r="K329" s="18"/>
      <c r="L329" s="18"/>
      <c r="M329" s="18"/>
      <c r="N329" s="18"/>
      <c r="O329" s="18"/>
      <c r="P329" s="18"/>
    </row>
    <row r="330" spans="2:16">
      <c r="B330" s="11"/>
      <c r="E330" s="11"/>
      <c r="F330" s="11"/>
      <c r="G330" s="11"/>
      <c r="H330" s="18"/>
      <c r="I330" s="18"/>
      <c r="J330" s="18"/>
      <c r="K330" s="18"/>
      <c r="L330" s="18"/>
      <c r="M330" s="18"/>
      <c r="N330" s="18"/>
      <c r="O330" s="18"/>
      <c r="P330" s="18"/>
    </row>
    <row r="331" spans="2:16">
      <c r="B331" s="11"/>
      <c r="E331" s="11"/>
      <c r="F331" s="11"/>
      <c r="G331" s="11"/>
      <c r="H331" s="18"/>
      <c r="I331" s="18"/>
      <c r="J331" s="18"/>
      <c r="K331" s="18"/>
      <c r="L331" s="18"/>
      <c r="M331" s="18"/>
      <c r="N331" s="18"/>
      <c r="O331" s="18"/>
      <c r="P331" s="18"/>
    </row>
    <row r="332" spans="2:16">
      <c r="B332" s="11"/>
      <c r="E332" s="11"/>
      <c r="F332" s="11"/>
      <c r="G332" s="11"/>
      <c r="H332" s="18"/>
      <c r="I332" s="18"/>
      <c r="J332" s="18"/>
      <c r="K332" s="18"/>
      <c r="L332" s="18"/>
      <c r="M332" s="18"/>
      <c r="N332" s="18"/>
      <c r="O332" s="18"/>
      <c r="P332" s="18"/>
    </row>
    <row r="333" spans="2:16">
      <c r="B333" s="11"/>
      <c r="E333" s="11"/>
      <c r="F333" s="11"/>
      <c r="G333" s="11"/>
      <c r="H333" s="18"/>
      <c r="I333" s="18"/>
      <c r="J333" s="18"/>
      <c r="K333" s="18"/>
      <c r="L333" s="18"/>
      <c r="M333" s="18"/>
      <c r="N333" s="18"/>
      <c r="O333" s="18"/>
      <c r="P333" s="18"/>
    </row>
    <row r="334" spans="2:16">
      <c r="B334" s="11"/>
      <c r="E334" s="11"/>
      <c r="F334" s="11"/>
      <c r="G334" s="11"/>
      <c r="H334" s="18"/>
      <c r="I334" s="18"/>
      <c r="J334" s="18"/>
      <c r="K334" s="18"/>
      <c r="L334" s="18"/>
      <c r="M334" s="18"/>
      <c r="N334" s="18"/>
      <c r="O334" s="18"/>
      <c r="P334" s="18"/>
    </row>
    <row r="335" spans="2:16">
      <c r="B335" s="11"/>
      <c r="E335" s="11"/>
      <c r="F335" s="11"/>
      <c r="G335" s="11"/>
      <c r="H335" s="18"/>
      <c r="I335" s="18"/>
      <c r="J335" s="18"/>
      <c r="K335" s="18"/>
      <c r="L335" s="18"/>
      <c r="M335" s="18"/>
      <c r="N335" s="18"/>
      <c r="O335" s="18"/>
      <c r="P335" s="18"/>
    </row>
    <row r="336" spans="2:16">
      <c r="B336" s="11"/>
      <c r="E336" s="11"/>
      <c r="F336" s="11"/>
      <c r="G336" s="11"/>
      <c r="H336" s="18"/>
      <c r="I336" s="18"/>
      <c r="J336" s="18"/>
      <c r="K336" s="18"/>
      <c r="L336" s="18"/>
      <c r="M336" s="18"/>
      <c r="N336" s="18"/>
      <c r="O336" s="18"/>
      <c r="P336" s="18"/>
    </row>
    <row r="337" spans="2:16">
      <c r="B337" s="11"/>
      <c r="E337" s="11"/>
      <c r="F337" s="11"/>
      <c r="G337" s="11"/>
      <c r="H337" s="18"/>
      <c r="I337" s="18"/>
      <c r="J337" s="18"/>
      <c r="K337" s="18"/>
      <c r="L337" s="18"/>
      <c r="M337" s="18"/>
      <c r="N337" s="18"/>
      <c r="O337" s="18"/>
      <c r="P337" s="18"/>
    </row>
    <row r="338" spans="2:16">
      <c r="B338" s="11"/>
      <c r="E338" s="11"/>
      <c r="F338" s="11"/>
      <c r="G338" s="11"/>
      <c r="H338" s="18"/>
      <c r="I338" s="18"/>
      <c r="J338" s="18"/>
      <c r="K338" s="18"/>
      <c r="L338" s="18"/>
      <c r="M338" s="18"/>
      <c r="N338" s="18"/>
      <c r="O338" s="18"/>
      <c r="P338" s="18"/>
    </row>
    <row r="339" spans="2:16">
      <c r="B339" s="11"/>
      <c r="E339" s="11"/>
      <c r="F339" s="11"/>
      <c r="G339" s="11"/>
      <c r="H339" s="18"/>
      <c r="I339" s="18"/>
      <c r="J339" s="18"/>
      <c r="K339" s="18"/>
      <c r="L339" s="18"/>
      <c r="M339" s="18"/>
      <c r="N339" s="18"/>
      <c r="O339" s="18"/>
      <c r="P339" s="18"/>
    </row>
    <row r="340" spans="2:16">
      <c r="B340" s="11"/>
      <c r="E340" s="11"/>
      <c r="F340" s="11"/>
      <c r="G340" s="11"/>
      <c r="H340" s="18"/>
      <c r="I340" s="18"/>
      <c r="J340" s="18"/>
      <c r="K340" s="18"/>
      <c r="L340" s="18"/>
      <c r="M340" s="18"/>
      <c r="N340" s="18"/>
      <c r="O340" s="18"/>
      <c r="P340" s="18"/>
    </row>
    <row r="341" spans="2:16">
      <c r="B341" s="11"/>
      <c r="E341" s="11"/>
      <c r="F341" s="11"/>
      <c r="G341" s="11"/>
      <c r="H341" s="18"/>
      <c r="I341" s="18"/>
      <c r="J341" s="18"/>
      <c r="K341" s="18"/>
      <c r="L341" s="18"/>
      <c r="M341" s="18"/>
      <c r="N341" s="18"/>
      <c r="O341" s="18"/>
      <c r="P341" s="18"/>
    </row>
    <row r="342" spans="2:16">
      <c r="B342" s="11"/>
      <c r="E342" s="11"/>
      <c r="F342" s="11"/>
      <c r="G342" s="11"/>
      <c r="H342" s="18"/>
      <c r="I342" s="18"/>
      <c r="J342" s="18"/>
      <c r="K342" s="18"/>
      <c r="L342" s="18"/>
      <c r="M342" s="18"/>
      <c r="N342" s="18"/>
      <c r="O342" s="18"/>
      <c r="P342" s="18"/>
    </row>
    <row r="343" spans="2:16">
      <c r="B343" s="11"/>
      <c r="E343" s="11"/>
      <c r="F343" s="11"/>
      <c r="G343" s="11"/>
      <c r="H343" s="18"/>
      <c r="I343" s="18"/>
      <c r="J343" s="18"/>
      <c r="K343" s="18"/>
      <c r="L343" s="18"/>
      <c r="M343" s="18"/>
      <c r="N343" s="18"/>
      <c r="O343" s="18"/>
      <c r="P343" s="18"/>
    </row>
    <row r="344" spans="2:16">
      <c r="B344" s="11"/>
      <c r="E344" s="11"/>
      <c r="F344" s="11"/>
      <c r="G344" s="11"/>
      <c r="H344" s="18"/>
      <c r="I344" s="18"/>
      <c r="J344" s="18"/>
      <c r="K344" s="18"/>
      <c r="L344" s="18"/>
      <c r="M344" s="18"/>
      <c r="N344" s="18"/>
      <c r="O344" s="18"/>
      <c r="P344" s="18"/>
    </row>
    <row r="345" spans="2:16">
      <c r="B345" s="11"/>
      <c r="E345" s="11"/>
      <c r="F345" s="11"/>
      <c r="G345" s="11"/>
      <c r="H345" s="18"/>
      <c r="I345" s="18"/>
      <c r="J345" s="18"/>
      <c r="K345" s="18"/>
      <c r="L345" s="18"/>
      <c r="M345" s="18"/>
      <c r="N345" s="18"/>
      <c r="O345" s="18"/>
      <c r="P345" s="18"/>
    </row>
    <row r="346" spans="2:16">
      <c r="B346" s="11"/>
      <c r="E346" s="11"/>
      <c r="F346" s="11"/>
      <c r="G346" s="11"/>
      <c r="H346" s="18"/>
      <c r="I346" s="18"/>
      <c r="J346" s="18"/>
      <c r="K346" s="18"/>
      <c r="L346" s="18"/>
      <c r="M346" s="18"/>
      <c r="N346" s="18"/>
      <c r="O346" s="18"/>
      <c r="P346" s="18"/>
    </row>
    <row r="347" spans="2:16">
      <c r="B347" s="11"/>
      <c r="E347" s="11"/>
      <c r="F347" s="11"/>
      <c r="G347" s="11"/>
      <c r="H347" s="18"/>
      <c r="I347" s="18"/>
      <c r="J347" s="18"/>
      <c r="K347" s="18"/>
      <c r="L347" s="18"/>
      <c r="M347" s="18"/>
      <c r="N347" s="18"/>
      <c r="O347" s="18"/>
      <c r="P347" s="18"/>
    </row>
    <row r="348" spans="2:16">
      <c r="B348" s="11"/>
      <c r="E348" s="11"/>
      <c r="F348" s="11"/>
      <c r="G348" s="11"/>
      <c r="H348" s="18"/>
      <c r="I348" s="18"/>
      <c r="J348" s="18"/>
      <c r="K348" s="18"/>
      <c r="L348" s="18"/>
      <c r="M348" s="18"/>
      <c r="N348" s="18"/>
      <c r="O348" s="18"/>
      <c r="P348" s="18"/>
    </row>
    <row r="349" spans="2:16">
      <c r="B349" s="11"/>
      <c r="E349" s="11"/>
      <c r="F349" s="11"/>
      <c r="G349" s="11"/>
      <c r="H349" s="18"/>
      <c r="I349" s="18"/>
      <c r="J349" s="18"/>
      <c r="K349" s="18"/>
      <c r="L349" s="18"/>
      <c r="M349" s="18"/>
      <c r="N349" s="18"/>
      <c r="O349" s="18"/>
      <c r="P349" s="18"/>
    </row>
    <row r="350" spans="2:16">
      <c r="B350" s="11"/>
      <c r="E350" s="11"/>
      <c r="F350" s="11"/>
      <c r="G350" s="11"/>
      <c r="H350" s="18"/>
      <c r="I350" s="18"/>
      <c r="J350" s="18"/>
      <c r="K350" s="18"/>
      <c r="L350" s="18"/>
      <c r="M350" s="18"/>
      <c r="N350" s="18"/>
      <c r="O350" s="18"/>
      <c r="P350" s="18"/>
    </row>
    <row r="351" spans="2:16">
      <c r="B351" s="11"/>
      <c r="E351" s="11"/>
      <c r="F351" s="11"/>
      <c r="G351" s="11"/>
      <c r="H351" s="18"/>
      <c r="I351" s="18"/>
      <c r="J351" s="18"/>
      <c r="K351" s="18"/>
      <c r="L351" s="18"/>
      <c r="M351" s="18"/>
      <c r="N351" s="18"/>
      <c r="O351" s="18"/>
      <c r="P351" s="18"/>
    </row>
    <row r="352" spans="2:16">
      <c r="B352" s="11"/>
      <c r="E352" s="11"/>
      <c r="F352" s="11"/>
      <c r="G352" s="11"/>
      <c r="H352" s="18"/>
      <c r="I352" s="18"/>
      <c r="J352" s="18"/>
      <c r="K352" s="18"/>
      <c r="L352" s="18"/>
      <c r="M352" s="18"/>
      <c r="N352" s="18"/>
      <c r="O352" s="18"/>
      <c r="P352" s="18"/>
    </row>
    <row r="353" spans="2:16">
      <c r="B353" s="11"/>
      <c r="E353" s="11"/>
      <c r="F353" s="11"/>
      <c r="G353" s="11"/>
      <c r="H353" s="18"/>
      <c r="I353" s="18"/>
      <c r="J353" s="18"/>
      <c r="K353" s="18"/>
      <c r="L353" s="18"/>
      <c r="M353" s="18"/>
      <c r="N353" s="18"/>
      <c r="O353" s="18"/>
      <c r="P353" s="18"/>
    </row>
    <row r="354" spans="2:16">
      <c r="B354" s="11"/>
      <c r="E354" s="11"/>
      <c r="F354" s="11"/>
      <c r="G354" s="11"/>
      <c r="H354" s="18"/>
      <c r="I354" s="18"/>
      <c r="J354" s="18"/>
      <c r="K354" s="18"/>
      <c r="L354" s="18"/>
      <c r="M354" s="18"/>
      <c r="N354" s="18"/>
      <c r="O354" s="18"/>
      <c r="P354" s="18"/>
    </row>
    <row r="355" spans="2:16">
      <c r="B355" s="11"/>
      <c r="E355" s="11"/>
      <c r="F355" s="11"/>
      <c r="G355" s="11"/>
      <c r="H355" s="18"/>
      <c r="I355" s="18"/>
      <c r="J355" s="18"/>
      <c r="K355" s="18"/>
      <c r="L355" s="18"/>
      <c r="M355" s="18"/>
      <c r="N355" s="18"/>
      <c r="O355" s="18"/>
      <c r="P355" s="18"/>
    </row>
    <row r="356" spans="2:16">
      <c r="B356" s="11"/>
      <c r="E356" s="11"/>
      <c r="F356" s="11"/>
      <c r="G356" s="11"/>
      <c r="H356" s="18"/>
      <c r="I356" s="18"/>
      <c r="J356" s="18"/>
      <c r="K356" s="18"/>
      <c r="L356" s="18"/>
      <c r="M356" s="18"/>
      <c r="N356" s="18"/>
      <c r="O356" s="18"/>
      <c r="P356" s="18"/>
    </row>
    <row r="357" spans="2:16">
      <c r="B357" s="11"/>
      <c r="E357" s="11"/>
      <c r="F357" s="11"/>
      <c r="G357" s="11"/>
      <c r="H357" s="18"/>
      <c r="I357" s="18"/>
      <c r="J357" s="18"/>
      <c r="K357" s="18"/>
      <c r="L357" s="18"/>
      <c r="M357" s="18"/>
      <c r="N357" s="18"/>
      <c r="O357" s="18"/>
      <c r="P357" s="18"/>
    </row>
    <row r="358" spans="2:16">
      <c r="B358" s="11"/>
      <c r="E358" s="11"/>
      <c r="F358" s="11"/>
      <c r="G358" s="11"/>
      <c r="H358" s="18"/>
      <c r="I358" s="18"/>
      <c r="J358" s="18"/>
      <c r="K358" s="18"/>
      <c r="L358" s="18"/>
      <c r="M358" s="18"/>
      <c r="N358" s="18"/>
      <c r="O358" s="18"/>
      <c r="P358" s="18"/>
    </row>
    <row r="359" spans="2:16">
      <c r="B359" s="11"/>
      <c r="E359" s="11"/>
      <c r="F359" s="11"/>
      <c r="G359" s="11"/>
      <c r="H359" s="18"/>
      <c r="I359" s="18"/>
      <c r="J359" s="18"/>
      <c r="K359" s="18"/>
      <c r="L359" s="18"/>
      <c r="M359" s="18"/>
      <c r="N359" s="18"/>
      <c r="O359" s="18"/>
      <c r="P359" s="18"/>
    </row>
    <row r="360" spans="2:16">
      <c r="B360" s="11"/>
      <c r="E360" s="11"/>
      <c r="F360" s="11"/>
      <c r="G360" s="11"/>
      <c r="H360" s="18"/>
      <c r="I360" s="18"/>
      <c r="J360" s="18"/>
      <c r="K360" s="18"/>
      <c r="L360" s="18"/>
      <c r="M360" s="18"/>
      <c r="N360" s="18"/>
      <c r="O360" s="18"/>
      <c r="P360" s="18"/>
    </row>
    <row r="361" spans="2:16">
      <c r="B361" s="11"/>
      <c r="E361" s="11"/>
      <c r="F361" s="11"/>
      <c r="G361" s="11"/>
      <c r="H361" s="18"/>
      <c r="I361" s="18"/>
      <c r="J361" s="18"/>
      <c r="K361" s="18"/>
      <c r="L361" s="18"/>
      <c r="M361" s="18"/>
      <c r="N361" s="18"/>
      <c r="O361" s="18"/>
      <c r="P361" s="18"/>
    </row>
    <row r="362" spans="2:16">
      <c r="B362" s="11"/>
      <c r="E362" s="11"/>
      <c r="F362" s="11"/>
      <c r="G362" s="11"/>
      <c r="H362" s="18"/>
      <c r="I362" s="18"/>
      <c r="J362" s="18"/>
      <c r="K362" s="18"/>
      <c r="L362" s="18"/>
      <c r="M362" s="18"/>
      <c r="N362" s="18"/>
      <c r="O362" s="18"/>
      <c r="P362" s="18"/>
    </row>
    <row r="363" spans="2:16">
      <c r="B363" s="11"/>
      <c r="E363" s="11"/>
      <c r="F363" s="11"/>
      <c r="G363" s="11"/>
      <c r="H363" s="18"/>
      <c r="I363" s="18"/>
      <c r="J363" s="18"/>
      <c r="K363" s="18"/>
      <c r="L363" s="18"/>
      <c r="M363" s="18"/>
      <c r="N363" s="18"/>
      <c r="O363" s="18"/>
      <c r="P363" s="18"/>
    </row>
    <row r="364" spans="2:16">
      <c r="B364" s="11"/>
      <c r="E364" s="11"/>
      <c r="F364" s="11"/>
      <c r="G364" s="11"/>
      <c r="H364" s="18"/>
      <c r="I364" s="18"/>
      <c r="J364" s="18"/>
      <c r="K364" s="18"/>
      <c r="L364" s="18"/>
      <c r="M364" s="18"/>
      <c r="N364" s="18"/>
      <c r="O364" s="18"/>
      <c r="P364" s="18"/>
    </row>
    <row r="365" spans="2:16">
      <c r="B365" s="11"/>
      <c r="E365" s="11"/>
      <c r="F365" s="11"/>
      <c r="G365" s="11"/>
      <c r="H365" s="18"/>
      <c r="I365" s="18"/>
      <c r="J365" s="18"/>
      <c r="K365" s="18"/>
      <c r="L365" s="18"/>
      <c r="M365" s="18"/>
      <c r="N365" s="18"/>
      <c r="O365" s="18"/>
      <c r="P365" s="18"/>
    </row>
    <row r="366" spans="2:16">
      <c r="B366" s="11"/>
      <c r="E366" s="11"/>
      <c r="F366" s="11"/>
      <c r="G366" s="11"/>
      <c r="H366" s="18"/>
      <c r="I366" s="18"/>
      <c r="J366" s="18"/>
      <c r="K366" s="18"/>
      <c r="L366" s="18"/>
      <c r="M366" s="18"/>
      <c r="N366" s="18"/>
      <c r="O366" s="18"/>
      <c r="P366" s="18"/>
    </row>
    <row r="367" spans="2:16">
      <c r="B367" s="11"/>
      <c r="E367" s="11"/>
      <c r="F367" s="11"/>
      <c r="G367" s="11"/>
      <c r="H367" s="18"/>
      <c r="I367" s="18"/>
      <c r="J367" s="18"/>
      <c r="K367" s="18"/>
      <c r="L367" s="18"/>
      <c r="M367" s="18"/>
      <c r="N367" s="18"/>
      <c r="O367" s="18"/>
      <c r="P367" s="18"/>
    </row>
    <row r="368" spans="2:16">
      <c r="B368" s="11"/>
      <c r="E368" s="11"/>
      <c r="F368" s="11"/>
      <c r="G368" s="11"/>
      <c r="H368" s="18"/>
      <c r="I368" s="18"/>
      <c r="J368" s="18"/>
      <c r="K368" s="18"/>
      <c r="L368" s="18"/>
      <c r="M368" s="18"/>
      <c r="N368" s="18"/>
      <c r="O368" s="18"/>
      <c r="P368" s="18"/>
    </row>
    <row r="369" spans="2:16">
      <c r="B369" s="11"/>
      <c r="E369" s="11"/>
      <c r="F369" s="11"/>
      <c r="G369" s="11"/>
      <c r="H369" s="18"/>
      <c r="I369" s="18"/>
      <c r="J369" s="18"/>
      <c r="K369" s="18"/>
      <c r="L369" s="18"/>
      <c r="M369" s="18"/>
      <c r="N369" s="18"/>
      <c r="O369" s="18"/>
      <c r="P369" s="18"/>
    </row>
    <row r="370" spans="2:16">
      <c r="B370" s="11"/>
      <c r="E370" s="11"/>
      <c r="F370" s="11"/>
      <c r="G370" s="11"/>
      <c r="H370" s="18"/>
      <c r="I370" s="18"/>
      <c r="J370" s="18"/>
      <c r="K370" s="18"/>
      <c r="L370" s="18"/>
      <c r="M370" s="18"/>
      <c r="N370" s="18"/>
      <c r="O370" s="18"/>
      <c r="P370" s="18"/>
    </row>
    <row r="371" spans="2:16">
      <c r="B371" s="11"/>
      <c r="E371" s="11"/>
      <c r="F371" s="11"/>
      <c r="G371" s="11"/>
      <c r="H371" s="18"/>
      <c r="I371" s="18"/>
      <c r="J371" s="18"/>
      <c r="K371" s="18"/>
      <c r="L371" s="18"/>
      <c r="M371" s="18"/>
      <c r="N371" s="18"/>
      <c r="O371" s="18"/>
      <c r="P371" s="18"/>
    </row>
    <row r="372" spans="2:16">
      <c r="B372" s="11"/>
      <c r="E372" s="11"/>
      <c r="F372" s="11"/>
      <c r="G372" s="11"/>
      <c r="H372" s="18"/>
      <c r="I372" s="18"/>
      <c r="J372" s="18"/>
      <c r="K372" s="18"/>
      <c r="L372" s="18"/>
      <c r="M372" s="18"/>
      <c r="N372" s="18"/>
      <c r="O372" s="18"/>
      <c r="P372" s="18"/>
    </row>
    <row r="373" spans="2:16">
      <c r="B373" s="11"/>
      <c r="E373" s="11"/>
      <c r="F373" s="11"/>
      <c r="G373" s="11"/>
      <c r="H373" s="18"/>
      <c r="I373" s="18"/>
      <c r="J373" s="18"/>
      <c r="K373" s="18"/>
      <c r="L373" s="18"/>
      <c r="M373" s="18"/>
      <c r="N373" s="18"/>
      <c r="O373" s="18"/>
      <c r="P373" s="18"/>
    </row>
    <row r="374" spans="2:16">
      <c r="B374" s="11"/>
      <c r="E374" s="11"/>
      <c r="F374" s="11"/>
      <c r="G374" s="11"/>
      <c r="H374" s="18"/>
      <c r="I374" s="18"/>
      <c r="J374" s="18"/>
      <c r="K374" s="18"/>
      <c r="L374" s="18"/>
      <c r="M374" s="18"/>
      <c r="N374" s="18"/>
      <c r="O374" s="18"/>
      <c r="P374" s="18"/>
    </row>
    <row r="375" spans="2:16">
      <c r="B375" s="11"/>
      <c r="E375" s="11"/>
      <c r="F375" s="11"/>
      <c r="G375" s="11"/>
      <c r="H375" s="18"/>
      <c r="I375" s="18"/>
      <c r="J375" s="18"/>
      <c r="K375" s="18"/>
      <c r="L375" s="18"/>
      <c r="M375" s="18"/>
      <c r="N375" s="18"/>
      <c r="O375" s="18"/>
      <c r="P375" s="18"/>
    </row>
    <row r="376" spans="2:16">
      <c r="B376" s="11"/>
      <c r="E376" s="11"/>
      <c r="F376" s="11"/>
      <c r="G376" s="11"/>
      <c r="H376" s="18"/>
      <c r="I376" s="18"/>
      <c r="J376" s="18"/>
      <c r="K376" s="18"/>
      <c r="L376" s="18"/>
      <c r="M376" s="18"/>
      <c r="N376" s="18"/>
      <c r="O376" s="18"/>
      <c r="P376" s="18"/>
    </row>
    <row r="377" spans="2:16">
      <c r="B377" s="11"/>
      <c r="E377" s="11"/>
      <c r="F377" s="11"/>
      <c r="G377" s="11"/>
      <c r="H377" s="18"/>
      <c r="I377" s="18"/>
      <c r="J377" s="18"/>
      <c r="K377" s="18"/>
      <c r="L377" s="18"/>
      <c r="M377" s="18"/>
      <c r="N377" s="18"/>
      <c r="O377" s="18"/>
      <c r="P377" s="18"/>
    </row>
    <row r="378" spans="2:16">
      <c r="B378" s="11"/>
      <c r="E378" s="11"/>
      <c r="F378" s="11"/>
      <c r="G378" s="11"/>
      <c r="H378" s="18"/>
      <c r="I378" s="18"/>
      <c r="J378" s="18"/>
      <c r="K378" s="18"/>
      <c r="L378" s="18"/>
      <c r="M378" s="18"/>
      <c r="N378" s="18"/>
      <c r="O378" s="18"/>
      <c r="P378" s="18"/>
    </row>
    <row r="379" spans="2:16">
      <c r="B379" s="11"/>
      <c r="E379" s="11"/>
      <c r="F379" s="11"/>
      <c r="G379" s="11"/>
      <c r="H379" s="18"/>
      <c r="I379" s="18"/>
      <c r="J379" s="18"/>
      <c r="K379" s="18"/>
      <c r="L379" s="18"/>
      <c r="M379" s="18"/>
      <c r="N379" s="18"/>
      <c r="O379" s="18"/>
      <c r="P379" s="18"/>
    </row>
    <row r="380" spans="2:16">
      <c r="B380" s="11"/>
      <c r="E380" s="11"/>
      <c r="F380" s="11"/>
      <c r="G380" s="11"/>
      <c r="H380" s="18"/>
      <c r="I380" s="18"/>
      <c r="J380" s="18"/>
      <c r="K380" s="18"/>
      <c r="L380" s="18"/>
      <c r="M380" s="18"/>
      <c r="N380" s="18"/>
      <c r="O380" s="18"/>
      <c r="P380" s="18"/>
    </row>
    <row r="381" spans="2:16">
      <c r="B381" s="11"/>
      <c r="E381" s="11"/>
      <c r="F381" s="11"/>
      <c r="G381" s="11"/>
      <c r="H381" s="18"/>
      <c r="I381" s="18"/>
      <c r="J381" s="18"/>
      <c r="K381" s="18"/>
      <c r="L381" s="18"/>
      <c r="M381" s="18"/>
      <c r="N381" s="18"/>
      <c r="O381" s="18"/>
      <c r="P381" s="18"/>
    </row>
    <row r="382" spans="2:16">
      <c r="B382" s="11"/>
      <c r="E382" s="11"/>
      <c r="F382" s="11"/>
      <c r="G382" s="11"/>
      <c r="H382" s="18"/>
      <c r="I382" s="18"/>
      <c r="J382" s="18"/>
      <c r="K382" s="18"/>
      <c r="L382" s="18"/>
      <c r="M382" s="18"/>
      <c r="N382" s="18"/>
      <c r="O382" s="18"/>
      <c r="P382" s="18"/>
    </row>
    <row r="383" spans="2:16">
      <c r="B383" s="11"/>
      <c r="E383" s="11"/>
      <c r="F383" s="11"/>
      <c r="G383" s="11"/>
      <c r="H383" s="18"/>
      <c r="I383" s="18"/>
      <c r="J383" s="18"/>
      <c r="K383" s="18"/>
      <c r="L383" s="18"/>
      <c r="M383" s="18"/>
      <c r="N383" s="18"/>
      <c r="O383" s="18"/>
      <c r="P383" s="18"/>
    </row>
    <row r="384" spans="2:16">
      <c r="B384" s="11"/>
      <c r="E384" s="11"/>
      <c r="F384" s="11"/>
      <c r="G384" s="11"/>
      <c r="H384" s="18"/>
      <c r="I384" s="18"/>
      <c r="J384" s="18"/>
      <c r="K384" s="18"/>
      <c r="L384" s="18"/>
      <c r="M384" s="18"/>
      <c r="N384" s="18"/>
      <c r="O384" s="18"/>
      <c r="P384" s="18"/>
    </row>
    <row r="385" spans="2:16">
      <c r="B385" s="11"/>
      <c r="E385" s="11"/>
      <c r="F385" s="11"/>
      <c r="G385" s="11"/>
      <c r="H385" s="18"/>
      <c r="I385" s="18"/>
      <c r="J385" s="18"/>
      <c r="K385" s="18"/>
      <c r="L385" s="18"/>
      <c r="M385" s="18"/>
      <c r="N385" s="18"/>
      <c r="O385" s="18"/>
      <c r="P385" s="18"/>
    </row>
    <row r="386" spans="2:16">
      <c r="B386" s="11"/>
      <c r="E386" s="11"/>
      <c r="F386" s="11"/>
      <c r="G386" s="11"/>
      <c r="H386" s="18"/>
      <c r="I386" s="18"/>
      <c r="J386" s="18"/>
      <c r="K386" s="18"/>
      <c r="L386" s="18"/>
      <c r="M386" s="18"/>
      <c r="N386" s="18"/>
      <c r="O386" s="18"/>
      <c r="P386" s="18"/>
    </row>
    <row r="387" spans="2:16">
      <c r="B387" s="11"/>
      <c r="E387" s="11"/>
      <c r="F387" s="11"/>
      <c r="G387" s="11"/>
      <c r="H387" s="18"/>
      <c r="I387" s="18"/>
      <c r="J387" s="18"/>
      <c r="K387" s="18"/>
      <c r="L387" s="18"/>
      <c r="M387" s="18"/>
      <c r="N387" s="18"/>
      <c r="O387" s="18"/>
      <c r="P387" s="18"/>
    </row>
    <row r="388" spans="2:16">
      <c r="B388" s="11"/>
      <c r="E388" s="11"/>
      <c r="F388" s="11"/>
      <c r="G388" s="11"/>
      <c r="H388" s="18"/>
      <c r="I388" s="18"/>
      <c r="J388" s="18"/>
      <c r="K388" s="18"/>
      <c r="L388" s="18"/>
      <c r="M388" s="18"/>
      <c r="N388" s="18"/>
      <c r="O388" s="18"/>
      <c r="P388" s="18"/>
    </row>
    <row r="389" spans="2:16">
      <c r="B389" s="11"/>
      <c r="E389" s="11"/>
      <c r="F389" s="11"/>
      <c r="G389" s="11"/>
      <c r="H389" s="18"/>
      <c r="I389" s="18"/>
      <c r="J389" s="18"/>
      <c r="K389" s="18"/>
      <c r="L389" s="18"/>
      <c r="M389" s="18"/>
      <c r="N389" s="18"/>
      <c r="O389" s="18"/>
      <c r="P389" s="18"/>
    </row>
    <row r="390" spans="2:16">
      <c r="B390" s="11"/>
      <c r="E390" s="11"/>
      <c r="F390" s="11"/>
      <c r="G390" s="11"/>
      <c r="H390" s="18"/>
      <c r="I390" s="18"/>
      <c r="J390" s="18"/>
      <c r="K390" s="18"/>
      <c r="L390" s="18"/>
      <c r="M390" s="18"/>
      <c r="N390" s="18"/>
      <c r="O390" s="18"/>
      <c r="P390" s="18"/>
    </row>
    <row r="391" spans="2:16">
      <c r="B391" s="11"/>
      <c r="E391" s="11"/>
      <c r="F391" s="11"/>
      <c r="G391" s="11"/>
      <c r="H391" s="18"/>
      <c r="I391" s="18"/>
      <c r="J391" s="18"/>
      <c r="K391" s="18"/>
      <c r="L391" s="18"/>
      <c r="M391" s="18"/>
      <c r="N391" s="18"/>
      <c r="O391" s="18"/>
      <c r="P391" s="18"/>
    </row>
    <row r="392" spans="2:16">
      <c r="B392" s="11"/>
      <c r="E392" s="11"/>
      <c r="F392" s="11"/>
      <c r="G392" s="11"/>
      <c r="H392" s="18"/>
      <c r="I392" s="18"/>
      <c r="J392" s="18"/>
      <c r="K392" s="18"/>
      <c r="L392" s="18"/>
      <c r="M392" s="18"/>
      <c r="N392" s="18"/>
      <c r="O392" s="18"/>
      <c r="P392" s="18"/>
    </row>
    <row r="393" spans="2:16">
      <c r="B393" s="11"/>
      <c r="E393" s="11"/>
      <c r="F393" s="11"/>
      <c r="G393" s="11"/>
      <c r="H393" s="18"/>
      <c r="I393" s="18"/>
      <c r="J393" s="18"/>
      <c r="K393" s="18"/>
      <c r="L393" s="18"/>
      <c r="M393" s="18"/>
      <c r="N393" s="18"/>
      <c r="O393" s="18"/>
      <c r="P393" s="18"/>
    </row>
    <row r="394" spans="2:16">
      <c r="B394" s="11"/>
      <c r="E394" s="11"/>
      <c r="F394" s="11"/>
      <c r="G394" s="11"/>
      <c r="H394" s="18"/>
      <c r="I394" s="18"/>
      <c r="J394" s="18"/>
      <c r="K394" s="18"/>
      <c r="L394" s="18"/>
      <c r="M394" s="18"/>
      <c r="N394" s="18"/>
      <c r="O394" s="18"/>
      <c r="P394" s="18"/>
    </row>
    <row r="395" spans="2:16">
      <c r="B395" s="11"/>
      <c r="E395" s="11"/>
      <c r="F395" s="11"/>
      <c r="G395" s="11"/>
      <c r="H395" s="18"/>
      <c r="I395" s="18"/>
      <c r="J395" s="18"/>
      <c r="K395" s="18"/>
      <c r="L395" s="18"/>
      <c r="M395" s="18"/>
      <c r="N395" s="18"/>
      <c r="O395" s="18"/>
      <c r="P395" s="18"/>
    </row>
    <row r="396" spans="2:16">
      <c r="B396" s="11"/>
      <c r="E396" s="11"/>
      <c r="F396" s="11"/>
      <c r="G396" s="11"/>
      <c r="H396" s="18"/>
      <c r="I396" s="18"/>
      <c r="J396" s="18"/>
      <c r="K396" s="18"/>
      <c r="L396" s="18"/>
      <c r="M396" s="18"/>
      <c r="N396" s="18"/>
      <c r="O396" s="18"/>
      <c r="P396" s="18"/>
    </row>
    <row r="397" spans="2:16">
      <c r="B397" s="11"/>
      <c r="E397" s="11"/>
      <c r="F397" s="11"/>
      <c r="G397" s="11"/>
      <c r="H397" s="18"/>
      <c r="I397" s="18"/>
      <c r="J397" s="18"/>
      <c r="K397" s="18"/>
      <c r="L397" s="18"/>
      <c r="M397" s="18"/>
      <c r="N397" s="18"/>
      <c r="O397" s="18"/>
      <c r="P397" s="18"/>
    </row>
    <row r="398" spans="2:16">
      <c r="B398" s="11"/>
      <c r="E398" s="11"/>
      <c r="F398" s="11"/>
      <c r="G398" s="11"/>
      <c r="H398" s="18"/>
      <c r="I398" s="18"/>
      <c r="J398" s="18"/>
      <c r="K398" s="18"/>
      <c r="L398" s="18"/>
      <c r="M398" s="18"/>
      <c r="N398" s="18"/>
      <c r="O398" s="18"/>
      <c r="P398" s="18"/>
    </row>
    <row r="399" spans="2:16">
      <c r="B399" s="11"/>
      <c r="E399" s="11"/>
      <c r="F399" s="11"/>
      <c r="G399" s="11"/>
      <c r="H399" s="18"/>
      <c r="I399" s="18"/>
      <c r="J399" s="18"/>
      <c r="K399" s="18"/>
      <c r="L399" s="18"/>
      <c r="M399" s="18"/>
      <c r="N399" s="18"/>
      <c r="O399" s="18"/>
      <c r="P399" s="18"/>
    </row>
    <row r="400" spans="2:16">
      <c r="B400" s="11"/>
      <c r="E400" s="11"/>
      <c r="F400" s="11"/>
      <c r="G400" s="11"/>
      <c r="H400" s="18"/>
      <c r="I400" s="18"/>
      <c r="J400" s="18"/>
      <c r="K400" s="18"/>
      <c r="L400" s="18"/>
      <c r="M400" s="18"/>
      <c r="N400" s="18"/>
      <c r="O400" s="18"/>
      <c r="P400" s="18"/>
    </row>
    <row r="401" spans="2:16">
      <c r="B401" s="11"/>
      <c r="E401" s="11"/>
      <c r="F401" s="11"/>
      <c r="G401" s="11"/>
      <c r="H401" s="18"/>
      <c r="I401" s="18"/>
      <c r="J401" s="18"/>
      <c r="K401" s="18"/>
      <c r="L401" s="18"/>
      <c r="M401" s="18"/>
      <c r="N401" s="18"/>
      <c r="O401" s="18"/>
      <c r="P401" s="18"/>
    </row>
    <row r="402" spans="2:16">
      <c r="B402" s="11"/>
      <c r="E402" s="11"/>
      <c r="F402" s="11"/>
      <c r="G402" s="11"/>
      <c r="H402" s="18"/>
      <c r="I402" s="18"/>
      <c r="J402" s="18"/>
      <c r="K402" s="18"/>
      <c r="L402" s="18"/>
      <c r="M402" s="18"/>
      <c r="N402" s="18"/>
      <c r="O402" s="18"/>
      <c r="P402" s="18"/>
    </row>
    <row r="403" spans="2:16">
      <c r="B403" s="11"/>
      <c r="E403" s="11"/>
      <c r="F403" s="11"/>
      <c r="G403" s="11"/>
      <c r="H403" s="18"/>
      <c r="I403" s="18"/>
      <c r="J403" s="18"/>
      <c r="K403" s="18"/>
      <c r="L403" s="18"/>
      <c r="M403" s="18"/>
      <c r="N403" s="18"/>
      <c r="O403" s="18"/>
      <c r="P403" s="18"/>
    </row>
    <row r="404" spans="2:16">
      <c r="B404" s="11"/>
      <c r="E404" s="11"/>
      <c r="F404" s="11"/>
      <c r="G404" s="11"/>
      <c r="H404" s="18"/>
      <c r="I404" s="18"/>
      <c r="J404" s="18"/>
      <c r="K404" s="18"/>
      <c r="L404" s="18"/>
      <c r="M404" s="18"/>
      <c r="N404" s="18"/>
      <c r="O404" s="18"/>
      <c r="P404" s="18"/>
    </row>
    <row r="405" spans="2:16">
      <c r="B405" s="11"/>
      <c r="E405" s="11"/>
      <c r="F405" s="11"/>
      <c r="G405" s="11"/>
      <c r="H405" s="18"/>
      <c r="I405" s="18"/>
      <c r="J405" s="18"/>
      <c r="K405" s="18"/>
      <c r="L405" s="18"/>
      <c r="M405" s="18"/>
      <c r="N405" s="18"/>
      <c r="O405" s="18"/>
      <c r="P405" s="18"/>
    </row>
    <row r="406" spans="2:16">
      <c r="B406" s="11"/>
      <c r="E406" s="11"/>
      <c r="F406" s="11"/>
      <c r="G406" s="11"/>
      <c r="H406" s="18"/>
      <c r="I406" s="18"/>
      <c r="J406" s="18"/>
      <c r="K406" s="18"/>
      <c r="L406" s="18"/>
      <c r="M406" s="18"/>
      <c r="N406" s="18"/>
      <c r="O406" s="18"/>
      <c r="P406" s="18"/>
    </row>
    <row r="407" spans="2:16">
      <c r="B407" s="11"/>
      <c r="E407" s="11"/>
      <c r="F407" s="11"/>
      <c r="G407" s="11"/>
      <c r="H407" s="18"/>
      <c r="I407" s="18"/>
      <c r="J407" s="18"/>
      <c r="K407" s="18"/>
      <c r="L407" s="18"/>
      <c r="M407" s="18"/>
      <c r="N407" s="18"/>
      <c r="O407" s="18"/>
      <c r="P407" s="18"/>
    </row>
    <row r="408" spans="2:16">
      <c r="B408" s="11"/>
      <c r="E408" s="11"/>
      <c r="F408" s="11"/>
      <c r="G408" s="11"/>
      <c r="H408" s="18"/>
      <c r="I408" s="18"/>
      <c r="J408" s="18"/>
      <c r="K408" s="18"/>
      <c r="L408" s="18"/>
      <c r="M408" s="18"/>
      <c r="N408" s="18"/>
      <c r="O408" s="18"/>
      <c r="P408" s="18"/>
    </row>
    <row r="409" spans="2:16">
      <c r="B409" s="11"/>
      <c r="E409" s="11"/>
      <c r="F409" s="11"/>
      <c r="G409" s="11"/>
      <c r="H409" s="18"/>
      <c r="I409" s="18"/>
      <c r="J409" s="18"/>
      <c r="K409" s="18"/>
      <c r="L409" s="18"/>
      <c r="M409" s="18"/>
      <c r="N409" s="18"/>
      <c r="O409" s="18"/>
      <c r="P409" s="18"/>
    </row>
    <row r="410" spans="2:16">
      <c r="B410" s="11"/>
      <c r="E410" s="11"/>
      <c r="F410" s="11"/>
      <c r="G410" s="11"/>
      <c r="H410" s="18"/>
      <c r="I410" s="18"/>
      <c r="J410" s="18"/>
      <c r="K410" s="18"/>
      <c r="L410" s="18"/>
      <c r="M410" s="18"/>
      <c r="N410" s="18"/>
      <c r="O410" s="18"/>
      <c r="P410" s="18"/>
    </row>
    <row r="411" spans="2:16">
      <c r="B411" s="11"/>
      <c r="E411" s="11"/>
      <c r="F411" s="11"/>
      <c r="G411" s="11"/>
      <c r="H411" s="18"/>
      <c r="I411" s="18"/>
      <c r="J411" s="18"/>
      <c r="K411" s="18"/>
      <c r="L411" s="18"/>
      <c r="M411" s="18"/>
      <c r="N411" s="18"/>
      <c r="O411" s="18"/>
      <c r="P411" s="18"/>
    </row>
    <row r="412" spans="2:16">
      <c r="B412" s="11"/>
      <c r="E412" s="11"/>
      <c r="F412" s="11"/>
      <c r="G412" s="11"/>
      <c r="H412" s="18"/>
      <c r="I412" s="18"/>
      <c r="J412" s="18"/>
      <c r="K412" s="18"/>
      <c r="L412" s="18"/>
      <c r="M412" s="18"/>
      <c r="N412" s="18"/>
      <c r="O412" s="18"/>
      <c r="P412" s="18"/>
    </row>
    <row r="413" spans="2:16">
      <c r="B413" s="11"/>
      <c r="E413" s="11"/>
      <c r="F413" s="11"/>
      <c r="G413" s="11"/>
      <c r="H413" s="18"/>
      <c r="I413" s="18"/>
      <c r="J413" s="18"/>
      <c r="K413" s="18"/>
      <c r="L413" s="18"/>
      <c r="M413" s="18"/>
      <c r="N413" s="18"/>
      <c r="O413" s="18"/>
      <c r="P413" s="18"/>
    </row>
    <row r="414" spans="2:16">
      <c r="B414" s="11"/>
      <c r="E414" s="11"/>
      <c r="F414" s="11"/>
      <c r="G414" s="11"/>
      <c r="H414" s="18"/>
      <c r="I414" s="18"/>
      <c r="J414" s="18"/>
      <c r="K414" s="18"/>
      <c r="L414" s="18"/>
      <c r="M414" s="18"/>
      <c r="N414" s="18"/>
      <c r="O414" s="18"/>
      <c r="P414" s="18"/>
    </row>
    <row r="415" spans="2:16">
      <c r="B415" s="11"/>
      <c r="E415" s="11"/>
      <c r="F415" s="11"/>
      <c r="G415" s="11"/>
      <c r="H415" s="18"/>
      <c r="I415" s="18"/>
      <c r="J415" s="18"/>
      <c r="K415" s="18"/>
      <c r="L415" s="18"/>
      <c r="M415" s="18"/>
      <c r="N415" s="18"/>
      <c r="O415" s="18"/>
      <c r="P415" s="18"/>
    </row>
    <row r="416" spans="2:16">
      <c r="B416" s="11"/>
      <c r="E416" s="11"/>
      <c r="F416" s="11"/>
      <c r="G416" s="11"/>
      <c r="H416" s="18"/>
      <c r="I416" s="18"/>
      <c r="J416" s="18"/>
      <c r="K416" s="18"/>
      <c r="L416" s="18"/>
      <c r="M416" s="18"/>
      <c r="N416" s="18"/>
      <c r="O416" s="18"/>
      <c r="P416" s="18"/>
    </row>
    <row r="417" spans="2:16">
      <c r="B417" s="11"/>
      <c r="E417" s="11"/>
      <c r="F417" s="11"/>
      <c r="G417" s="11"/>
      <c r="H417" s="18"/>
      <c r="I417" s="18"/>
      <c r="J417" s="18"/>
      <c r="K417" s="18"/>
      <c r="L417" s="18"/>
      <c r="M417" s="18"/>
      <c r="N417" s="18"/>
      <c r="O417" s="18"/>
      <c r="P417" s="18"/>
    </row>
    <row r="418" spans="2:16">
      <c r="B418" s="11"/>
      <c r="E418" s="11"/>
      <c r="F418" s="11"/>
      <c r="G418" s="11"/>
      <c r="H418" s="18"/>
      <c r="I418" s="18"/>
      <c r="J418" s="18"/>
      <c r="K418" s="18"/>
      <c r="L418" s="18"/>
      <c r="M418" s="18"/>
      <c r="N418" s="18"/>
      <c r="O418" s="18"/>
      <c r="P418" s="18"/>
    </row>
    <row r="419" spans="2:16">
      <c r="B419" s="11"/>
      <c r="E419" s="11"/>
      <c r="F419" s="11"/>
      <c r="G419" s="11"/>
      <c r="H419" s="18"/>
      <c r="I419" s="18"/>
      <c r="J419" s="18"/>
      <c r="K419" s="18"/>
      <c r="L419" s="18"/>
      <c r="M419" s="18"/>
      <c r="N419" s="18"/>
      <c r="O419" s="18"/>
      <c r="P419" s="18"/>
    </row>
    <row r="420" spans="2:16">
      <c r="B420" s="11"/>
      <c r="E420" s="11"/>
      <c r="F420" s="11"/>
      <c r="G420" s="11"/>
      <c r="H420" s="18"/>
      <c r="I420" s="18"/>
      <c r="J420" s="18"/>
      <c r="K420" s="18"/>
      <c r="L420" s="18"/>
      <c r="M420" s="18"/>
      <c r="N420" s="18"/>
      <c r="O420" s="18"/>
      <c r="P420" s="18"/>
    </row>
    <row r="421" spans="2:16">
      <c r="B421" s="11"/>
      <c r="E421" s="11"/>
      <c r="F421" s="11"/>
      <c r="G421" s="11"/>
      <c r="H421" s="18"/>
      <c r="I421" s="18"/>
      <c r="J421" s="18"/>
      <c r="K421" s="18"/>
      <c r="L421" s="18"/>
      <c r="M421" s="18"/>
      <c r="N421" s="18"/>
      <c r="O421" s="18"/>
      <c r="P421" s="18"/>
    </row>
    <row r="422" spans="2:16">
      <c r="B422" s="11"/>
      <c r="E422" s="11"/>
      <c r="F422" s="11"/>
      <c r="G422" s="11"/>
      <c r="H422" s="18"/>
      <c r="I422" s="18"/>
      <c r="J422" s="18"/>
      <c r="K422" s="18"/>
      <c r="L422" s="18"/>
      <c r="M422" s="18"/>
      <c r="N422" s="18"/>
      <c r="O422" s="18"/>
      <c r="P422" s="18"/>
    </row>
    <row r="423" spans="2:16">
      <c r="B423" s="11"/>
      <c r="E423" s="11"/>
      <c r="F423" s="11"/>
      <c r="G423" s="11"/>
      <c r="H423" s="18"/>
      <c r="I423" s="18"/>
      <c r="J423" s="18"/>
      <c r="K423" s="18"/>
      <c r="L423" s="18"/>
      <c r="M423" s="18"/>
      <c r="N423" s="18"/>
      <c r="O423" s="18"/>
      <c r="P423" s="18"/>
    </row>
    <row r="424" spans="2:16">
      <c r="B424" s="11"/>
      <c r="E424" s="11"/>
      <c r="F424" s="11"/>
      <c r="G424" s="11"/>
      <c r="H424" s="18"/>
      <c r="I424" s="18"/>
      <c r="J424" s="18"/>
      <c r="K424" s="18"/>
      <c r="L424" s="18"/>
      <c r="M424" s="18"/>
      <c r="N424" s="18"/>
      <c r="O424" s="18"/>
      <c r="P424" s="18"/>
    </row>
    <row r="425" spans="2:16">
      <c r="B425" s="11"/>
      <c r="E425" s="11"/>
      <c r="F425" s="11"/>
      <c r="G425" s="11"/>
      <c r="H425" s="18"/>
      <c r="I425" s="18"/>
      <c r="J425" s="18"/>
      <c r="K425" s="18"/>
      <c r="L425" s="18"/>
      <c r="M425" s="18"/>
      <c r="N425" s="18"/>
      <c r="O425" s="18"/>
      <c r="P425" s="18"/>
    </row>
    <row r="426" spans="2:16">
      <c r="B426" s="11"/>
      <c r="E426" s="11"/>
      <c r="F426" s="11"/>
      <c r="G426" s="11"/>
      <c r="H426" s="18"/>
      <c r="I426" s="18"/>
      <c r="J426" s="18"/>
      <c r="K426" s="18"/>
      <c r="L426" s="18"/>
      <c r="M426" s="18"/>
      <c r="N426" s="18"/>
      <c r="O426" s="18"/>
      <c r="P426" s="18"/>
    </row>
    <row r="427" spans="2:16">
      <c r="B427" s="11"/>
      <c r="E427" s="11"/>
      <c r="F427" s="11"/>
      <c r="G427" s="11"/>
      <c r="H427" s="18"/>
      <c r="I427" s="18"/>
      <c r="J427" s="18"/>
      <c r="K427" s="18"/>
      <c r="L427" s="18"/>
      <c r="M427" s="18"/>
      <c r="N427" s="18"/>
      <c r="O427" s="18"/>
      <c r="P427" s="18"/>
    </row>
    <row r="428" spans="2:16">
      <c r="B428" s="11"/>
      <c r="E428" s="11"/>
      <c r="F428" s="11"/>
      <c r="G428" s="11"/>
      <c r="H428" s="18"/>
      <c r="I428" s="18"/>
      <c r="J428" s="18"/>
      <c r="K428" s="18"/>
      <c r="L428" s="18"/>
      <c r="M428" s="18"/>
      <c r="N428" s="18"/>
      <c r="O428" s="18"/>
      <c r="P428" s="18"/>
    </row>
    <row r="429" spans="2:16">
      <c r="B429" s="11"/>
      <c r="E429" s="11"/>
      <c r="F429" s="11"/>
      <c r="G429" s="11"/>
      <c r="H429" s="18"/>
      <c r="I429" s="18"/>
      <c r="J429" s="18"/>
      <c r="K429" s="18"/>
      <c r="L429" s="18"/>
      <c r="M429" s="18"/>
      <c r="N429" s="18"/>
      <c r="O429" s="18"/>
      <c r="P429" s="18"/>
    </row>
    <row r="430" spans="2:16">
      <c r="B430" s="11"/>
      <c r="E430" s="11"/>
      <c r="F430" s="11"/>
      <c r="G430" s="11"/>
      <c r="H430" s="18"/>
      <c r="I430" s="18"/>
      <c r="J430" s="18"/>
      <c r="K430" s="18"/>
      <c r="L430" s="18"/>
      <c r="M430" s="18"/>
      <c r="N430" s="18"/>
      <c r="O430" s="18"/>
      <c r="P430" s="18"/>
    </row>
    <row r="431" spans="2:16">
      <c r="B431" s="11"/>
      <c r="E431" s="11"/>
      <c r="F431" s="11"/>
      <c r="G431" s="11"/>
      <c r="H431" s="18"/>
      <c r="I431" s="18"/>
      <c r="J431" s="18"/>
      <c r="K431" s="18"/>
      <c r="L431" s="18"/>
      <c r="M431" s="18"/>
      <c r="N431" s="18"/>
      <c r="O431" s="18"/>
      <c r="P431" s="18"/>
    </row>
    <row r="432" spans="2:16">
      <c r="B432" s="11"/>
      <c r="E432" s="11"/>
      <c r="F432" s="11"/>
      <c r="G432" s="11"/>
      <c r="H432" s="18"/>
      <c r="I432" s="18"/>
      <c r="J432" s="18"/>
      <c r="K432" s="18"/>
      <c r="L432" s="18"/>
      <c r="M432" s="18"/>
      <c r="N432" s="18"/>
      <c r="O432" s="18"/>
      <c r="P432" s="18"/>
    </row>
    <row r="433" spans="2:16">
      <c r="B433" s="11"/>
      <c r="E433" s="11"/>
      <c r="F433" s="11"/>
      <c r="G433" s="11"/>
      <c r="H433" s="18"/>
      <c r="I433" s="18"/>
      <c r="J433" s="18"/>
      <c r="K433" s="18"/>
      <c r="L433" s="18"/>
      <c r="M433" s="18"/>
      <c r="N433" s="18"/>
      <c r="O433" s="18"/>
      <c r="P433" s="18"/>
    </row>
    <row r="434" spans="2:16">
      <c r="B434" s="11"/>
      <c r="E434" s="11"/>
      <c r="F434" s="11"/>
      <c r="G434" s="11"/>
      <c r="H434" s="18"/>
      <c r="I434" s="18"/>
      <c r="J434" s="18"/>
      <c r="K434" s="18"/>
      <c r="L434" s="18"/>
      <c r="M434" s="18"/>
      <c r="N434" s="18"/>
      <c r="O434" s="18"/>
      <c r="P434" s="18"/>
    </row>
    <row r="435" spans="2:16">
      <c r="B435" s="11"/>
      <c r="E435" s="11"/>
      <c r="F435" s="11"/>
      <c r="G435" s="11"/>
      <c r="H435" s="18"/>
      <c r="I435" s="18"/>
      <c r="J435" s="18"/>
      <c r="K435" s="18"/>
      <c r="L435" s="18"/>
      <c r="M435" s="18"/>
      <c r="N435" s="18"/>
      <c r="O435" s="18"/>
      <c r="P435" s="18"/>
    </row>
  </sheetData>
  <autoFilter ref="A12:P87" xr:uid="{00000000-0009-0000-0000-000009000000}"/>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F0C46-FEB0-4557-83C4-DED44774BF38}">
  <sheetPr>
    <tabColor rgb="FFFFFF00"/>
  </sheetPr>
  <dimension ref="A1:P78"/>
  <sheetViews>
    <sheetView zoomScale="85" zoomScaleNormal="85" zoomScaleSheetLayoutView="85" workbookViewId="0">
      <selection activeCell="L23" sqref="L23"/>
    </sheetView>
  </sheetViews>
  <sheetFormatPr defaultColWidth="9.109375" defaultRowHeight="13.2"/>
  <cols>
    <col min="1" max="1" width="5" style="11" customWidth="1"/>
    <col min="2" max="2" width="6.21875" style="12" bestFit="1" customWidth="1"/>
    <col min="3" max="3" width="69" style="11" customWidth="1"/>
    <col min="4" max="4" width="6.44140625" style="11" customWidth="1"/>
    <col min="5" max="5" width="10" style="14" customWidth="1"/>
    <col min="6" max="7" width="9.44140625" style="14" customWidth="1"/>
    <col min="8" max="8" width="10.88671875" style="11" customWidth="1"/>
    <col min="9" max="9" width="11.88671875" style="11" customWidth="1"/>
    <col min="10" max="10" width="9.5546875" style="11" customWidth="1"/>
    <col min="11" max="12" width="10.109375" style="11" customWidth="1"/>
    <col min="13" max="13" width="12.33203125" style="11" customWidth="1"/>
    <col min="14" max="14" width="12" style="11" customWidth="1"/>
    <col min="15" max="16" width="11.5546875" style="11" customWidth="1"/>
    <col min="17" max="16384" width="9.109375" style="11"/>
  </cols>
  <sheetData>
    <row r="1" spans="1:16">
      <c r="B1" s="7"/>
      <c r="C1" s="8"/>
      <c r="D1" s="8"/>
      <c r="E1" s="8"/>
      <c r="F1" s="9" t="s">
        <v>35</v>
      </c>
      <c r="G1" s="10" t="s">
        <v>940</v>
      </c>
      <c r="H1" s="9"/>
      <c r="J1" s="8"/>
      <c r="K1" s="8"/>
      <c r="L1" s="8"/>
      <c r="M1" s="8"/>
      <c r="N1" s="8"/>
      <c r="O1" s="8"/>
      <c r="P1" s="8"/>
    </row>
    <row r="2" spans="1:16">
      <c r="B2" s="7"/>
      <c r="C2" s="8"/>
      <c r="D2" s="8"/>
      <c r="E2" s="8"/>
      <c r="F2" s="8" t="s">
        <v>939</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v>0</v>
      </c>
      <c r="P6" s="17"/>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30" customFormat="1">
      <c r="A13" s="1764"/>
      <c r="B13" s="1090"/>
      <c r="C13" s="1769"/>
      <c r="D13" s="582"/>
      <c r="E13" s="538"/>
      <c r="F13" s="1779"/>
      <c r="G13" s="526"/>
      <c r="H13" s="1372"/>
      <c r="I13" s="1372"/>
      <c r="J13" s="1372"/>
      <c r="K13" s="1371"/>
      <c r="L13" s="1370"/>
      <c r="M13" s="1369"/>
      <c r="N13" s="1369"/>
      <c r="O13" s="1369"/>
      <c r="P13" s="1368"/>
    </row>
    <row r="14" spans="1:16" ht="61.2">
      <c r="A14" s="575"/>
      <c r="B14" s="537"/>
      <c r="C14" s="1770" t="s">
        <v>972</v>
      </c>
      <c r="D14" s="562"/>
      <c r="E14" s="1785"/>
      <c r="F14" s="1780"/>
      <c r="G14" s="531"/>
      <c r="H14" s="528"/>
      <c r="I14" s="527"/>
      <c r="J14" s="527"/>
      <c r="K14" s="535"/>
      <c r="L14" s="533"/>
      <c r="M14" s="339"/>
      <c r="N14" s="339"/>
      <c r="O14" s="339"/>
      <c r="P14" s="340"/>
    </row>
    <row r="15" spans="1:16" s="30" customFormat="1">
      <c r="A15" s="1765">
        <v>1</v>
      </c>
      <c r="B15" s="1724"/>
      <c r="C15" s="1771" t="s">
        <v>176</v>
      </c>
      <c r="D15" s="562" t="s">
        <v>103</v>
      </c>
      <c r="E15" s="1786">
        <v>1</v>
      </c>
      <c r="F15" s="1781"/>
      <c r="G15" s="336"/>
      <c r="H15" s="336"/>
      <c r="I15" s="356"/>
      <c r="J15" s="336"/>
      <c r="K15" s="337"/>
      <c r="L15" s="338"/>
      <c r="M15" s="339"/>
      <c r="N15" s="339"/>
      <c r="O15" s="339"/>
      <c r="P15" s="340"/>
    </row>
    <row r="16" spans="1:16" s="30" customFormat="1" ht="30.6">
      <c r="A16" s="1765">
        <f>A15+1</f>
        <v>2</v>
      </c>
      <c r="B16" s="1724"/>
      <c r="C16" s="1771" t="s">
        <v>1027</v>
      </c>
      <c r="D16" s="562" t="s">
        <v>103</v>
      </c>
      <c r="E16" s="1786">
        <v>1</v>
      </c>
      <c r="F16" s="1781"/>
      <c r="G16" s="336"/>
      <c r="H16" s="336"/>
      <c r="I16" s="336"/>
      <c r="J16" s="336"/>
      <c r="K16" s="337"/>
      <c r="L16" s="338"/>
      <c r="M16" s="339"/>
      <c r="N16" s="339"/>
      <c r="O16" s="339"/>
      <c r="P16" s="340"/>
    </row>
    <row r="17" spans="1:16">
      <c r="A17" s="974"/>
      <c r="B17" s="686"/>
      <c r="C17" s="1772" t="s">
        <v>2588</v>
      </c>
      <c r="D17" s="682"/>
      <c r="E17" s="1787"/>
      <c r="F17" s="1782"/>
      <c r="G17" s="1367"/>
      <c r="H17" s="1366"/>
      <c r="I17" s="1366"/>
      <c r="J17" s="1366"/>
      <c r="K17" s="1365"/>
      <c r="L17" s="1364"/>
      <c r="M17" s="1366"/>
      <c r="N17" s="1366"/>
      <c r="O17" s="1366"/>
      <c r="P17" s="1365"/>
    </row>
    <row r="18" spans="1:16">
      <c r="A18" s="1765">
        <f>A16+1</f>
        <v>3</v>
      </c>
      <c r="B18" s="686"/>
      <c r="C18" s="1771" t="s">
        <v>2589</v>
      </c>
      <c r="D18" s="682" t="s">
        <v>108</v>
      </c>
      <c r="E18" s="1787">
        <v>0.14000000000000001</v>
      </c>
      <c r="F18" s="1723"/>
      <c r="G18" s="911"/>
      <c r="H18" s="906"/>
      <c r="I18" s="911"/>
      <c r="J18" s="336"/>
      <c r="K18" s="1363"/>
      <c r="L18" s="1362"/>
      <c r="M18" s="843"/>
      <c r="N18" s="843"/>
      <c r="O18" s="843"/>
      <c r="P18" s="1363"/>
    </row>
    <row r="19" spans="1:16">
      <c r="A19" s="1765">
        <f>A18+1</f>
        <v>4</v>
      </c>
      <c r="B19" s="686"/>
      <c r="C19" s="1771" t="s">
        <v>4481</v>
      </c>
      <c r="D19" s="682" t="s">
        <v>108</v>
      </c>
      <c r="E19" s="1787">
        <v>1.04</v>
      </c>
      <c r="F19" s="1723"/>
      <c r="G19" s="911"/>
      <c r="H19" s="906"/>
      <c r="I19" s="911"/>
      <c r="J19" s="336"/>
      <c r="K19" s="1363"/>
      <c r="L19" s="1362"/>
      <c r="M19" s="843"/>
      <c r="N19" s="843"/>
      <c r="O19" s="843"/>
      <c r="P19" s="1363"/>
    </row>
    <row r="20" spans="1:16">
      <c r="A20" s="1765">
        <f>A19+1</f>
        <v>5</v>
      </c>
      <c r="B20" s="686"/>
      <c r="C20" s="1773" t="s">
        <v>109</v>
      </c>
      <c r="D20" s="682" t="s">
        <v>108</v>
      </c>
      <c r="E20" s="1787">
        <v>0.17700000000000002</v>
      </c>
      <c r="F20" s="1723"/>
      <c r="G20" s="911"/>
      <c r="H20" s="906"/>
      <c r="I20" s="911"/>
      <c r="J20" s="336"/>
      <c r="K20" s="1363"/>
      <c r="L20" s="1362"/>
      <c r="M20" s="843"/>
      <c r="N20" s="843"/>
      <c r="O20" s="843"/>
      <c r="P20" s="1363"/>
    </row>
    <row r="21" spans="1:16">
      <c r="A21" s="974"/>
      <c r="B21" s="686"/>
      <c r="C21" s="1772" t="s">
        <v>2592</v>
      </c>
      <c r="D21" s="682"/>
      <c r="E21" s="1787"/>
      <c r="F21" s="1782"/>
      <c r="G21" s="1367"/>
      <c r="H21" s="1366"/>
      <c r="I21" s="1366"/>
      <c r="J21" s="1366"/>
      <c r="K21" s="1365"/>
      <c r="L21" s="1364"/>
      <c r="M21" s="1366"/>
      <c r="N21" s="1366"/>
      <c r="O21" s="1366"/>
      <c r="P21" s="1365"/>
    </row>
    <row r="22" spans="1:16">
      <c r="A22" s="1765">
        <f>A20+1</f>
        <v>6</v>
      </c>
      <c r="B22" s="686"/>
      <c r="C22" s="1774" t="s">
        <v>4557</v>
      </c>
      <c r="D22" s="682" t="s">
        <v>108</v>
      </c>
      <c r="E22" s="1788">
        <v>3.09</v>
      </c>
      <c r="F22" s="1723"/>
      <c r="G22" s="911"/>
      <c r="H22" s="906"/>
      <c r="I22" s="911"/>
      <c r="J22" s="336"/>
      <c r="K22" s="1363"/>
      <c r="L22" s="1362"/>
      <c r="M22" s="843"/>
      <c r="N22" s="843"/>
      <c r="O22" s="843"/>
      <c r="P22" s="1363"/>
    </row>
    <row r="23" spans="1:16">
      <c r="A23" s="1766" t="s">
        <v>1153</v>
      </c>
      <c r="B23" s="1722"/>
      <c r="C23" s="1775" t="s">
        <v>4556</v>
      </c>
      <c r="D23" s="1777" t="s">
        <v>108</v>
      </c>
      <c r="E23" s="1788">
        <v>7.14</v>
      </c>
      <c r="F23" s="1723"/>
      <c r="G23" s="911"/>
      <c r="H23" s="906"/>
      <c r="I23" s="911"/>
      <c r="J23" s="336"/>
      <c r="K23" s="1363"/>
      <c r="L23" s="1465"/>
      <c r="M23" s="843"/>
      <c r="N23" s="843"/>
      <c r="O23" s="843"/>
      <c r="P23" s="1363"/>
    </row>
    <row r="24" spans="1:16">
      <c r="A24" s="1765">
        <f>A22+1</f>
        <v>7</v>
      </c>
      <c r="B24" s="686"/>
      <c r="C24" s="1771" t="s">
        <v>4052</v>
      </c>
      <c r="D24" s="682" t="s">
        <v>108</v>
      </c>
      <c r="E24" s="1787">
        <v>4.26</v>
      </c>
      <c r="F24" s="1723"/>
      <c r="G24" s="911"/>
      <c r="H24" s="906"/>
      <c r="I24" s="911"/>
      <c r="J24" s="336"/>
      <c r="K24" s="1363"/>
      <c r="L24" s="1362"/>
      <c r="M24" s="843"/>
      <c r="N24" s="843"/>
      <c r="O24" s="843"/>
      <c r="P24" s="1363"/>
    </row>
    <row r="25" spans="1:16">
      <c r="A25" s="1765">
        <f t="shared" ref="A25:A63" si="2">A24+1</f>
        <v>8</v>
      </c>
      <c r="B25" s="686"/>
      <c r="C25" s="1771" t="s">
        <v>4053</v>
      </c>
      <c r="D25" s="682" t="s">
        <v>108</v>
      </c>
      <c r="E25" s="1787">
        <v>2.6</v>
      </c>
      <c r="F25" s="1723"/>
      <c r="G25" s="911"/>
      <c r="H25" s="906"/>
      <c r="I25" s="911"/>
      <c r="J25" s="336"/>
      <c r="K25" s="1363"/>
      <c r="L25" s="1362"/>
      <c r="M25" s="843"/>
      <c r="N25" s="843"/>
      <c r="O25" s="843"/>
      <c r="P25" s="1363"/>
    </row>
    <row r="26" spans="1:16">
      <c r="A26" s="1765">
        <f t="shared" si="2"/>
        <v>9</v>
      </c>
      <c r="B26" s="686"/>
      <c r="C26" s="1771" t="s">
        <v>4054</v>
      </c>
      <c r="D26" s="682" t="s">
        <v>108</v>
      </c>
      <c r="E26" s="1787">
        <v>0.43</v>
      </c>
      <c r="F26" s="1723"/>
      <c r="G26" s="911"/>
      <c r="H26" s="906"/>
      <c r="I26" s="911"/>
      <c r="J26" s="336"/>
      <c r="K26" s="1363"/>
      <c r="L26" s="1362"/>
      <c r="M26" s="843"/>
      <c r="N26" s="843"/>
      <c r="O26" s="843"/>
      <c r="P26" s="1363"/>
    </row>
    <row r="27" spans="1:16">
      <c r="A27" s="1765">
        <f t="shared" si="2"/>
        <v>10</v>
      </c>
      <c r="B27" s="686"/>
      <c r="C27" s="1771" t="s">
        <v>4055</v>
      </c>
      <c r="D27" s="682" t="s">
        <v>108</v>
      </c>
      <c r="E27" s="1787">
        <v>2.1</v>
      </c>
      <c r="F27" s="1723"/>
      <c r="G27" s="911"/>
      <c r="H27" s="906"/>
      <c r="I27" s="911"/>
      <c r="J27" s="336"/>
      <c r="K27" s="1363"/>
      <c r="L27" s="1362"/>
      <c r="M27" s="843"/>
      <c r="N27" s="843"/>
      <c r="O27" s="843"/>
      <c r="P27" s="1363"/>
    </row>
    <row r="28" spans="1:16">
      <c r="A28" s="1765">
        <f t="shared" si="2"/>
        <v>11</v>
      </c>
      <c r="B28" s="686"/>
      <c r="C28" s="1771" t="s">
        <v>4056</v>
      </c>
      <c r="D28" s="682" t="s">
        <v>108</v>
      </c>
      <c r="E28" s="1787">
        <v>0.98</v>
      </c>
      <c r="F28" s="1723"/>
      <c r="G28" s="911"/>
      <c r="H28" s="906"/>
      <c r="I28" s="911"/>
      <c r="J28" s="336"/>
      <c r="K28" s="1363"/>
      <c r="L28" s="1362"/>
      <c r="M28" s="843"/>
      <c r="N28" s="843"/>
      <c r="O28" s="843"/>
      <c r="P28" s="1363"/>
    </row>
    <row r="29" spans="1:16">
      <c r="A29" s="1765">
        <f t="shared" si="2"/>
        <v>12</v>
      </c>
      <c r="B29" s="686"/>
      <c r="C29" s="1771" t="s">
        <v>4057</v>
      </c>
      <c r="D29" s="682" t="s">
        <v>108</v>
      </c>
      <c r="E29" s="1787">
        <v>1.1099999999999999</v>
      </c>
      <c r="F29" s="1723"/>
      <c r="G29" s="911"/>
      <c r="H29" s="906"/>
      <c r="I29" s="911"/>
      <c r="J29" s="336"/>
      <c r="K29" s="1363"/>
      <c r="L29" s="1362"/>
      <c r="M29" s="843"/>
      <c r="N29" s="843"/>
      <c r="O29" s="843"/>
      <c r="P29" s="1363"/>
    </row>
    <row r="30" spans="1:16">
      <c r="A30" s="1765">
        <f t="shared" si="2"/>
        <v>13</v>
      </c>
      <c r="B30" s="686"/>
      <c r="C30" s="1771" t="s">
        <v>4058</v>
      </c>
      <c r="D30" s="682" t="s">
        <v>108</v>
      </c>
      <c r="E30" s="1787">
        <v>0.53</v>
      </c>
      <c r="F30" s="1723"/>
      <c r="G30" s="911"/>
      <c r="H30" s="906"/>
      <c r="I30" s="911"/>
      <c r="J30" s="336"/>
      <c r="K30" s="1363"/>
      <c r="L30" s="1362"/>
      <c r="M30" s="843"/>
      <c r="N30" s="843"/>
      <c r="O30" s="843"/>
      <c r="P30" s="1363"/>
    </row>
    <row r="31" spans="1:16">
      <c r="A31" s="1765">
        <f t="shared" si="2"/>
        <v>14</v>
      </c>
      <c r="B31" s="686"/>
      <c r="C31" s="1771" t="s">
        <v>4059</v>
      </c>
      <c r="D31" s="682" t="s">
        <v>108</v>
      </c>
      <c r="E31" s="1787">
        <v>0.38</v>
      </c>
      <c r="F31" s="1723"/>
      <c r="G31" s="911"/>
      <c r="H31" s="906"/>
      <c r="I31" s="911"/>
      <c r="J31" s="336"/>
      <c r="K31" s="1363"/>
      <c r="L31" s="1362"/>
      <c r="M31" s="843"/>
      <c r="N31" s="843"/>
      <c r="O31" s="843"/>
      <c r="P31" s="1363"/>
    </row>
    <row r="32" spans="1:16">
      <c r="A32" s="1765">
        <f t="shared" si="2"/>
        <v>15</v>
      </c>
      <c r="B32" s="686"/>
      <c r="C32" s="1771" t="s">
        <v>4060</v>
      </c>
      <c r="D32" s="682" t="s">
        <v>108</v>
      </c>
      <c r="E32" s="1787">
        <v>1.42</v>
      </c>
      <c r="F32" s="1723"/>
      <c r="G32" s="911"/>
      <c r="H32" s="906"/>
      <c r="I32" s="911"/>
      <c r="J32" s="336"/>
      <c r="K32" s="1363"/>
      <c r="L32" s="1362"/>
      <c r="M32" s="843"/>
      <c r="N32" s="843"/>
      <c r="O32" s="843"/>
      <c r="P32" s="1363"/>
    </row>
    <row r="33" spans="1:16">
      <c r="A33" s="1765">
        <f t="shared" si="2"/>
        <v>16</v>
      </c>
      <c r="B33" s="686"/>
      <c r="C33" s="1771" t="s">
        <v>4061</v>
      </c>
      <c r="D33" s="682" t="s">
        <v>108</v>
      </c>
      <c r="E33" s="1787">
        <v>0.47</v>
      </c>
      <c r="F33" s="1723"/>
      <c r="G33" s="911"/>
      <c r="H33" s="906"/>
      <c r="I33" s="911"/>
      <c r="J33" s="336"/>
      <c r="K33" s="1363"/>
      <c r="L33" s="1362"/>
      <c r="M33" s="843"/>
      <c r="N33" s="843"/>
      <c r="O33" s="843"/>
      <c r="P33" s="1363"/>
    </row>
    <row r="34" spans="1:16">
      <c r="A34" s="1765">
        <f t="shared" si="2"/>
        <v>17</v>
      </c>
      <c r="B34" s="686"/>
      <c r="C34" s="1771" t="s">
        <v>4062</v>
      </c>
      <c r="D34" s="682" t="s">
        <v>108</v>
      </c>
      <c r="E34" s="1787">
        <v>2.36</v>
      </c>
      <c r="F34" s="1723"/>
      <c r="G34" s="911"/>
      <c r="H34" s="906"/>
      <c r="I34" s="911"/>
      <c r="J34" s="336"/>
      <c r="K34" s="1363"/>
      <c r="L34" s="1362"/>
      <c r="M34" s="843"/>
      <c r="N34" s="843"/>
      <c r="O34" s="843"/>
      <c r="P34" s="1363"/>
    </row>
    <row r="35" spans="1:16">
      <c r="A35" s="1765">
        <f t="shared" si="2"/>
        <v>18</v>
      </c>
      <c r="B35" s="686"/>
      <c r="C35" s="1771" t="s">
        <v>4063</v>
      </c>
      <c r="D35" s="682" t="s">
        <v>108</v>
      </c>
      <c r="E35" s="1787">
        <v>2.2199999999999998</v>
      </c>
      <c r="F35" s="1723"/>
      <c r="G35" s="911"/>
      <c r="H35" s="906"/>
      <c r="I35" s="911"/>
      <c r="J35" s="336"/>
      <c r="K35" s="1363"/>
      <c r="L35" s="1362"/>
      <c r="M35" s="843"/>
      <c r="N35" s="843"/>
      <c r="O35" s="843"/>
      <c r="P35" s="1363"/>
    </row>
    <row r="36" spans="1:16">
      <c r="A36" s="1765">
        <f t="shared" si="2"/>
        <v>19</v>
      </c>
      <c r="B36" s="686"/>
      <c r="C36" s="1771" t="s">
        <v>4064</v>
      </c>
      <c r="D36" s="682" t="s">
        <v>108</v>
      </c>
      <c r="E36" s="1787">
        <v>14.129999999999999</v>
      </c>
      <c r="F36" s="1723"/>
      <c r="G36" s="911"/>
      <c r="H36" s="906"/>
      <c r="I36" s="911"/>
      <c r="J36" s="336"/>
      <c r="K36" s="1363"/>
      <c r="L36" s="1362"/>
      <c r="M36" s="843"/>
      <c r="N36" s="843"/>
      <c r="O36" s="843"/>
      <c r="P36" s="1363"/>
    </row>
    <row r="37" spans="1:16">
      <c r="A37" s="1765">
        <f t="shared" si="2"/>
        <v>20</v>
      </c>
      <c r="B37" s="686"/>
      <c r="C37" s="1771" t="s">
        <v>4065</v>
      </c>
      <c r="D37" s="682" t="s">
        <v>108</v>
      </c>
      <c r="E37" s="1787">
        <v>1.06</v>
      </c>
      <c r="F37" s="1723"/>
      <c r="G37" s="911"/>
      <c r="H37" s="906"/>
      <c r="I37" s="911"/>
      <c r="J37" s="336"/>
      <c r="K37" s="1363"/>
      <c r="L37" s="1362"/>
      <c r="M37" s="843"/>
      <c r="N37" s="843"/>
      <c r="O37" s="843"/>
      <c r="P37" s="1363"/>
    </row>
    <row r="38" spans="1:16">
      <c r="A38" s="1765">
        <f t="shared" si="2"/>
        <v>21</v>
      </c>
      <c r="B38" s="686"/>
      <c r="C38" s="1771" t="s">
        <v>4066</v>
      </c>
      <c r="D38" s="682" t="s">
        <v>108</v>
      </c>
      <c r="E38" s="1787">
        <v>1.21</v>
      </c>
      <c r="F38" s="1723"/>
      <c r="G38" s="911"/>
      <c r="H38" s="906"/>
      <c r="I38" s="911"/>
      <c r="J38" s="336"/>
      <c r="K38" s="1363"/>
      <c r="L38" s="1362"/>
      <c r="M38" s="843"/>
      <c r="N38" s="843"/>
      <c r="O38" s="843"/>
      <c r="P38" s="1363"/>
    </row>
    <row r="39" spans="1:16">
      <c r="A39" s="1765">
        <f t="shared" si="2"/>
        <v>22</v>
      </c>
      <c r="B39" s="686"/>
      <c r="C39" s="1771" t="s">
        <v>4067</v>
      </c>
      <c r="D39" s="682" t="s">
        <v>108</v>
      </c>
      <c r="E39" s="1787">
        <v>0.94</v>
      </c>
      <c r="F39" s="1723"/>
      <c r="G39" s="911"/>
      <c r="H39" s="906"/>
      <c r="I39" s="911"/>
      <c r="J39" s="336"/>
      <c r="K39" s="1363"/>
      <c r="L39" s="1362"/>
      <c r="M39" s="843"/>
      <c r="N39" s="843"/>
      <c r="O39" s="843"/>
      <c r="P39" s="1363"/>
    </row>
    <row r="40" spans="1:16">
      <c r="A40" s="1765">
        <f t="shared" si="2"/>
        <v>23</v>
      </c>
      <c r="B40" s="686"/>
      <c r="C40" s="1771" t="s">
        <v>4068</v>
      </c>
      <c r="D40" s="682" t="s">
        <v>108</v>
      </c>
      <c r="E40" s="1787">
        <v>4.91</v>
      </c>
      <c r="F40" s="1723"/>
      <c r="G40" s="911"/>
      <c r="H40" s="906"/>
      <c r="I40" s="911"/>
      <c r="J40" s="336"/>
      <c r="K40" s="1363"/>
      <c r="L40" s="1362"/>
      <c r="M40" s="843"/>
      <c r="N40" s="843"/>
      <c r="O40" s="843"/>
      <c r="P40" s="1363"/>
    </row>
    <row r="41" spans="1:16">
      <c r="A41" s="1765">
        <f t="shared" si="2"/>
        <v>24</v>
      </c>
      <c r="B41" s="686"/>
      <c r="C41" s="1771" t="s">
        <v>4069</v>
      </c>
      <c r="D41" s="682" t="s">
        <v>108</v>
      </c>
      <c r="E41" s="1787">
        <v>3.24</v>
      </c>
      <c r="F41" s="1723"/>
      <c r="G41" s="911"/>
      <c r="H41" s="906"/>
      <c r="I41" s="911"/>
      <c r="J41" s="336"/>
      <c r="K41" s="1363"/>
      <c r="L41" s="1362"/>
      <c r="M41" s="843"/>
      <c r="N41" s="843"/>
      <c r="O41" s="843"/>
      <c r="P41" s="1363"/>
    </row>
    <row r="42" spans="1:16">
      <c r="A42" s="1765">
        <f t="shared" si="2"/>
        <v>25</v>
      </c>
      <c r="B42" s="686"/>
      <c r="C42" s="1771" t="s">
        <v>4070</v>
      </c>
      <c r="D42" s="682" t="s">
        <v>108</v>
      </c>
      <c r="E42" s="1787">
        <v>1.79</v>
      </c>
      <c r="F42" s="1723"/>
      <c r="G42" s="911"/>
      <c r="H42" s="906"/>
      <c r="I42" s="911"/>
      <c r="J42" s="336"/>
      <c r="K42" s="1363"/>
      <c r="L42" s="1362"/>
      <c r="M42" s="843"/>
      <c r="N42" s="843"/>
      <c r="O42" s="843"/>
      <c r="P42" s="1363"/>
    </row>
    <row r="43" spans="1:16">
      <c r="A43" s="1765">
        <f t="shared" si="2"/>
        <v>26</v>
      </c>
      <c r="B43" s="686"/>
      <c r="C43" s="1771" t="s">
        <v>4071</v>
      </c>
      <c r="D43" s="682" t="s">
        <v>108</v>
      </c>
      <c r="E43" s="1787">
        <v>1.53</v>
      </c>
      <c r="F43" s="1723"/>
      <c r="G43" s="911"/>
      <c r="H43" s="906"/>
      <c r="I43" s="911"/>
      <c r="J43" s="336"/>
      <c r="K43" s="1363"/>
      <c r="L43" s="1362"/>
      <c r="M43" s="843"/>
      <c r="N43" s="843"/>
      <c r="O43" s="843"/>
      <c r="P43" s="1363"/>
    </row>
    <row r="44" spans="1:16">
      <c r="A44" s="1765">
        <f t="shared" si="2"/>
        <v>27</v>
      </c>
      <c r="B44" s="686"/>
      <c r="C44" s="1771" t="s">
        <v>4072</v>
      </c>
      <c r="D44" s="682" t="s">
        <v>108</v>
      </c>
      <c r="E44" s="1787">
        <v>1.58</v>
      </c>
      <c r="F44" s="1723"/>
      <c r="G44" s="911"/>
      <c r="H44" s="906"/>
      <c r="I44" s="911"/>
      <c r="J44" s="336"/>
      <c r="K44" s="1363"/>
      <c r="L44" s="1362"/>
      <c r="M44" s="843"/>
      <c r="N44" s="843"/>
      <c r="O44" s="843"/>
      <c r="P44" s="1363"/>
    </row>
    <row r="45" spans="1:16">
      <c r="A45" s="1765">
        <f t="shared" si="2"/>
        <v>28</v>
      </c>
      <c r="B45" s="686"/>
      <c r="C45" s="1771" t="s">
        <v>4073</v>
      </c>
      <c r="D45" s="682" t="s">
        <v>108</v>
      </c>
      <c r="E45" s="1787">
        <v>3.44</v>
      </c>
      <c r="F45" s="1723"/>
      <c r="G45" s="911"/>
      <c r="H45" s="906"/>
      <c r="I45" s="911"/>
      <c r="J45" s="336"/>
      <c r="K45" s="1363"/>
      <c r="L45" s="1362"/>
      <c r="M45" s="843"/>
      <c r="N45" s="843"/>
      <c r="O45" s="843"/>
      <c r="P45" s="1363"/>
    </row>
    <row r="46" spans="1:16">
      <c r="A46" s="1765">
        <f t="shared" si="2"/>
        <v>29</v>
      </c>
      <c r="B46" s="686"/>
      <c r="C46" s="1771" t="s">
        <v>4074</v>
      </c>
      <c r="D46" s="682" t="s">
        <v>108</v>
      </c>
      <c r="E46" s="1787">
        <v>1.78</v>
      </c>
      <c r="F46" s="1723"/>
      <c r="G46" s="911"/>
      <c r="H46" s="906"/>
      <c r="I46" s="911"/>
      <c r="J46" s="336"/>
      <c r="K46" s="1363"/>
      <c r="L46" s="1362"/>
      <c r="M46" s="843"/>
      <c r="N46" s="843"/>
      <c r="O46" s="843"/>
      <c r="P46" s="1363"/>
    </row>
    <row r="47" spans="1:16">
      <c r="A47" s="1765">
        <f t="shared" si="2"/>
        <v>30</v>
      </c>
      <c r="B47" s="686"/>
      <c r="C47" s="1771" t="s">
        <v>4075</v>
      </c>
      <c r="D47" s="682" t="s">
        <v>108</v>
      </c>
      <c r="E47" s="1787">
        <v>1.91</v>
      </c>
      <c r="F47" s="1723"/>
      <c r="G47" s="911"/>
      <c r="H47" s="906"/>
      <c r="I47" s="911"/>
      <c r="J47" s="336"/>
      <c r="K47" s="1363"/>
      <c r="L47" s="1362"/>
      <c r="M47" s="843"/>
      <c r="N47" s="843"/>
      <c r="O47" s="843"/>
      <c r="P47" s="1363"/>
    </row>
    <row r="48" spans="1:16">
      <c r="A48" s="1765">
        <f t="shared" si="2"/>
        <v>31</v>
      </c>
      <c r="B48" s="686"/>
      <c r="C48" s="1771" t="s">
        <v>4076</v>
      </c>
      <c r="D48" s="682" t="s">
        <v>108</v>
      </c>
      <c r="E48" s="1787">
        <v>2</v>
      </c>
      <c r="F48" s="1723"/>
      <c r="G48" s="911"/>
      <c r="H48" s="906"/>
      <c r="I48" s="911"/>
      <c r="J48" s="336"/>
      <c r="K48" s="1363"/>
      <c r="L48" s="1362"/>
      <c r="M48" s="843"/>
      <c r="N48" s="843"/>
      <c r="O48" s="843"/>
      <c r="P48" s="1363"/>
    </row>
    <row r="49" spans="1:16">
      <c r="A49" s="1765">
        <f t="shared" si="2"/>
        <v>32</v>
      </c>
      <c r="B49" s="686"/>
      <c r="C49" s="1771" t="s">
        <v>4077</v>
      </c>
      <c r="D49" s="682" t="s">
        <v>108</v>
      </c>
      <c r="E49" s="1787">
        <v>5.99</v>
      </c>
      <c r="F49" s="1723"/>
      <c r="G49" s="911"/>
      <c r="H49" s="906"/>
      <c r="I49" s="911"/>
      <c r="J49" s="336"/>
      <c r="K49" s="1363"/>
      <c r="L49" s="1362"/>
      <c r="M49" s="843"/>
      <c r="N49" s="843"/>
      <c r="O49" s="843"/>
      <c r="P49" s="1363"/>
    </row>
    <row r="50" spans="1:16">
      <c r="A50" s="1765">
        <f t="shared" si="2"/>
        <v>33</v>
      </c>
      <c r="B50" s="686"/>
      <c r="C50" s="1771" t="s">
        <v>4078</v>
      </c>
      <c r="D50" s="682" t="s">
        <v>108</v>
      </c>
      <c r="E50" s="1787">
        <v>2.54</v>
      </c>
      <c r="F50" s="1723"/>
      <c r="G50" s="911"/>
      <c r="H50" s="906"/>
      <c r="I50" s="911"/>
      <c r="J50" s="336"/>
      <c r="K50" s="1363"/>
      <c r="L50" s="1362"/>
      <c r="M50" s="843"/>
      <c r="N50" s="843"/>
      <c r="O50" s="843"/>
      <c r="P50" s="1363"/>
    </row>
    <row r="51" spans="1:16">
      <c r="A51" s="1765">
        <f t="shared" si="2"/>
        <v>34</v>
      </c>
      <c r="B51" s="686"/>
      <c r="C51" s="1771" t="s">
        <v>4079</v>
      </c>
      <c r="D51" s="682" t="s">
        <v>108</v>
      </c>
      <c r="E51" s="1787">
        <v>2.63</v>
      </c>
      <c r="F51" s="1723"/>
      <c r="G51" s="911"/>
      <c r="H51" s="906"/>
      <c r="I51" s="911"/>
      <c r="J51" s="336"/>
      <c r="K51" s="1363"/>
      <c r="L51" s="1362"/>
      <c r="M51" s="843"/>
      <c r="N51" s="843"/>
      <c r="O51" s="843"/>
      <c r="P51" s="1363"/>
    </row>
    <row r="52" spans="1:16">
      <c r="A52" s="1765">
        <f t="shared" si="2"/>
        <v>35</v>
      </c>
      <c r="B52" s="686"/>
      <c r="C52" s="1771" t="s">
        <v>4080</v>
      </c>
      <c r="D52" s="682" t="s">
        <v>108</v>
      </c>
      <c r="E52" s="1787">
        <v>4.4400000000000004</v>
      </c>
      <c r="F52" s="1723"/>
      <c r="G52" s="911"/>
      <c r="H52" s="906"/>
      <c r="I52" s="911"/>
      <c r="J52" s="336"/>
      <c r="K52" s="1363"/>
      <c r="L52" s="1362"/>
      <c r="M52" s="843"/>
      <c r="N52" s="843"/>
      <c r="O52" s="843"/>
      <c r="P52" s="1363"/>
    </row>
    <row r="53" spans="1:16">
      <c r="A53" s="1765">
        <f t="shared" si="2"/>
        <v>36</v>
      </c>
      <c r="B53" s="686"/>
      <c r="C53" s="1771" t="s">
        <v>4081</v>
      </c>
      <c r="D53" s="682" t="s">
        <v>108</v>
      </c>
      <c r="E53" s="1787">
        <v>12.58</v>
      </c>
      <c r="F53" s="1723"/>
      <c r="G53" s="911"/>
      <c r="H53" s="906"/>
      <c r="I53" s="911"/>
      <c r="J53" s="336"/>
      <c r="K53" s="1363"/>
      <c r="L53" s="1362"/>
      <c r="M53" s="843"/>
      <c r="N53" s="843"/>
      <c r="O53" s="843"/>
      <c r="P53" s="1363"/>
    </row>
    <row r="54" spans="1:16">
      <c r="A54" s="1765">
        <f t="shared" si="2"/>
        <v>37</v>
      </c>
      <c r="B54" s="686"/>
      <c r="C54" s="1771" t="s">
        <v>4082</v>
      </c>
      <c r="D54" s="682" t="s">
        <v>108</v>
      </c>
      <c r="E54" s="1787">
        <v>0.4</v>
      </c>
      <c r="F54" s="1723"/>
      <c r="G54" s="911"/>
      <c r="H54" s="906"/>
      <c r="I54" s="911"/>
      <c r="J54" s="336"/>
      <c r="K54" s="1363"/>
      <c r="L54" s="1362"/>
      <c r="M54" s="843"/>
      <c r="N54" s="843"/>
      <c r="O54" s="843"/>
      <c r="P54" s="1363"/>
    </row>
    <row r="55" spans="1:16">
      <c r="A55" s="1765">
        <f t="shared" si="2"/>
        <v>38</v>
      </c>
      <c r="B55" s="686"/>
      <c r="C55" s="1771" t="s">
        <v>4083</v>
      </c>
      <c r="D55" s="682" t="s">
        <v>108</v>
      </c>
      <c r="E55" s="1787">
        <v>0.41000000000000003</v>
      </c>
      <c r="F55" s="1723"/>
      <c r="G55" s="911"/>
      <c r="H55" s="906"/>
      <c r="I55" s="911"/>
      <c r="J55" s="336"/>
      <c r="K55" s="1363"/>
      <c r="L55" s="1362"/>
      <c r="M55" s="843"/>
      <c r="N55" s="843"/>
      <c r="O55" s="843"/>
      <c r="P55" s="1363"/>
    </row>
    <row r="56" spans="1:16">
      <c r="A56" s="1765">
        <f t="shared" si="2"/>
        <v>39</v>
      </c>
      <c r="B56" s="686"/>
      <c r="C56" s="1771" t="s">
        <v>4084</v>
      </c>
      <c r="D56" s="682" t="s">
        <v>108</v>
      </c>
      <c r="E56" s="1787">
        <v>0.21</v>
      </c>
      <c r="F56" s="1723"/>
      <c r="G56" s="911"/>
      <c r="H56" s="906"/>
      <c r="I56" s="911"/>
      <c r="J56" s="336"/>
      <c r="K56" s="1363"/>
      <c r="L56" s="1362"/>
      <c r="M56" s="843"/>
      <c r="N56" s="843"/>
      <c r="O56" s="843"/>
      <c r="P56" s="1363"/>
    </row>
    <row r="57" spans="1:16">
      <c r="A57" s="1765">
        <f t="shared" si="2"/>
        <v>40</v>
      </c>
      <c r="B57" s="686"/>
      <c r="C57" s="1771" t="s">
        <v>4085</v>
      </c>
      <c r="D57" s="682" t="s">
        <v>108</v>
      </c>
      <c r="E57" s="1787">
        <v>0.89</v>
      </c>
      <c r="F57" s="1723"/>
      <c r="G57" s="911"/>
      <c r="H57" s="906"/>
      <c r="I57" s="911"/>
      <c r="J57" s="336"/>
      <c r="K57" s="1363"/>
      <c r="L57" s="1362"/>
      <c r="M57" s="843"/>
      <c r="N57" s="843"/>
      <c r="O57" s="843"/>
      <c r="P57" s="1363"/>
    </row>
    <row r="58" spans="1:16">
      <c r="A58" s="1765">
        <f t="shared" si="2"/>
        <v>41</v>
      </c>
      <c r="B58" s="686"/>
      <c r="C58" s="1771" t="s">
        <v>4086</v>
      </c>
      <c r="D58" s="682" t="s">
        <v>108</v>
      </c>
      <c r="E58" s="1787">
        <v>4.0199999999999996</v>
      </c>
      <c r="F58" s="1723"/>
      <c r="G58" s="911"/>
      <c r="H58" s="906"/>
      <c r="I58" s="911"/>
      <c r="J58" s="336"/>
      <c r="K58" s="1363"/>
      <c r="L58" s="1362"/>
      <c r="M58" s="843"/>
      <c r="N58" s="843"/>
      <c r="O58" s="843"/>
      <c r="P58" s="1363"/>
    </row>
    <row r="59" spans="1:16">
      <c r="A59" s="1765">
        <f t="shared" si="2"/>
        <v>42</v>
      </c>
      <c r="B59" s="686"/>
      <c r="C59" s="1771" t="s">
        <v>4087</v>
      </c>
      <c r="D59" s="682" t="s">
        <v>108</v>
      </c>
      <c r="E59" s="1787">
        <v>3.16</v>
      </c>
      <c r="F59" s="1723"/>
      <c r="G59" s="911"/>
      <c r="H59" s="906"/>
      <c r="I59" s="911"/>
      <c r="J59" s="336"/>
      <c r="K59" s="1363"/>
      <c r="L59" s="1362"/>
      <c r="M59" s="843"/>
      <c r="N59" s="843"/>
      <c r="O59" s="843"/>
      <c r="P59" s="1363"/>
    </row>
    <row r="60" spans="1:16">
      <c r="A60" s="1765">
        <f t="shared" si="2"/>
        <v>43</v>
      </c>
      <c r="B60" s="686"/>
      <c r="C60" s="1771" t="s">
        <v>4088</v>
      </c>
      <c r="D60" s="682" t="s">
        <v>108</v>
      </c>
      <c r="E60" s="1787">
        <v>1.87</v>
      </c>
      <c r="F60" s="1723"/>
      <c r="G60" s="911"/>
      <c r="H60" s="906"/>
      <c r="I60" s="911"/>
      <c r="J60" s="336"/>
      <c r="K60" s="1363"/>
      <c r="L60" s="1362"/>
      <c r="M60" s="843"/>
      <c r="N60" s="843"/>
      <c r="O60" s="843"/>
      <c r="P60" s="1363"/>
    </row>
    <row r="61" spans="1:16">
      <c r="A61" s="1765">
        <f t="shared" si="2"/>
        <v>44</v>
      </c>
      <c r="B61" s="686"/>
      <c r="C61" s="1771" t="s">
        <v>4089</v>
      </c>
      <c r="D61" s="682" t="s">
        <v>108</v>
      </c>
      <c r="E61" s="1787">
        <v>2.38</v>
      </c>
      <c r="F61" s="1723"/>
      <c r="G61" s="911"/>
      <c r="H61" s="906"/>
      <c r="I61" s="911"/>
      <c r="J61" s="336"/>
      <c r="K61" s="1363"/>
      <c r="L61" s="1362"/>
      <c r="M61" s="843"/>
      <c r="N61" s="843"/>
      <c r="O61" s="843"/>
      <c r="P61" s="1363"/>
    </row>
    <row r="62" spans="1:16">
      <c r="A62" s="1765">
        <f t="shared" si="2"/>
        <v>45</v>
      </c>
      <c r="B62" s="686"/>
      <c r="C62" s="1771" t="s">
        <v>4090</v>
      </c>
      <c r="D62" s="682" t="s">
        <v>108</v>
      </c>
      <c r="E62" s="1787">
        <v>5.88</v>
      </c>
      <c r="F62" s="1723"/>
      <c r="G62" s="911"/>
      <c r="H62" s="906"/>
      <c r="I62" s="911"/>
      <c r="J62" s="336"/>
      <c r="K62" s="1363"/>
      <c r="L62" s="1362"/>
      <c r="M62" s="843"/>
      <c r="N62" s="843"/>
      <c r="O62" s="843"/>
      <c r="P62" s="1363"/>
    </row>
    <row r="63" spans="1:16">
      <c r="A63" s="1765">
        <f t="shared" si="2"/>
        <v>46</v>
      </c>
      <c r="B63" s="686"/>
      <c r="C63" s="1773" t="s">
        <v>109</v>
      </c>
      <c r="D63" s="682" t="s">
        <v>108</v>
      </c>
      <c r="E63" s="1789">
        <v>17.402000000000001</v>
      </c>
      <c r="F63" s="1723"/>
      <c r="G63" s="911"/>
      <c r="H63" s="906"/>
      <c r="I63" s="911"/>
      <c r="J63" s="336"/>
      <c r="K63" s="1363"/>
      <c r="L63" s="1362"/>
      <c r="M63" s="843"/>
      <c r="N63" s="843"/>
      <c r="O63" s="843"/>
      <c r="P63" s="1363"/>
    </row>
    <row r="64" spans="1:16">
      <c r="A64" s="974"/>
      <c r="B64" s="686"/>
      <c r="C64" s="1772" t="s">
        <v>2590</v>
      </c>
      <c r="D64" s="682"/>
      <c r="E64" s="1787"/>
      <c r="F64" s="1782"/>
      <c r="G64" s="1367"/>
      <c r="H64" s="1366"/>
      <c r="I64" s="1366"/>
      <c r="J64" s="1366"/>
      <c r="K64" s="1365"/>
      <c r="L64" s="1364"/>
      <c r="M64" s="1366"/>
      <c r="N64" s="1366"/>
      <c r="O64" s="1366"/>
      <c r="P64" s="1365"/>
    </row>
    <row r="65" spans="1:16" s="30" customFormat="1" ht="20.399999999999999">
      <c r="A65" s="683">
        <f>A63+1</f>
        <v>47</v>
      </c>
      <c r="B65" s="1767"/>
      <c r="C65" s="946" t="s">
        <v>2591</v>
      </c>
      <c r="D65" s="682" t="s">
        <v>4476</v>
      </c>
      <c r="E65" s="683">
        <v>3.66</v>
      </c>
      <c r="F65" s="1783"/>
      <c r="G65" s="336"/>
      <c r="H65" s="336"/>
      <c r="I65" s="336"/>
      <c r="J65" s="336"/>
      <c r="K65" s="337"/>
      <c r="L65" s="338"/>
      <c r="M65" s="339"/>
      <c r="N65" s="339"/>
      <c r="O65" s="339"/>
      <c r="P65" s="340"/>
    </row>
    <row r="66" spans="1:16">
      <c r="A66" s="1506"/>
      <c r="B66" s="1768"/>
      <c r="C66" s="1776"/>
      <c r="D66" s="1778"/>
      <c r="E66" s="1790"/>
      <c r="F66" s="1784"/>
      <c r="G66" s="1395"/>
      <c r="H66" s="1397"/>
      <c r="I66" s="1396"/>
      <c r="J66" s="1396"/>
      <c r="K66" s="1398"/>
      <c r="L66" s="1360"/>
      <c r="M66" s="1396"/>
      <c r="N66" s="1396"/>
      <c r="O66" s="1396"/>
      <c r="P66" s="1398"/>
    </row>
    <row r="67" spans="1:16" s="274" customFormat="1">
      <c r="A67" s="503"/>
      <c r="B67" s="504"/>
      <c r="C67" s="505" t="s">
        <v>29</v>
      </c>
      <c r="D67" s="506"/>
      <c r="E67" s="541"/>
      <c r="F67" s="507"/>
      <c r="G67" s="507"/>
      <c r="H67" s="507"/>
      <c r="I67" s="507"/>
      <c r="J67" s="507"/>
      <c r="K67" s="507"/>
      <c r="L67" s="508">
        <f>SUM($L$13:L66)</f>
        <v>0</v>
      </c>
      <c r="M67" s="508">
        <f>SUM($M$13:M66)</f>
        <v>0</v>
      </c>
      <c r="N67" s="508">
        <f>SUM($N$13:N66)</f>
        <v>0</v>
      </c>
      <c r="O67" s="508">
        <f>SUM($O$13:O66)</f>
        <v>0</v>
      </c>
      <c r="P67" s="509">
        <f>SUM($P$13:P66)</f>
        <v>0</v>
      </c>
    </row>
    <row r="68" spans="1:16">
      <c r="D68" s="78"/>
      <c r="E68" s="78"/>
      <c r="F68" s="78"/>
      <c r="G68" s="78"/>
      <c r="I68" s="2"/>
      <c r="J68" s="2"/>
      <c r="K68" s="2"/>
      <c r="L68" s="2"/>
      <c r="M68" s="3"/>
      <c r="N68" s="3"/>
      <c r="O68" s="3"/>
      <c r="P68" s="3"/>
    </row>
    <row r="69" spans="1:16">
      <c r="D69" s="291"/>
      <c r="E69" s="291"/>
      <c r="F69" s="291"/>
      <c r="G69" s="291"/>
      <c r="H69" s="292"/>
      <c r="I69" s="292"/>
      <c r="J69" s="292"/>
      <c r="K69" s="36"/>
      <c r="L69" s="36"/>
      <c r="M69" s="29"/>
      <c r="N69" s="29"/>
      <c r="O69" s="29"/>
      <c r="P69" s="29"/>
    </row>
    <row r="70" spans="1:16">
      <c r="H70" s="18"/>
      <c r="I70" s="18"/>
      <c r="J70" s="18"/>
      <c r="K70" s="18"/>
      <c r="L70" s="18"/>
      <c r="M70" s="18"/>
      <c r="N70" s="18"/>
      <c r="O70" s="18"/>
      <c r="P70" s="18"/>
    </row>
    <row r="78" spans="1:16">
      <c r="I78" s="1359"/>
    </row>
  </sheetData>
  <autoFilter ref="A12:P67" xr:uid="{00000000-0009-0000-0000-00000A000000}"/>
  <mergeCells count="1">
    <mergeCell ref="F10:K10"/>
  </mergeCells>
  <printOptions horizontalCentered="1" gridLines="1"/>
  <pageMargins left="0" right="0" top="0.98425196850393704" bottom="0.51181102362204722" header="0.51181102362204722" footer="0.31496062992125984"/>
  <pageSetup paperSize="9" scale="69" orientation="landscape" r:id="rId1"/>
  <headerFooter alignWithMargins="0">
    <oddFooter>&amp;C&amp;A&amp;R&amp;P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0BEF-A0F5-48BC-AB1A-E66969DB7083}">
  <sheetPr>
    <tabColor rgb="FFFFFF00"/>
  </sheetPr>
  <dimension ref="A1:P481"/>
  <sheetViews>
    <sheetView zoomScale="70" zoomScaleNormal="70" zoomScaleSheetLayoutView="85" workbookViewId="0">
      <selection activeCell="I19" sqref="I19"/>
    </sheetView>
  </sheetViews>
  <sheetFormatPr defaultColWidth="9.109375" defaultRowHeight="13.2"/>
  <cols>
    <col min="1" max="1" width="8" style="11" customWidth="1"/>
    <col min="2" max="2" width="6.21875" style="12" bestFit="1" customWidth="1"/>
    <col min="3" max="3" width="67.777343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33203125" style="11" customWidth="1"/>
    <col min="14" max="14" width="12" style="11" customWidth="1"/>
    <col min="15" max="15" width="10.88671875" style="11" customWidth="1"/>
    <col min="16" max="16" width="14.88671875" style="11" customWidth="1"/>
    <col min="17" max="16384" width="9.109375" style="11"/>
  </cols>
  <sheetData>
    <row r="1" spans="1:16">
      <c r="B1" s="7"/>
      <c r="C1" s="8"/>
      <c r="D1" s="8"/>
      <c r="E1" s="15"/>
      <c r="F1" s="9" t="s">
        <v>35</v>
      </c>
      <c r="G1" s="10" t="s">
        <v>753</v>
      </c>
      <c r="H1" s="9"/>
      <c r="J1" s="8"/>
      <c r="K1" s="8"/>
      <c r="L1" s="8"/>
      <c r="M1" s="8"/>
      <c r="N1" s="8"/>
      <c r="O1" s="8"/>
      <c r="P1" s="8"/>
    </row>
    <row r="2" spans="1:16">
      <c r="B2" s="7"/>
      <c r="C2" s="8"/>
      <c r="D2" s="8"/>
      <c r="E2" s="15"/>
      <c r="F2" s="8" t="s">
        <v>984</v>
      </c>
      <c r="G2" s="15"/>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v>0</v>
      </c>
      <c r="P6" s="17"/>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s="30" customFormat="1">
      <c r="A13" s="1456"/>
      <c r="B13" s="1455"/>
      <c r="C13" s="1454"/>
      <c r="D13" s="1453"/>
      <c r="E13" s="1803"/>
      <c r="F13" s="1801"/>
      <c r="G13" s="689"/>
      <c r="H13" s="1452"/>
      <c r="I13" s="1452"/>
      <c r="J13" s="1452"/>
      <c r="K13" s="1451"/>
      <c r="L13" s="1450"/>
      <c r="M13" s="544"/>
      <c r="N13" s="544"/>
      <c r="O13" s="544"/>
      <c r="P13" s="546"/>
    </row>
    <row r="14" spans="1:16" s="30" customFormat="1" ht="20.399999999999999">
      <c r="A14" s="536">
        <v>1</v>
      </c>
      <c r="B14" s="539"/>
      <c r="C14" s="572" t="s">
        <v>175</v>
      </c>
      <c r="D14" s="539" t="s">
        <v>103</v>
      </c>
      <c r="E14" s="1786">
        <v>1</v>
      </c>
      <c r="F14" s="1435"/>
      <c r="G14" s="495"/>
      <c r="H14" s="495"/>
      <c r="I14" s="495"/>
      <c r="J14" s="495"/>
      <c r="K14" s="704"/>
      <c r="L14" s="1174"/>
      <c r="M14" s="1170"/>
      <c r="N14" s="1170"/>
      <c r="O14" s="1170"/>
      <c r="P14" s="1171"/>
    </row>
    <row r="15" spans="1:16" s="30" customFormat="1">
      <c r="A15" s="537"/>
      <c r="B15" s="575"/>
      <c r="C15" s="571" t="s">
        <v>2606</v>
      </c>
      <c r="D15" s="539"/>
      <c r="E15" s="1804"/>
      <c r="F15" s="1435"/>
      <c r="G15" s="1170"/>
      <c r="H15" s="1170"/>
      <c r="I15" s="1170"/>
      <c r="J15" s="1170"/>
      <c r="K15" s="1171"/>
      <c r="L15" s="1174"/>
      <c r="M15" s="1170"/>
      <c r="N15" s="1170"/>
      <c r="O15" s="1170"/>
      <c r="P15" s="1171"/>
    </row>
    <row r="16" spans="1:16" s="30" customFormat="1">
      <c r="A16" s="537"/>
      <c r="B16" s="575"/>
      <c r="C16" s="571" t="s">
        <v>2605</v>
      </c>
      <c r="D16" s="1449"/>
      <c r="E16" s="1805"/>
      <c r="F16" s="1435"/>
      <c r="G16" s="1170"/>
      <c r="H16" s="1170"/>
      <c r="I16" s="1170"/>
      <c r="J16" s="1170"/>
      <c r="K16" s="1171"/>
      <c r="L16" s="1174"/>
      <c r="M16" s="1170"/>
      <c r="N16" s="1170"/>
      <c r="O16" s="1170"/>
      <c r="P16" s="1171"/>
    </row>
    <row r="17" spans="1:16" s="45" customFormat="1">
      <c r="A17" s="536"/>
      <c r="B17" s="539"/>
      <c r="C17" s="1462" t="s">
        <v>941</v>
      </c>
      <c r="D17" s="539"/>
      <c r="E17" s="539"/>
      <c r="F17" s="1435"/>
      <c r="G17" s="1170"/>
      <c r="H17" s="1170"/>
      <c r="I17" s="1170"/>
      <c r="J17" s="1170"/>
      <c r="K17" s="1171"/>
      <c r="L17" s="1174"/>
      <c r="M17" s="1170"/>
      <c r="N17" s="1170"/>
      <c r="O17" s="1170"/>
      <c r="P17" s="1171"/>
    </row>
    <row r="18" spans="1:16" s="45" customFormat="1" ht="51">
      <c r="A18" s="1448">
        <f>A14+1</f>
        <v>2</v>
      </c>
      <c r="B18" s="575"/>
      <c r="C18" s="572" t="s">
        <v>1019</v>
      </c>
      <c r="D18" s="539" t="s">
        <v>4473</v>
      </c>
      <c r="E18" s="1758">
        <v>14.25</v>
      </c>
      <c r="F18" s="1435"/>
      <c r="G18" s="495"/>
      <c r="H18" s="495"/>
      <c r="I18" s="495"/>
      <c r="J18" s="495"/>
      <c r="K18" s="704"/>
      <c r="L18" s="1174"/>
      <c r="M18" s="1170"/>
      <c r="N18" s="1170"/>
      <c r="O18" s="1170"/>
      <c r="P18" s="1171"/>
    </row>
    <row r="19" spans="1:16" s="45" customFormat="1" ht="51">
      <c r="A19" s="536">
        <f>A18+1</f>
        <v>3</v>
      </c>
      <c r="B19" s="575"/>
      <c r="C19" s="572" t="s">
        <v>1026</v>
      </c>
      <c r="D19" s="539" t="s">
        <v>4477</v>
      </c>
      <c r="E19" s="1785">
        <v>2.59</v>
      </c>
      <c r="F19" s="1725"/>
      <c r="G19" s="495"/>
      <c r="H19" s="495"/>
      <c r="I19" s="495"/>
      <c r="J19" s="495"/>
      <c r="K19" s="1460"/>
      <c r="L19" s="1459"/>
      <c r="M19" s="1024"/>
      <c r="N19" s="1024"/>
      <c r="O19" s="1024"/>
      <c r="P19" s="1460"/>
    </row>
    <row r="20" spans="1:16" s="45" customFormat="1" ht="30.6">
      <c r="A20" s="536">
        <f>A19+1</f>
        <v>4</v>
      </c>
      <c r="B20" s="575"/>
      <c r="C20" s="572" t="s">
        <v>970</v>
      </c>
      <c r="D20" s="539" t="s">
        <v>108</v>
      </c>
      <c r="E20" s="1759">
        <v>0.41</v>
      </c>
      <c r="F20" s="1725"/>
      <c r="G20" s="495"/>
      <c r="H20" s="495"/>
      <c r="I20" s="495"/>
      <c r="J20" s="495"/>
      <c r="K20" s="1460"/>
      <c r="L20" s="1459"/>
      <c r="M20" s="1024"/>
      <c r="N20" s="1024"/>
      <c r="O20" s="1024"/>
      <c r="P20" s="1460"/>
    </row>
    <row r="21" spans="1:16" s="30" customFormat="1">
      <c r="A21" s="537"/>
      <c r="B21" s="575"/>
      <c r="C21" s="571" t="s">
        <v>942</v>
      </c>
      <c r="D21" s="1449"/>
      <c r="E21" s="1805"/>
      <c r="F21" s="1435"/>
      <c r="G21" s="1170"/>
      <c r="H21" s="1170"/>
      <c r="I21" s="1170"/>
      <c r="J21" s="1170"/>
      <c r="K21" s="1171"/>
      <c r="L21" s="1174"/>
      <c r="M21" s="1170"/>
      <c r="N21" s="1170"/>
      <c r="O21" s="1170"/>
      <c r="P21" s="1171"/>
    </row>
    <row r="22" spans="1:16" s="45" customFormat="1">
      <c r="A22" s="536"/>
      <c r="B22" s="539"/>
      <c r="C22" s="1462" t="s">
        <v>943</v>
      </c>
      <c r="D22" s="539"/>
      <c r="E22" s="539"/>
      <c r="F22" s="1435"/>
      <c r="G22" s="1170"/>
      <c r="H22" s="1170"/>
      <c r="I22" s="1170"/>
      <c r="J22" s="1170"/>
      <c r="K22" s="1171"/>
      <c r="L22" s="1174"/>
      <c r="M22" s="1170"/>
      <c r="N22" s="1170"/>
      <c r="O22" s="1170"/>
      <c r="P22" s="1171"/>
    </row>
    <row r="23" spans="1:16" s="45" customFormat="1" ht="51">
      <c r="A23" s="536">
        <f>A20+1</f>
        <v>5</v>
      </c>
      <c r="B23" s="575"/>
      <c r="C23" s="572" t="s">
        <v>1019</v>
      </c>
      <c r="D23" s="539" t="s">
        <v>4473</v>
      </c>
      <c r="E23" s="1758">
        <v>1206.79</v>
      </c>
      <c r="F23" s="1435"/>
      <c r="G23" s="495"/>
      <c r="H23" s="495"/>
      <c r="I23" s="495"/>
      <c r="J23" s="495"/>
      <c r="K23" s="704"/>
      <c r="L23" s="1174"/>
      <c r="M23" s="1170"/>
      <c r="N23" s="1170"/>
      <c r="O23" s="1170"/>
      <c r="P23" s="1171"/>
    </row>
    <row r="24" spans="1:16" s="45" customFormat="1" ht="51">
      <c r="A24" s="536">
        <f>A23+1</f>
        <v>6</v>
      </c>
      <c r="B24" s="575"/>
      <c r="C24" s="572" t="s">
        <v>1026</v>
      </c>
      <c r="D24" s="539" t="s">
        <v>4477</v>
      </c>
      <c r="E24" s="1785">
        <v>274.27</v>
      </c>
      <c r="F24" s="1725"/>
      <c r="G24" s="495"/>
      <c r="H24" s="495"/>
      <c r="I24" s="495"/>
      <c r="J24" s="495"/>
      <c r="K24" s="1460"/>
      <c r="L24" s="1459"/>
      <c r="M24" s="1024"/>
      <c r="N24" s="1024"/>
      <c r="O24" s="1024"/>
      <c r="P24" s="1460"/>
    </row>
    <row r="25" spans="1:16" s="45" customFormat="1" ht="30.6">
      <c r="A25" s="536">
        <f>A24+1</f>
        <v>7</v>
      </c>
      <c r="B25" s="575"/>
      <c r="C25" s="572" t="s">
        <v>970</v>
      </c>
      <c r="D25" s="539" t="s">
        <v>108</v>
      </c>
      <c r="E25" s="1759">
        <v>43.88</v>
      </c>
      <c r="F25" s="1725"/>
      <c r="G25" s="495"/>
      <c r="H25" s="495"/>
      <c r="I25" s="495"/>
      <c r="J25" s="495"/>
      <c r="K25" s="1460"/>
      <c r="L25" s="1459"/>
      <c r="M25" s="1024"/>
      <c r="N25" s="1024"/>
      <c r="O25" s="1024"/>
      <c r="P25" s="1460"/>
    </row>
    <row r="26" spans="1:16" s="45" customFormat="1">
      <c r="A26" s="536"/>
      <c r="B26" s="539"/>
      <c r="C26" s="1462" t="s">
        <v>944</v>
      </c>
      <c r="D26" s="539"/>
      <c r="E26" s="539"/>
      <c r="F26" s="1435"/>
      <c r="G26" s="1170"/>
      <c r="H26" s="1170"/>
      <c r="I26" s="1170"/>
      <c r="J26" s="1170"/>
      <c r="K26" s="1171"/>
      <c r="L26" s="1174"/>
      <c r="M26" s="1170"/>
      <c r="N26" s="1170"/>
      <c r="O26" s="1170"/>
      <c r="P26" s="1171"/>
    </row>
    <row r="27" spans="1:16" s="45" customFormat="1" ht="51">
      <c r="A27" s="536">
        <f>A25+1</f>
        <v>8</v>
      </c>
      <c r="B27" s="575"/>
      <c r="C27" s="572" t="s">
        <v>1019</v>
      </c>
      <c r="D27" s="539" t="s">
        <v>4473</v>
      </c>
      <c r="E27" s="1760">
        <v>108.42</v>
      </c>
      <c r="F27" s="1435"/>
      <c r="G27" s="495"/>
      <c r="H27" s="495"/>
      <c r="I27" s="495"/>
      <c r="J27" s="495"/>
      <c r="K27" s="704"/>
      <c r="L27" s="1174"/>
      <c r="M27" s="1170"/>
      <c r="N27" s="1170"/>
      <c r="O27" s="1170"/>
      <c r="P27" s="1171"/>
    </row>
    <row r="28" spans="1:16" s="45" customFormat="1" ht="51">
      <c r="A28" s="536">
        <f>A27+1</f>
        <v>9</v>
      </c>
      <c r="B28" s="575"/>
      <c r="C28" s="572" t="s">
        <v>1026</v>
      </c>
      <c r="D28" s="539" t="s">
        <v>4477</v>
      </c>
      <c r="E28" s="1760">
        <v>29.57</v>
      </c>
      <c r="F28" s="1725"/>
      <c r="G28" s="495"/>
      <c r="H28" s="495"/>
      <c r="I28" s="495"/>
      <c r="J28" s="495"/>
      <c r="K28" s="1460"/>
      <c r="L28" s="1459"/>
      <c r="M28" s="1024"/>
      <c r="N28" s="1024"/>
      <c r="O28" s="1024"/>
      <c r="P28" s="1460"/>
    </row>
    <row r="29" spans="1:16" s="45" customFormat="1" ht="30.6">
      <c r="A29" s="536">
        <f>A28+1</f>
        <v>10</v>
      </c>
      <c r="B29" s="575"/>
      <c r="C29" s="572" t="s">
        <v>970</v>
      </c>
      <c r="D29" s="539" t="s">
        <v>108</v>
      </c>
      <c r="E29" s="1760">
        <v>4.7300000000000004</v>
      </c>
      <c r="F29" s="1725"/>
      <c r="G29" s="495"/>
      <c r="H29" s="495"/>
      <c r="I29" s="495"/>
      <c r="J29" s="495"/>
      <c r="K29" s="1460"/>
      <c r="L29" s="1459"/>
      <c r="M29" s="1024"/>
      <c r="N29" s="1024"/>
      <c r="O29" s="1024"/>
      <c r="P29" s="1460"/>
    </row>
    <row r="30" spans="1:16" s="45" customFormat="1">
      <c r="A30" s="536"/>
      <c r="B30" s="539"/>
      <c r="C30" s="1462" t="s">
        <v>946</v>
      </c>
      <c r="D30" s="539"/>
      <c r="E30" s="539"/>
      <c r="F30" s="1435"/>
      <c r="G30" s="1170"/>
      <c r="H30" s="1170"/>
      <c r="I30" s="1170"/>
      <c r="J30" s="1170"/>
      <c r="K30" s="1171"/>
      <c r="L30" s="1174"/>
      <c r="M30" s="1170"/>
      <c r="N30" s="1170"/>
      <c r="O30" s="1170"/>
      <c r="P30" s="1171"/>
    </row>
    <row r="31" spans="1:16" s="45" customFormat="1" ht="51">
      <c r="A31" s="536">
        <f>A29+1</f>
        <v>11</v>
      </c>
      <c r="B31" s="575"/>
      <c r="C31" s="572" t="s">
        <v>1019</v>
      </c>
      <c r="D31" s="539" t="s">
        <v>4473</v>
      </c>
      <c r="E31" s="1785">
        <v>1799.8200000000002</v>
      </c>
      <c r="F31" s="1435"/>
      <c r="G31" s="495"/>
      <c r="H31" s="495"/>
      <c r="I31" s="495"/>
      <c r="J31" s="495"/>
      <c r="K31" s="704"/>
      <c r="L31" s="1174"/>
      <c r="M31" s="1170"/>
      <c r="N31" s="1170"/>
      <c r="O31" s="1170"/>
      <c r="P31" s="1171"/>
    </row>
    <row r="32" spans="1:16" s="45" customFormat="1" ht="51">
      <c r="A32" s="536">
        <f>A31+1</f>
        <v>12</v>
      </c>
      <c r="B32" s="575"/>
      <c r="C32" s="572" t="s">
        <v>1026</v>
      </c>
      <c r="D32" s="539" t="s">
        <v>4477</v>
      </c>
      <c r="E32" s="1785">
        <v>572.66999999999996</v>
      </c>
      <c r="F32" s="1725"/>
      <c r="G32" s="495"/>
      <c r="H32" s="495"/>
      <c r="I32" s="495"/>
      <c r="J32" s="495"/>
      <c r="K32" s="1460"/>
      <c r="L32" s="1459"/>
      <c r="M32" s="1024"/>
      <c r="N32" s="1024"/>
      <c r="O32" s="1024"/>
      <c r="P32" s="1460"/>
    </row>
    <row r="33" spans="1:16" s="45" customFormat="1" ht="30.6">
      <c r="A33" s="536">
        <f>A32+1</f>
        <v>13</v>
      </c>
      <c r="B33" s="575"/>
      <c r="C33" s="572" t="s">
        <v>970</v>
      </c>
      <c r="D33" s="539" t="s">
        <v>108</v>
      </c>
      <c r="E33" s="1759">
        <v>91.63</v>
      </c>
      <c r="F33" s="1725"/>
      <c r="G33" s="495"/>
      <c r="H33" s="495"/>
      <c r="I33" s="495"/>
      <c r="J33" s="495"/>
      <c r="K33" s="1460"/>
      <c r="L33" s="1459"/>
      <c r="M33" s="1024"/>
      <c r="N33" s="1024"/>
      <c r="O33" s="1024"/>
      <c r="P33" s="1460"/>
    </row>
    <row r="34" spans="1:16" s="30" customFormat="1">
      <c r="A34" s="537"/>
      <c r="B34" s="575"/>
      <c r="C34" s="571" t="s">
        <v>945</v>
      </c>
      <c r="D34" s="1449"/>
      <c r="E34" s="1805"/>
      <c r="F34" s="1435"/>
      <c r="G34" s="1170"/>
      <c r="H34" s="1170"/>
      <c r="I34" s="1170"/>
      <c r="J34" s="1170"/>
      <c r="K34" s="1171"/>
      <c r="L34" s="1174"/>
      <c r="M34" s="1170"/>
      <c r="N34" s="1170"/>
      <c r="O34" s="1170"/>
      <c r="P34" s="1171"/>
    </row>
    <row r="35" spans="1:16" s="45" customFormat="1">
      <c r="A35" s="536"/>
      <c r="B35" s="539"/>
      <c r="C35" s="1462" t="s">
        <v>943</v>
      </c>
      <c r="D35" s="539"/>
      <c r="E35" s="539"/>
      <c r="F35" s="1435"/>
      <c r="G35" s="1170"/>
      <c r="H35" s="1170"/>
      <c r="I35" s="1170"/>
      <c r="J35" s="1170"/>
      <c r="K35" s="1171"/>
      <c r="L35" s="1174"/>
      <c r="M35" s="1170"/>
      <c r="N35" s="1170"/>
      <c r="O35" s="1170"/>
      <c r="P35" s="1171"/>
    </row>
    <row r="36" spans="1:16" s="45" customFormat="1" ht="51">
      <c r="A36" s="536">
        <f>A33+1</f>
        <v>14</v>
      </c>
      <c r="B36" s="575"/>
      <c r="C36" s="572" t="s">
        <v>1019</v>
      </c>
      <c r="D36" s="539" t="s">
        <v>4473</v>
      </c>
      <c r="E36" s="1760">
        <v>115.54</v>
      </c>
      <c r="F36" s="1435"/>
      <c r="G36" s="495"/>
      <c r="H36" s="495"/>
      <c r="I36" s="495"/>
      <c r="J36" s="495"/>
      <c r="K36" s="704"/>
      <c r="L36" s="1174"/>
      <c r="M36" s="1170"/>
      <c r="N36" s="1170"/>
      <c r="O36" s="1170"/>
      <c r="P36" s="1171"/>
    </row>
    <row r="37" spans="1:16" s="45" customFormat="1" ht="51">
      <c r="A37" s="536">
        <f>A36+1</f>
        <v>15</v>
      </c>
      <c r="B37" s="575"/>
      <c r="C37" s="572" t="s">
        <v>1026</v>
      </c>
      <c r="D37" s="539" t="s">
        <v>4477</v>
      </c>
      <c r="E37" s="1760">
        <v>26.26</v>
      </c>
      <c r="F37" s="1725"/>
      <c r="G37" s="495"/>
      <c r="H37" s="495"/>
      <c r="I37" s="495"/>
      <c r="J37" s="495"/>
      <c r="K37" s="1460"/>
      <c r="L37" s="1459"/>
      <c r="M37" s="1024"/>
      <c r="N37" s="1024"/>
      <c r="O37" s="1024"/>
      <c r="P37" s="1460"/>
    </row>
    <row r="38" spans="1:16" s="45" customFormat="1" ht="30.6">
      <c r="A38" s="536">
        <f>A37+1</f>
        <v>16</v>
      </c>
      <c r="B38" s="575"/>
      <c r="C38" s="572" t="s">
        <v>970</v>
      </c>
      <c r="D38" s="539" t="s">
        <v>108</v>
      </c>
      <c r="E38" s="1760">
        <v>3.97</v>
      </c>
      <c r="F38" s="1725"/>
      <c r="G38" s="495"/>
      <c r="H38" s="495"/>
      <c r="I38" s="495"/>
      <c r="J38" s="495"/>
      <c r="K38" s="1460"/>
      <c r="L38" s="1459"/>
      <c r="M38" s="1024"/>
      <c r="N38" s="1024"/>
      <c r="O38" s="1024"/>
      <c r="P38" s="1460"/>
    </row>
    <row r="39" spans="1:16" s="45" customFormat="1">
      <c r="A39" s="536"/>
      <c r="B39" s="539"/>
      <c r="C39" s="1462" t="s">
        <v>944</v>
      </c>
      <c r="D39" s="539"/>
      <c r="E39" s="539"/>
      <c r="F39" s="1435"/>
      <c r="G39" s="1170"/>
      <c r="H39" s="1170"/>
      <c r="I39" s="1170"/>
      <c r="J39" s="1170"/>
      <c r="K39" s="1171"/>
      <c r="L39" s="1174"/>
      <c r="M39" s="1170"/>
      <c r="N39" s="1170"/>
      <c r="O39" s="1170"/>
      <c r="P39" s="1171"/>
    </row>
    <row r="40" spans="1:16" s="45" customFormat="1" ht="51">
      <c r="A40" s="536">
        <f>A38+1</f>
        <v>17</v>
      </c>
      <c r="B40" s="575"/>
      <c r="C40" s="572" t="s">
        <v>1019</v>
      </c>
      <c r="D40" s="539" t="s">
        <v>4473</v>
      </c>
      <c r="E40" s="1760">
        <v>1427.54</v>
      </c>
      <c r="F40" s="1435"/>
      <c r="G40" s="495"/>
      <c r="H40" s="495"/>
      <c r="I40" s="495"/>
      <c r="J40" s="495"/>
      <c r="K40" s="704"/>
      <c r="L40" s="1174"/>
      <c r="M40" s="1170"/>
      <c r="N40" s="1170"/>
      <c r="O40" s="1170"/>
      <c r="P40" s="1171"/>
    </row>
    <row r="41" spans="1:16" s="45" customFormat="1" ht="51">
      <c r="A41" s="536">
        <f>A40+1</f>
        <v>18</v>
      </c>
      <c r="B41" s="575"/>
      <c r="C41" s="572" t="s">
        <v>1026</v>
      </c>
      <c r="D41" s="539" t="s">
        <v>4477</v>
      </c>
      <c r="E41" s="1760">
        <v>389.33</v>
      </c>
      <c r="F41" s="1725"/>
      <c r="G41" s="495"/>
      <c r="H41" s="495"/>
      <c r="I41" s="495"/>
      <c r="J41" s="495"/>
      <c r="K41" s="1460"/>
      <c r="L41" s="1459"/>
      <c r="M41" s="1024"/>
      <c r="N41" s="1024"/>
      <c r="O41" s="1024"/>
      <c r="P41" s="1460"/>
    </row>
    <row r="42" spans="1:16" s="45" customFormat="1" ht="30.6">
      <c r="A42" s="536">
        <f>A41+1</f>
        <v>19</v>
      </c>
      <c r="B42" s="575"/>
      <c r="C42" s="572" t="s">
        <v>970</v>
      </c>
      <c r="D42" s="539" t="s">
        <v>108</v>
      </c>
      <c r="E42" s="1760">
        <v>58.79</v>
      </c>
      <c r="F42" s="1725"/>
      <c r="G42" s="495"/>
      <c r="H42" s="495"/>
      <c r="I42" s="495"/>
      <c r="J42" s="495"/>
      <c r="K42" s="1460"/>
      <c r="L42" s="1459"/>
      <c r="M42" s="1024"/>
      <c r="N42" s="1024"/>
      <c r="O42" s="1024"/>
      <c r="P42" s="1460"/>
    </row>
    <row r="43" spans="1:16" s="45" customFormat="1">
      <c r="A43" s="536"/>
      <c r="B43" s="539"/>
      <c r="C43" s="1462" t="s">
        <v>948</v>
      </c>
      <c r="D43" s="539"/>
      <c r="E43" s="539"/>
      <c r="F43" s="1435"/>
      <c r="G43" s="1170"/>
      <c r="H43" s="1170"/>
      <c r="I43" s="1170"/>
      <c r="J43" s="1170"/>
      <c r="K43" s="1171"/>
      <c r="L43" s="1174"/>
      <c r="M43" s="1170"/>
      <c r="N43" s="1170"/>
      <c r="O43" s="1170"/>
      <c r="P43" s="1171"/>
    </row>
    <row r="44" spans="1:16" s="45" customFormat="1" ht="51">
      <c r="A44" s="536">
        <f>A42+1</f>
        <v>20</v>
      </c>
      <c r="B44" s="575"/>
      <c r="C44" s="572" t="s">
        <v>1019</v>
      </c>
      <c r="D44" s="539" t="s">
        <v>4473</v>
      </c>
      <c r="E44" s="1760">
        <v>87.26</v>
      </c>
      <c r="F44" s="1435"/>
      <c r="G44" s="495"/>
      <c r="H44" s="495"/>
      <c r="I44" s="495"/>
      <c r="J44" s="495"/>
      <c r="K44" s="704"/>
      <c r="L44" s="1174"/>
      <c r="M44" s="1170"/>
      <c r="N44" s="1170"/>
      <c r="O44" s="1170"/>
      <c r="P44" s="1171"/>
    </row>
    <row r="45" spans="1:16" s="45" customFormat="1" ht="51">
      <c r="A45" s="536">
        <f>A44+1</f>
        <v>21</v>
      </c>
      <c r="B45" s="575"/>
      <c r="C45" s="572" t="s">
        <v>1026</v>
      </c>
      <c r="D45" s="539" t="s">
        <v>4477</v>
      </c>
      <c r="E45" s="1760">
        <v>31.73</v>
      </c>
      <c r="F45" s="1725"/>
      <c r="G45" s="495"/>
      <c r="H45" s="495"/>
      <c r="I45" s="495"/>
      <c r="J45" s="495"/>
      <c r="K45" s="1460"/>
      <c r="L45" s="1459"/>
      <c r="M45" s="1024"/>
      <c r="N45" s="1024"/>
      <c r="O45" s="1024"/>
      <c r="P45" s="1460"/>
    </row>
    <row r="46" spans="1:16" s="45" customFormat="1" ht="30.6">
      <c r="A46" s="536">
        <f>A45+1</f>
        <v>22</v>
      </c>
      <c r="B46" s="575"/>
      <c r="C46" s="572" t="s">
        <v>970</v>
      </c>
      <c r="D46" s="539" t="s">
        <v>108</v>
      </c>
      <c r="E46" s="1760">
        <v>4.79</v>
      </c>
      <c r="F46" s="1725"/>
      <c r="G46" s="495"/>
      <c r="H46" s="495"/>
      <c r="I46" s="495"/>
      <c r="J46" s="495"/>
      <c r="K46" s="1460"/>
      <c r="L46" s="1459"/>
      <c r="M46" s="1024"/>
      <c r="N46" s="1024"/>
      <c r="O46" s="1024"/>
      <c r="P46" s="1460"/>
    </row>
    <row r="47" spans="1:16" s="45" customFormat="1">
      <c r="A47" s="1464" t="s">
        <v>4635</v>
      </c>
      <c r="B47" s="1438"/>
      <c r="C47" s="1791" t="s">
        <v>4558</v>
      </c>
      <c r="D47" s="1798"/>
      <c r="E47" s="1798"/>
      <c r="F47" s="1725"/>
      <c r="G47" s="495"/>
      <c r="H47" s="495"/>
      <c r="I47" s="495"/>
      <c r="J47" s="495"/>
      <c r="K47" s="1460"/>
      <c r="L47" s="1439"/>
      <c r="M47" s="1024"/>
      <c r="N47" s="1024"/>
      <c r="O47" s="1024"/>
      <c r="P47" s="1460"/>
    </row>
    <row r="48" spans="1:16" s="45" customFormat="1" ht="51">
      <c r="A48" s="1464" t="s">
        <v>4636</v>
      </c>
      <c r="B48" s="1438"/>
      <c r="C48" s="1792" t="s">
        <v>1019</v>
      </c>
      <c r="D48" s="1798" t="s">
        <v>4476</v>
      </c>
      <c r="E48" s="1760">
        <v>58.78</v>
      </c>
      <c r="F48" s="1725"/>
      <c r="G48" s="495"/>
      <c r="H48" s="495"/>
      <c r="I48" s="495"/>
      <c r="J48" s="495"/>
      <c r="K48" s="1460"/>
      <c r="L48" s="1439"/>
      <c r="M48" s="1024"/>
      <c r="N48" s="1024"/>
      <c r="O48" s="1024"/>
      <c r="P48" s="1460"/>
    </row>
    <row r="49" spans="1:16" s="45" customFormat="1" ht="51">
      <c r="A49" s="1464" t="s">
        <v>4637</v>
      </c>
      <c r="B49" s="1438"/>
      <c r="C49" s="1792" t="s">
        <v>1026</v>
      </c>
      <c r="D49" s="1798" t="s">
        <v>4475</v>
      </c>
      <c r="E49" s="1760">
        <v>26.72</v>
      </c>
      <c r="F49" s="1725"/>
      <c r="G49" s="495"/>
      <c r="H49" s="495"/>
      <c r="I49" s="495"/>
      <c r="J49" s="495"/>
      <c r="K49" s="1460"/>
      <c r="L49" s="1439"/>
      <c r="M49" s="1024"/>
      <c r="N49" s="1024"/>
      <c r="O49" s="1024"/>
      <c r="P49" s="1460"/>
    </row>
    <row r="50" spans="1:16" s="45" customFormat="1" ht="30.6">
      <c r="A50" s="1464" t="s">
        <v>4638</v>
      </c>
      <c r="B50" s="1438"/>
      <c r="C50" s="1792" t="s">
        <v>970</v>
      </c>
      <c r="D50" s="1798" t="s">
        <v>108</v>
      </c>
      <c r="E50" s="1760">
        <v>4.03</v>
      </c>
      <c r="F50" s="1725"/>
      <c r="G50" s="495"/>
      <c r="H50" s="495"/>
      <c r="I50" s="495"/>
      <c r="J50" s="495"/>
      <c r="K50" s="1460"/>
      <c r="L50" s="1439"/>
      <c r="M50" s="1024"/>
      <c r="N50" s="1024"/>
      <c r="O50" s="1024"/>
      <c r="P50" s="1460"/>
    </row>
    <row r="51" spans="1:16" s="30" customFormat="1">
      <c r="A51" s="537"/>
      <c r="B51" s="575"/>
      <c r="C51" s="571" t="s">
        <v>947</v>
      </c>
      <c r="D51" s="1449"/>
      <c r="E51" s="1805"/>
      <c r="F51" s="1435"/>
      <c r="G51" s="1170"/>
      <c r="H51" s="1170"/>
      <c r="I51" s="1170"/>
      <c r="J51" s="1170"/>
      <c r="K51" s="1171"/>
      <c r="L51" s="1174"/>
      <c r="M51" s="1170"/>
      <c r="N51" s="1170"/>
      <c r="O51" s="1170"/>
      <c r="P51" s="1171"/>
    </row>
    <row r="52" spans="1:16" s="45" customFormat="1">
      <c r="A52" s="536"/>
      <c r="B52" s="539"/>
      <c r="C52" s="1462" t="s">
        <v>2626</v>
      </c>
      <c r="D52" s="539"/>
      <c r="E52" s="539"/>
      <c r="F52" s="1435"/>
      <c r="G52" s="1170"/>
      <c r="H52" s="1170"/>
      <c r="I52" s="1170"/>
      <c r="J52" s="1170"/>
      <c r="K52" s="1171"/>
      <c r="L52" s="1174"/>
      <c r="M52" s="1170"/>
      <c r="N52" s="1170"/>
      <c r="O52" s="1170"/>
      <c r="P52" s="1171"/>
    </row>
    <row r="53" spans="1:16" s="45" customFormat="1" ht="51">
      <c r="A53" s="536">
        <f>A46+1</f>
        <v>23</v>
      </c>
      <c r="B53" s="575"/>
      <c r="C53" s="572" t="s">
        <v>1019</v>
      </c>
      <c r="D53" s="539" t="s">
        <v>4473</v>
      </c>
      <c r="E53" s="1760">
        <v>112.61</v>
      </c>
      <c r="F53" s="1435"/>
      <c r="G53" s="495"/>
      <c r="H53" s="495"/>
      <c r="I53" s="495"/>
      <c r="J53" s="495"/>
      <c r="K53" s="704"/>
      <c r="L53" s="1174"/>
      <c r="M53" s="1170"/>
      <c r="N53" s="1170"/>
      <c r="O53" s="1170"/>
      <c r="P53" s="1171"/>
    </row>
    <row r="54" spans="1:16" s="45" customFormat="1" ht="51">
      <c r="A54" s="536">
        <f>A53+1</f>
        <v>24</v>
      </c>
      <c r="B54" s="575"/>
      <c r="C54" s="572" t="s">
        <v>1026</v>
      </c>
      <c r="D54" s="539" t="s">
        <v>4477</v>
      </c>
      <c r="E54" s="1760">
        <v>8.19</v>
      </c>
      <c r="F54" s="1725"/>
      <c r="G54" s="495"/>
      <c r="H54" s="495"/>
      <c r="I54" s="495"/>
      <c r="J54" s="495"/>
      <c r="K54" s="1460"/>
      <c r="L54" s="1459"/>
      <c r="M54" s="1024"/>
      <c r="N54" s="1024"/>
      <c r="O54" s="1024"/>
      <c r="P54" s="1460"/>
    </row>
    <row r="55" spans="1:16" s="45" customFormat="1" ht="30.6">
      <c r="A55" s="536">
        <f>A54+1</f>
        <v>25</v>
      </c>
      <c r="B55" s="575"/>
      <c r="C55" s="572" t="s">
        <v>970</v>
      </c>
      <c r="D55" s="539" t="s">
        <v>108</v>
      </c>
      <c r="E55" s="1760">
        <v>0.45</v>
      </c>
      <c r="F55" s="1725"/>
      <c r="G55" s="495"/>
      <c r="H55" s="495"/>
      <c r="I55" s="495"/>
      <c r="J55" s="495"/>
      <c r="K55" s="1460"/>
      <c r="L55" s="1459"/>
      <c r="M55" s="1024"/>
      <c r="N55" s="1024"/>
      <c r="O55" s="1024"/>
      <c r="P55" s="1460"/>
    </row>
    <row r="56" spans="1:16" s="45" customFormat="1">
      <c r="A56" s="1464" t="s">
        <v>4639</v>
      </c>
      <c r="B56" s="1438"/>
      <c r="C56" s="1791" t="s">
        <v>4560</v>
      </c>
      <c r="D56" s="1798"/>
      <c r="E56" s="1798"/>
      <c r="F56" s="1725"/>
      <c r="G56" s="495"/>
      <c r="H56" s="495"/>
      <c r="I56" s="495"/>
      <c r="J56" s="495"/>
      <c r="K56" s="1460"/>
      <c r="L56" s="1439"/>
      <c r="M56" s="1024"/>
      <c r="N56" s="1024"/>
      <c r="O56" s="1024"/>
      <c r="P56" s="1460"/>
    </row>
    <row r="57" spans="1:16" s="45" customFormat="1" ht="51">
      <c r="A57" s="1464" t="s">
        <v>4640</v>
      </c>
      <c r="B57" s="1438"/>
      <c r="C57" s="1792" t="s">
        <v>1019</v>
      </c>
      <c r="D57" s="1798" t="s">
        <v>4476</v>
      </c>
      <c r="E57" s="1760">
        <v>117.76</v>
      </c>
      <c r="F57" s="1725"/>
      <c r="G57" s="495"/>
      <c r="H57" s="495"/>
      <c r="I57" s="495"/>
      <c r="J57" s="495"/>
      <c r="K57" s="1460"/>
      <c r="L57" s="1439"/>
      <c r="M57" s="1024"/>
      <c r="N57" s="1024"/>
      <c r="O57" s="1024"/>
      <c r="P57" s="1460"/>
    </row>
    <row r="58" spans="1:16" s="45" customFormat="1" ht="51">
      <c r="A58" s="1464" t="s">
        <v>4641</v>
      </c>
      <c r="B58" s="1438"/>
      <c r="C58" s="1792" t="s">
        <v>1026</v>
      </c>
      <c r="D58" s="1798" t="s">
        <v>4475</v>
      </c>
      <c r="E58" s="1760">
        <v>28.37</v>
      </c>
      <c r="F58" s="1725"/>
      <c r="G58" s="495"/>
      <c r="H58" s="495"/>
      <c r="I58" s="495"/>
      <c r="J58" s="495"/>
      <c r="K58" s="1460"/>
      <c r="L58" s="1439"/>
      <c r="M58" s="1024"/>
      <c r="N58" s="1024"/>
      <c r="O58" s="1024"/>
      <c r="P58" s="1460"/>
    </row>
    <row r="59" spans="1:16" s="45" customFormat="1" ht="30.6">
      <c r="A59" s="1464" t="s">
        <v>4642</v>
      </c>
      <c r="B59" s="1438"/>
      <c r="C59" s="1792" t="s">
        <v>970</v>
      </c>
      <c r="D59" s="1798" t="s">
        <v>108</v>
      </c>
      <c r="E59" s="1760">
        <v>1.56</v>
      </c>
      <c r="F59" s="1725"/>
      <c r="G59" s="495"/>
      <c r="H59" s="495"/>
      <c r="I59" s="495"/>
      <c r="J59" s="495"/>
      <c r="K59" s="1460"/>
      <c r="L59" s="1439"/>
      <c r="M59" s="1024"/>
      <c r="N59" s="1024"/>
      <c r="O59" s="1024"/>
      <c r="P59" s="1460"/>
    </row>
    <row r="60" spans="1:16" s="45" customFormat="1">
      <c r="A60" s="1464" t="s">
        <v>4643</v>
      </c>
      <c r="B60" s="1438"/>
      <c r="C60" s="1791" t="s">
        <v>4561</v>
      </c>
      <c r="D60" s="1798"/>
      <c r="E60" s="1798"/>
      <c r="F60" s="1725"/>
      <c r="G60" s="495"/>
      <c r="H60" s="495"/>
      <c r="I60" s="495"/>
      <c r="J60" s="495"/>
      <c r="K60" s="1460"/>
      <c r="L60" s="1439"/>
      <c r="M60" s="1024"/>
      <c r="N60" s="1024"/>
      <c r="O60" s="1024"/>
      <c r="P60" s="1460"/>
    </row>
    <row r="61" spans="1:16" s="45" customFormat="1" ht="51">
      <c r="A61" s="1464" t="s">
        <v>4644</v>
      </c>
      <c r="B61" s="1438"/>
      <c r="C61" s="1792" t="s">
        <v>1019</v>
      </c>
      <c r="D61" s="1798" t="s">
        <v>4476</v>
      </c>
      <c r="E61" s="1760">
        <v>8.66</v>
      </c>
      <c r="F61" s="1725"/>
      <c r="G61" s="495"/>
      <c r="H61" s="495"/>
      <c r="I61" s="495"/>
      <c r="J61" s="495"/>
      <c r="K61" s="1460"/>
      <c r="L61" s="1439"/>
      <c r="M61" s="1024"/>
      <c r="N61" s="1024"/>
      <c r="O61" s="1024"/>
      <c r="P61" s="1460"/>
    </row>
    <row r="62" spans="1:16" s="45" customFormat="1" ht="51">
      <c r="A62" s="1464" t="s">
        <v>4645</v>
      </c>
      <c r="B62" s="1438"/>
      <c r="C62" s="1792" t="s">
        <v>1026</v>
      </c>
      <c r="D62" s="1798" t="s">
        <v>4475</v>
      </c>
      <c r="E62" s="1760">
        <v>2.52</v>
      </c>
      <c r="F62" s="1725"/>
      <c r="G62" s="495"/>
      <c r="H62" s="495"/>
      <c r="I62" s="495"/>
      <c r="J62" s="495"/>
      <c r="K62" s="1460"/>
      <c r="L62" s="1439"/>
      <c r="M62" s="1024"/>
      <c r="N62" s="1024"/>
      <c r="O62" s="1024"/>
      <c r="P62" s="1460"/>
    </row>
    <row r="63" spans="1:16" s="45" customFormat="1" ht="30.6">
      <c r="A63" s="1464" t="s">
        <v>4646</v>
      </c>
      <c r="B63" s="1438"/>
      <c r="C63" s="1792" t="s">
        <v>970</v>
      </c>
      <c r="D63" s="1798" t="s">
        <v>108</v>
      </c>
      <c r="E63" s="1760">
        <v>0.14000000000000001</v>
      </c>
      <c r="F63" s="1725"/>
      <c r="G63" s="495"/>
      <c r="H63" s="495"/>
      <c r="I63" s="495"/>
      <c r="J63" s="495"/>
      <c r="K63" s="1460"/>
      <c r="L63" s="1439"/>
      <c r="M63" s="1024"/>
      <c r="N63" s="1024"/>
      <c r="O63" s="1024"/>
      <c r="P63" s="1460"/>
    </row>
    <row r="64" spans="1:16" s="45" customFormat="1">
      <c r="A64" s="1464" t="s">
        <v>4647</v>
      </c>
      <c r="B64" s="1438"/>
      <c r="C64" s="1791" t="s">
        <v>4562</v>
      </c>
      <c r="D64" s="1798"/>
      <c r="E64" s="1798"/>
      <c r="F64" s="1725"/>
      <c r="G64" s="495"/>
      <c r="H64" s="495"/>
      <c r="I64" s="495"/>
      <c r="J64" s="495"/>
      <c r="K64" s="1460"/>
      <c r="L64" s="1439"/>
      <c r="M64" s="1024"/>
      <c r="N64" s="1024"/>
      <c r="O64" s="1024"/>
      <c r="P64" s="1460"/>
    </row>
    <row r="65" spans="1:16" s="45" customFormat="1" ht="51">
      <c r="A65" s="1464" t="s">
        <v>4648</v>
      </c>
      <c r="B65" s="1438"/>
      <c r="C65" s="1792" t="s">
        <v>1019</v>
      </c>
      <c r="D65" s="1798" t="s">
        <v>4476</v>
      </c>
      <c r="E65" s="1760">
        <v>2.06</v>
      </c>
      <c r="F65" s="1725"/>
      <c r="G65" s="495"/>
      <c r="H65" s="495"/>
      <c r="I65" s="495"/>
      <c r="J65" s="495"/>
      <c r="K65" s="1460"/>
      <c r="L65" s="1439"/>
      <c r="M65" s="1024"/>
      <c r="N65" s="1024"/>
      <c r="O65" s="1024"/>
      <c r="P65" s="1460"/>
    </row>
    <row r="66" spans="1:16" s="45" customFormat="1" ht="51">
      <c r="A66" s="1464" t="s">
        <v>4649</v>
      </c>
      <c r="B66" s="1438"/>
      <c r="C66" s="1792" t="s">
        <v>1026</v>
      </c>
      <c r="D66" s="1798" t="s">
        <v>4475</v>
      </c>
      <c r="E66" s="1760">
        <v>1.03</v>
      </c>
      <c r="F66" s="1725"/>
      <c r="G66" s="495"/>
      <c r="H66" s="495"/>
      <c r="I66" s="495"/>
      <c r="J66" s="495"/>
      <c r="K66" s="1460"/>
      <c r="L66" s="1439"/>
      <c r="M66" s="1024"/>
      <c r="N66" s="1024"/>
      <c r="O66" s="1024"/>
      <c r="P66" s="1460"/>
    </row>
    <row r="67" spans="1:16" s="45" customFormat="1" ht="30.6">
      <c r="A67" s="1464" t="s">
        <v>4650</v>
      </c>
      <c r="B67" s="1438"/>
      <c r="C67" s="1792" t="s">
        <v>970</v>
      </c>
      <c r="D67" s="1798" t="s">
        <v>108</v>
      </c>
      <c r="E67" s="1760">
        <v>0.06</v>
      </c>
      <c r="F67" s="1725"/>
      <c r="G67" s="495"/>
      <c r="H67" s="495"/>
      <c r="I67" s="495"/>
      <c r="J67" s="495"/>
      <c r="K67" s="1460"/>
      <c r="L67" s="1439"/>
      <c r="M67" s="1024"/>
      <c r="N67" s="1024"/>
      <c r="O67" s="1024"/>
      <c r="P67" s="1460"/>
    </row>
    <row r="68" spans="1:16" s="30" customFormat="1">
      <c r="A68" s="537"/>
      <c r="B68" s="575"/>
      <c r="C68" s="571" t="s">
        <v>949</v>
      </c>
      <c r="D68" s="1449"/>
      <c r="E68" s="1805"/>
      <c r="F68" s="1435"/>
      <c r="G68" s="1170"/>
      <c r="H68" s="1170"/>
      <c r="I68" s="1170"/>
      <c r="J68" s="1170"/>
      <c r="K68" s="1171"/>
      <c r="L68" s="1174"/>
      <c r="M68" s="1170"/>
      <c r="N68" s="1170"/>
      <c r="O68" s="1170"/>
      <c r="P68" s="1171"/>
    </row>
    <row r="69" spans="1:16" s="45" customFormat="1">
      <c r="A69" s="536"/>
      <c r="B69" s="539"/>
      <c r="C69" s="1462" t="s">
        <v>2626</v>
      </c>
      <c r="D69" s="539"/>
      <c r="E69" s="539"/>
      <c r="F69" s="1435"/>
      <c r="G69" s="1170"/>
      <c r="H69" s="1170"/>
      <c r="I69" s="1170"/>
      <c r="J69" s="1170"/>
      <c r="K69" s="1171"/>
      <c r="L69" s="1174"/>
      <c r="M69" s="1170"/>
      <c r="N69" s="1170"/>
      <c r="O69" s="1170"/>
      <c r="P69" s="1171"/>
    </row>
    <row r="70" spans="1:16" s="45" customFormat="1" ht="51">
      <c r="A70" s="536">
        <f>A55+1</f>
        <v>26</v>
      </c>
      <c r="B70" s="575"/>
      <c r="C70" s="572" t="s">
        <v>1019</v>
      </c>
      <c r="D70" s="539" t="s">
        <v>4473</v>
      </c>
      <c r="E70" s="1760">
        <v>141.21</v>
      </c>
      <c r="F70" s="1435"/>
      <c r="G70" s="495"/>
      <c r="H70" s="495"/>
      <c r="I70" s="495"/>
      <c r="J70" s="495"/>
      <c r="K70" s="704"/>
      <c r="L70" s="1174"/>
      <c r="M70" s="1170"/>
      <c r="N70" s="1170"/>
      <c r="O70" s="1170"/>
      <c r="P70" s="1171"/>
    </row>
    <row r="71" spans="1:16" s="45" customFormat="1" ht="51">
      <c r="A71" s="536">
        <f>A70+1</f>
        <v>27</v>
      </c>
      <c r="B71" s="575"/>
      <c r="C71" s="572" t="s">
        <v>1026</v>
      </c>
      <c r="D71" s="539" t="s">
        <v>4477</v>
      </c>
      <c r="E71" s="1760">
        <v>10.27</v>
      </c>
      <c r="F71" s="1725"/>
      <c r="G71" s="495"/>
      <c r="H71" s="495"/>
      <c r="I71" s="495"/>
      <c r="J71" s="495"/>
      <c r="K71" s="1460"/>
      <c r="L71" s="1459"/>
      <c r="M71" s="1024"/>
      <c r="N71" s="1024"/>
      <c r="O71" s="1024"/>
      <c r="P71" s="1460"/>
    </row>
    <row r="72" spans="1:16" s="45" customFormat="1" ht="30.6">
      <c r="A72" s="536">
        <f>A71+1</f>
        <v>28</v>
      </c>
      <c r="B72" s="575"/>
      <c r="C72" s="572" t="s">
        <v>970</v>
      </c>
      <c r="D72" s="539" t="s">
        <v>108</v>
      </c>
      <c r="E72" s="1760">
        <v>0.56000000000000005</v>
      </c>
      <c r="F72" s="1725"/>
      <c r="G72" s="495"/>
      <c r="H72" s="495"/>
      <c r="I72" s="495"/>
      <c r="J72" s="495"/>
      <c r="K72" s="1460"/>
      <c r="L72" s="1459"/>
      <c r="M72" s="1024"/>
      <c r="N72" s="1024"/>
      <c r="O72" s="1024"/>
      <c r="P72" s="1460"/>
    </row>
    <row r="73" spans="1:16" s="45" customFormat="1">
      <c r="A73" s="1464" t="s">
        <v>4651</v>
      </c>
      <c r="B73" s="1438"/>
      <c r="C73" s="1791" t="s">
        <v>4560</v>
      </c>
      <c r="D73" s="1798"/>
      <c r="E73" s="1798"/>
      <c r="F73" s="1725"/>
      <c r="G73" s="495"/>
      <c r="H73" s="495"/>
      <c r="I73" s="495"/>
      <c r="J73" s="495"/>
      <c r="K73" s="1460"/>
      <c r="L73" s="1439"/>
      <c r="M73" s="1024"/>
      <c r="N73" s="1024"/>
      <c r="O73" s="1024"/>
      <c r="P73" s="1460"/>
    </row>
    <row r="74" spans="1:16" s="45" customFormat="1" ht="51">
      <c r="A74" s="1464" t="s">
        <v>4652</v>
      </c>
      <c r="B74" s="1438"/>
      <c r="C74" s="1792" t="s">
        <v>1019</v>
      </c>
      <c r="D74" s="1798" t="s">
        <v>4476</v>
      </c>
      <c r="E74" s="1760">
        <v>119.38</v>
      </c>
      <c r="F74" s="1725"/>
      <c r="G74" s="495"/>
      <c r="H74" s="495"/>
      <c r="I74" s="495"/>
      <c r="J74" s="495"/>
      <c r="K74" s="1460"/>
      <c r="L74" s="1439"/>
      <c r="M74" s="1024"/>
      <c r="N74" s="1024"/>
      <c r="O74" s="1024"/>
      <c r="P74" s="1460"/>
    </row>
    <row r="75" spans="1:16" s="45" customFormat="1" ht="51">
      <c r="A75" s="1464" t="s">
        <v>4653</v>
      </c>
      <c r="B75" s="1438"/>
      <c r="C75" s="1792" t="s">
        <v>1026</v>
      </c>
      <c r="D75" s="1798" t="s">
        <v>4475</v>
      </c>
      <c r="E75" s="1760">
        <v>28.76</v>
      </c>
      <c r="F75" s="1725"/>
      <c r="G75" s="495"/>
      <c r="H75" s="495"/>
      <c r="I75" s="495"/>
      <c r="J75" s="495"/>
      <c r="K75" s="1460"/>
      <c r="L75" s="1439"/>
      <c r="M75" s="1024"/>
      <c r="N75" s="1024"/>
      <c r="O75" s="1024"/>
      <c r="P75" s="1460"/>
    </row>
    <row r="76" spans="1:16" s="45" customFormat="1" ht="30.6">
      <c r="A76" s="1464" t="s">
        <v>4654</v>
      </c>
      <c r="B76" s="1438"/>
      <c r="C76" s="1792" t="s">
        <v>970</v>
      </c>
      <c r="D76" s="1798" t="s">
        <v>108</v>
      </c>
      <c r="E76" s="1760">
        <v>1.58</v>
      </c>
      <c r="F76" s="1725"/>
      <c r="G76" s="495"/>
      <c r="H76" s="495"/>
      <c r="I76" s="495"/>
      <c r="J76" s="495"/>
      <c r="K76" s="1460"/>
      <c r="L76" s="1439"/>
      <c r="M76" s="1024"/>
      <c r="N76" s="1024"/>
      <c r="O76" s="1024"/>
      <c r="P76" s="1460"/>
    </row>
    <row r="77" spans="1:16" s="30" customFormat="1">
      <c r="A77" s="537"/>
      <c r="B77" s="575"/>
      <c r="C77" s="571" t="s">
        <v>2828</v>
      </c>
      <c r="D77" s="1449"/>
      <c r="E77" s="1805"/>
      <c r="F77" s="1435"/>
      <c r="G77" s="1170"/>
      <c r="H77" s="1170"/>
      <c r="I77" s="1170"/>
      <c r="J77" s="1170"/>
      <c r="K77" s="1171"/>
      <c r="L77" s="1174"/>
      <c r="M77" s="1170"/>
      <c r="N77" s="1170"/>
      <c r="O77" s="1170"/>
      <c r="P77" s="1171"/>
    </row>
    <row r="78" spans="1:16" s="45" customFormat="1">
      <c r="A78" s="536"/>
      <c r="B78" s="539"/>
      <c r="C78" s="1462" t="s">
        <v>2626</v>
      </c>
      <c r="D78" s="539"/>
      <c r="E78" s="539"/>
      <c r="F78" s="1435"/>
      <c r="G78" s="1170"/>
      <c r="H78" s="1170"/>
      <c r="I78" s="1170"/>
      <c r="J78" s="1170"/>
      <c r="K78" s="1171"/>
      <c r="L78" s="1174"/>
      <c r="M78" s="1170"/>
      <c r="N78" s="1170"/>
      <c r="O78" s="1170"/>
      <c r="P78" s="1171"/>
    </row>
    <row r="79" spans="1:16" s="45" customFormat="1" ht="51">
      <c r="A79" s="536">
        <f>A72+1</f>
        <v>29</v>
      </c>
      <c r="B79" s="575"/>
      <c r="C79" s="572" t="s">
        <v>1019</v>
      </c>
      <c r="D79" s="539" t="s">
        <v>4473</v>
      </c>
      <c r="E79" s="1760">
        <v>141.21</v>
      </c>
      <c r="F79" s="1435"/>
      <c r="G79" s="495"/>
      <c r="H79" s="495"/>
      <c r="I79" s="495"/>
      <c r="J79" s="495"/>
      <c r="K79" s="704"/>
      <c r="L79" s="1174"/>
      <c r="M79" s="1170"/>
      <c r="N79" s="1170"/>
      <c r="O79" s="1170"/>
      <c r="P79" s="1171"/>
    </row>
    <row r="80" spans="1:16" s="45" customFormat="1" ht="51">
      <c r="A80" s="536">
        <f>A79+1</f>
        <v>30</v>
      </c>
      <c r="B80" s="575"/>
      <c r="C80" s="572" t="s">
        <v>1026</v>
      </c>
      <c r="D80" s="539" t="s">
        <v>4477</v>
      </c>
      <c r="E80" s="1760">
        <v>10.27</v>
      </c>
      <c r="F80" s="1725"/>
      <c r="G80" s="495"/>
      <c r="H80" s="495"/>
      <c r="I80" s="495"/>
      <c r="J80" s="495"/>
      <c r="K80" s="1460"/>
      <c r="L80" s="1459"/>
      <c r="M80" s="1024"/>
      <c r="N80" s="1024"/>
      <c r="O80" s="1024"/>
      <c r="P80" s="1460"/>
    </row>
    <row r="81" spans="1:16" s="45" customFormat="1" ht="30.6">
      <c r="A81" s="536">
        <f>A80+1</f>
        <v>31</v>
      </c>
      <c r="B81" s="575"/>
      <c r="C81" s="572" t="s">
        <v>970</v>
      </c>
      <c r="D81" s="539" t="s">
        <v>108</v>
      </c>
      <c r="E81" s="1760">
        <v>0.56000000000000005</v>
      </c>
      <c r="F81" s="1725"/>
      <c r="G81" s="495"/>
      <c r="H81" s="495"/>
      <c r="I81" s="495"/>
      <c r="J81" s="495"/>
      <c r="K81" s="1460"/>
      <c r="L81" s="1459"/>
      <c r="M81" s="1024"/>
      <c r="N81" s="1024"/>
      <c r="O81" s="1024"/>
      <c r="P81" s="1460"/>
    </row>
    <row r="82" spans="1:16" s="45" customFormat="1">
      <c r="A82" s="1437" t="s">
        <v>4655</v>
      </c>
      <c r="B82" s="1436"/>
      <c r="C82" s="1793" t="s">
        <v>4560</v>
      </c>
      <c r="D82" s="1799"/>
      <c r="E82" s="1799"/>
      <c r="F82" s="1725"/>
      <c r="G82" s="495"/>
      <c r="H82" s="495"/>
      <c r="I82" s="495"/>
      <c r="J82" s="495"/>
      <c r="K82" s="1460"/>
      <c r="L82" s="1439"/>
      <c r="M82" s="1024"/>
      <c r="N82" s="1024"/>
      <c r="O82" s="1024"/>
      <c r="P82" s="1460"/>
    </row>
    <row r="83" spans="1:16" s="45" customFormat="1" ht="51">
      <c r="A83" s="1437" t="s">
        <v>4656</v>
      </c>
      <c r="B83" s="1436"/>
      <c r="C83" s="1794" t="s">
        <v>1019</v>
      </c>
      <c r="D83" s="1799" t="s">
        <v>4473</v>
      </c>
      <c r="E83" s="1748">
        <v>119.38</v>
      </c>
      <c r="F83" s="1725"/>
      <c r="G83" s="495"/>
      <c r="H83" s="495"/>
      <c r="I83" s="495"/>
      <c r="J83" s="495"/>
      <c r="K83" s="1460"/>
      <c r="L83" s="1439"/>
      <c r="M83" s="1024"/>
      <c r="N83" s="1024"/>
      <c r="O83" s="1024"/>
      <c r="P83" s="1460"/>
    </row>
    <row r="84" spans="1:16" s="45" customFormat="1" ht="51">
      <c r="A84" s="1437" t="s">
        <v>4657</v>
      </c>
      <c r="B84" s="1436"/>
      <c r="C84" s="1794" t="s">
        <v>1026</v>
      </c>
      <c r="D84" s="1799" t="s">
        <v>4477</v>
      </c>
      <c r="E84" s="1748">
        <v>28.76</v>
      </c>
      <c r="F84" s="1725"/>
      <c r="G84" s="495"/>
      <c r="H84" s="495"/>
      <c r="I84" s="495"/>
      <c r="J84" s="495"/>
      <c r="K84" s="1460"/>
      <c r="L84" s="1439"/>
      <c r="M84" s="1024"/>
      <c r="N84" s="1024"/>
      <c r="O84" s="1024"/>
      <c r="P84" s="1460"/>
    </row>
    <row r="85" spans="1:16" s="45" customFormat="1" ht="30.6">
      <c r="A85" s="1437" t="s">
        <v>4658</v>
      </c>
      <c r="B85" s="1436"/>
      <c r="C85" s="1794" t="s">
        <v>970</v>
      </c>
      <c r="D85" s="1799" t="s">
        <v>108</v>
      </c>
      <c r="E85" s="1748">
        <v>1.58</v>
      </c>
      <c r="F85" s="1725"/>
      <c r="G85" s="495"/>
      <c r="H85" s="495"/>
      <c r="I85" s="495"/>
      <c r="J85" s="495"/>
      <c r="K85" s="1460"/>
      <c r="L85" s="1439"/>
      <c r="M85" s="1024"/>
      <c r="N85" s="1024"/>
      <c r="O85" s="1024"/>
      <c r="P85" s="1460"/>
    </row>
    <row r="86" spans="1:16" s="45" customFormat="1">
      <c r="A86" s="1437" t="s">
        <v>4659</v>
      </c>
      <c r="B86" s="1436"/>
      <c r="C86" s="1795" t="s">
        <v>4563</v>
      </c>
      <c r="D86" s="1800"/>
      <c r="E86" s="1806"/>
      <c r="F86" s="1725"/>
      <c r="G86" s="495"/>
      <c r="H86" s="495"/>
      <c r="I86" s="495"/>
      <c r="J86" s="495"/>
      <c r="K86" s="1460"/>
      <c r="L86" s="1439"/>
      <c r="M86" s="1024"/>
      <c r="N86" s="1024"/>
      <c r="O86" s="1024"/>
      <c r="P86" s="1460"/>
    </row>
    <row r="87" spans="1:16" s="45" customFormat="1">
      <c r="A87" s="1437" t="s">
        <v>4660</v>
      </c>
      <c r="B87" s="1436"/>
      <c r="C87" s="1793" t="s">
        <v>4561</v>
      </c>
      <c r="D87" s="1799"/>
      <c r="E87" s="1799"/>
      <c r="F87" s="1725"/>
      <c r="G87" s="495"/>
      <c r="H87" s="495"/>
      <c r="I87" s="495"/>
      <c r="J87" s="495"/>
      <c r="K87" s="1460"/>
      <c r="L87" s="1439"/>
      <c r="M87" s="1024"/>
      <c r="N87" s="1024"/>
      <c r="O87" s="1024"/>
      <c r="P87" s="1460"/>
    </row>
    <row r="88" spans="1:16" s="45" customFormat="1" ht="51">
      <c r="A88" s="1437" t="s">
        <v>4661</v>
      </c>
      <c r="B88" s="1436"/>
      <c r="C88" s="1794" t="s">
        <v>1019</v>
      </c>
      <c r="D88" s="1799" t="s">
        <v>4473</v>
      </c>
      <c r="E88" s="1748">
        <v>173.46</v>
      </c>
      <c r="F88" s="1725"/>
      <c r="G88" s="495"/>
      <c r="H88" s="495"/>
      <c r="I88" s="495"/>
      <c r="J88" s="495"/>
      <c r="K88" s="1460"/>
      <c r="L88" s="1439"/>
      <c r="M88" s="1024"/>
      <c r="N88" s="1024"/>
      <c r="O88" s="1024"/>
      <c r="P88" s="1460"/>
    </row>
    <row r="89" spans="1:16" s="45" customFormat="1" ht="51">
      <c r="A89" s="1437" t="s">
        <v>4662</v>
      </c>
      <c r="B89" s="1436"/>
      <c r="C89" s="1794" t="s">
        <v>1026</v>
      </c>
      <c r="D89" s="1799" t="s">
        <v>4477</v>
      </c>
      <c r="E89" s="1748">
        <v>50.46</v>
      </c>
      <c r="F89" s="1725"/>
      <c r="G89" s="495"/>
      <c r="H89" s="495"/>
      <c r="I89" s="495"/>
      <c r="J89" s="495"/>
      <c r="K89" s="1460"/>
      <c r="L89" s="1439"/>
      <c r="M89" s="1024"/>
      <c r="N89" s="1024"/>
      <c r="O89" s="1024"/>
      <c r="P89" s="1460"/>
    </row>
    <row r="90" spans="1:16" s="45" customFormat="1" ht="30.6">
      <c r="A90" s="1437" t="s">
        <v>4663</v>
      </c>
      <c r="B90" s="1436"/>
      <c r="C90" s="1794" t="s">
        <v>970</v>
      </c>
      <c r="D90" s="1799" t="s">
        <v>108</v>
      </c>
      <c r="E90" s="1748">
        <v>2.78</v>
      </c>
      <c r="F90" s="1725"/>
      <c r="G90" s="495"/>
      <c r="H90" s="495"/>
      <c r="I90" s="495"/>
      <c r="J90" s="495"/>
      <c r="K90" s="1460"/>
      <c r="L90" s="1439"/>
      <c r="M90" s="1024"/>
      <c r="N90" s="1024"/>
      <c r="O90" s="1024"/>
      <c r="P90" s="1460"/>
    </row>
    <row r="91" spans="1:16" s="45" customFormat="1">
      <c r="A91" s="1437" t="s">
        <v>4664</v>
      </c>
      <c r="B91" s="1436"/>
      <c r="C91" s="1795" t="s">
        <v>4564</v>
      </c>
      <c r="D91" s="1800"/>
      <c r="E91" s="1806"/>
      <c r="F91" s="1725"/>
      <c r="G91" s="495"/>
      <c r="H91" s="495"/>
      <c r="I91" s="495"/>
      <c r="J91" s="495"/>
      <c r="K91" s="1460"/>
      <c r="L91" s="1439"/>
      <c r="M91" s="1024"/>
      <c r="N91" s="1024"/>
      <c r="O91" s="1024"/>
      <c r="P91" s="1460"/>
    </row>
    <row r="92" spans="1:16" s="45" customFormat="1">
      <c r="A92" s="1437" t="s">
        <v>4665</v>
      </c>
      <c r="B92" s="1436"/>
      <c r="C92" s="1793" t="s">
        <v>4565</v>
      </c>
      <c r="D92" s="1799"/>
      <c r="E92" s="1799"/>
      <c r="F92" s="1725"/>
      <c r="G92" s="495"/>
      <c r="H92" s="495"/>
      <c r="I92" s="495"/>
      <c r="J92" s="495"/>
      <c r="K92" s="1460"/>
      <c r="L92" s="1439"/>
      <c r="M92" s="1024"/>
      <c r="N92" s="1024"/>
      <c r="O92" s="1024"/>
      <c r="P92" s="1460"/>
    </row>
    <row r="93" spans="1:16" s="45" customFormat="1" ht="51">
      <c r="A93" s="1437" t="s">
        <v>4666</v>
      </c>
      <c r="B93" s="1436"/>
      <c r="C93" s="1794" t="s">
        <v>1019</v>
      </c>
      <c r="D93" s="1799" t="s">
        <v>4473</v>
      </c>
      <c r="E93" s="1748">
        <v>155.75</v>
      </c>
      <c r="F93" s="1725"/>
      <c r="G93" s="495"/>
      <c r="H93" s="495"/>
      <c r="I93" s="495"/>
      <c r="J93" s="495"/>
      <c r="K93" s="1460"/>
      <c r="L93" s="1439"/>
      <c r="M93" s="1024"/>
      <c r="N93" s="1024"/>
      <c r="O93" s="1024"/>
      <c r="P93" s="1460"/>
    </row>
    <row r="94" spans="1:16" s="45" customFormat="1" ht="51">
      <c r="A94" s="1437" t="s">
        <v>4667</v>
      </c>
      <c r="B94" s="1436"/>
      <c r="C94" s="1794" t="s">
        <v>1026</v>
      </c>
      <c r="D94" s="1799" t="s">
        <v>4477</v>
      </c>
      <c r="E94" s="1748">
        <v>31.15</v>
      </c>
      <c r="F94" s="1725"/>
      <c r="G94" s="495"/>
      <c r="H94" s="495"/>
      <c r="I94" s="495"/>
      <c r="J94" s="495"/>
      <c r="K94" s="1460"/>
      <c r="L94" s="1439"/>
      <c r="M94" s="1024"/>
      <c r="N94" s="1024"/>
      <c r="O94" s="1024"/>
      <c r="P94" s="1460"/>
    </row>
    <row r="95" spans="1:16" s="45" customFormat="1" ht="30.6">
      <c r="A95" s="1437" t="s">
        <v>4668</v>
      </c>
      <c r="B95" s="1436"/>
      <c r="C95" s="1794" t="s">
        <v>970</v>
      </c>
      <c r="D95" s="1799" t="s">
        <v>108</v>
      </c>
      <c r="E95" s="1748">
        <v>1.71</v>
      </c>
      <c r="F95" s="1725"/>
      <c r="G95" s="495"/>
      <c r="H95" s="495"/>
      <c r="I95" s="495"/>
      <c r="J95" s="495"/>
      <c r="K95" s="1460"/>
      <c r="L95" s="1439"/>
      <c r="M95" s="1024"/>
      <c r="N95" s="1024"/>
      <c r="O95" s="1024"/>
      <c r="P95" s="1460"/>
    </row>
    <row r="96" spans="1:16" s="45" customFormat="1">
      <c r="A96" s="536"/>
      <c r="B96" s="575"/>
      <c r="C96" s="1462" t="s">
        <v>2607</v>
      </c>
      <c r="D96" s="539"/>
      <c r="E96" s="1785"/>
      <c r="F96" s="1435"/>
      <c r="G96" s="1170"/>
      <c r="H96" s="1170"/>
      <c r="I96" s="1170"/>
      <c r="J96" s="1170"/>
      <c r="K96" s="1171"/>
      <c r="L96" s="1174"/>
      <c r="M96" s="1170"/>
      <c r="N96" s="1170"/>
      <c r="O96" s="1170"/>
      <c r="P96" s="1171"/>
    </row>
    <row r="97" spans="1:16" s="45" customFormat="1" ht="40.799999999999997">
      <c r="A97" s="536">
        <f>A81+1</f>
        <v>32</v>
      </c>
      <c r="B97" s="575"/>
      <c r="C97" s="572" t="s">
        <v>1022</v>
      </c>
      <c r="D97" s="539" t="s">
        <v>4473</v>
      </c>
      <c r="E97" s="1807">
        <v>964.81</v>
      </c>
      <c r="F97" s="1725"/>
      <c r="G97" s="495"/>
      <c r="H97" s="495"/>
      <c r="I97" s="495"/>
      <c r="J97" s="495"/>
      <c r="K97" s="1460"/>
      <c r="L97" s="1459"/>
      <c r="M97" s="1024"/>
      <c r="N97" s="1024"/>
      <c r="O97" s="1024"/>
      <c r="P97" s="1460"/>
    </row>
    <row r="98" spans="1:16" s="45" customFormat="1">
      <c r="A98" s="1447">
        <f>A97+0.1</f>
        <v>32.1</v>
      </c>
      <c r="B98" s="575"/>
      <c r="C98" s="1457" t="s">
        <v>3997</v>
      </c>
      <c r="D98" s="539" t="s">
        <v>103</v>
      </c>
      <c r="E98" s="1786">
        <v>1</v>
      </c>
      <c r="F98" s="1435"/>
      <c r="G98" s="495"/>
      <c r="H98" s="495"/>
      <c r="I98" s="495"/>
      <c r="J98" s="495"/>
      <c r="K98" s="704"/>
      <c r="L98" s="1174"/>
      <c r="M98" s="1170"/>
      <c r="N98" s="1170"/>
      <c r="O98" s="1170"/>
      <c r="P98" s="1171"/>
    </row>
    <row r="99" spans="1:16" s="45" customFormat="1">
      <c r="A99" s="1447">
        <f t="shared" ref="A99:A106" si="1">A98+0.1</f>
        <v>32.200000000000003</v>
      </c>
      <c r="B99" s="575"/>
      <c r="C99" s="1457" t="s">
        <v>3998</v>
      </c>
      <c r="D99" s="539" t="s">
        <v>103</v>
      </c>
      <c r="E99" s="1786">
        <v>1</v>
      </c>
      <c r="F99" s="1435"/>
      <c r="G99" s="495"/>
      <c r="H99" s="495"/>
      <c r="I99" s="495"/>
      <c r="J99" s="495"/>
      <c r="K99" s="704"/>
      <c r="L99" s="1174"/>
      <c r="M99" s="1170"/>
      <c r="N99" s="1170"/>
      <c r="O99" s="1170"/>
      <c r="P99" s="1171"/>
    </row>
    <row r="100" spans="1:16" s="45" customFormat="1">
      <c r="A100" s="1447">
        <f t="shared" si="1"/>
        <v>32.300000000000004</v>
      </c>
      <c r="B100" s="575"/>
      <c r="C100" s="1457" t="s">
        <v>3999</v>
      </c>
      <c r="D100" s="539" t="s">
        <v>103</v>
      </c>
      <c r="E100" s="1786">
        <v>1</v>
      </c>
      <c r="F100" s="1435"/>
      <c r="G100" s="495"/>
      <c r="H100" s="495"/>
      <c r="I100" s="495"/>
      <c r="J100" s="495"/>
      <c r="K100" s="704"/>
      <c r="L100" s="1174"/>
      <c r="M100" s="1170"/>
      <c r="N100" s="1170"/>
      <c r="O100" s="1170"/>
      <c r="P100" s="1171"/>
    </row>
    <row r="101" spans="1:16" s="45" customFormat="1">
      <c r="A101" s="1447">
        <f t="shared" si="1"/>
        <v>32.400000000000006</v>
      </c>
      <c r="B101" s="575"/>
      <c r="C101" s="1457" t="s">
        <v>4000</v>
      </c>
      <c r="D101" s="539" t="s">
        <v>103</v>
      </c>
      <c r="E101" s="1786">
        <v>1</v>
      </c>
      <c r="F101" s="1435"/>
      <c r="G101" s="495"/>
      <c r="H101" s="495"/>
      <c r="I101" s="495"/>
      <c r="J101" s="495"/>
      <c r="K101" s="704"/>
      <c r="L101" s="1174"/>
      <c r="M101" s="1170"/>
      <c r="N101" s="1170"/>
      <c r="O101" s="1170"/>
      <c r="P101" s="1171"/>
    </row>
    <row r="102" spans="1:16" s="45" customFormat="1">
      <c r="A102" s="1447">
        <f t="shared" si="1"/>
        <v>32.500000000000007</v>
      </c>
      <c r="B102" s="575"/>
      <c r="C102" s="1457" t="s">
        <v>4001</v>
      </c>
      <c r="D102" s="539" t="s">
        <v>103</v>
      </c>
      <c r="E102" s="1786">
        <v>1</v>
      </c>
      <c r="F102" s="1435"/>
      <c r="G102" s="495"/>
      <c r="H102" s="495"/>
      <c r="I102" s="495"/>
      <c r="J102" s="495"/>
      <c r="K102" s="704"/>
      <c r="L102" s="1174"/>
      <c r="M102" s="1170"/>
      <c r="N102" s="1170"/>
      <c r="O102" s="1170"/>
      <c r="P102" s="1171"/>
    </row>
    <row r="103" spans="1:16" s="45" customFormat="1">
      <c r="A103" s="1447">
        <f t="shared" si="1"/>
        <v>32.600000000000009</v>
      </c>
      <c r="B103" s="575"/>
      <c r="C103" s="1457" t="s">
        <v>4002</v>
      </c>
      <c r="D103" s="539" t="s">
        <v>103</v>
      </c>
      <c r="E103" s="1786">
        <v>2</v>
      </c>
      <c r="F103" s="1435"/>
      <c r="G103" s="495"/>
      <c r="H103" s="495"/>
      <c r="I103" s="495"/>
      <c r="J103" s="495"/>
      <c r="K103" s="704"/>
      <c r="L103" s="1174"/>
      <c r="M103" s="1170"/>
      <c r="N103" s="1170"/>
      <c r="O103" s="1170"/>
      <c r="P103" s="1171"/>
    </row>
    <row r="104" spans="1:16" s="45" customFormat="1">
      <c r="A104" s="1447">
        <f t="shared" si="1"/>
        <v>32.70000000000001</v>
      </c>
      <c r="B104" s="575"/>
      <c r="C104" s="1457" t="s">
        <v>4003</v>
      </c>
      <c r="D104" s="539" t="s">
        <v>103</v>
      </c>
      <c r="E104" s="1786">
        <v>1</v>
      </c>
      <c r="F104" s="1435"/>
      <c r="G104" s="495"/>
      <c r="H104" s="495"/>
      <c r="I104" s="495"/>
      <c r="J104" s="495"/>
      <c r="K104" s="704"/>
      <c r="L104" s="1174"/>
      <c r="M104" s="1170"/>
      <c r="N104" s="1170"/>
      <c r="O104" s="1170"/>
      <c r="P104" s="1171"/>
    </row>
    <row r="105" spans="1:16" s="45" customFormat="1">
      <c r="A105" s="1447">
        <f t="shared" si="1"/>
        <v>32.800000000000011</v>
      </c>
      <c r="B105" s="575"/>
      <c r="C105" s="1457" t="s">
        <v>4004</v>
      </c>
      <c r="D105" s="539" t="s">
        <v>103</v>
      </c>
      <c r="E105" s="1786">
        <v>1</v>
      </c>
      <c r="F105" s="1435"/>
      <c r="G105" s="495"/>
      <c r="H105" s="495"/>
      <c r="I105" s="495"/>
      <c r="J105" s="495"/>
      <c r="K105" s="704"/>
      <c r="L105" s="1174"/>
      <c r="M105" s="1170"/>
      <c r="N105" s="1170"/>
      <c r="O105" s="1170"/>
      <c r="P105" s="1171"/>
    </row>
    <row r="106" spans="1:16" s="45" customFormat="1">
      <c r="A106" s="1447">
        <f t="shared" si="1"/>
        <v>32.900000000000013</v>
      </c>
      <c r="B106" s="575"/>
      <c r="C106" s="1457" t="s">
        <v>4005</v>
      </c>
      <c r="D106" s="539" t="s">
        <v>103</v>
      </c>
      <c r="E106" s="1786">
        <v>1</v>
      </c>
      <c r="F106" s="1435"/>
      <c r="G106" s="495"/>
      <c r="H106" s="495"/>
      <c r="I106" s="495"/>
      <c r="J106" s="495"/>
      <c r="K106" s="704"/>
      <c r="L106" s="1174"/>
      <c r="M106" s="1170"/>
      <c r="N106" s="1170"/>
      <c r="O106" s="1170"/>
      <c r="P106" s="1171"/>
    </row>
    <row r="107" spans="1:16" s="45" customFormat="1">
      <c r="A107" s="1458">
        <f>A98</f>
        <v>32.1</v>
      </c>
      <c r="B107" s="575"/>
      <c r="C107" s="1457" t="s">
        <v>4006</v>
      </c>
      <c r="D107" s="539" t="s">
        <v>103</v>
      </c>
      <c r="E107" s="1786">
        <v>1</v>
      </c>
      <c r="F107" s="1435"/>
      <c r="G107" s="495"/>
      <c r="H107" s="495"/>
      <c r="I107" s="495"/>
      <c r="J107" s="495"/>
      <c r="K107" s="704"/>
      <c r="L107" s="1174"/>
      <c r="M107" s="1170"/>
      <c r="N107" s="1170"/>
      <c r="O107" s="1170"/>
      <c r="P107" s="1171"/>
    </row>
    <row r="108" spans="1:16" s="45" customFormat="1">
      <c r="A108" s="1458">
        <f>A107+0.01</f>
        <v>32.11</v>
      </c>
      <c r="B108" s="575"/>
      <c r="C108" s="1457" t="s">
        <v>4007</v>
      </c>
      <c r="D108" s="539" t="s">
        <v>103</v>
      </c>
      <c r="E108" s="1786">
        <v>1</v>
      </c>
      <c r="F108" s="1435"/>
      <c r="G108" s="495"/>
      <c r="H108" s="495"/>
      <c r="I108" s="495"/>
      <c r="J108" s="495"/>
      <c r="K108" s="704"/>
      <c r="L108" s="1174"/>
      <c r="M108" s="1170"/>
      <c r="N108" s="1170"/>
      <c r="O108" s="1170"/>
      <c r="P108" s="1171"/>
    </row>
    <row r="109" spans="1:16" s="45" customFormat="1">
      <c r="A109" s="1458">
        <f t="shared" ref="A109:A150" si="2">A108+0.01</f>
        <v>32.119999999999997</v>
      </c>
      <c r="B109" s="575"/>
      <c r="C109" s="1457" t="s">
        <v>4008</v>
      </c>
      <c r="D109" s="539" t="s">
        <v>103</v>
      </c>
      <c r="E109" s="1786">
        <v>1</v>
      </c>
      <c r="F109" s="1435"/>
      <c r="G109" s="495"/>
      <c r="H109" s="495"/>
      <c r="I109" s="495"/>
      <c r="J109" s="495"/>
      <c r="K109" s="704"/>
      <c r="L109" s="1174"/>
      <c r="M109" s="1170"/>
      <c r="N109" s="1170"/>
      <c r="O109" s="1170"/>
      <c r="P109" s="1171"/>
    </row>
    <row r="110" spans="1:16" s="45" customFormat="1">
      <c r="A110" s="1458">
        <f t="shared" si="2"/>
        <v>32.129999999999995</v>
      </c>
      <c r="B110" s="575"/>
      <c r="C110" s="1457" t="s">
        <v>4009</v>
      </c>
      <c r="D110" s="539" t="s">
        <v>103</v>
      </c>
      <c r="E110" s="1786">
        <v>1</v>
      </c>
      <c r="F110" s="1435"/>
      <c r="G110" s="495"/>
      <c r="H110" s="495"/>
      <c r="I110" s="495"/>
      <c r="J110" s="495"/>
      <c r="K110" s="704"/>
      <c r="L110" s="1174"/>
      <c r="M110" s="1170"/>
      <c r="N110" s="1170"/>
      <c r="O110" s="1170"/>
      <c r="P110" s="1171"/>
    </row>
    <row r="111" spans="1:16" s="45" customFormat="1">
      <c r="A111" s="1458">
        <f t="shared" si="2"/>
        <v>32.139999999999993</v>
      </c>
      <c r="B111" s="575"/>
      <c r="C111" s="1457" t="s">
        <v>4010</v>
      </c>
      <c r="D111" s="539" t="s">
        <v>103</v>
      </c>
      <c r="E111" s="1786">
        <v>2</v>
      </c>
      <c r="F111" s="1435"/>
      <c r="G111" s="495"/>
      <c r="H111" s="495"/>
      <c r="I111" s="495"/>
      <c r="J111" s="495"/>
      <c r="K111" s="704"/>
      <c r="L111" s="1174"/>
      <c r="M111" s="1170"/>
      <c r="N111" s="1170"/>
      <c r="O111" s="1170"/>
      <c r="P111" s="1171"/>
    </row>
    <row r="112" spans="1:16" s="45" customFormat="1">
      <c r="A112" s="1458">
        <f t="shared" si="2"/>
        <v>32.149999999999991</v>
      </c>
      <c r="B112" s="575"/>
      <c r="C112" s="1457" t="s">
        <v>4011</v>
      </c>
      <c r="D112" s="539" t="s">
        <v>103</v>
      </c>
      <c r="E112" s="1786">
        <v>1</v>
      </c>
      <c r="F112" s="1435"/>
      <c r="G112" s="495"/>
      <c r="H112" s="495"/>
      <c r="I112" s="495"/>
      <c r="J112" s="495"/>
      <c r="K112" s="704"/>
      <c r="L112" s="1174"/>
      <c r="M112" s="1170"/>
      <c r="N112" s="1170"/>
      <c r="O112" s="1170"/>
      <c r="P112" s="1171"/>
    </row>
    <row r="113" spans="1:16" s="45" customFormat="1">
      <c r="A113" s="1458">
        <f t="shared" si="2"/>
        <v>32.159999999999989</v>
      </c>
      <c r="B113" s="575"/>
      <c r="C113" s="1457" t="s">
        <v>4012</v>
      </c>
      <c r="D113" s="539" t="s">
        <v>103</v>
      </c>
      <c r="E113" s="1786">
        <v>1</v>
      </c>
      <c r="F113" s="1435"/>
      <c r="G113" s="495"/>
      <c r="H113" s="495"/>
      <c r="I113" s="495"/>
      <c r="J113" s="495"/>
      <c r="K113" s="704"/>
      <c r="L113" s="1174"/>
      <c r="M113" s="1170"/>
      <c r="N113" s="1170"/>
      <c r="O113" s="1170"/>
      <c r="P113" s="1171"/>
    </row>
    <row r="114" spans="1:16" s="45" customFormat="1">
      <c r="A114" s="1458">
        <f t="shared" si="2"/>
        <v>32.169999999999987</v>
      </c>
      <c r="B114" s="575"/>
      <c r="C114" s="1457" t="s">
        <v>4013</v>
      </c>
      <c r="D114" s="539" t="s">
        <v>103</v>
      </c>
      <c r="E114" s="1786">
        <v>1</v>
      </c>
      <c r="F114" s="1435"/>
      <c r="G114" s="495"/>
      <c r="H114" s="495"/>
      <c r="I114" s="495"/>
      <c r="J114" s="495"/>
      <c r="K114" s="704"/>
      <c r="L114" s="1174"/>
      <c r="M114" s="1170"/>
      <c r="N114" s="1170"/>
      <c r="O114" s="1170"/>
      <c r="P114" s="1171"/>
    </row>
    <row r="115" spans="1:16" s="45" customFormat="1">
      <c r="A115" s="1458">
        <f t="shared" si="2"/>
        <v>32.179999999999986</v>
      </c>
      <c r="B115" s="575"/>
      <c r="C115" s="1457" t="s">
        <v>4014</v>
      </c>
      <c r="D115" s="539" t="s">
        <v>103</v>
      </c>
      <c r="E115" s="1786">
        <v>1</v>
      </c>
      <c r="F115" s="1435"/>
      <c r="G115" s="495"/>
      <c r="H115" s="495"/>
      <c r="I115" s="495"/>
      <c r="J115" s="495"/>
      <c r="K115" s="704"/>
      <c r="L115" s="1174"/>
      <c r="M115" s="1170"/>
      <c r="N115" s="1170"/>
      <c r="O115" s="1170"/>
      <c r="P115" s="1171"/>
    </row>
    <row r="116" spans="1:16" s="45" customFormat="1">
      <c r="A116" s="1458">
        <f t="shared" si="2"/>
        <v>32.189999999999984</v>
      </c>
      <c r="B116" s="575"/>
      <c r="C116" s="1457" t="s">
        <v>4015</v>
      </c>
      <c r="D116" s="539" t="s">
        <v>103</v>
      </c>
      <c r="E116" s="1786">
        <v>1</v>
      </c>
      <c r="F116" s="1435"/>
      <c r="G116" s="495"/>
      <c r="H116" s="495"/>
      <c r="I116" s="495"/>
      <c r="J116" s="495"/>
      <c r="K116" s="704"/>
      <c r="L116" s="1174"/>
      <c r="M116" s="1170"/>
      <c r="N116" s="1170"/>
      <c r="O116" s="1170"/>
      <c r="P116" s="1171"/>
    </row>
    <row r="117" spans="1:16" s="45" customFormat="1">
      <c r="A117" s="1458">
        <f t="shared" si="2"/>
        <v>32.199999999999982</v>
      </c>
      <c r="B117" s="575"/>
      <c r="C117" s="1457" t="s">
        <v>4016</v>
      </c>
      <c r="D117" s="539" t="s">
        <v>103</v>
      </c>
      <c r="E117" s="1786">
        <v>1</v>
      </c>
      <c r="F117" s="1435"/>
      <c r="G117" s="495"/>
      <c r="H117" s="495"/>
      <c r="I117" s="495"/>
      <c r="J117" s="495"/>
      <c r="K117" s="704"/>
      <c r="L117" s="1174"/>
      <c r="M117" s="1170"/>
      <c r="N117" s="1170"/>
      <c r="O117" s="1170"/>
      <c r="P117" s="1171"/>
    </row>
    <row r="118" spans="1:16" s="45" customFormat="1">
      <c r="A118" s="1458">
        <f t="shared" si="2"/>
        <v>32.20999999999998</v>
      </c>
      <c r="B118" s="575"/>
      <c r="C118" s="1457" t="s">
        <v>4017</v>
      </c>
      <c r="D118" s="539" t="s">
        <v>103</v>
      </c>
      <c r="E118" s="1786">
        <v>1</v>
      </c>
      <c r="F118" s="1435"/>
      <c r="G118" s="495"/>
      <c r="H118" s="495"/>
      <c r="I118" s="495"/>
      <c r="J118" s="495"/>
      <c r="K118" s="704"/>
      <c r="L118" s="1174"/>
      <c r="M118" s="1170"/>
      <c r="N118" s="1170"/>
      <c r="O118" s="1170"/>
      <c r="P118" s="1171"/>
    </row>
    <row r="119" spans="1:16" s="45" customFormat="1">
      <c r="A119" s="1458">
        <f t="shared" si="2"/>
        <v>32.219999999999978</v>
      </c>
      <c r="B119" s="575"/>
      <c r="C119" s="1457" t="s">
        <v>4018</v>
      </c>
      <c r="D119" s="539" t="s">
        <v>103</v>
      </c>
      <c r="E119" s="1786">
        <v>2</v>
      </c>
      <c r="F119" s="1435"/>
      <c r="G119" s="495"/>
      <c r="H119" s="495"/>
      <c r="I119" s="495"/>
      <c r="J119" s="495"/>
      <c r="K119" s="704"/>
      <c r="L119" s="1174"/>
      <c r="M119" s="1170"/>
      <c r="N119" s="1170"/>
      <c r="O119" s="1170"/>
      <c r="P119" s="1171"/>
    </row>
    <row r="120" spans="1:16" s="45" customFormat="1">
      <c r="A120" s="1458">
        <f t="shared" si="2"/>
        <v>32.229999999999976</v>
      </c>
      <c r="B120" s="575"/>
      <c r="C120" s="1457" t="s">
        <v>4019</v>
      </c>
      <c r="D120" s="539" t="s">
        <v>103</v>
      </c>
      <c r="E120" s="1786">
        <v>1</v>
      </c>
      <c r="F120" s="1435"/>
      <c r="G120" s="495"/>
      <c r="H120" s="495"/>
      <c r="I120" s="495"/>
      <c r="J120" s="495"/>
      <c r="K120" s="704"/>
      <c r="L120" s="1174"/>
      <c r="M120" s="1170"/>
      <c r="N120" s="1170"/>
      <c r="O120" s="1170"/>
      <c r="P120" s="1171"/>
    </row>
    <row r="121" spans="1:16" s="45" customFormat="1">
      <c r="A121" s="1458">
        <f t="shared" si="2"/>
        <v>32.239999999999974</v>
      </c>
      <c r="B121" s="575"/>
      <c r="C121" s="1457" t="s">
        <v>4020</v>
      </c>
      <c r="D121" s="539" t="s">
        <v>103</v>
      </c>
      <c r="E121" s="1786">
        <v>1</v>
      </c>
      <c r="F121" s="1435"/>
      <c r="G121" s="495"/>
      <c r="H121" s="495"/>
      <c r="I121" s="495"/>
      <c r="J121" s="495"/>
      <c r="K121" s="704"/>
      <c r="L121" s="1174"/>
      <c r="M121" s="1170"/>
      <c r="N121" s="1170"/>
      <c r="O121" s="1170"/>
      <c r="P121" s="1171"/>
    </row>
    <row r="122" spans="1:16" s="45" customFormat="1">
      <c r="A122" s="1458">
        <f t="shared" si="2"/>
        <v>32.249999999999972</v>
      </c>
      <c r="B122" s="575"/>
      <c r="C122" s="1457" t="s">
        <v>4021</v>
      </c>
      <c r="D122" s="539" t="s">
        <v>103</v>
      </c>
      <c r="E122" s="1786">
        <v>1</v>
      </c>
      <c r="F122" s="1435"/>
      <c r="G122" s="495"/>
      <c r="H122" s="495"/>
      <c r="I122" s="495"/>
      <c r="J122" s="495"/>
      <c r="K122" s="704"/>
      <c r="L122" s="1174"/>
      <c r="M122" s="1170"/>
      <c r="N122" s="1170"/>
      <c r="O122" s="1170"/>
      <c r="P122" s="1171"/>
    </row>
    <row r="123" spans="1:16" s="45" customFormat="1">
      <c r="A123" s="1458">
        <f t="shared" si="2"/>
        <v>32.25999999999997</v>
      </c>
      <c r="B123" s="575"/>
      <c r="C123" s="1457" t="s">
        <v>4022</v>
      </c>
      <c r="D123" s="539" t="s">
        <v>103</v>
      </c>
      <c r="E123" s="1786">
        <v>2</v>
      </c>
      <c r="F123" s="1435"/>
      <c r="G123" s="495"/>
      <c r="H123" s="495"/>
      <c r="I123" s="495"/>
      <c r="J123" s="495"/>
      <c r="K123" s="704"/>
      <c r="L123" s="1174"/>
      <c r="M123" s="1170"/>
      <c r="N123" s="1170"/>
      <c r="O123" s="1170"/>
      <c r="P123" s="1171"/>
    </row>
    <row r="124" spans="1:16" s="45" customFormat="1">
      <c r="A124" s="1458">
        <f t="shared" si="2"/>
        <v>32.269999999999968</v>
      </c>
      <c r="B124" s="575"/>
      <c r="C124" s="1457" t="s">
        <v>4023</v>
      </c>
      <c r="D124" s="539" t="s">
        <v>103</v>
      </c>
      <c r="E124" s="1786">
        <v>1</v>
      </c>
      <c r="F124" s="1435"/>
      <c r="G124" s="495"/>
      <c r="H124" s="495"/>
      <c r="I124" s="495"/>
      <c r="J124" s="495"/>
      <c r="K124" s="704"/>
      <c r="L124" s="1174"/>
      <c r="M124" s="1170"/>
      <c r="N124" s="1170"/>
      <c r="O124" s="1170"/>
      <c r="P124" s="1171"/>
    </row>
    <row r="125" spans="1:16" s="45" customFormat="1">
      <c r="A125" s="1458">
        <f t="shared" si="2"/>
        <v>32.279999999999966</v>
      </c>
      <c r="B125" s="575"/>
      <c r="C125" s="1457" t="s">
        <v>4024</v>
      </c>
      <c r="D125" s="539" t="s">
        <v>103</v>
      </c>
      <c r="E125" s="1786">
        <v>2</v>
      </c>
      <c r="F125" s="1435"/>
      <c r="G125" s="495"/>
      <c r="H125" s="495"/>
      <c r="I125" s="495"/>
      <c r="J125" s="495"/>
      <c r="K125" s="704"/>
      <c r="L125" s="1174"/>
      <c r="M125" s="1170"/>
      <c r="N125" s="1170"/>
      <c r="O125" s="1170"/>
      <c r="P125" s="1171"/>
    </row>
    <row r="126" spans="1:16" s="45" customFormat="1">
      <c r="A126" s="1458">
        <f t="shared" si="2"/>
        <v>32.289999999999964</v>
      </c>
      <c r="B126" s="575"/>
      <c r="C126" s="1457" t="s">
        <v>4025</v>
      </c>
      <c r="D126" s="539" t="s">
        <v>103</v>
      </c>
      <c r="E126" s="1786">
        <v>4</v>
      </c>
      <c r="F126" s="1435"/>
      <c r="G126" s="495"/>
      <c r="H126" s="495"/>
      <c r="I126" s="495"/>
      <c r="J126" s="495"/>
      <c r="K126" s="704"/>
      <c r="L126" s="1174"/>
      <c r="M126" s="1170"/>
      <c r="N126" s="1170"/>
      <c r="O126" s="1170"/>
      <c r="P126" s="1171"/>
    </row>
    <row r="127" spans="1:16" s="45" customFormat="1">
      <c r="A127" s="1458">
        <f t="shared" si="2"/>
        <v>32.299999999999962</v>
      </c>
      <c r="B127" s="575"/>
      <c r="C127" s="1457" t="s">
        <v>4026</v>
      </c>
      <c r="D127" s="539" t="s">
        <v>103</v>
      </c>
      <c r="E127" s="1786">
        <v>2</v>
      </c>
      <c r="F127" s="1435"/>
      <c r="G127" s="495"/>
      <c r="H127" s="495"/>
      <c r="I127" s="495"/>
      <c r="J127" s="495"/>
      <c r="K127" s="704"/>
      <c r="L127" s="1174"/>
      <c r="M127" s="1170"/>
      <c r="N127" s="1170"/>
      <c r="O127" s="1170"/>
      <c r="P127" s="1171"/>
    </row>
    <row r="128" spans="1:16" s="45" customFormat="1">
      <c r="A128" s="1458">
        <f t="shared" si="2"/>
        <v>32.30999999999996</v>
      </c>
      <c r="B128" s="575"/>
      <c r="C128" s="1457" t="s">
        <v>4027</v>
      </c>
      <c r="D128" s="539" t="s">
        <v>103</v>
      </c>
      <c r="E128" s="1786">
        <v>1</v>
      </c>
      <c r="F128" s="1435"/>
      <c r="G128" s="495"/>
      <c r="H128" s="495"/>
      <c r="I128" s="495"/>
      <c r="J128" s="495"/>
      <c r="K128" s="704"/>
      <c r="L128" s="1174"/>
      <c r="M128" s="1170"/>
      <c r="N128" s="1170"/>
      <c r="O128" s="1170"/>
      <c r="P128" s="1171"/>
    </row>
    <row r="129" spans="1:16" s="45" customFormat="1">
      <c r="A129" s="1458">
        <f t="shared" si="2"/>
        <v>32.319999999999958</v>
      </c>
      <c r="B129" s="575"/>
      <c r="C129" s="1457" t="s">
        <v>4028</v>
      </c>
      <c r="D129" s="539" t="s">
        <v>103</v>
      </c>
      <c r="E129" s="1786">
        <v>3</v>
      </c>
      <c r="F129" s="1435"/>
      <c r="G129" s="495"/>
      <c r="H129" s="495"/>
      <c r="I129" s="495"/>
      <c r="J129" s="495"/>
      <c r="K129" s="704"/>
      <c r="L129" s="1174"/>
      <c r="M129" s="1170"/>
      <c r="N129" s="1170"/>
      <c r="O129" s="1170"/>
      <c r="P129" s="1171"/>
    </row>
    <row r="130" spans="1:16" s="45" customFormat="1">
      <c r="A130" s="1458">
        <f t="shared" si="2"/>
        <v>32.329999999999956</v>
      </c>
      <c r="B130" s="575"/>
      <c r="C130" s="1457" t="s">
        <v>4029</v>
      </c>
      <c r="D130" s="539" t="s">
        <v>103</v>
      </c>
      <c r="E130" s="1786">
        <v>3</v>
      </c>
      <c r="F130" s="1435"/>
      <c r="G130" s="495"/>
      <c r="H130" s="495"/>
      <c r="I130" s="495"/>
      <c r="J130" s="495"/>
      <c r="K130" s="704"/>
      <c r="L130" s="1174"/>
      <c r="M130" s="1170"/>
      <c r="N130" s="1170"/>
      <c r="O130" s="1170"/>
      <c r="P130" s="1171"/>
    </row>
    <row r="131" spans="1:16" s="45" customFormat="1">
      <c r="A131" s="1458">
        <f t="shared" si="2"/>
        <v>32.339999999999954</v>
      </c>
      <c r="B131" s="575"/>
      <c r="C131" s="1457" t="s">
        <v>4030</v>
      </c>
      <c r="D131" s="539" t="s">
        <v>103</v>
      </c>
      <c r="E131" s="1786">
        <v>7</v>
      </c>
      <c r="F131" s="1435"/>
      <c r="G131" s="495"/>
      <c r="H131" s="495"/>
      <c r="I131" s="495"/>
      <c r="J131" s="495"/>
      <c r="K131" s="704"/>
      <c r="L131" s="1174"/>
      <c r="M131" s="1170"/>
      <c r="N131" s="1170"/>
      <c r="O131" s="1170"/>
      <c r="P131" s="1171"/>
    </row>
    <row r="132" spans="1:16" s="45" customFormat="1">
      <c r="A132" s="1458">
        <f t="shared" si="2"/>
        <v>32.349999999999952</v>
      </c>
      <c r="B132" s="575"/>
      <c r="C132" s="1457" t="s">
        <v>4031</v>
      </c>
      <c r="D132" s="539" t="s">
        <v>103</v>
      </c>
      <c r="E132" s="1786">
        <v>8</v>
      </c>
      <c r="F132" s="1435"/>
      <c r="G132" s="495"/>
      <c r="H132" s="495"/>
      <c r="I132" s="495"/>
      <c r="J132" s="495"/>
      <c r="K132" s="704"/>
      <c r="L132" s="1174"/>
      <c r="M132" s="1170"/>
      <c r="N132" s="1170"/>
      <c r="O132" s="1170"/>
      <c r="P132" s="1171"/>
    </row>
    <row r="133" spans="1:16" s="45" customFormat="1">
      <c r="A133" s="1458">
        <f t="shared" si="2"/>
        <v>32.35999999999995</v>
      </c>
      <c r="B133" s="575"/>
      <c r="C133" s="1457" t="s">
        <v>4032</v>
      </c>
      <c r="D133" s="539" t="s">
        <v>103</v>
      </c>
      <c r="E133" s="1786">
        <v>8</v>
      </c>
      <c r="F133" s="1435"/>
      <c r="G133" s="495"/>
      <c r="H133" s="495"/>
      <c r="I133" s="495"/>
      <c r="J133" s="495"/>
      <c r="K133" s="704"/>
      <c r="L133" s="1174"/>
      <c r="M133" s="1170"/>
      <c r="N133" s="1170"/>
      <c r="O133" s="1170"/>
      <c r="P133" s="1171"/>
    </row>
    <row r="134" spans="1:16" s="45" customFormat="1">
      <c r="A134" s="1458">
        <f t="shared" si="2"/>
        <v>32.369999999999948</v>
      </c>
      <c r="B134" s="575"/>
      <c r="C134" s="1457" t="s">
        <v>4033</v>
      </c>
      <c r="D134" s="539" t="s">
        <v>103</v>
      </c>
      <c r="E134" s="1786">
        <v>17</v>
      </c>
      <c r="F134" s="1435"/>
      <c r="G134" s="495"/>
      <c r="H134" s="495"/>
      <c r="I134" s="495"/>
      <c r="J134" s="495"/>
      <c r="K134" s="704"/>
      <c r="L134" s="1174"/>
      <c r="M134" s="1170"/>
      <c r="N134" s="1170"/>
      <c r="O134" s="1170"/>
      <c r="P134" s="1171"/>
    </row>
    <row r="135" spans="1:16" s="45" customFormat="1">
      <c r="A135" s="1458">
        <f t="shared" si="2"/>
        <v>32.379999999999946</v>
      </c>
      <c r="B135" s="575"/>
      <c r="C135" s="1457" t="s">
        <v>4034</v>
      </c>
      <c r="D135" s="539" t="s">
        <v>103</v>
      </c>
      <c r="E135" s="1786">
        <v>5</v>
      </c>
      <c r="F135" s="1435"/>
      <c r="G135" s="495"/>
      <c r="H135" s="495"/>
      <c r="I135" s="495"/>
      <c r="J135" s="495"/>
      <c r="K135" s="704"/>
      <c r="L135" s="1174"/>
      <c r="M135" s="1170"/>
      <c r="N135" s="1170"/>
      <c r="O135" s="1170"/>
      <c r="P135" s="1171"/>
    </row>
    <row r="136" spans="1:16" s="45" customFormat="1">
      <c r="A136" s="1458">
        <f t="shared" si="2"/>
        <v>32.389999999999944</v>
      </c>
      <c r="B136" s="575"/>
      <c r="C136" s="1457" t="s">
        <v>3991</v>
      </c>
      <c r="D136" s="539" t="s">
        <v>103</v>
      </c>
      <c r="E136" s="1786">
        <v>1</v>
      </c>
      <c r="F136" s="1435"/>
      <c r="G136" s="495"/>
      <c r="H136" s="495"/>
      <c r="I136" s="495"/>
      <c r="J136" s="495"/>
      <c r="K136" s="704"/>
      <c r="L136" s="1174"/>
      <c r="M136" s="1170"/>
      <c r="N136" s="1170"/>
      <c r="O136" s="1170"/>
      <c r="P136" s="1171"/>
    </row>
    <row r="137" spans="1:16" s="45" customFormat="1">
      <c r="A137" s="1458">
        <f t="shared" si="2"/>
        <v>32.399999999999942</v>
      </c>
      <c r="B137" s="575"/>
      <c r="C137" s="1457" t="s">
        <v>3952</v>
      </c>
      <c r="D137" s="539" t="s">
        <v>103</v>
      </c>
      <c r="E137" s="1786">
        <v>4</v>
      </c>
      <c r="F137" s="1435"/>
      <c r="G137" s="495"/>
      <c r="H137" s="495"/>
      <c r="I137" s="495"/>
      <c r="J137" s="495"/>
      <c r="K137" s="704"/>
      <c r="L137" s="1174"/>
      <c r="M137" s="1170"/>
      <c r="N137" s="1170"/>
      <c r="O137" s="1170"/>
      <c r="P137" s="1171"/>
    </row>
    <row r="138" spans="1:16" s="45" customFormat="1">
      <c r="A138" s="1458">
        <f t="shared" si="2"/>
        <v>32.40999999999994</v>
      </c>
      <c r="B138" s="575"/>
      <c r="C138" s="1457" t="s">
        <v>4035</v>
      </c>
      <c r="D138" s="539" t="s">
        <v>103</v>
      </c>
      <c r="E138" s="1786">
        <v>8</v>
      </c>
      <c r="F138" s="1435"/>
      <c r="G138" s="495"/>
      <c r="H138" s="495"/>
      <c r="I138" s="495"/>
      <c r="J138" s="495"/>
      <c r="K138" s="704"/>
      <c r="L138" s="1174"/>
      <c r="M138" s="1170"/>
      <c r="N138" s="1170"/>
      <c r="O138" s="1170"/>
      <c r="P138" s="1171"/>
    </row>
    <row r="139" spans="1:16" s="45" customFormat="1">
      <c r="A139" s="1458">
        <f t="shared" si="2"/>
        <v>32.419999999999938</v>
      </c>
      <c r="B139" s="575"/>
      <c r="C139" s="1457" t="s">
        <v>4036</v>
      </c>
      <c r="D139" s="539" t="s">
        <v>103</v>
      </c>
      <c r="E139" s="1786">
        <v>9</v>
      </c>
      <c r="F139" s="1435"/>
      <c r="G139" s="495"/>
      <c r="H139" s="495"/>
      <c r="I139" s="495"/>
      <c r="J139" s="495"/>
      <c r="K139" s="704"/>
      <c r="L139" s="1174"/>
      <c r="M139" s="1170"/>
      <c r="N139" s="1170"/>
      <c r="O139" s="1170"/>
      <c r="P139" s="1171"/>
    </row>
    <row r="140" spans="1:16" s="45" customFormat="1">
      <c r="A140" s="1458">
        <f t="shared" si="2"/>
        <v>32.429999999999936</v>
      </c>
      <c r="B140" s="575"/>
      <c r="C140" s="1457" t="s">
        <v>4037</v>
      </c>
      <c r="D140" s="539" t="s">
        <v>103</v>
      </c>
      <c r="E140" s="1786">
        <v>8</v>
      </c>
      <c r="F140" s="1435"/>
      <c r="G140" s="495"/>
      <c r="H140" s="495"/>
      <c r="I140" s="495"/>
      <c r="J140" s="495"/>
      <c r="K140" s="704"/>
      <c r="L140" s="1174"/>
      <c r="M140" s="1170"/>
      <c r="N140" s="1170"/>
      <c r="O140" s="1170"/>
      <c r="P140" s="1171"/>
    </row>
    <row r="141" spans="1:16" s="45" customFormat="1">
      <c r="A141" s="1458">
        <f t="shared" si="2"/>
        <v>32.439999999999934</v>
      </c>
      <c r="B141" s="575"/>
      <c r="C141" s="1457" t="s">
        <v>4038</v>
      </c>
      <c r="D141" s="539" t="s">
        <v>103</v>
      </c>
      <c r="E141" s="1786">
        <v>12</v>
      </c>
      <c r="F141" s="1435"/>
      <c r="G141" s="495"/>
      <c r="H141" s="495"/>
      <c r="I141" s="495"/>
      <c r="J141" s="495"/>
      <c r="K141" s="704"/>
      <c r="L141" s="1174"/>
      <c r="M141" s="1170"/>
      <c r="N141" s="1170"/>
      <c r="O141" s="1170"/>
      <c r="P141" s="1171"/>
    </row>
    <row r="142" spans="1:16" s="45" customFormat="1">
      <c r="A142" s="1458">
        <f t="shared" si="2"/>
        <v>32.449999999999932</v>
      </c>
      <c r="B142" s="575"/>
      <c r="C142" s="1457" t="s">
        <v>4039</v>
      </c>
      <c r="D142" s="539" t="s">
        <v>103</v>
      </c>
      <c r="E142" s="1786">
        <v>4</v>
      </c>
      <c r="F142" s="1435"/>
      <c r="G142" s="495"/>
      <c r="H142" s="495"/>
      <c r="I142" s="495"/>
      <c r="J142" s="495"/>
      <c r="K142" s="704"/>
      <c r="L142" s="1174"/>
      <c r="M142" s="1170"/>
      <c r="N142" s="1170"/>
      <c r="O142" s="1170"/>
      <c r="P142" s="1171"/>
    </row>
    <row r="143" spans="1:16" s="45" customFormat="1">
      <c r="A143" s="1458">
        <f t="shared" si="2"/>
        <v>32.45999999999993</v>
      </c>
      <c r="B143" s="575"/>
      <c r="C143" s="1457" t="s">
        <v>4040</v>
      </c>
      <c r="D143" s="539" t="s">
        <v>103</v>
      </c>
      <c r="E143" s="1786">
        <v>5</v>
      </c>
      <c r="F143" s="1435"/>
      <c r="G143" s="495"/>
      <c r="H143" s="495"/>
      <c r="I143" s="495"/>
      <c r="J143" s="495"/>
      <c r="K143" s="704"/>
      <c r="L143" s="1174"/>
      <c r="M143" s="1170"/>
      <c r="N143" s="1170"/>
      <c r="O143" s="1170"/>
      <c r="P143" s="1171"/>
    </row>
    <row r="144" spans="1:16" s="45" customFormat="1">
      <c r="A144" s="1458">
        <f t="shared" si="2"/>
        <v>32.469999999999928</v>
      </c>
      <c r="B144" s="575"/>
      <c r="C144" s="1457" t="s">
        <v>4041</v>
      </c>
      <c r="D144" s="539" t="s">
        <v>103</v>
      </c>
      <c r="E144" s="1786">
        <v>2</v>
      </c>
      <c r="F144" s="1435"/>
      <c r="G144" s="495"/>
      <c r="H144" s="495"/>
      <c r="I144" s="495"/>
      <c r="J144" s="495"/>
      <c r="K144" s="704"/>
      <c r="L144" s="1174"/>
      <c r="M144" s="1170"/>
      <c r="N144" s="1170"/>
      <c r="O144" s="1170"/>
      <c r="P144" s="1171"/>
    </row>
    <row r="145" spans="1:16" s="45" customFormat="1">
      <c r="A145" s="1458">
        <f t="shared" si="2"/>
        <v>32.479999999999926</v>
      </c>
      <c r="B145" s="575"/>
      <c r="C145" s="1457" t="s">
        <v>4042</v>
      </c>
      <c r="D145" s="539" t="s">
        <v>103</v>
      </c>
      <c r="E145" s="1786">
        <v>1</v>
      </c>
      <c r="F145" s="1435"/>
      <c r="G145" s="495"/>
      <c r="H145" s="495"/>
      <c r="I145" s="495"/>
      <c r="J145" s="495"/>
      <c r="K145" s="704"/>
      <c r="L145" s="1174"/>
      <c r="M145" s="1170"/>
      <c r="N145" s="1170"/>
      <c r="O145" s="1170"/>
      <c r="P145" s="1171"/>
    </row>
    <row r="146" spans="1:16" s="45" customFormat="1">
      <c r="A146" s="1458">
        <f t="shared" si="2"/>
        <v>32.489999999999924</v>
      </c>
      <c r="B146" s="575"/>
      <c r="C146" s="1457" t="s">
        <v>4043</v>
      </c>
      <c r="D146" s="539" t="s">
        <v>103</v>
      </c>
      <c r="E146" s="1786">
        <v>1</v>
      </c>
      <c r="F146" s="1435"/>
      <c r="G146" s="495"/>
      <c r="H146" s="495"/>
      <c r="I146" s="495"/>
      <c r="J146" s="495"/>
      <c r="K146" s="704"/>
      <c r="L146" s="1174"/>
      <c r="M146" s="1170"/>
      <c r="N146" s="1170"/>
      <c r="O146" s="1170"/>
      <c r="P146" s="1171"/>
    </row>
    <row r="147" spans="1:16" s="45" customFormat="1">
      <c r="A147" s="1458">
        <f t="shared" si="2"/>
        <v>32.499999999999922</v>
      </c>
      <c r="B147" s="575"/>
      <c r="C147" s="1457" t="s">
        <v>4044</v>
      </c>
      <c r="D147" s="539" t="s">
        <v>103</v>
      </c>
      <c r="E147" s="1786">
        <v>2</v>
      </c>
      <c r="F147" s="1435"/>
      <c r="G147" s="495"/>
      <c r="H147" s="495"/>
      <c r="I147" s="495"/>
      <c r="J147" s="495"/>
      <c r="K147" s="704"/>
      <c r="L147" s="1174"/>
      <c r="M147" s="1170"/>
      <c r="N147" s="1170"/>
      <c r="O147" s="1170"/>
      <c r="P147" s="1171"/>
    </row>
    <row r="148" spans="1:16" s="45" customFormat="1">
      <c r="A148" s="1458">
        <f t="shared" si="2"/>
        <v>32.50999999999992</v>
      </c>
      <c r="B148" s="575"/>
      <c r="C148" s="1457" t="s">
        <v>4045</v>
      </c>
      <c r="D148" s="539" t="s">
        <v>103</v>
      </c>
      <c r="E148" s="1786">
        <v>1</v>
      </c>
      <c r="F148" s="1435"/>
      <c r="G148" s="495"/>
      <c r="H148" s="495"/>
      <c r="I148" s="495"/>
      <c r="J148" s="495"/>
      <c r="K148" s="704"/>
      <c r="L148" s="1174"/>
      <c r="M148" s="1170"/>
      <c r="N148" s="1170"/>
      <c r="O148" s="1170"/>
      <c r="P148" s="1171"/>
    </row>
    <row r="149" spans="1:16" s="45" customFormat="1">
      <c r="A149" s="1458">
        <f t="shared" si="2"/>
        <v>32.519999999999918</v>
      </c>
      <c r="B149" s="575"/>
      <c r="C149" s="1457" t="s">
        <v>4046</v>
      </c>
      <c r="D149" s="539" t="s">
        <v>103</v>
      </c>
      <c r="E149" s="1786">
        <v>6</v>
      </c>
      <c r="F149" s="1435"/>
      <c r="G149" s="495"/>
      <c r="H149" s="495"/>
      <c r="I149" s="495"/>
      <c r="J149" s="495"/>
      <c r="K149" s="704"/>
      <c r="L149" s="1174"/>
      <c r="M149" s="1170"/>
      <c r="N149" s="1170"/>
      <c r="O149" s="1170"/>
      <c r="P149" s="1171"/>
    </row>
    <row r="150" spans="1:16" s="45" customFormat="1">
      <c r="A150" s="1458">
        <f t="shared" si="2"/>
        <v>32.529999999999916</v>
      </c>
      <c r="B150" s="575"/>
      <c r="C150" s="1457" t="s">
        <v>3971</v>
      </c>
      <c r="D150" s="539" t="s">
        <v>103</v>
      </c>
      <c r="E150" s="1786">
        <v>16</v>
      </c>
      <c r="F150" s="1435"/>
      <c r="G150" s="495"/>
      <c r="H150" s="495"/>
      <c r="I150" s="495"/>
      <c r="J150" s="495"/>
      <c r="K150" s="704"/>
      <c r="L150" s="1174"/>
      <c r="M150" s="1170"/>
      <c r="N150" s="1170"/>
      <c r="O150" s="1170"/>
      <c r="P150" s="1171"/>
    </row>
    <row r="151" spans="1:16" s="45" customFormat="1" ht="40.799999999999997">
      <c r="A151" s="536">
        <f>A97+1</f>
        <v>33</v>
      </c>
      <c r="B151" s="575"/>
      <c r="C151" s="572" t="s">
        <v>2608</v>
      </c>
      <c r="D151" s="539" t="s">
        <v>4473</v>
      </c>
      <c r="E151" s="1807">
        <v>4399.43</v>
      </c>
      <c r="F151" s="1725"/>
      <c r="G151" s="495"/>
      <c r="H151" s="495"/>
      <c r="I151" s="495"/>
      <c r="J151" s="495"/>
      <c r="K151" s="1460"/>
      <c r="L151" s="1459"/>
      <c r="M151" s="1024"/>
      <c r="N151" s="1024"/>
      <c r="O151" s="1024"/>
      <c r="P151" s="1460"/>
    </row>
    <row r="152" spans="1:16" s="45" customFormat="1">
      <c r="A152" s="1447">
        <f>A151+0.1</f>
        <v>33.1</v>
      </c>
      <c r="B152" s="575"/>
      <c r="C152" s="1457" t="s">
        <v>2611</v>
      </c>
      <c r="D152" s="539" t="s">
        <v>103</v>
      </c>
      <c r="E152" s="1786">
        <v>3</v>
      </c>
      <c r="F152" s="1435"/>
      <c r="G152" s="495"/>
      <c r="H152" s="495"/>
      <c r="I152" s="495"/>
      <c r="J152" s="495"/>
      <c r="K152" s="704"/>
      <c r="L152" s="1174"/>
      <c r="M152" s="1170"/>
      <c r="N152" s="1170"/>
      <c r="O152" s="1170"/>
      <c r="P152" s="1171"/>
    </row>
    <row r="153" spans="1:16" s="45" customFormat="1">
      <c r="A153" s="1447">
        <f t="shared" ref="A153:A160" si="3">A152+0.1</f>
        <v>33.200000000000003</v>
      </c>
      <c r="B153" s="575"/>
      <c r="C153" s="1457" t="s">
        <v>3972</v>
      </c>
      <c r="D153" s="539" t="s">
        <v>103</v>
      </c>
      <c r="E153" s="1786">
        <v>3</v>
      </c>
      <c r="F153" s="1435"/>
      <c r="G153" s="495"/>
      <c r="H153" s="495"/>
      <c r="I153" s="495"/>
      <c r="J153" s="495"/>
      <c r="K153" s="704"/>
      <c r="L153" s="1174"/>
      <c r="M153" s="1170"/>
      <c r="N153" s="1170"/>
      <c r="O153" s="1170"/>
      <c r="P153" s="1171"/>
    </row>
    <row r="154" spans="1:16" s="45" customFormat="1">
      <c r="A154" s="1447">
        <f t="shared" si="3"/>
        <v>33.300000000000004</v>
      </c>
      <c r="B154" s="575"/>
      <c r="C154" s="1457" t="s">
        <v>3973</v>
      </c>
      <c r="D154" s="539" t="s">
        <v>103</v>
      </c>
      <c r="E154" s="1786">
        <v>1</v>
      </c>
      <c r="F154" s="1435"/>
      <c r="G154" s="495"/>
      <c r="H154" s="495"/>
      <c r="I154" s="495"/>
      <c r="J154" s="495"/>
      <c r="K154" s="704"/>
      <c r="L154" s="1174"/>
      <c r="M154" s="1170"/>
      <c r="N154" s="1170"/>
      <c r="O154" s="1170"/>
      <c r="P154" s="1171"/>
    </row>
    <row r="155" spans="1:16" s="45" customFormat="1">
      <c r="A155" s="1447">
        <f t="shared" si="3"/>
        <v>33.400000000000006</v>
      </c>
      <c r="B155" s="575"/>
      <c r="C155" s="1457" t="s">
        <v>3974</v>
      </c>
      <c r="D155" s="539" t="s">
        <v>103</v>
      </c>
      <c r="E155" s="1786">
        <v>3</v>
      </c>
      <c r="F155" s="1435"/>
      <c r="G155" s="495"/>
      <c r="H155" s="495"/>
      <c r="I155" s="495"/>
      <c r="J155" s="495"/>
      <c r="K155" s="704"/>
      <c r="L155" s="1174"/>
      <c r="M155" s="1170"/>
      <c r="N155" s="1170"/>
      <c r="O155" s="1170"/>
      <c r="P155" s="1171"/>
    </row>
    <row r="156" spans="1:16" s="45" customFormat="1">
      <c r="A156" s="1447">
        <f t="shared" si="3"/>
        <v>33.500000000000007</v>
      </c>
      <c r="B156" s="575"/>
      <c r="C156" s="1457" t="s">
        <v>3975</v>
      </c>
      <c r="D156" s="539" t="s">
        <v>103</v>
      </c>
      <c r="E156" s="1786">
        <v>3</v>
      </c>
      <c r="F156" s="1435"/>
      <c r="G156" s="495"/>
      <c r="H156" s="495"/>
      <c r="I156" s="495"/>
      <c r="J156" s="495"/>
      <c r="K156" s="704"/>
      <c r="L156" s="1174"/>
      <c r="M156" s="1170"/>
      <c r="N156" s="1170"/>
      <c r="O156" s="1170"/>
      <c r="P156" s="1171"/>
    </row>
    <row r="157" spans="1:16" s="45" customFormat="1">
      <c r="A157" s="1447">
        <f t="shared" si="3"/>
        <v>33.600000000000009</v>
      </c>
      <c r="B157" s="575"/>
      <c r="C157" s="1457" t="s">
        <v>3976</v>
      </c>
      <c r="D157" s="539" t="s">
        <v>103</v>
      </c>
      <c r="E157" s="1786">
        <v>3</v>
      </c>
      <c r="F157" s="1435"/>
      <c r="G157" s="495"/>
      <c r="H157" s="495"/>
      <c r="I157" s="495"/>
      <c r="J157" s="495"/>
      <c r="K157" s="704"/>
      <c r="L157" s="1174"/>
      <c r="M157" s="1170"/>
      <c r="N157" s="1170"/>
      <c r="O157" s="1170"/>
      <c r="P157" s="1171"/>
    </row>
    <row r="158" spans="1:16" s="45" customFormat="1">
      <c r="A158" s="1447">
        <f t="shared" si="3"/>
        <v>33.70000000000001</v>
      </c>
      <c r="B158" s="575"/>
      <c r="C158" s="1457" t="s">
        <v>3977</v>
      </c>
      <c r="D158" s="539" t="s">
        <v>103</v>
      </c>
      <c r="E158" s="1786">
        <v>3</v>
      </c>
      <c r="F158" s="1435"/>
      <c r="G158" s="495"/>
      <c r="H158" s="495"/>
      <c r="I158" s="495"/>
      <c r="J158" s="495"/>
      <c r="K158" s="704"/>
      <c r="L158" s="1174"/>
      <c r="M158" s="1170"/>
      <c r="N158" s="1170"/>
      <c r="O158" s="1170"/>
      <c r="P158" s="1171"/>
    </row>
    <row r="159" spans="1:16" s="45" customFormat="1">
      <c r="A159" s="1447">
        <f t="shared" si="3"/>
        <v>33.800000000000011</v>
      </c>
      <c r="B159" s="575"/>
      <c r="C159" s="1457" t="s">
        <v>3978</v>
      </c>
      <c r="D159" s="539" t="s">
        <v>103</v>
      </c>
      <c r="E159" s="1786">
        <v>3</v>
      </c>
      <c r="F159" s="1435"/>
      <c r="G159" s="495"/>
      <c r="H159" s="495"/>
      <c r="I159" s="495"/>
      <c r="J159" s="495"/>
      <c r="K159" s="704"/>
      <c r="L159" s="1174"/>
      <c r="M159" s="1170"/>
      <c r="N159" s="1170"/>
      <c r="O159" s="1170"/>
      <c r="P159" s="1171"/>
    </row>
    <row r="160" spans="1:16" s="45" customFormat="1">
      <c r="A160" s="1447">
        <f t="shared" si="3"/>
        <v>33.900000000000013</v>
      </c>
      <c r="B160" s="575"/>
      <c r="C160" s="1457" t="s">
        <v>3979</v>
      </c>
      <c r="D160" s="539" t="s">
        <v>103</v>
      </c>
      <c r="E160" s="1786">
        <v>3</v>
      </c>
      <c r="F160" s="1435"/>
      <c r="G160" s="495"/>
      <c r="H160" s="495"/>
      <c r="I160" s="495"/>
      <c r="J160" s="495"/>
      <c r="K160" s="704"/>
      <c r="L160" s="1174"/>
      <c r="M160" s="1170"/>
      <c r="N160" s="1170"/>
      <c r="O160" s="1170"/>
      <c r="P160" s="1171"/>
    </row>
    <row r="161" spans="1:16" s="45" customFormat="1">
      <c r="A161" s="1458">
        <f>A152</f>
        <v>33.1</v>
      </c>
      <c r="B161" s="575"/>
      <c r="C161" s="1457" t="s">
        <v>3980</v>
      </c>
      <c r="D161" s="539" t="s">
        <v>103</v>
      </c>
      <c r="E161" s="1786">
        <v>3</v>
      </c>
      <c r="F161" s="1435"/>
      <c r="G161" s="495"/>
      <c r="H161" s="495"/>
      <c r="I161" s="495"/>
      <c r="J161" s="495"/>
      <c r="K161" s="704"/>
      <c r="L161" s="1174"/>
      <c r="M161" s="1170"/>
      <c r="N161" s="1170"/>
      <c r="O161" s="1170"/>
      <c r="P161" s="1171"/>
    </row>
    <row r="162" spans="1:16" s="45" customFormat="1">
      <c r="A162" s="1458">
        <f>A161+0.01</f>
        <v>33.11</v>
      </c>
      <c r="B162" s="575"/>
      <c r="C162" s="1457" t="s">
        <v>3981</v>
      </c>
      <c r="D162" s="539" t="s">
        <v>103</v>
      </c>
      <c r="E162" s="1786">
        <v>3</v>
      </c>
      <c r="F162" s="1435"/>
      <c r="G162" s="495"/>
      <c r="H162" s="495"/>
      <c r="I162" s="495"/>
      <c r="J162" s="495"/>
      <c r="K162" s="704"/>
      <c r="L162" s="1174"/>
      <c r="M162" s="1170"/>
      <c r="N162" s="1170"/>
      <c r="O162" s="1170"/>
      <c r="P162" s="1171"/>
    </row>
    <row r="163" spans="1:16" s="45" customFormat="1">
      <c r="A163" s="1458">
        <f t="shared" ref="A163:A181" si="4">A162+0.01</f>
        <v>33.119999999999997</v>
      </c>
      <c r="B163" s="575"/>
      <c r="C163" s="1457" t="s">
        <v>3982</v>
      </c>
      <c r="D163" s="539" t="s">
        <v>103</v>
      </c>
      <c r="E163" s="1786">
        <v>3</v>
      </c>
      <c r="F163" s="1435"/>
      <c r="G163" s="495"/>
      <c r="H163" s="495"/>
      <c r="I163" s="495"/>
      <c r="J163" s="495"/>
      <c r="K163" s="704"/>
      <c r="L163" s="1174"/>
      <c r="M163" s="1170"/>
      <c r="N163" s="1170"/>
      <c r="O163" s="1170"/>
      <c r="P163" s="1171"/>
    </row>
    <row r="164" spans="1:16" s="45" customFormat="1">
      <c r="A164" s="1458">
        <f t="shared" si="4"/>
        <v>33.129999999999995</v>
      </c>
      <c r="B164" s="575"/>
      <c r="C164" s="1457" t="s">
        <v>3983</v>
      </c>
      <c r="D164" s="539" t="s">
        <v>103</v>
      </c>
      <c r="E164" s="1786">
        <v>3</v>
      </c>
      <c r="F164" s="1435"/>
      <c r="G164" s="495"/>
      <c r="H164" s="495"/>
      <c r="I164" s="495"/>
      <c r="J164" s="495"/>
      <c r="K164" s="704"/>
      <c r="L164" s="1174"/>
      <c r="M164" s="1170"/>
      <c r="N164" s="1170"/>
      <c r="O164" s="1170"/>
      <c r="P164" s="1171"/>
    </row>
    <row r="165" spans="1:16" s="45" customFormat="1">
      <c r="A165" s="1458">
        <f t="shared" si="4"/>
        <v>33.139999999999993</v>
      </c>
      <c r="B165" s="575"/>
      <c r="C165" s="1457" t="s">
        <v>3984</v>
      </c>
      <c r="D165" s="539" t="s">
        <v>103</v>
      </c>
      <c r="E165" s="1786">
        <v>6</v>
      </c>
      <c r="F165" s="1435"/>
      <c r="G165" s="495"/>
      <c r="H165" s="495"/>
      <c r="I165" s="495"/>
      <c r="J165" s="495"/>
      <c r="K165" s="704"/>
      <c r="L165" s="1174"/>
      <c r="M165" s="1170"/>
      <c r="N165" s="1170"/>
      <c r="O165" s="1170"/>
      <c r="P165" s="1171"/>
    </row>
    <row r="166" spans="1:16" s="45" customFormat="1">
      <c r="A166" s="1458">
        <f t="shared" si="4"/>
        <v>33.149999999999991</v>
      </c>
      <c r="B166" s="575"/>
      <c r="C166" s="1457" t="s">
        <v>3985</v>
      </c>
      <c r="D166" s="539" t="s">
        <v>103</v>
      </c>
      <c r="E166" s="1786">
        <v>3</v>
      </c>
      <c r="F166" s="1435"/>
      <c r="G166" s="495"/>
      <c r="H166" s="495"/>
      <c r="I166" s="495"/>
      <c r="J166" s="495"/>
      <c r="K166" s="704"/>
      <c r="L166" s="1174"/>
      <c r="M166" s="1170"/>
      <c r="N166" s="1170"/>
      <c r="O166" s="1170"/>
      <c r="P166" s="1171"/>
    </row>
    <row r="167" spans="1:16" s="45" customFormat="1">
      <c r="A167" s="1458">
        <f t="shared" si="4"/>
        <v>33.159999999999989</v>
      </c>
      <c r="B167" s="575"/>
      <c r="C167" s="1457" t="s">
        <v>3986</v>
      </c>
      <c r="D167" s="539" t="s">
        <v>103</v>
      </c>
      <c r="E167" s="1786">
        <v>3</v>
      </c>
      <c r="F167" s="1435"/>
      <c r="G167" s="495"/>
      <c r="H167" s="495"/>
      <c r="I167" s="495"/>
      <c r="J167" s="495"/>
      <c r="K167" s="704"/>
      <c r="L167" s="1174"/>
      <c r="M167" s="1170"/>
      <c r="N167" s="1170"/>
      <c r="O167" s="1170"/>
      <c r="P167" s="1171"/>
    </row>
    <row r="168" spans="1:16" s="45" customFormat="1">
      <c r="A168" s="1458">
        <f t="shared" si="4"/>
        <v>33.169999999999987</v>
      </c>
      <c r="B168" s="575"/>
      <c r="C168" s="1457" t="s">
        <v>3987</v>
      </c>
      <c r="D168" s="539" t="s">
        <v>103</v>
      </c>
      <c r="E168" s="1786">
        <v>3</v>
      </c>
      <c r="F168" s="1435"/>
      <c r="G168" s="495"/>
      <c r="H168" s="495"/>
      <c r="I168" s="495"/>
      <c r="J168" s="495"/>
      <c r="K168" s="704"/>
      <c r="L168" s="1174"/>
      <c r="M168" s="1170"/>
      <c r="N168" s="1170"/>
      <c r="O168" s="1170"/>
      <c r="P168" s="1171"/>
    </row>
    <row r="169" spans="1:16" s="45" customFormat="1">
      <c r="A169" s="1458">
        <f t="shared" si="4"/>
        <v>33.179999999999986</v>
      </c>
      <c r="B169" s="575"/>
      <c r="C169" s="1457" t="s">
        <v>3988</v>
      </c>
      <c r="D169" s="539" t="s">
        <v>103</v>
      </c>
      <c r="E169" s="1786">
        <v>15</v>
      </c>
      <c r="F169" s="1435"/>
      <c r="G169" s="495"/>
      <c r="H169" s="495"/>
      <c r="I169" s="495"/>
      <c r="J169" s="495"/>
      <c r="K169" s="704"/>
      <c r="L169" s="1174"/>
      <c r="M169" s="1170"/>
      <c r="N169" s="1170"/>
      <c r="O169" s="1170"/>
      <c r="P169" s="1171"/>
    </row>
    <row r="170" spans="1:16" s="45" customFormat="1">
      <c r="A170" s="1458">
        <f t="shared" si="4"/>
        <v>33.189999999999984</v>
      </c>
      <c r="B170" s="575"/>
      <c r="C170" s="1457" t="s">
        <v>3960</v>
      </c>
      <c r="D170" s="539" t="s">
        <v>103</v>
      </c>
      <c r="E170" s="1786">
        <v>104</v>
      </c>
      <c r="F170" s="1435"/>
      <c r="G170" s="495"/>
      <c r="H170" s="495"/>
      <c r="I170" s="495"/>
      <c r="J170" s="495"/>
      <c r="K170" s="704"/>
      <c r="L170" s="1174"/>
      <c r="M170" s="1170"/>
      <c r="N170" s="1170"/>
      <c r="O170" s="1170"/>
      <c r="P170" s="1171"/>
    </row>
    <row r="171" spans="1:16" s="45" customFormat="1">
      <c r="A171" s="1458">
        <f t="shared" si="4"/>
        <v>33.199999999999982</v>
      </c>
      <c r="B171" s="575"/>
      <c r="C171" s="1457" t="s">
        <v>3959</v>
      </c>
      <c r="D171" s="539" t="s">
        <v>103</v>
      </c>
      <c r="E171" s="1786">
        <v>225</v>
      </c>
      <c r="F171" s="1435"/>
      <c r="G171" s="495"/>
      <c r="H171" s="495"/>
      <c r="I171" s="495"/>
      <c r="J171" s="495"/>
      <c r="K171" s="704"/>
      <c r="L171" s="1174"/>
      <c r="M171" s="1170"/>
      <c r="N171" s="1170"/>
      <c r="O171" s="1170"/>
      <c r="P171" s="1171"/>
    </row>
    <row r="172" spans="1:16" s="45" customFormat="1">
      <c r="A172" s="1458">
        <f t="shared" si="4"/>
        <v>33.20999999999998</v>
      </c>
      <c r="B172" s="575"/>
      <c r="C172" s="1457" t="s">
        <v>3957</v>
      </c>
      <c r="D172" s="539" t="s">
        <v>103</v>
      </c>
      <c r="E172" s="1786">
        <v>3</v>
      </c>
      <c r="F172" s="1435"/>
      <c r="G172" s="495"/>
      <c r="H172" s="495"/>
      <c r="I172" s="495"/>
      <c r="J172" s="495"/>
      <c r="K172" s="704"/>
      <c r="L172" s="1174"/>
      <c r="M172" s="1170"/>
      <c r="N172" s="1170"/>
      <c r="O172" s="1170"/>
      <c r="P172" s="1171"/>
    </row>
    <row r="173" spans="1:16" s="45" customFormat="1">
      <c r="A173" s="1458">
        <f t="shared" si="4"/>
        <v>33.219999999999978</v>
      </c>
      <c r="B173" s="575"/>
      <c r="C173" s="1457" t="s">
        <v>3989</v>
      </c>
      <c r="D173" s="539" t="s">
        <v>103</v>
      </c>
      <c r="E173" s="1786">
        <v>18</v>
      </c>
      <c r="F173" s="1435"/>
      <c r="G173" s="495"/>
      <c r="H173" s="495"/>
      <c r="I173" s="495"/>
      <c r="J173" s="495"/>
      <c r="K173" s="704"/>
      <c r="L173" s="1174"/>
      <c r="M173" s="1170"/>
      <c r="N173" s="1170"/>
      <c r="O173" s="1170"/>
      <c r="P173" s="1171"/>
    </row>
    <row r="174" spans="1:16" s="45" customFormat="1">
      <c r="A174" s="1458">
        <f t="shared" si="4"/>
        <v>33.229999999999976</v>
      </c>
      <c r="B174" s="575"/>
      <c r="C174" s="1457" t="s">
        <v>3990</v>
      </c>
      <c r="D174" s="539" t="s">
        <v>103</v>
      </c>
      <c r="E174" s="1786">
        <v>9</v>
      </c>
      <c r="F174" s="1435"/>
      <c r="G174" s="495"/>
      <c r="H174" s="495"/>
      <c r="I174" s="495"/>
      <c r="J174" s="495"/>
      <c r="K174" s="704"/>
      <c r="L174" s="1174"/>
      <c r="M174" s="1170"/>
      <c r="N174" s="1170"/>
      <c r="O174" s="1170"/>
      <c r="P174" s="1171"/>
    </row>
    <row r="175" spans="1:16" s="45" customFormat="1">
      <c r="A175" s="1458">
        <f t="shared" si="4"/>
        <v>33.239999999999974</v>
      </c>
      <c r="B175" s="575"/>
      <c r="C175" s="1457" t="s">
        <v>3952</v>
      </c>
      <c r="D175" s="539" t="s">
        <v>103</v>
      </c>
      <c r="E175" s="1786">
        <v>12</v>
      </c>
      <c r="F175" s="1435"/>
      <c r="G175" s="495"/>
      <c r="H175" s="495"/>
      <c r="I175" s="495"/>
      <c r="J175" s="495"/>
      <c r="K175" s="704"/>
      <c r="L175" s="1174"/>
      <c r="M175" s="1170"/>
      <c r="N175" s="1170"/>
      <c r="O175" s="1170"/>
      <c r="P175" s="1171"/>
    </row>
    <row r="176" spans="1:16" s="45" customFormat="1">
      <c r="A176" s="1458">
        <f t="shared" si="4"/>
        <v>33.249999999999972</v>
      </c>
      <c r="B176" s="575"/>
      <c r="C176" s="1457" t="s">
        <v>3991</v>
      </c>
      <c r="D176" s="539" t="s">
        <v>103</v>
      </c>
      <c r="E176" s="1786">
        <v>6</v>
      </c>
      <c r="F176" s="1435"/>
      <c r="G176" s="495"/>
      <c r="H176" s="495"/>
      <c r="I176" s="495"/>
      <c r="J176" s="495"/>
      <c r="K176" s="704"/>
      <c r="L176" s="1174"/>
      <c r="M176" s="1170"/>
      <c r="N176" s="1170"/>
      <c r="O176" s="1170"/>
      <c r="P176" s="1171"/>
    </row>
    <row r="177" spans="1:16" s="45" customFormat="1">
      <c r="A177" s="1458">
        <f t="shared" si="4"/>
        <v>33.25999999999997</v>
      </c>
      <c r="B177" s="575"/>
      <c r="C177" s="1457" t="s">
        <v>3950</v>
      </c>
      <c r="D177" s="539" t="s">
        <v>103</v>
      </c>
      <c r="E177" s="1786">
        <v>9</v>
      </c>
      <c r="F177" s="1435"/>
      <c r="G177" s="495"/>
      <c r="H177" s="495"/>
      <c r="I177" s="495"/>
      <c r="J177" s="495"/>
      <c r="K177" s="704"/>
      <c r="L177" s="1174"/>
      <c r="M177" s="1170"/>
      <c r="N177" s="1170"/>
      <c r="O177" s="1170"/>
      <c r="P177" s="1171"/>
    </row>
    <row r="178" spans="1:16" s="45" customFormat="1">
      <c r="A178" s="1458">
        <f t="shared" si="4"/>
        <v>33.269999999999968</v>
      </c>
      <c r="B178" s="575"/>
      <c r="C178" s="1457" t="s">
        <v>3949</v>
      </c>
      <c r="D178" s="539" t="s">
        <v>103</v>
      </c>
      <c r="E178" s="1786">
        <v>12</v>
      </c>
      <c r="F178" s="1435"/>
      <c r="G178" s="495"/>
      <c r="H178" s="495"/>
      <c r="I178" s="495"/>
      <c r="J178" s="495"/>
      <c r="K178" s="704"/>
      <c r="L178" s="1174"/>
      <c r="M178" s="1170"/>
      <c r="N178" s="1170"/>
      <c r="O178" s="1170"/>
      <c r="P178" s="1171"/>
    </row>
    <row r="179" spans="1:16" s="45" customFormat="1">
      <c r="A179" s="1458">
        <f t="shared" si="4"/>
        <v>33.279999999999966</v>
      </c>
      <c r="B179" s="575"/>
      <c r="C179" s="1457" t="s">
        <v>3971</v>
      </c>
      <c r="D179" s="539" t="s">
        <v>103</v>
      </c>
      <c r="E179" s="1786">
        <v>135</v>
      </c>
      <c r="F179" s="1435"/>
      <c r="G179" s="495"/>
      <c r="H179" s="495"/>
      <c r="I179" s="495"/>
      <c r="J179" s="495"/>
      <c r="K179" s="704"/>
      <c r="L179" s="1174"/>
      <c r="M179" s="1170"/>
      <c r="N179" s="1170"/>
      <c r="O179" s="1170"/>
      <c r="P179" s="1171"/>
    </row>
    <row r="180" spans="1:16" s="45" customFormat="1">
      <c r="A180" s="1458">
        <f t="shared" si="4"/>
        <v>33.289999999999964</v>
      </c>
      <c r="B180" s="575"/>
      <c r="C180" s="1457" t="s">
        <v>3992</v>
      </c>
      <c r="D180" s="539" t="s">
        <v>103</v>
      </c>
      <c r="E180" s="1786">
        <v>15</v>
      </c>
      <c r="F180" s="1435"/>
      <c r="G180" s="495"/>
      <c r="H180" s="495"/>
      <c r="I180" s="495"/>
      <c r="J180" s="495"/>
      <c r="K180" s="704"/>
      <c r="L180" s="1174"/>
      <c r="M180" s="1170"/>
      <c r="N180" s="1170"/>
      <c r="O180" s="1170"/>
      <c r="P180" s="1171"/>
    </row>
    <row r="181" spans="1:16" s="45" customFormat="1">
      <c r="A181" s="1458">
        <f t="shared" si="4"/>
        <v>33.299999999999962</v>
      </c>
      <c r="B181" s="575"/>
      <c r="C181" s="1457" t="s">
        <v>3993</v>
      </c>
      <c r="D181" s="539" t="s">
        <v>103</v>
      </c>
      <c r="E181" s="1786">
        <v>15</v>
      </c>
      <c r="F181" s="1435"/>
      <c r="G181" s="495"/>
      <c r="H181" s="495"/>
      <c r="I181" s="495"/>
      <c r="J181" s="495"/>
      <c r="K181" s="704"/>
      <c r="L181" s="1174"/>
      <c r="M181" s="1170"/>
      <c r="N181" s="1170"/>
      <c r="O181" s="1170"/>
      <c r="P181" s="1171"/>
    </row>
    <row r="182" spans="1:16" s="45" customFormat="1">
      <c r="A182" s="1458"/>
      <c r="B182" s="575"/>
      <c r="C182" s="1457" t="s">
        <v>3994</v>
      </c>
      <c r="D182" s="539" t="s">
        <v>103</v>
      </c>
      <c r="E182" s="1786">
        <v>3</v>
      </c>
      <c r="F182" s="1435"/>
      <c r="G182" s="495"/>
      <c r="H182" s="495"/>
      <c r="I182" s="495"/>
      <c r="J182" s="495"/>
      <c r="K182" s="704"/>
      <c r="L182" s="1174"/>
      <c r="M182" s="1170"/>
      <c r="N182" s="1170"/>
      <c r="O182" s="1170"/>
      <c r="P182" s="1171"/>
    </row>
    <row r="183" spans="1:16" s="45" customFormat="1">
      <c r="A183" s="1458"/>
      <c r="B183" s="575"/>
      <c r="C183" s="1457" t="s">
        <v>3995</v>
      </c>
      <c r="D183" s="539" t="s">
        <v>103</v>
      </c>
      <c r="E183" s="1786">
        <v>3</v>
      </c>
      <c r="F183" s="1435"/>
      <c r="G183" s="495"/>
      <c r="H183" s="495"/>
      <c r="I183" s="495"/>
      <c r="J183" s="495"/>
      <c r="K183" s="704"/>
      <c r="L183" s="1174"/>
      <c r="M183" s="1170"/>
      <c r="N183" s="1170"/>
      <c r="O183" s="1170"/>
      <c r="P183" s="1171"/>
    </row>
    <row r="184" spans="1:16" s="45" customFormat="1">
      <c r="A184" s="1458">
        <f>A181+0.01</f>
        <v>33.30999999999996</v>
      </c>
      <c r="B184" s="575"/>
      <c r="C184" s="1457" t="s">
        <v>3996</v>
      </c>
      <c r="D184" s="539" t="s">
        <v>103</v>
      </c>
      <c r="E184" s="1786">
        <v>3</v>
      </c>
      <c r="F184" s="1435"/>
      <c r="G184" s="495"/>
      <c r="H184" s="495"/>
      <c r="I184" s="495"/>
      <c r="J184" s="495"/>
      <c r="K184" s="704"/>
      <c r="L184" s="1174"/>
      <c r="M184" s="1170"/>
      <c r="N184" s="1170"/>
      <c r="O184" s="1170"/>
      <c r="P184" s="1171"/>
    </row>
    <row r="185" spans="1:16" s="45" customFormat="1" ht="40.799999999999997">
      <c r="A185" s="536">
        <f>A151+1</f>
        <v>34</v>
      </c>
      <c r="B185" s="575"/>
      <c r="C185" s="572" t="s">
        <v>1023</v>
      </c>
      <c r="D185" s="539" t="s">
        <v>4473</v>
      </c>
      <c r="E185" s="1807">
        <v>1525.9</v>
      </c>
      <c r="F185" s="1725"/>
      <c r="G185" s="495"/>
      <c r="H185" s="495"/>
      <c r="I185" s="495"/>
      <c r="J185" s="495"/>
      <c r="K185" s="1460"/>
      <c r="L185" s="1459"/>
      <c r="M185" s="1024"/>
      <c r="N185" s="1024"/>
      <c r="O185" s="1024"/>
      <c r="P185" s="1460"/>
    </row>
    <row r="186" spans="1:16" s="45" customFormat="1">
      <c r="A186" s="536">
        <f>A185+0.1</f>
        <v>34.1</v>
      </c>
      <c r="B186" s="575"/>
      <c r="C186" s="1457" t="s">
        <v>2610</v>
      </c>
      <c r="D186" s="539" t="s">
        <v>103</v>
      </c>
      <c r="E186" s="1786">
        <v>6</v>
      </c>
      <c r="F186" s="1435"/>
      <c r="G186" s="495"/>
      <c r="H186" s="495"/>
      <c r="I186" s="495"/>
      <c r="J186" s="495"/>
      <c r="K186" s="704"/>
      <c r="L186" s="1174"/>
      <c r="M186" s="1170"/>
      <c r="N186" s="1170"/>
      <c r="O186" s="1170"/>
      <c r="P186" s="1171"/>
    </row>
    <row r="187" spans="1:16" s="45" customFormat="1">
      <c r="A187" s="536">
        <f t="shared" ref="A187:A193" si="5">A186+0.1</f>
        <v>34.200000000000003</v>
      </c>
      <c r="B187" s="575"/>
      <c r="C187" s="1457" t="s">
        <v>3924</v>
      </c>
      <c r="D187" s="539" t="s">
        <v>103</v>
      </c>
      <c r="E187" s="1786">
        <v>1</v>
      </c>
      <c r="F187" s="1435"/>
      <c r="G187" s="495"/>
      <c r="H187" s="495"/>
      <c r="I187" s="495"/>
      <c r="J187" s="495"/>
      <c r="K187" s="704"/>
      <c r="L187" s="1174"/>
      <c r="M187" s="1170"/>
      <c r="N187" s="1170"/>
      <c r="O187" s="1170"/>
      <c r="P187" s="1171"/>
    </row>
    <row r="188" spans="1:16" s="45" customFormat="1">
      <c r="A188" s="536">
        <f t="shared" si="5"/>
        <v>34.300000000000004</v>
      </c>
      <c r="B188" s="575"/>
      <c r="C188" s="1457" t="s">
        <v>3925</v>
      </c>
      <c r="D188" s="539" t="s">
        <v>103</v>
      </c>
      <c r="E188" s="1786">
        <v>1</v>
      </c>
      <c r="F188" s="1435"/>
      <c r="G188" s="495"/>
      <c r="H188" s="495"/>
      <c r="I188" s="495"/>
      <c r="J188" s="495"/>
      <c r="K188" s="704"/>
      <c r="L188" s="1174"/>
      <c r="M188" s="1170"/>
      <c r="N188" s="1170"/>
      <c r="O188" s="1170"/>
      <c r="P188" s="1171"/>
    </row>
    <row r="189" spans="1:16" s="45" customFormat="1">
      <c r="A189" s="536">
        <f t="shared" si="5"/>
        <v>34.400000000000006</v>
      </c>
      <c r="B189" s="575"/>
      <c r="C189" s="1457" t="s">
        <v>3926</v>
      </c>
      <c r="D189" s="539" t="s">
        <v>103</v>
      </c>
      <c r="E189" s="1786">
        <v>1</v>
      </c>
      <c r="F189" s="1435"/>
      <c r="G189" s="495"/>
      <c r="H189" s="495"/>
      <c r="I189" s="495"/>
      <c r="J189" s="495"/>
      <c r="K189" s="704"/>
      <c r="L189" s="1174"/>
      <c r="M189" s="1170"/>
      <c r="N189" s="1170"/>
      <c r="O189" s="1170"/>
      <c r="P189" s="1171"/>
    </row>
    <row r="190" spans="1:16" s="45" customFormat="1">
      <c r="A190" s="536">
        <f t="shared" si="5"/>
        <v>34.500000000000007</v>
      </c>
      <c r="B190" s="575"/>
      <c r="C190" s="1457" t="s">
        <v>3927</v>
      </c>
      <c r="D190" s="539" t="s">
        <v>103</v>
      </c>
      <c r="E190" s="1786">
        <v>1</v>
      </c>
      <c r="F190" s="1435"/>
      <c r="G190" s="495"/>
      <c r="H190" s="495"/>
      <c r="I190" s="495"/>
      <c r="J190" s="495"/>
      <c r="K190" s="704"/>
      <c r="L190" s="1174"/>
      <c r="M190" s="1170"/>
      <c r="N190" s="1170"/>
      <c r="O190" s="1170"/>
      <c r="P190" s="1171"/>
    </row>
    <row r="191" spans="1:16" s="45" customFormat="1">
      <c r="A191" s="536">
        <f t="shared" si="5"/>
        <v>34.600000000000009</v>
      </c>
      <c r="B191" s="575"/>
      <c r="C191" s="1457" t="s">
        <v>3928</v>
      </c>
      <c r="D191" s="539" t="s">
        <v>103</v>
      </c>
      <c r="E191" s="1786">
        <v>1</v>
      </c>
      <c r="F191" s="1435"/>
      <c r="G191" s="495"/>
      <c r="H191" s="495"/>
      <c r="I191" s="495"/>
      <c r="J191" s="495"/>
      <c r="K191" s="704"/>
      <c r="L191" s="1174"/>
      <c r="M191" s="1170"/>
      <c r="N191" s="1170"/>
      <c r="O191" s="1170"/>
      <c r="P191" s="1171"/>
    </row>
    <row r="192" spans="1:16" s="45" customFormat="1">
      <c r="A192" s="536">
        <f t="shared" si="5"/>
        <v>34.70000000000001</v>
      </c>
      <c r="B192" s="575"/>
      <c r="C192" s="1457" t="s">
        <v>3929</v>
      </c>
      <c r="D192" s="539" t="s">
        <v>103</v>
      </c>
      <c r="E192" s="1786">
        <v>5</v>
      </c>
      <c r="F192" s="1435"/>
      <c r="G192" s="495"/>
      <c r="H192" s="495"/>
      <c r="I192" s="495"/>
      <c r="J192" s="495"/>
      <c r="K192" s="704"/>
      <c r="L192" s="1174"/>
      <c r="M192" s="1170"/>
      <c r="N192" s="1170"/>
      <c r="O192" s="1170"/>
      <c r="P192" s="1171"/>
    </row>
    <row r="193" spans="1:16" s="45" customFormat="1">
      <c r="A193" s="536">
        <f t="shared" si="5"/>
        <v>34.800000000000011</v>
      </c>
      <c r="B193" s="575"/>
      <c r="C193" s="1457" t="s">
        <v>3930</v>
      </c>
      <c r="D193" s="539" t="s">
        <v>103</v>
      </c>
      <c r="E193" s="1786">
        <v>1</v>
      </c>
      <c r="F193" s="1435"/>
      <c r="G193" s="495"/>
      <c r="H193" s="495"/>
      <c r="I193" s="495"/>
      <c r="J193" s="495"/>
      <c r="K193" s="704"/>
      <c r="L193" s="1174"/>
      <c r="M193" s="1170"/>
      <c r="N193" s="1170"/>
      <c r="O193" s="1170"/>
      <c r="P193" s="1171"/>
    </row>
    <row r="194" spans="1:16" s="45" customFormat="1">
      <c r="A194" s="1458">
        <f>A193+1</f>
        <v>35.800000000000011</v>
      </c>
      <c r="B194" s="575"/>
      <c r="C194" s="1457" t="s">
        <v>3931</v>
      </c>
      <c r="D194" s="539" t="s">
        <v>103</v>
      </c>
      <c r="E194" s="1786">
        <v>3</v>
      </c>
      <c r="F194" s="1435"/>
      <c r="G194" s="495"/>
      <c r="H194" s="495"/>
      <c r="I194" s="495"/>
      <c r="J194" s="495"/>
      <c r="K194" s="704"/>
      <c r="L194" s="1174"/>
      <c r="M194" s="1170"/>
      <c r="N194" s="1170"/>
      <c r="O194" s="1170"/>
      <c r="P194" s="1171"/>
    </row>
    <row r="195" spans="1:16" s="45" customFormat="1">
      <c r="A195" s="1458">
        <f t="shared" ref="A195:A234" si="6">A194+0.01</f>
        <v>35.810000000000009</v>
      </c>
      <c r="B195" s="575"/>
      <c r="C195" s="1457" t="s">
        <v>3932</v>
      </c>
      <c r="D195" s="539" t="s">
        <v>103</v>
      </c>
      <c r="E195" s="1786">
        <v>2</v>
      </c>
      <c r="F195" s="1435"/>
      <c r="G195" s="495"/>
      <c r="H195" s="495"/>
      <c r="I195" s="495"/>
      <c r="J195" s="495"/>
      <c r="K195" s="704"/>
      <c r="L195" s="1174"/>
      <c r="M195" s="1170"/>
      <c r="N195" s="1170"/>
      <c r="O195" s="1170"/>
      <c r="P195" s="1171"/>
    </row>
    <row r="196" spans="1:16" s="45" customFormat="1">
      <c r="A196" s="1458">
        <f t="shared" si="6"/>
        <v>35.820000000000007</v>
      </c>
      <c r="B196" s="575"/>
      <c r="C196" s="1457" t="s">
        <v>3933</v>
      </c>
      <c r="D196" s="539" t="s">
        <v>103</v>
      </c>
      <c r="E196" s="1786">
        <v>3</v>
      </c>
      <c r="F196" s="1435"/>
      <c r="G196" s="495"/>
      <c r="H196" s="495"/>
      <c r="I196" s="495"/>
      <c r="J196" s="495"/>
      <c r="K196" s="704"/>
      <c r="L196" s="1174"/>
      <c r="M196" s="1170"/>
      <c r="N196" s="1170"/>
      <c r="O196" s="1170"/>
      <c r="P196" s="1171"/>
    </row>
    <row r="197" spans="1:16" s="45" customFormat="1">
      <c r="A197" s="1458">
        <f t="shared" si="6"/>
        <v>35.830000000000005</v>
      </c>
      <c r="B197" s="575"/>
      <c r="C197" s="1457" t="s">
        <v>3934</v>
      </c>
      <c r="D197" s="539" t="s">
        <v>103</v>
      </c>
      <c r="E197" s="1786">
        <v>1</v>
      </c>
      <c r="F197" s="1435"/>
      <c r="G197" s="495"/>
      <c r="H197" s="495"/>
      <c r="I197" s="495"/>
      <c r="J197" s="495"/>
      <c r="K197" s="704"/>
      <c r="L197" s="1174"/>
      <c r="M197" s="1170"/>
      <c r="N197" s="1170"/>
      <c r="O197" s="1170"/>
      <c r="P197" s="1171"/>
    </row>
    <row r="198" spans="1:16" s="45" customFormat="1">
      <c r="A198" s="1458">
        <f t="shared" si="6"/>
        <v>35.840000000000003</v>
      </c>
      <c r="B198" s="575"/>
      <c r="C198" s="1457" t="s">
        <v>3935</v>
      </c>
      <c r="D198" s="539" t="s">
        <v>103</v>
      </c>
      <c r="E198" s="1786">
        <v>1</v>
      </c>
      <c r="F198" s="1435"/>
      <c r="G198" s="495"/>
      <c r="H198" s="495"/>
      <c r="I198" s="495"/>
      <c r="J198" s="495"/>
      <c r="K198" s="704"/>
      <c r="L198" s="1174"/>
      <c r="M198" s="1170"/>
      <c r="N198" s="1170"/>
      <c r="O198" s="1170"/>
      <c r="P198" s="1171"/>
    </row>
    <row r="199" spans="1:16" s="45" customFormat="1">
      <c r="A199" s="1458">
        <f t="shared" si="6"/>
        <v>35.85</v>
      </c>
      <c r="B199" s="575"/>
      <c r="C199" s="1457" t="s">
        <v>3936</v>
      </c>
      <c r="D199" s="539" t="s">
        <v>103</v>
      </c>
      <c r="E199" s="1786">
        <v>2</v>
      </c>
      <c r="F199" s="1435"/>
      <c r="G199" s="495"/>
      <c r="H199" s="495"/>
      <c r="I199" s="495"/>
      <c r="J199" s="495"/>
      <c r="K199" s="704"/>
      <c r="L199" s="1174"/>
      <c r="M199" s="1170"/>
      <c r="N199" s="1170"/>
      <c r="O199" s="1170"/>
      <c r="P199" s="1171"/>
    </row>
    <row r="200" spans="1:16" s="45" customFormat="1">
      <c r="A200" s="1458">
        <f t="shared" si="6"/>
        <v>35.86</v>
      </c>
      <c r="B200" s="575"/>
      <c r="C200" s="1457" t="s">
        <v>3937</v>
      </c>
      <c r="D200" s="539" t="s">
        <v>103</v>
      </c>
      <c r="E200" s="1786">
        <v>1</v>
      </c>
      <c r="F200" s="1435"/>
      <c r="G200" s="495"/>
      <c r="H200" s="495"/>
      <c r="I200" s="495"/>
      <c r="J200" s="495"/>
      <c r="K200" s="704"/>
      <c r="L200" s="1174"/>
      <c r="M200" s="1170"/>
      <c r="N200" s="1170"/>
      <c r="O200" s="1170"/>
      <c r="P200" s="1171"/>
    </row>
    <row r="201" spans="1:16" s="45" customFormat="1">
      <c r="A201" s="1458">
        <f t="shared" si="6"/>
        <v>35.869999999999997</v>
      </c>
      <c r="B201" s="575"/>
      <c r="C201" s="1457" t="s">
        <v>3938</v>
      </c>
      <c r="D201" s="539" t="s">
        <v>103</v>
      </c>
      <c r="E201" s="1786">
        <v>1</v>
      </c>
      <c r="F201" s="1435"/>
      <c r="G201" s="495"/>
      <c r="H201" s="495"/>
      <c r="I201" s="495"/>
      <c r="J201" s="495"/>
      <c r="K201" s="704"/>
      <c r="L201" s="1174"/>
      <c r="M201" s="1170"/>
      <c r="N201" s="1170"/>
      <c r="O201" s="1170"/>
      <c r="P201" s="1171"/>
    </row>
    <row r="202" spans="1:16" s="45" customFormat="1">
      <c r="A202" s="1458">
        <f t="shared" si="6"/>
        <v>35.879999999999995</v>
      </c>
      <c r="B202" s="575"/>
      <c r="C202" s="1457" t="s">
        <v>3939</v>
      </c>
      <c r="D202" s="539" t="s">
        <v>103</v>
      </c>
      <c r="E202" s="1786">
        <v>3</v>
      </c>
      <c r="F202" s="1435"/>
      <c r="G202" s="495"/>
      <c r="H202" s="495"/>
      <c r="I202" s="495"/>
      <c r="J202" s="495"/>
      <c r="K202" s="704"/>
      <c r="L202" s="1174"/>
      <c r="M202" s="1170"/>
      <c r="N202" s="1170"/>
      <c r="O202" s="1170"/>
      <c r="P202" s="1171"/>
    </row>
    <row r="203" spans="1:16" s="45" customFormat="1">
      <c r="A203" s="1458">
        <f t="shared" si="6"/>
        <v>35.889999999999993</v>
      </c>
      <c r="B203" s="575"/>
      <c r="C203" s="1457" t="s">
        <v>3940</v>
      </c>
      <c r="D203" s="539" t="s">
        <v>103</v>
      </c>
      <c r="E203" s="1786">
        <v>1</v>
      </c>
      <c r="F203" s="1435"/>
      <c r="G203" s="495"/>
      <c r="H203" s="495"/>
      <c r="I203" s="495"/>
      <c r="J203" s="495"/>
      <c r="K203" s="704"/>
      <c r="L203" s="1174"/>
      <c r="M203" s="1170"/>
      <c r="N203" s="1170"/>
      <c r="O203" s="1170"/>
      <c r="P203" s="1171"/>
    </row>
    <row r="204" spans="1:16" s="45" customFormat="1">
      <c r="A204" s="1458">
        <f t="shared" si="6"/>
        <v>35.899999999999991</v>
      </c>
      <c r="B204" s="575"/>
      <c r="C204" s="1457" t="s">
        <v>3941</v>
      </c>
      <c r="D204" s="539" t="s">
        <v>103</v>
      </c>
      <c r="E204" s="1786">
        <v>1</v>
      </c>
      <c r="F204" s="1435"/>
      <c r="G204" s="495"/>
      <c r="H204" s="495"/>
      <c r="I204" s="495"/>
      <c r="J204" s="495"/>
      <c r="K204" s="704"/>
      <c r="L204" s="1174"/>
      <c r="M204" s="1170"/>
      <c r="N204" s="1170"/>
      <c r="O204" s="1170"/>
      <c r="P204" s="1171"/>
    </row>
    <row r="205" spans="1:16" s="45" customFormat="1">
      <c r="A205" s="1458">
        <f t="shared" si="6"/>
        <v>35.909999999999989</v>
      </c>
      <c r="B205" s="575"/>
      <c r="C205" s="1457" t="s">
        <v>3942</v>
      </c>
      <c r="D205" s="539" t="s">
        <v>103</v>
      </c>
      <c r="E205" s="1786">
        <v>1</v>
      </c>
      <c r="F205" s="1435"/>
      <c r="G205" s="495"/>
      <c r="H205" s="495"/>
      <c r="I205" s="495"/>
      <c r="J205" s="495"/>
      <c r="K205" s="704"/>
      <c r="L205" s="1174"/>
      <c r="M205" s="1170"/>
      <c r="N205" s="1170"/>
      <c r="O205" s="1170"/>
      <c r="P205" s="1171"/>
    </row>
    <row r="206" spans="1:16" s="45" customFormat="1">
      <c r="A206" s="1458">
        <f t="shared" si="6"/>
        <v>35.919999999999987</v>
      </c>
      <c r="B206" s="575"/>
      <c r="C206" s="1457" t="s">
        <v>3943</v>
      </c>
      <c r="D206" s="539" t="s">
        <v>103</v>
      </c>
      <c r="E206" s="1786">
        <v>1</v>
      </c>
      <c r="F206" s="1435"/>
      <c r="G206" s="495"/>
      <c r="H206" s="495"/>
      <c r="I206" s="495"/>
      <c r="J206" s="495"/>
      <c r="K206" s="704"/>
      <c r="L206" s="1174"/>
      <c r="M206" s="1170"/>
      <c r="N206" s="1170"/>
      <c r="O206" s="1170"/>
      <c r="P206" s="1171"/>
    </row>
    <row r="207" spans="1:16" s="45" customFormat="1">
      <c r="A207" s="1458">
        <f t="shared" si="6"/>
        <v>35.929999999999986</v>
      </c>
      <c r="B207" s="575"/>
      <c r="C207" s="1457" t="s">
        <v>3944</v>
      </c>
      <c r="D207" s="539" t="s">
        <v>103</v>
      </c>
      <c r="E207" s="1786">
        <v>1</v>
      </c>
      <c r="F207" s="1435"/>
      <c r="G207" s="495"/>
      <c r="H207" s="495"/>
      <c r="I207" s="495"/>
      <c r="J207" s="495"/>
      <c r="K207" s="704"/>
      <c r="L207" s="1174"/>
      <c r="M207" s="1170"/>
      <c r="N207" s="1170"/>
      <c r="O207" s="1170"/>
      <c r="P207" s="1171"/>
    </row>
    <row r="208" spans="1:16" s="45" customFormat="1">
      <c r="A208" s="1458">
        <f t="shared" si="6"/>
        <v>35.939999999999984</v>
      </c>
      <c r="B208" s="575"/>
      <c r="C208" s="1457" t="s">
        <v>3945</v>
      </c>
      <c r="D208" s="539" t="s">
        <v>103</v>
      </c>
      <c r="E208" s="1786">
        <v>1</v>
      </c>
      <c r="F208" s="1435"/>
      <c r="G208" s="495"/>
      <c r="H208" s="495"/>
      <c r="I208" s="495"/>
      <c r="J208" s="495"/>
      <c r="K208" s="704"/>
      <c r="L208" s="1174"/>
      <c r="M208" s="1170"/>
      <c r="N208" s="1170"/>
      <c r="O208" s="1170"/>
      <c r="P208" s="1171"/>
    </row>
    <row r="209" spans="1:16" s="45" customFormat="1">
      <c r="A209" s="1458">
        <f t="shared" si="6"/>
        <v>35.949999999999982</v>
      </c>
      <c r="B209" s="575"/>
      <c r="C209" s="1457" t="s">
        <v>3946</v>
      </c>
      <c r="D209" s="539" t="s">
        <v>103</v>
      </c>
      <c r="E209" s="1786">
        <v>3</v>
      </c>
      <c r="F209" s="1435"/>
      <c r="G209" s="495"/>
      <c r="H209" s="495"/>
      <c r="I209" s="495"/>
      <c r="J209" s="495"/>
      <c r="K209" s="704"/>
      <c r="L209" s="1174"/>
      <c r="M209" s="1170"/>
      <c r="N209" s="1170"/>
      <c r="O209" s="1170"/>
      <c r="P209" s="1171"/>
    </row>
    <row r="210" spans="1:16" s="45" customFormat="1">
      <c r="A210" s="1458">
        <f t="shared" si="6"/>
        <v>35.95999999999998</v>
      </c>
      <c r="B210" s="575"/>
      <c r="C210" s="1457" t="s">
        <v>3947</v>
      </c>
      <c r="D210" s="539" t="s">
        <v>103</v>
      </c>
      <c r="E210" s="1786">
        <v>3</v>
      </c>
      <c r="F210" s="1435"/>
      <c r="G210" s="495"/>
      <c r="H210" s="495"/>
      <c r="I210" s="495"/>
      <c r="J210" s="495"/>
      <c r="K210" s="704"/>
      <c r="L210" s="1174"/>
      <c r="M210" s="1170"/>
      <c r="N210" s="1170"/>
      <c r="O210" s="1170"/>
      <c r="P210" s="1171"/>
    </row>
    <row r="211" spans="1:16" s="45" customFormat="1">
      <c r="A211" s="1458">
        <f t="shared" si="6"/>
        <v>35.969999999999978</v>
      </c>
      <c r="B211" s="575"/>
      <c r="C211" s="1457" t="s">
        <v>3948</v>
      </c>
      <c r="D211" s="539" t="s">
        <v>103</v>
      </c>
      <c r="E211" s="1786">
        <v>1</v>
      </c>
      <c r="F211" s="1435"/>
      <c r="G211" s="495"/>
      <c r="H211" s="495"/>
      <c r="I211" s="495"/>
      <c r="J211" s="495"/>
      <c r="K211" s="704"/>
      <c r="L211" s="1174"/>
      <c r="M211" s="1170"/>
      <c r="N211" s="1170"/>
      <c r="O211" s="1170"/>
      <c r="P211" s="1171"/>
    </row>
    <row r="212" spans="1:16" s="45" customFormat="1">
      <c r="A212" s="1458">
        <f t="shared" si="6"/>
        <v>35.979999999999976</v>
      </c>
      <c r="B212" s="575"/>
      <c r="C212" s="1457" t="s">
        <v>3949</v>
      </c>
      <c r="D212" s="539" t="s">
        <v>103</v>
      </c>
      <c r="E212" s="1786">
        <v>4</v>
      </c>
      <c r="F212" s="1435"/>
      <c r="G212" s="495"/>
      <c r="H212" s="495"/>
      <c r="I212" s="495"/>
      <c r="J212" s="495"/>
      <c r="K212" s="704"/>
      <c r="L212" s="1174"/>
      <c r="M212" s="1170"/>
      <c r="N212" s="1170"/>
      <c r="O212" s="1170"/>
      <c r="P212" s="1171"/>
    </row>
    <row r="213" spans="1:16" s="45" customFormat="1">
      <c r="A213" s="1458">
        <f t="shared" si="6"/>
        <v>35.989999999999974</v>
      </c>
      <c r="B213" s="575"/>
      <c r="C213" s="1457" t="s">
        <v>3950</v>
      </c>
      <c r="D213" s="539" t="s">
        <v>103</v>
      </c>
      <c r="E213" s="1786">
        <v>1</v>
      </c>
      <c r="F213" s="1435"/>
      <c r="G213" s="495"/>
      <c r="H213" s="495"/>
      <c r="I213" s="495"/>
      <c r="J213" s="495"/>
      <c r="K213" s="704"/>
      <c r="L213" s="1174"/>
      <c r="M213" s="1170"/>
      <c r="N213" s="1170"/>
      <c r="O213" s="1170"/>
      <c r="P213" s="1171"/>
    </row>
    <row r="214" spans="1:16" s="45" customFormat="1">
      <c r="A214" s="1458">
        <f t="shared" si="6"/>
        <v>35.999999999999972</v>
      </c>
      <c r="B214" s="575"/>
      <c r="C214" s="1457" t="s">
        <v>3951</v>
      </c>
      <c r="D214" s="539" t="s">
        <v>103</v>
      </c>
      <c r="E214" s="1786">
        <v>1</v>
      </c>
      <c r="F214" s="1435"/>
      <c r="G214" s="495"/>
      <c r="H214" s="495"/>
      <c r="I214" s="495"/>
      <c r="J214" s="495"/>
      <c r="K214" s="704"/>
      <c r="L214" s="1174"/>
      <c r="M214" s="1170"/>
      <c r="N214" s="1170"/>
      <c r="O214" s="1170"/>
      <c r="P214" s="1171"/>
    </row>
    <row r="215" spans="1:16" s="45" customFormat="1">
      <c r="A215" s="1458">
        <f t="shared" si="6"/>
        <v>36.00999999999997</v>
      </c>
      <c r="B215" s="575"/>
      <c r="C215" s="1457" t="s">
        <v>3952</v>
      </c>
      <c r="D215" s="539" t="s">
        <v>103</v>
      </c>
      <c r="E215" s="1786">
        <v>4</v>
      </c>
      <c r="F215" s="1435"/>
      <c r="G215" s="495"/>
      <c r="H215" s="495"/>
      <c r="I215" s="495"/>
      <c r="J215" s="495"/>
      <c r="K215" s="704"/>
      <c r="L215" s="1174"/>
      <c r="M215" s="1170"/>
      <c r="N215" s="1170"/>
      <c r="O215" s="1170"/>
      <c r="P215" s="1171"/>
    </row>
    <row r="216" spans="1:16" s="45" customFormat="1">
      <c r="A216" s="1458">
        <f t="shared" si="6"/>
        <v>36.019999999999968</v>
      </c>
      <c r="B216" s="575"/>
      <c r="C216" s="1457" t="s">
        <v>3953</v>
      </c>
      <c r="D216" s="539" t="s">
        <v>103</v>
      </c>
      <c r="E216" s="1786">
        <v>3</v>
      </c>
      <c r="F216" s="1435"/>
      <c r="G216" s="495"/>
      <c r="H216" s="495"/>
      <c r="I216" s="495"/>
      <c r="J216" s="495"/>
      <c r="K216" s="704"/>
      <c r="L216" s="1174"/>
      <c r="M216" s="1170"/>
      <c r="N216" s="1170"/>
      <c r="O216" s="1170"/>
      <c r="P216" s="1171"/>
    </row>
    <row r="217" spans="1:16" s="45" customFormat="1">
      <c r="A217" s="1458">
        <f t="shared" si="6"/>
        <v>36.029999999999966</v>
      </c>
      <c r="B217" s="575"/>
      <c r="C217" s="1457" t="s">
        <v>3954</v>
      </c>
      <c r="D217" s="539" t="s">
        <v>103</v>
      </c>
      <c r="E217" s="1786">
        <v>1</v>
      </c>
      <c r="F217" s="1435"/>
      <c r="G217" s="495"/>
      <c r="H217" s="495"/>
      <c r="I217" s="495"/>
      <c r="J217" s="495"/>
      <c r="K217" s="704"/>
      <c r="L217" s="1174"/>
      <c r="M217" s="1170"/>
      <c r="N217" s="1170"/>
      <c r="O217" s="1170"/>
      <c r="P217" s="1171"/>
    </row>
    <row r="218" spans="1:16" s="45" customFormat="1">
      <c r="A218" s="1458">
        <f t="shared" si="6"/>
        <v>36.039999999999964</v>
      </c>
      <c r="B218" s="575"/>
      <c r="C218" s="1457" t="s">
        <v>3955</v>
      </c>
      <c r="D218" s="539" t="s">
        <v>103</v>
      </c>
      <c r="E218" s="1786">
        <v>7</v>
      </c>
      <c r="F218" s="1435"/>
      <c r="G218" s="495"/>
      <c r="H218" s="495"/>
      <c r="I218" s="495"/>
      <c r="J218" s="495"/>
      <c r="K218" s="704"/>
      <c r="L218" s="1174"/>
      <c r="M218" s="1170"/>
      <c r="N218" s="1170"/>
      <c r="O218" s="1170"/>
      <c r="P218" s="1171"/>
    </row>
    <row r="219" spans="1:16" s="45" customFormat="1">
      <c r="A219" s="1458">
        <f t="shared" si="6"/>
        <v>36.049999999999962</v>
      </c>
      <c r="B219" s="575"/>
      <c r="C219" s="1457" t="s">
        <v>3956</v>
      </c>
      <c r="D219" s="539" t="s">
        <v>103</v>
      </c>
      <c r="E219" s="1786">
        <v>15</v>
      </c>
      <c r="F219" s="1435"/>
      <c r="G219" s="495"/>
      <c r="H219" s="495"/>
      <c r="I219" s="495"/>
      <c r="J219" s="495"/>
      <c r="K219" s="704"/>
      <c r="L219" s="1174"/>
      <c r="M219" s="1170"/>
      <c r="N219" s="1170"/>
      <c r="O219" s="1170"/>
      <c r="P219" s="1171"/>
    </row>
    <row r="220" spans="1:16" s="45" customFormat="1">
      <c r="A220" s="1458">
        <f t="shared" si="6"/>
        <v>36.05999999999996</v>
      </c>
      <c r="B220" s="575"/>
      <c r="C220" s="1457" t="s">
        <v>3957</v>
      </c>
      <c r="D220" s="539" t="s">
        <v>103</v>
      </c>
      <c r="E220" s="1786">
        <v>1</v>
      </c>
      <c r="F220" s="1435"/>
      <c r="G220" s="495"/>
      <c r="H220" s="495"/>
      <c r="I220" s="495"/>
      <c r="J220" s="495"/>
      <c r="K220" s="704"/>
      <c r="L220" s="1174"/>
      <c r="M220" s="1170"/>
      <c r="N220" s="1170"/>
      <c r="O220" s="1170"/>
      <c r="P220" s="1171"/>
    </row>
    <row r="221" spans="1:16" s="45" customFormat="1">
      <c r="A221" s="1458">
        <f t="shared" si="6"/>
        <v>36.069999999999958</v>
      </c>
      <c r="B221" s="575"/>
      <c r="C221" s="1457" t="s">
        <v>3958</v>
      </c>
      <c r="D221" s="539" t="s">
        <v>103</v>
      </c>
      <c r="E221" s="1786">
        <v>36</v>
      </c>
      <c r="F221" s="1435"/>
      <c r="G221" s="495"/>
      <c r="H221" s="495"/>
      <c r="I221" s="495"/>
      <c r="J221" s="495"/>
      <c r="K221" s="704"/>
      <c r="L221" s="1174"/>
      <c r="M221" s="1170"/>
      <c r="N221" s="1170"/>
      <c r="O221" s="1170"/>
      <c r="P221" s="1171"/>
    </row>
    <row r="222" spans="1:16" s="45" customFormat="1">
      <c r="A222" s="1458">
        <f t="shared" si="6"/>
        <v>36.079999999999956</v>
      </c>
      <c r="B222" s="575"/>
      <c r="C222" s="1457" t="s">
        <v>3959</v>
      </c>
      <c r="D222" s="539" t="s">
        <v>103</v>
      </c>
      <c r="E222" s="1786">
        <v>44</v>
      </c>
      <c r="F222" s="1435"/>
      <c r="G222" s="495"/>
      <c r="H222" s="495"/>
      <c r="I222" s="495"/>
      <c r="J222" s="495"/>
      <c r="K222" s="704"/>
      <c r="L222" s="1174"/>
      <c r="M222" s="1170"/>
      <c r="N222" s="1170"/>
      <c r="O222" s="1170"/>
      <c r="P222" s="1171"/>
    </row>
    <row r="223" spans="1:16" s="45" customFormat="1">
      <c r="A223" s="1458">
        <f t="shared" si="6"/>
        <v>36.089999999999954</v>
      </c>
      <c r="B223" s="575"/>
      <c r="C223" s="1457" t="s">
        <v>3960</v>
      </c>
      <c r="D223" s="539" t="s">
        <v>103</v>
      </c>
      <c r="E223" s="1786">
        <v>2</v>
      </c>
      <c r="F223" s="1435"/>
      <c r="G223" s="495"/>
      <c r="H223" s="495"/>
      <c r="I223" s="495"/>
      <c r="J223" s="495"/>
      <c r="K223" s="704"/>
      <c r="L223" s="1174"/>
      <c r="M223" s="1170"/>
      <c r="N223" s="1170"/>
      <c r="O223" s="1170"/>
      <c r="P223" s="1171"/>
    </row>
    <row r="224" spans="1:16" s="45" customFormat="1">
      <c r="A224" s="1458">
        <f t="shared" si="6"/>
        <v>36.099999999999952</v>
      </c>
      <c r="B224" s="575"/>
      <c r="C224" s="1457" t="s">
        <v>3961</v>
      </c>
      <c r="D224" s="539" t="s">
        <v>103</v>
      </c>
      <c r="E224" s="1786">
        <v>2</v>
      </c>
      <c r="F224" s="1435"/>
      <c r="G224" s="495"/>
      <c r="H224" s="495"/>
      <c r="I224" s="495"/>
      <c r="J224" s="495"/>
      <c r="K224" s="704"/>
      <c r="L224" s="1174"/>
      <c r="M224" s="1170"/>
      <c r="N224" s="1170"/>
      <c r="O224" s="1170"/>
      <c r="P224" s="1171"/>
    </row>
    <row r="225" spans="1:16" s="45" customFormat="1">
      <c r="A225" s="1458">
        <f t="shared" si="6"/>
        <v>36.10999999999995</v>
      </c>
      <c r="B225" s="575"/>
      <c r="C225" s="1457" t="s">
        <v>3962</v>
      </c>
      <c r="D225" s="539" t="s">
        <v>103</v>
      </c>
      <c r="E225" s="1786">
        <v>1</v>
      </c>
      <c r="F225" s="1435"/>
      <c r="G225" s="495"/>
      <c r="H225" s="495"/>
      <c r="I225" s="495"/>
      <c r="J225" s="495"/>
      <c r="K225" s="704"/>
      <c r="L225" s="1174"/>
      <c r="M225" s="1170"/>
      <c r="N225" s="1170"/>
      <c r="O225" s="1170"/>
      <c r="P225" s="1171"/>
    </row>
    <row r="226" spans="1:16" s="45" customFormat="1">
      <c r="A226" s="1458">
        <f t="shared" si="6"/>
        <v>36.119999999999948</v>
      </c>
      <c r="B226" s="575"/>
      <c r="C226" s="1457" t="s">
        <v>3963</v>
      </c>
      <c r="D226" s="539" t="s">
        <v>103</v>
      </c>
      <c r="E226" s="1786">
        <v>1</v>
      </c>
      <c r="F226" s="1435"/>
      <c r="G226" s="495"/>
      <c r="H226" s="495"/>
      <c r="I226" s="495"/>
      <c r="J226" s="495"/>
      <c r="K226" s="704"/>
      <c r="L226" s="1174"/>
      <c r="M226" s="1170"/>
      <c r="N226" s="1170"/>
      <c r="O226" s="1170"/>
      <c r="P226" s="1171"/>
    </row>
    <row r="227" spans="1:16" s="45" customFormat="1">
      <c r="A227" s="1458">
        <f t="shared" si="6"/>
        <v>36.129999999999946</v>
      </c>
      <c r="B227" s="575"/>
      <c r="C227" s="1457" t="s">
        <v>3964</v>
      </c>
      <c r="D227" s="539" t="s">
        <v>103</v>
      </c>
      <c r="E227" s="1786">
        <v>2</v>
      </c>
      <c r="F227" s="1435"/>
      <c r="G227" s="495"/>
      <c r="H227" s="495"/>
      <c r="I227" s="495"/>
      <c r="J227" s="495"/>
      <c r="K227" s="704"/>
      <c r="L227" s="1174"/>
      <c r="M227" s="1170"/>
      <c r="N227" s="1170"/>
      <c r="O227" s="1170"/>
      <c r="P227" s="1171"/>
    </row>
    <row r="228" spans="1:16" s="45" customFormat="1">
      <c r="A228" s="1458">
        <f t="shared" si="6"/>
        <v>36.139999999999944</v>
      </c>
      <c r="B228" s="575"/>
      <c r="C228" s="1457" t="s">
        <v>3965</v>
      </c>
      <c r="D228" s="539" t="s">
        <v>103</v>
      </c>
      <c r="E228" s="1786">
        <v>1</v>
      </c>
      <c r="F228" s="1435"/>
      <c r="G228" s="495"/>
      <c r="H228" s="495"/>
      <c r="I228" s="495"/>
      <c r="J228" s="495"/>
      <c r="K228" s="704"/>
      <c r="L228" s="1174"/>
      <c r="M228" s="1170"/>
      <c r="N228" s="1170"/>
      <c r="O228" s="1170"/>
      <c r="P228" s="1171"/>
    </row>
    <row r="229" spans="1:16" s="45" customFormat="1">
      <c r="A229" s="1458">
        <f t="shared" si="6"/>
        <v>36.149999999999942</v>
      </c>
      <c r="B229" s="575"/>
      <c r="C229" s="1457" t="s">
        <v>3966</v>
      </c>
      <c r="D229" s="539" t="s">
        <v>103</v>
      </c>
      <c r="E229" s="1786">
        <v>1</v>
      </c>
      <c r="F229" s="1435"/>
      <c r="G229" s="495"/>
      <c r="H229" s="495"/>
      <c r="I229" s="495"/>
      <c r="J229" s="495"/>
      <c r="K229" s="704"/>
      <c r="L229" s="1174"/>
      <c r="M229" s="1170"/>
      <c r="N229" s="1170"/>
      <c r="O229" s="1170"/>
      <c r="P229" s="1171"/>
    </row>
    <row r="230" spans="1:16" s="45" customFormat="1">
      <c r="A230" s="1458">
        <f t="shared" si="6"/>
        <v>36.15999999999994</v>
      </c>
      <c r="B230" s="575"/>
      <c r="C230" s="1457" t="s">
        <v>3967</v>
      </c>
      <c r="D230" s="539" t="s">
        <v>103</v>
      </c>
      <c r="E230" s="1786">
        <v>2</v>
      </c>
      <c r="F230" s="1435"/>
      <c r="G230" s="495"/>
      <c r="H230" s="495"/>
      <c r="I230" s="495"/>
      <c r="J230" s="495"/>
      <c r="K230" s="704"/>
      <c r="L230" s="1174"/>
      <c r="M230" s="1170"/>
      <c r="N230" s="1170"/>
      <c r="O230" s="1170"/>
      <c r="P230" s="1171"/>
    </row>
    <row r="231" spans="1:16" s="45" customFormat="1">
      <c r="A231" s="1458">
        <f t="shared" si="6"/>
        <v>36.169999999999938</v>
      </c>
      <c r="B231" s="575"/>
      <c r="C231" s="1457" t="s">
        <v>3968</v>
      </c>
      <c r="D231" s="539" t="s">
        <v>103</v>
      </c>
      <c r="E231" s="1786">
        <v>1</v>
      </c>
      <c r="F231" s="1435"/>
      <c r="G231" s="495"/>
      <c r="H231" s="495"/>
      <c r="I231" s="495"/>
      <c r="J231" s="495"/>
      <c r="K231" s="704"/>
      <c r="L231" s="1174"/>
      <c r="M231" s="1170"/>
      <c r="N231" s="1170"/>
      <c r="O231" s="1170"/>
      <c r="P231" s="1171"/>
    </row>
    <row r="232" spans="1:16" s="45" customFormat="1">
      <c r="A232" s="1458">
        <f t="shared" si="6"/>
        <v>36.179999999999936</v>
      </c>
      <c r="B232" s="575"/>
      <c r="C232" s="1457" t="s">
        <v>3969</v>
      </c>
      <c r="D232" s="539" t="s">
        <v>103</v>
      </c>
      <c r="E232" s="1786">
        <v>1</v>
      </c>
      <c r="F232" s="1435"/>
      <c r="G232" s="495"/>
      <c r="H232" s="495"/>
      <c r="I232" s="495"/>
      <c r="J232" s="495"/>
      <c r="K232" s="704"/>
      <c r="L232" s="1174"/>
      <c r="M232" s="1170"/>
      <c r="N232" s="1170"/>
      <c r="O232" s="1170"/>
      <c r="P232" s="1171"/>
    </row>
    <row r="233" spans="1:16" s="45" customFormat="1">
      <c r="A233" s="1458">
        <f t="shared" si="6"/>
        <v>36.189999999999934</v>
      </c>
      <c r="B233" s="575"/>
      <c r="C233" s="1457" t="s">
        <v>3970</v>
      </c>
      <c r="D233" s="539" t="s">
        <v>103</v>
      </c>
      <c r="E233" s="1786">
        <v>4</v>
      </c>
      <c r="F233" s="1435"/>
      <c r="G233" s="495"/>
      <c r="H233" s="495"/>
      <c r="I233" s="495"/>
      <c r="J233" s="495"/>
      <c r="K233" s="704"/>
      <c r="L233" s="1174"/>
      <c r="M233" s="1170"/>
      <c r="N233" s="1170"/>
      <c r="O233" s="1170"/>
      <c r="P233" s="1171"/>
    </row>
    <row r="234" spans="1:16" s="45" customFormat="1">
      <c r="A234" s="1458">
        <f t="shared" si="6"/>
        <v>36.199999999999932</v>
      </c>
      <c r="B234" s="575"/>
      <c r="C234" s="1457" t="s">
        <v>3971</v>
      </c>
      <c r="D234" s="539" t="s">
        <v>103</v>
      </c>
      <c r="E234" s="1786">
        <v>41</v>
      </c>
      <c r="F234" s="1435"/>
      <c r="G234" s="495"/>
      <c r="H234" s="495"/>
      <c r="I234" s="495"/>
      <c r="J234" s="495"/>
      <c r="K234" s="704"/>
      <c r="L234" s="1174"/>
      <c r="M234" s="1170"/>
      <c r="N234" s="1170"/>
      <c r="O234" s="1170"/>
      <c r="P234" s="1171"/>
    </row>
    <row r="235" spans="1:16" s="45" customFormat="1" ht="40.799999999999997">
      <c r="A235" s="536">
        <f>A185+1</f>
        <v>35</v>
      </c>
      <c r="B235" s="575"/>
      <c r="C235" s="572" t="s">
        <v>2609</v>
      </c>
      <c r="D235" s="539" t="s">
        <v>4473</v>
      </c>
      <c r="E235" s="1807">
        <v>725.03</v>
      </c>
      <c r="F235" s="1725"/>
      <c r="G235" s="495"/>
      <c r="H235" s="495"/>
      <c r="I235" s="495"/>
      <c r="J235" s="495"/>
      <c r="K235" s="1460"/>
      <c r="L235" s="1459"/>
      <c r="M235" s="1024"/>
      <c r="N235" s="1024"/>
      <c r="O235" s="1024"/>
      <c r="P235" s="1460"/>
    </row>
    <row r="236" spans="1:16" s="45" customFormat="1">
      <c r="A236" s="1447">
        <f>A235+0.1</f>
        <v>35.1</v>
      </c>
      <c r="B236" s="575"/>
      <c r="C236" s="1457" t="s">
        <v>3910</v>
      </c>
      <c r="D236" s="539" t="s">
        <v>103</v>
      </c>
      <c r="E236" s="1786">
        <v>2</v>
      </c>
      <c r="F236" s="1435"/>
      <c r="G236" s="495"/>
      <c r="H236" s="495"/>
      <c r="I236" s="495"/>
      <c r="J236" s="495"/>
      <c r="K236" s="704"/>
      <c r="L236" s="1174"/>
      <c r="M236" s="1170"/>
      <c r="N236" s="1170"/>
      <c r="O236" s="1170"/>
      <c r="P236" s="1171"/>
    </row>
    <row r="237" spans="1:16" s="45" customFormat="1">
      <c r="A237" s="1447">
        <f t="shared" ref="A237:A243" si="7">A236+0.1</f>
        <v>35.200000000000003</v>
      </c>
      <c r="B237" s="575"/>
      <c r="C237" s="1457" t="s">
        <v>3911</v>
      </c>
      <c r="D237" s="539" t="s">
        <v>103</v>
      </c>
      <c r="E237" s="1786">
        <v>1</v>
      </c>
      <c r="F237" s="1435"/>
      <c r="G237" s="495"/>
      <c r="H237" s="495"/>
      <c r="I237" s="495"/>
      <c r="J237" s="495"/>
      <c r="K237" s="704"/>
      <c r="L237" s="1174"/>
      <c r="M237" s="1170"/>
      <c r="N237" s="1170"/>
      <c r="O237" s="1170"/>
      <c r="P237" s="1171"/>
    </row>
    <row r="238" spans="1:16" s="45" customFormat="1">
      <c r="A238" s="1447">
        <f t="shared" si="7"/>
        <v>35.300000000000004</v>
      </c>
      <c r="B238" s="575"/>
      <c r="C238" s="1457" t="s">
        <v>3912</v>
      </c>
      <c r="D238" s="539" t="s">
        <v>103</v>
      </c>
      <c r="E238" s="1786">
        <v>1</v>
      </c>
      <c r="F238" s="1435"/>
      <c r="G238" s="495"/>
      <c r="H238" s="495"/>
      <c r="I238" s="495"/>
      <c r="J238" s="495"/>
      <c r="K238" s="704"/>
      <c r="L238" s="1174"/>
      <c r="M238" s="1170"/>
      <c r="N238" s="1170"/>
      <c r="O238" s="1170"/>
      <c r="P238" s="1171"/>
    </row>
    <row r="239" spans="1:16" s="45" customFormat="1">
      <c r="A239" s="1447">
        <f t="shared" si="7"/>
        <v>35.400000000000006</v>
      </c>
      <c r="B239" s="575"/>
      <c r="C239" s="1457" t="s">
        <v>3913</v>
      </c>
      <c r="D239" s="539" t="s">
        <v>103</v>
      </c>
      <c r="E239" s="1786">
        <v>1</v>
      </c>
      <c r="F239" s="1435"/>
      <c r="G239" s="495"/>
      <c r="H239" s="495"/>
      <c r="I239" s="495"/>
      <c r="J239" s="495"/>
      <c r="K239" s="704"/>
      <c r="L239" s="1174"/>
      <c r="M239" s="1170"/>
      <c r="N239" s="1170"/>
      <c r="O239" s="1170"/>
      <c r="P239" s="1171"/>
    </row>
    <row r="240" spans="1:16" s="45" customFormat="1">
      <c r="A240" s="1447">
        <f t="shared" si="7"/>
        <v>35.500000000000007</v>
      </c>
      <c r="B240" s="575"/>
      <c r="C240" s="1457" t="s">
        <v>3914</v>
      </c>
      <c r="D240" s="539" t="s">
        <v>103</v>
      </c>
      <c r="E240" s="1786">
        <v>1</v>
      </c>
      <c r="F240" s="1435"/>
      <c r="G240" s="495"/>
      <c r="H240" s="495"/>
      <c r="I240" s="495"/>
      <c r="J240" s="495"/>
      <c r="K240" s="704"/>
      <c r="L240" s="1174"/>
      <c r="M240" s="1170"/>
      <c r="N240" s="1170"/>
      <c r="O240" s="1170"/>
      <c r="P240" s="1171"/>
    </row>
    <row r="241" spans="1:16" s="45" customFormat="1">
      <c r="A241" s="1447">
        <f t="shared" si="7"/>
        <v>35.600000000000009</v>
      </c>
      <c r="B241" s="575"/>
      <c r="C241" s="1457" t="s">
        <v>3915</v>
      </c>
      <c r="D241" s="539" t="s">
        <v>103</v>
      </c>
      <c r="E241" s="1786">
        <v>1</v>
      </c>
      <c r="F241" s="1435"/>
      <c r="G241" s="495"/>
      <c r="H241" s="495"/>
      <c r="I241" s="495"/>
      <c r="J241" s="495"/>
      <c r="K241" s="704"/>
      <c r="L241" s="1174"/>
      <c r="M241" s="1170"/>
      <c r="N241" s="1170"/>
      <c r="O241" s="1170"/>
      <c r="P241" s="1171"/>
    </row>
    <row r="242" spans="1:16" s="45" customFormat="1">
      <c r="A242" s="1447">
        <f t="shared" si="7"/>
        <v>35.70000000000001</v>
      </c>
      <c r="B242" s="575"/>
      <c r="C242" s="1457" t="s">
        <v>3916</v>
      </c>
      <c r="D242" s="539" t="s">
        <v>103</v>
      </c>
      <c r="E242" s="1786">
        <v>1</v>
      </c>
      <c r="F242" s="1435"/>
      <c r="G242" s="495"/>
      <c r="H242" s="495"/>
      <c r="I242" s="495"/>
      <c r="J242" s="495"/>
      <c r="K242" s="704"/>
      <c r="L242" s="1174"/>
      <c r="M242" s="1170"/>
      <c r="N242" s="1170"/>
      <c r="O242" s="1170"/>
      <c r="P242" s="1171"/>
    </row>
    <row r="243" spans="1:16" s="45" customFormat="1">
      <c r="A243" s="1447">
        <f t="shared" si="7"/>
        <v>35.800000000000011</v>
      </c>
      <c r="B243" s="575"/>
      <c r="C243" s="1457" t="s">
        <v>3917</v>
      </c>
      <c r="D243" s="539" t="s">
        <v>103</v>
      </c>
      <c r="E243" s="1786">
        <v>11</v>
      </c>
      <c r="F243" s="1435"/>
      <c r="G243" s="495"/>
      <c r="H243" s="495"/>
      <c r="I243" s="495"/>
      <c r="J243" s="495"/>
      <c r="K243" s="704"/>
      <c r="L243" s="1174"/>
      <c r="M243" s="1170"/>
      <c r="N243" s="1170"/>
      <c r="O243" s="1170"/>
      <c r="P243" s="1171"/>
    </row>
    <row r="244" spans="1:16" s="45" customFormat="1">
      <c r="A244" s="1447">
        <f>A242+0.1</f>
        <v>35.800000000000011</v>
      </c>
      <c r="B244" s="575"/>
      <c r="C244" s="1457" t="s">
        <v>3918</v>
      </c>
      <c r="D244" s="539" t="s">
        <v>103</v>
      </c>
      <c r="E244" s="1786">
        <v>1</v>
      </c>
      <c r="F244" s="1435"/>
      <c r="G244" s="495"/>
      <c r="H244" s="495"/>
      <c r="I244" s="495"/>
      <c r="J244" s="495"/>
      <c r="K244" s="704"/>
      <c r="L244" s="1174"/>
      <c r="M244" s="1170"/>
      <c r="N244" s="1170"/>
      <c r="O244" s="1170"/>
      <c r="P244" s="1171"/>
    </row>
    <row r="245" spans="1:16" s="45" customFormat="1">
      <c r="A245" s="1447">
        <f>A243+0.1</f>
        <v>35.900000000000013</v>
      </c>
      <c r="B245" s="575"/>
      <c r="C245" s="1457" t="s">
        <v>3919</v>
      </c>
      <c r="D245" s="539" t="s">
        <v>103</v>
      </c>
      <c r="E245" s="1786">
        <v>8</v>
      </c>
      <c r="F245" s="1435"/>
      <c r="G245" s="495"/>
      <c r="H245" s="495"/>
      <c r="I245" s="495"/>
      <c r="J245" s="495"/>
      <c r="K245" s="704"/>
      <c r="L245" s="1174"/>
      <c r="M245" s="1170"/>
      <c r="N245" s="1170"/>
      <c r="O245" s="1170"/>
      <c r="P245" s="1171"/>
    </row>
    <row r="246" spans="1:16" s="45" customFormat="1">
      <c r="A246" s="1458">
        <f>A236</f>
        <v>35.1</v>
      </c>
      <c r="B246" s="575"/>
      <c r="C246" s="1457" t="s">
        <v>3920</v>
      </c>
      <c r="D246" s="539" t="s">
        <v>103</v>
      </c>
      <c r="E246" s="1786">
        <v>11</v>
      </c>
      <c r="F246" s="1435"/>
      <c r="G246" s="495"/>
      <c r="H246" s="495"/>
      <c r="I246" s="495"/>
      <c r="J246" s="495"/>
      <c r="K246" s="704"/>
      <c r="L246" s="1174"/>
      <c r="M246" s="1170"/>
      <c r="N246" s="1170"/>
      <c r="O246" s="1170"/>
      <c r="P246" s="1171"/>
    </row>
    <row r="247" spans="1:16" s="45" customFormat="1">
      <c r="A247" s="1458">
        <f t="shared" ref="A247:A249" si="8">A246+0.01</f>
        <v>35.11</v>
      </c>
      <c r="B247" s="575"/>
      <c r="C247" s="1457" t="s">
        <v>3921</v>
      </c>
      <c r="D247" s="539" t="s">
        <v>103</v>
      </c>
      <c r="E247" s="1786">
        <v>8</v>
      </c>
      <c r="F247" s="1435"/>
      <c r="G247" s="495"/>
      <c r="H247" s="495"/>
      <c r="I247" s="495"/>
      <c r="J247" s="495"/>
      <c r="K247" s="704"/>
      <c r="L247" s="1174"/>
      <c r="M247" s="1170"/>
      <c r="N247" s="1170"/>
      <c r="O247" s="1170"/>
      <c r="P247" s="1171"/>
    </row>
    <row r="248" spans="1:16" s="45" customFormat="1">
      <c r="A248" s="1458">
        <f t="shared" si="8"/>
        <v>35.119999999999997</v>
      </c>
      <c r="B248" s="575"/>
      <c r="C248" s="1457" t="s">
        <v>3922</v>
      </c>
      <c r="D248" s="539" t="s">
        <v>103</v>
      </c>
      <c r="E248" s="1786">
        <v>11</v>
      </c>
      <c r="F248" s="1435"/>
      <c r="G248" s="495"/>
      <c r="H248" s="495"/>
      <c r="I248" s="495"/>
      <c r="J248" s="495"/>
      <c r="K248" s="704"/>
      <c r="L248" s="1174"/>
      <c r="M248" s="1170"/>
      <c r="N248" s="1170"/>
      <c r="O248" s="1170"/>
      <c r="P248" s="1171"/>
    </row>
    <row r="249" spans="1:16" s="45" customFormat="1">
      <c r="A249" s="1458">
        <f t="shared" si="8"/>
        <v>35.129999999999995</v>
      </c>
      <c r="B249" s="575"/>
      <c r="C249" s="1457" t="s">
        <v>3923</v>
      </c>
      <c r="D249" s="539" t="s">
        <v>103</v>
      </c>
      <c r="E249" s="1786">
        <v>9</v>
      </c>
      <c r="F249" s="1435"/>
      <c r="G249" s="495"/>
      <c r="H249" s="495"/>
      <c r="I249" s="495"/>
      <c r="J249" s="495"/>
      <c r="K249" s="704"/>
      <c r="L249" s="1174"/>
      <c r="M249" s="1170"/>
      <c r="N249" s="1170"/>
      <c r="O249" s="1170"/>
      <c r="P249" s="1171"/>
    </row>
    <row r="250" spans="1:16" s="45" customFormat="1" ht="30.6">
      <c r="A250" s="536">
        <f>A235+1</f>
        <v>36</v>
      </c>
      <c r="B250" s="575"/>
      <c r="C250" s="572" t="s">
        <v>2681</v>
      </c>
      <c r="D250" s="539" t="s">
        <v>4473</v>
      </c>
      <c r="E250" s="1808">
        <v>597.58999999999992</v>
      </c>
      <c r="F250" s="1725"/>
      <c r="G250" s="495"/>
      <c r="H250" s="495"/>
      <c r="I250" s="495"/>
      <c r="J250" s="495"/>
      <c r="K250" s="1460"/>
      <c r="L250" s="1459"/>
      <c r="M250" s="1024"/>
      <c r="N250" s="1024"/>
      <c r="O250" s="1024"/>
      <c r="P250" s="1460"/>
    </row>
    <row r="251" spans="1:16" s="45" customFormat="1">
      <c r="A251" s="536">
        <f>A250+0.1</f>
        <v>36.1</v>
      </c>
      <c r="B251" s="575" t="s">
        <v>2660</v>
      </c>
      <c r="C251" s="1457" t="s">
        <v>2682</v>
      </c>
      <c r="D251" s="539" t="s">
        <v>103</v>
      </c>
      <c r="E251" s="1786">
        <v>3</v>
      </c>
      <c r="F251" s="1435"/>
      <c r="G251" s="495"/>
      <c r="H251" s="495"/>
      <c r="I251" s="495"/>
      <c r="J251" s="495"/>
      <c r="K251" s="704"/>
      <c r="L251" s="1174"/>
      <c r="M251" s="1170"/>
      <c r="N251" s="1170"/>
      <c r="O251" s="1170"/>
      <c r="P251" s="1171"/>
    </row>
    <row r="252" spans="1:16" s="45" customFormat="1">
      <c r="A252" s="536">
        <f t="shared" ref="A252:A259" si="9">A251+0.1</f>
        <v>36.200000000000003</v>
      </c>
      <c r="B252" s="575" t="s">
        <v>2661</v>
      </c>
      <c r="C252" s="1457" t="s">
        <v>2683</v>
      </c>
      <c r="D252" s="539" t="s">
        <v>103</v>
      </c>
      <c r="E252" s="1786">
        <v>3</v>
      </c>
      <c r="F252" s="1435"/>
      <c r="G252" s="495"/>
      <c r="H252" s="495"/>
      <c r="I252" s="495"/>
      <c r="J252" s="495"/>
      <c r="K252" s="704"/>
      <c r="L252" s="1174"/>
      <c r="M252" s="1170"/>
      <c r="N252" s="1170"/>
      <c r="O252" s="1170"/>
      <c r="P252" s="1171"/>
    </row>
    <row r="253" spans="1:16" s="45" customFormat="1">
      <c r="A253" s="536">
        <f t="shared" si="9"/>
        <v>36.300000000000004</v>
      </c>
      <c r="B253" s="575" t="s">
        <v>2662</v>
      </c>
      <c r="C253" s="1457" t="s">
        <v>2684</v>
      </c>
      <c r="D253" s="539" t="s">
        <v>103</v>
      </c>
      <c r="E253" s="1786">
        <v>3</v>
      </c>
      <c r="F253" s="1435"/>
      <c r="G253" s="495"/>
      <c r="H253" s="495"/>
      <c r="I253" s="495"/>
      <c r="J253" s="495"/>
      <c r="K253" s="704"/>
      <c r="L253" s="1174"/>
      <c r="M253" s="1170"/>
      <c r="N253" s="1170"/>
      <c r="O253" s="1170"/>
      <c r="P253" s="1171"/>
    </row>
    <row r="254" spans="1:16" s="45" customFormat="1">
      <c r="A254" s="536">
        <f t="shared" si="9"/>
        <v>36.400000000000006</v>
      </c>
      <c r="B254" s="575" t="s">
        <v>2663</v>
      </c>
      <c r="C254" s="1457" t="s">
        <v>2685</v>
      </c>
      <c r="D254" s="539" t="s">
        <v>103</v>
      </c>
      <c r="E254" s="1786">
        <v>3</v>
      </c>
      <c r="F254" s="1435"/>
      <c r="G254" s="495"/>
      <c r="H254" s="495"/>
      <c r="I254" s="495"/>
      <c r="J254" s="495"/>
      <c r="K254" s="704"/>
      <c r="L254" s="1174"/>
      <c r="M254" s="1170"/>
      <c r="N254" s="1170"/>
      <c r="O254" s="1170"/>
      <c r="P254" s="1171"/>
    </row>
    <row r="255" spans="1:16" s="45" customFormat="1">
      <c r="A255" s="536">
        <f t="shared" si="9"/>
        <v>36.500000000000007</v>
      </c>
      <c r="B255" s="575" t="s">
        <v>2664</v>
      </c>
      <c r="C255" s="1457" t="s">
        <v>2686</v>
      </c>
      <c r="D255" s="539" t="s">
        <v>103</v>
      </c>
      <c r="E255" s="1786">
        <v>3</v>
      </c>
      <c r="F255" s="1435"/>
      <c r="G255" s="495"/>
      <c r="H255" s="495"/>
      <c r="I255" s="495"/>
      <c r="J255" s="495"/>
      <c r="K255" s="704"/>
      <c r="L255" s="1174"/>
      <c r="M255" s="1170"/>
      <c r="N255" s="1170"/>
      <c r="O255" s="1170"/>
      <c r="P255" s="1171"/>
    </row>
    <row r="256" spans="1:16" s="45" customFormat="1">
      <c r="A256" s="536">
        <f t="shared" si="9"/>
        <v>36.600000000000009</v>
      </c>
      <c r="B256" s="575" t="s">
        <v>2665</v>
      </c>
      <c r="C256" s="1457" t="s">
        <v>2687</v>
      </c>
      <c r="D256" s="539" t="s">
        <v>103</v>
      </c>
      <c r="E256" s="1786">
        <v>3</v>
      </c>
      <c r="F256" s="1435"/>
      <c r="G256" s="495"/>
      <c r="H256" s="495"/>
      <c r="I256" s="495"/>
      <c r="J256" s="495"/>
      <c r="K256" s="704"/>
      <c r="L256" s="1174"/>
      <c r="M256" s="1170"/>
      <c r="N256" s="1170"/>
      <c r="O256" s="1170"/>
      <c r="P256" s="1171"/>
    </row>
    <row r="257" spans="1:16" s="45" customFormat="1">
      <c r="A257" s="536">
        <f t="shared" si="9"/>
        <v>36.70000000000001</v>
      </c>
      <c r="B257" s="575" t="s">
        <v>2666</v>
      </c>
      <c r="C257" s="1457" t="s">
        <v>2688</v>
      </c>
      <c r="D257" s="539" t="s">
        <v>103</v>
      </c>
      <c r="E257" s="1786">
        <v>3</v>
      </c>
      <c r="F257" s="1435"/>
      <c r="G257" s="495"/>
      <c r="H257" s="495"/>
      <c r="I257" s="495"/>
      <c r="J257" s="495"/>
      <c r="K257" s="704"/>
      <c r="L257" s="1174"/>
      <c r="M257" s="1170"/>
      <c r="N257" s="1170"/>
      <c r="O257" s="1170"/>
      <c r="P257" s="1171"/>
    </row>
    <row r="258" spans="1:16" s="45" customFormat="1">
      <c r="A258" s="536">
        <f t="shared" si="9"/>
        <v>36.800000000000011</v>
      </c>
      <c r="B258" s="575" t="s">
        <v>2667</v>
      </c>
      <c r="C258" s="1457" t="s">
        <v>2689</v>
      </c>
      <c r="D258" s="539" t="s">
        <v>103</v>
      </c>
      <c r="E258" s="1786">
        <v>3</v>
      </c>
      <c r="F258" s="1435"/>
      <c r="G258" s="495"/>
      <c r="H258" s="495"/>
      <c r="I258" s="495"/>
      <c r="J258" s="495"/>
      <c r="K258" s="704"/>
      <c r="L258" s="1174"/>
      <c r="M258" s="1170"/>
      <c r="N258" s="1170"/>
      <c r="O258" s="1170"/>
      <c r="P258" s="1171"/>
    </row>
    <row r="259" spans="1:16" s="45" customFormat="1">
      <c r="A259" s="536">
        <f t="shared" si="9"/>
        <v>36.900000000000013</v>
      </c>
      <c r="B259" s="575" t="s">
        <v>2668</v>
      </c>
      <c r="C259" s="1457" t="s">
        <v>2690</v>
      </c>
      <c r="D259" s="539" t="s">
        <v>103</v>
      </c>
      <c r="E259" s="1786">
        <v>3</v>
      </c>
      <c r="F259" s="1435"/>
      <c r="G259" s="495"/>
      <c r="H259" s="495"/>
      <c r="I259" s="495"/>
      <c r="J259" s="495"/>
      <c r="K259" s="704"/>
      <c r="L259" s="1174"/>
      <c r="M259" s="1170"/>
      <c r="N259" s="1170"/>
      <c r="O259" s="1170"/>
      <c r="P259" s="1171"/>
    </row>
    <row r="260" spans="1:16" s="45" customFormat="1">
      <c r="A260" s="1458">
        <f>A251</f>
        <v>36.1</v>
      </c>
      <c r="B260" s="575" t="s">
        <v>2669</v>
      </c>
      <c r="C260" s="1457" t="s">
        <v>2691</v>
      </c>
      <c r="D260" s="539" t="s">
        <v>103</v>
      </c>
      <c r="E260" s="1786">
        <v>2</v>
      </c>
      <c r="F260" s="1435"/>
      <c r="G260" s="495"/>
      <c r="H260" s="495"/>
      <c r="I260" s="495"/>
      <c r="J260" s="495"/>
      <c r="K260" s="704"/>
      <c r="L260" s="1174"/>
      <c r="M260" s="1170"/>
      <c r="N260" s="1170"/>
      <c r="O260" s="1170"/>
      <c r="P260" s="1171"/>
    </row>
    <row r="261" spans="1:16" s="45" customFormat="1">
      <c r="A261" s="1458">
        <f t="shared" ref="A261:A273" si="10">A260+0.01</f>
        <v>36.11</v>
      </c>
      <c r="B261" s="575" t="s">
        <v>2670</v>
      </c>
      <c r="C261" s="1457" t="s">
        <v>2692</v>
      </c>
      <c r="D261" s="539" t="s">
        <v>103</v>
      </c>
      <c r="E261" s="1786">
        <v>1</v>
      </c>
      <c r="F261" s="1435"/>
      <c r="G261" s="495"/>
      <c r="H261" s="495"/>
      <c r="I261" s="495"/>
      <c r="J261" s="495"/>
      <c r="K261" s="704"/>
      <c r="L261" s="1174"/>
      <c r="M261" s="1170"/>
      <c r="N261" s="1170"/>
      <c r="O261" s="1170"/>
      <c r="P261" s="1171"/>
    </row>
    <row r="262" spans="1:16" s="45" customFormat="1">
      <c r="A262" s="1458">
        <f t="shared" si="10"/>
        <v>36.119999999999997</v>
      </c>
      <c r="B262" s="575" t="s">
        <v>2671</v>
      </c>
      <c r="C262" s="1457" t="s">
        <v>2693</v>
      </c>
      <c r="D262" s="539" t="s">
        <v>103</v>
      </c>
      <c r="E262" s="1786">
        <v>1</v>
      </c>
      <c r="F262" s="1435"/>
      <c r="G262" s="495"/>
      <c r="H262" s="495"/>
      <c r="I262" s="495"/>
      <c r="J262" s="495"/>
      <c r="K262" s="704"/>
      <c r="L262" s="1174"/>
      <c r="M262" s="1170"/>
      <c r="N262" s="1170"/>
      <c r="O262" s="1170"/>
      <c r="P262" s="1171"/>
    </row>
    <row r="263" spans="1:16" s="45" customFormat="1">
      <c r="A263" s="1458">
        <f t="shared" si="10"/>
        <v>36.129999999999995</v>
      </c>
      <c r="B263" s="575" t="s">
        <v>2672</v>
      </c>
      <c r="C263" s="1457" t="s">
        <v>2694</v>
      </c>
      <c r="D263" s="539" t="s">
        <v>103</v>
      </c>
      <c r="E263" s="1786">
        <v>1</v>
      </c>
      <c r="F263" s="1435"/>
      <c r="G263" s="495"/>
      <c r="H263" s="495"/>
      <c r="I263" s="495"/>
      <c r="J263" s="495"/>
      <c r="K263" s="704"/>
      <c r="L263" s="1174"/>
      <c r="M263" s="1170"/>
      <c r="N263" s="1170"/>
      <c r="O263" s="1170"/>
      <c r="P263" s="1171"/>
    </row>
    <row r="264" spans="1:16" s="45" customFormat="1">
      <c r="A264" s="1458">
        <f t="shared" si="10"/>
        <v>36.139999999999993</v>
      </c>
      <c r="B264" s="575" t="s">
        <v>2673</v>
      </c>
      <c r="C264" s="1457" t="s">
        <v>2695</v>
      </c>
      <c r="D264" s="539" t="s">
        <v>103</v>
      </c>
      <c r="E264" s="1786">
        <v>1</v>
      </c>
      <c r="F264" s="1435"/>
      <c r="G264" s="495"/>
      <c r="H264" s="495"/>
      <c r="I264" s="495"/>
      <c r="J264" s="495"/>
      <c r="K264" s="704"/>
      <c r="L264" s="1174"/>
      <c r="M264" s="1170"/>
      <c r="N264" s="1170"/>
      <c r="O264" s="1170"/>
      <c r="P264" s="1171"/>
    </row>
    <row r="265" spans="1:16" s="45" customFormat="1">
      <c r="A265" s="1458">
        <f t="shared" si="10"/>
        <v>36.149999999999991</v>
      </c>
      <c r="B265" s="575" t="s">
        <v>2674</v>
      </c>
      <c r="C265" s="1457" t="s">
        <v>2696</v>
      </c>
      <c r="D265" s="539" t="s">
        <v>103</v>
      </c>
      <c r="E265" s="1786">
        <v>1</v>
      </c>
      <c r="F265" s="1435"/>
      <c r="G265" s="495"/>
      <c r="H265" s="495"/>
      <c r="I265" s="495"/>
      <c r="J265" s="495"/>
      <c r="K265" s="704"/>
      <c r="L265" s="1174"/>
      <c r="M265" s="1170"/>
      <c r="N265" s="1170"/>
      <c r="O265" s="1170"/>
      <c r="P265" s="1171"/>
    </row>
    <row r="266" spans="1:16" s="45" customFormat="1">
      <c r="A266" s="1458">
        <f t="shared" si="10"/>
        <v>36.159999999999989</v>
      </c>
      <c r="B266" s="575" t="s">
        <v>2675</v>
      </c>
      <c r="C266" s="1457" t="s">
        <v>2697</v>
      </c>
      <c r="D266" s="539" t="s">
        <v>103</v>
      </c>
      <c r="E266" s="1786">
        <v>1</v>
      </c>
      <c r="F266" s="1435"/>
      <c r="G266" s="495"/>
      <c r="H266" s="495"/>
      <c r="I266" s="495"/>
      <c r="J266" s="495"/>
      <c r="K266" s="704"/>
      <c r="L266" s="1174"/>
      <c r="M266" s="1170"/>
      <c r="N266" s="1170"/>
      <c r="O266" s="1170"/>
      <c r="P266" s="1171"/>
    </row>
    <row r="267" spans="1:16" s="45" customFormat="1">
      <c r="A267" s="1458">
        <f t="shared" si="10"/>
        <v>36.169999999999987</v>
      </c>
      <c r="B267" s="575" t="s">
        <v>2676</v>
      </c>
      <c r="C267" s="1457" t="s">
        <v>2698</v>
      </c>
      <c r="D267" s="539" t="s">
        <v>103</v>
      </c>
      <c r="E267" s="1786">
        <v>1</v>
      </c>
      <c r="F267" s="1435"/>
      <c r="G267" s="495"/>
      <c r="H267" s="495"/>
      <c r="I267" s="495"/>
      <c r="J267" s="495"/>
      <c r="K267" s="704"/>
      <c r="L267" s="1174"/>
      <c r="M267" s="1170"/>
      <c r="N267" s="1170"/>
      <c r="O267" s="1170"/>
      <c r="P267" s="1171"/>
    </row>
    <row r="268" spans="1:16" s="45" customFormat="1">
      <c r="A268" s="1458">
        <f t="shared" si="10"/>
        <v>36.179999999999986</v>
      </c>
      <c r="B268" s="575" t="s">
        <v>2677</v>
      </c>
      <c r="C268" s="1457" t="s">
        <v>2699</v>
      </c>
      <c r="D268" s="539" t="s">
        <v>103</v>
      </c>
      <c r="E268" s="1786">
        <v>1</v>
      </c>
      <c r="F268" s="1435"/>
      <c r="G268" s="495"/>
      <c r="H268" s="495"/>
      <c r="I268" s="495"/>
      <c r="J268" s="495"/>
      <c r="K268" s="704"/>
      <c r="L268" s="1174"/>
      <c r="M268" s="1170"/>
      <c r="N268" s="1170"/>
      <c r="O268" s="1170"/>
      <c r="P268" s="1171"/>
    </row>
    <row r="269" spans="1:16" s="45" customFormat="1">
      <c r="A269" s="1458">
        <f t="shared" si="10"/>
        <v>36.189999999999984</v>
      </c>
      <c r="B269" s="575" t="s">
        <v>2678</v>
      </c>
      <c r="C269" s="1457" t="s">
        <v>2700</v>
      </c>
      <c r="D269" s="539" t="s">
        <v>103</v>
      </c>
      <c r="E269" s="1786">
        <v>1</v>
      </c>
      <c r="F269" s="1435"/>
      <c r="G269" s="495"/>
      <c r="H269" s="495"/>
      <c r="I269" s="495"/>
      <c r="J269" s="495"/>
      <c r="K269" s="704"/>
      <c r="L269" s="1174"/>
      <c r="M269" s="1170"/>
      <c r="N269" s="1170"/>
      <c r="O269" s="1170"/>
      <c r="P269" s="1171"/>
    </row>
    <row r="270" spans="1:16" s="45" customFormat="1">
      <c r="A270" s="1458">
        <f t="shared" si="10"/>
        <v>36.199999999999982</v>
      </c>
      <c r="B270" s="575" t="s">
        <v>2679</v>
      </c>
      <c r="C270" s="1457" t="s">
        <v>2701</v>
      </c>
      <c r="D270" s="539" t="s">
        <v>103</v>
      </c>
      <c r="E270" s="1786">
        <v>1</v>
      </c>
      <c r="F270" s="1435"/>
      <c r="G270" s="495"/>
      <c r="H270" s="495"/>
      <c r="I270" s="495"/>
      <c r="J270" s="495"/>
      <c r="K270" s="704"/>
      <c r="L270" s="1174"/>
      <c r="M270" s="1170"/>
      <c r="N270" s="1170"/>
      <c r="O270" s="1170"/>
      <c r="P270" s="1171"/>
    </row>
    <row r="271" spans="1:16" s="45" customFormat="1">
      <c r="A271" s="1458">
        <f t="shared" si="10"/>
        <v>36.20999999999998</v>
      </c>
      <c r="B271" s="575" t="s">
        <v>2680</v>
      </c>
      <c r="C271" s="1457" t="s">
        <v>2702</v>
      </c>
      <c r="D271" s="539" t="s">
        <v>103</v>
      </c>
      <c r="E271" s="1786">
        <v>2</v>
      </c>
      <c r="F271" s="1435"/>
      <c r="G271" s="495"/>
      <c r="H271" s="495"/>
      <c r="I271" s="495"/>
      <c r="J271" s="495"/>
      <c r="K271" s="704"/>
      <c r="L271" s="1174"/>
      <c r="M271" s="1170"/>
      <c r="N271" s="1170"/>
      <c r="O271" s="1170"/>
      <c r="P271" s="1171"/>
    </row>
    <row r="272" spans="1:16" s="45" customFormat="1">
      <c r="A272" s="1458">
        <f t="shared" si="10"/>
        <v>36.219999999999978</v>
      </c>
      <c r="B272" s="575" t="s">
        <v>4048</v>
      </c>
      <c r="C272" s="1457" t="s">
        <v>4050</v>
      </c>
      <c r="D272" s="539" t="s">
        <v>103</v>
      </c>
      <c r="E272" s="1786">
        <v>1</v>
      </c>
      <c r="F272" s="1435"/>
      <c r="G272" s="495"/>
      <c r="H272" s="495"/>
      <c r="I272" s="495"/>
      <c r="J272" s="495"/>
      <c r="K272" s="704"/>
      <c r="L272" s="1174"/>
      <c r="M272" s="1170"/>
      <c r="N272" s="1170"/>
      <c r="O272" s="1170"/>
      <c r="P272" s="1171"/>
    </row>
    <row r="273" spans="1:16" s="45" customFormat="1">
      <c r="A273" s="1458">
        <f t="shared" si="10"/>
        <v>36.229999999999976</v>
      </c>
      <c r="B273" s="575" t="s">
        <v>4049</v>
      </c>
      <c r="C273" s="1457" t="s">
        <v>4051</v>
      </c>
      <c r="D273" s="539" t="s">
        <v>103</v>
      </c>
      <c r="E273" s="1786">
        <v>1</v>
      </c>
      <c r="F273" s="1435"/>
      <c r="G273" s="495"/>
      <c r="H273" s="495"/>
      <c r="I273" s="495"/>
      <c r="J273" s="495"/>
      <c r="K273" s="704"/>
      <c r="L273" s="1174"/>
      <c r="M273" s="1170"/>
      <c r="N273" s="1170"/>
      <c r="O273" s="1170"/>
      <c r="P273" s="1171"/>
    </row>
    <row r="274" spans="1:16" s="45" customFormat="1" ht="30.6">
      <c r="A274" s="536">
        <f>A250+1</f>
        <v>37</v>
      </c>
      <c r="B274" s="575"/>
      <c r="C274" s="572" t="s">
        <v>2815</v>
      </c>
      <c r="D274" s="539" t="s">
        <v>4473</v>
      </c>
      <c r="E274" s="1758">
        <v>8212.76</v>
      </c>
      <c r="F274" s="1435"/>
      <c r="G274" s="495"/>
      <c r="H274" s="495"/>
      <c r="I274" s="495"/>
      <c r="J274" s="495"/>
      <c r="K274" s="704"/>
      <c r="L274" s="1174"/>
      <c r="M274" s="1170"/>
      <c r="N274" s="1170"/>
      <c r="O274" s="1170"/>
      <c r="P274" s="1171"/>
    </row>
    <row r="275" spans="1:16" s="45" customFormat="1" ht="40.799999999999997">
      <c r="A275" s="536">
        <f>A274+1</f>
        <v>38</v>
      </c>
      <c r="B275" s="575"/>
      <c r="C275" s="572" t="s">
        <v>2816</v>
      </c>
      <c r="D275" s="539" t="s">
        <v>4477</v>
      </c>
      <c r="E275" s="1809">
        <v>246.29</v>
      </c>
      <c r="F275" s="1725"/>
      <c r="G275" s="495"/>
      <c r="H275" s="495"/>
      <c r="I275" s="495"/>
      <c r="J275" s="495"/>
      <c r="K275" s="1460"/>
      <c r="L275" s="1459"/>
      <c r="M275" s="1024"/>
      <c r="N275" s="1024"/>
      <c r="O275" s="1024"/>
      <c r="P275" s="1460"/>
    </row>
    <row r="276" spans="1:16" s="45" customFormat="1" ht="30.6">
      <c r="A276" s="536">
        <f t="shared" ref="A276:A277" si="11">A275+1</f>
        <v>39</v>
      </c>
      <c r="B276" s="575"/>
      <c r="C276" s="572" t="s">
        <v>970</v>
      </c>
      <c r="D276" s="539" t="s">
        <v>108</v>
      </c>
      <c r="E276" s="1758">
        <v>13.55</v>
      </c>
      <c r="F276" s="1725"/>
      <c r="G276" s="495"/>
      <c r="H276" s="495"/>
      <c r="I276" s="495"/>
      <c r="J276" s="495"/>
      <c r="K276" s="1460"/>
      <c r="L276" s="1459"/>
      <c r="M276" s="1024"/>
      <c r="N276" s="1024"/>
      <c r="O276" s="1024"/>
      <c r="P276" s="1460"/>
    </row>
    <row r="277" spans="1:16" s="45" customFormat="1" ht="40.799999999999997">
      <c r="A277" s="536">
        <f t="shared" si="11"/>
        <v>40</v>
      </c>
      <c r="B277" s="575"/>
      <c r="C277" s="572" t="s">
        <v>2761</v>
      </c>
      <c r="D277" s="539" t="s">
        <v>4477</v>
      </c>
      <c r="E277" s="1810">
        <v>174.45</v>
      </c>
      <c r="F277" s="1725"/>
      <c r="G277" s="495"/>
      <c r="H277" s="495"/>
      <c r="I277" s="495"/>
      <c r="J277" s="495"/>
      <c r="K277" s="1460"/>
      <c r="L277" s="1459"/>
      <c r="M277" s="1024"/>
      <c r="N277" s="1024"/>
      <c r="O277" s="1024"/>
      <c r="P277" s="1460"/>
    </row>
    <row r="278" spans="1:16" s="45" customFormat="1">
      <c r="A278" s="1447">
        <f>A277+0.1</f>
        <v>40.1</v>
      </c>
      <c r="B278" s="575"/>
      <c r="C278" s="1973" t="s">
        <v>2633</v>
      </c>
      <c r="D278" s="1971" t="s">
        <v>103</v>
      </c>
      <c r="E278" s="1974">
        <v>0</v>
      </c>
      <c r="F278" s="1435"/>
      <c r="G278" s="495"/>
      <c r="H278" s="495"/>
      <c r="I278" s="495"/>
      <c r="J278" s="495"/>
      <c r="K278" s="704"/>
      <c r="L278" s="1174"/>
      <c r="M278" s="1170"/>
      <c r="N278" s="1170"/>
      <c r="O278" s="1170"/>
      <c r="P278" s="1171"/>
    </row>
    <row r="279" spans="1:16" s="45" customFormat="1">
      <c r="A279" s="1434" t="s">
        <v>4669</v>
      </c>
      <c r="B279" s="1438"/>
      <c r="C279" s="1796" t="s">
        <v>4566</v>
      </c>
      <c r="D279" s="1798" t="s">
        <v>103</v>
      </c>
      <c r="E279" s="1811">
        <v>3</v>
      </c>
      <c r="F279" s="1435"/>
      <c r="G279" s="495"/>
      <c r="H279" s="495"/>
      <c r="I279" s="495"/>
      <c r="J279" s="495"/>
      <c r="K279" s="704"/>
      <c r="L279" s="1435"/>
      <c r="M279" s="1170"/>
      <c r="N279" s="1170"/>
      <c r="O279" s="1170"/>
      <c r="P279" s="1171"/>
    </row>
    <row r="280" spans="1:16" s="45" customFormat="1">
      <c r="A280" s="1434" t="s">
        <v>4674</v>
      </c>
      <c r="B280" s="1438"/>
      <c r="C280" s="1796" t="s">
        <v>4567</v>
      </c>
      <c r="D280" s="1798" t="s">
        <v>103</v>
      </c>
      <c r="E280" s="1811">
        <v>3</v>
      </c>
      <c r="F280" s="1435"/>
      <c r="G280" s="495"/>
      <c r="H280" s="495"/>
      <c r="I280" s="495"/>
      <c r="J280" s="495"/>
      <c r="K280" s="704"/>
      <c r="L280" s="1435"/>
      <c r="M280" s="1170"/>
      <c r="N280" s="1170"/>
      <c r="O280" s="1170"/>
      <c r="P280" s="1171"/>
    </row>
    <row r="281" spans="1:16" s="45" customFormat="1">
      <c r="A281" s="1434" t="s">
        <v>4670</v>
      </c>
      <c r="B281" s="1438"/>
      <c r="C281" s="1796" t="s">
        <v>4568</v>
      </c>
      <c r="D281" s="1798" t="s">
        <v>103</v>
      </c>
      <c r="E281" s="1811">
        <v>6</v>
      </c>
      <c r="F281" s="1435"/>
      <c r="G281" s="495"/>
      <c r="H281" s="495"/>
      <c r="I281" s="495"/>
      <c r="J281" s="495"/>
      <c r="K281" s="704"/>
      <c r="L281" s="1435"/>
      <c r="M281" s="1170"/>
      <c r="N281" s="1170"/>
      <c r="O281" s="1170"/>
      <c r="P281" s="1171"/>
    </row>
    <row r="282" spans="1:16" s="45" customFormat="1">
      <c r="A282" s="1434" t="s">
        <v>4671</v>
      </c>
      <c r="B282" s="1438"/>
      <c r="C282" s="1796" t="s">
        <v>4569</v>
      </c>
      <c r="D282" s="1798" t="s">
        <v>103</v>
      </c>
      <c r="E282" s="1811">
        <v>3</v>
      </c>
      <c r="F282" s="1435"/>
      <c r="G282" s="495"/>
      <c r="H282" s="495"/>
      <c r="I282" s="495"/>
      <c r="J282" s="495"/>
      <c r="K282" s="704"/>
      <c r="L282" s="1435"/>
      <c r="M282" s="1170"/>
      <c r="N282" s="1170"/>
      <c r="O282" s="1170"/>
      <c r="P282" s="1171"/>
    </row>
    <row r="283" spans="1:16" s="45" customFormat="1">
      <c r="A283" s="1434" t="s">
        <v>4672</v>
      </c>
      <c r="B283" s="1438"/>
      <c r="C283" s="1796" t="s">
        <v>4570</v>
      </c>
      <c r="D283" s="1798" t="s">
        <v>103</v>
      </c>
      <c r="E283" s="1811">
        <v>3</v>
      </c>
      <c r="F283" s="1435"/>
      <c r="G283" s="495"/>
      <c r="H283" s="495"/>
      <c r="I283" s="495"/>
      <c r="J283" s="495"/>
      <c r="K283" s="704"/>
      <c r="L283" s="1435"/>
      <c r="M283" s="1170"/>
      <c r="N283" s="1170"/>
      <c r="O283" s="1170"/>
      <c r="P283" s="1171"/>
    </row>
    <row r="284" spans="1:16" s="45" customFormat="1">
      <c r="A284" s="1434" t="s">
        <v>4673</v>
      </c>
      <c r="B284" s="1438"/>
      <c r="C284" s="1796" t="s">
        <v>4571</v>
      </c>
      <c r="D284" s="1798" t="s">
        <v>103</v>
      </c>
      <c r="E284" s="1811">
        <v>3</v>
      </c>
      <c r="F284" s="1435"/>
      <c r="G284" s="495"/>
      <c r="H284" s="495"/>
      <c r="I284" s="495"/>
      <c r="J284" s="495"/>
      <c r="K284" s="704"/>
      <c r="L284" s="1435"/>
      <c r="M284" s="1170"/>
      <c r="N284" s="1170"/>
      <c r="O284" s="1170"/>
      <c r="P284" s="1171"/>
    </row>
    <row r="285" spans="1:16" s="45" customFormat="1">
      <c r="A285" s="1447">
        <f>A278+0.1</f>
        <v>40.200000000000003</v>
      </c>
      <c r="B285" s="575"/>
      <c r="C285" s="1973" t="s">
        <v>2634</v>
      </c>
      <c r="D285" s="1971" t="s">
        <v>103</v>
      </c>
      <c r="E285" s="1974">
        <v>0</v>
      </c>
      <c r="F285" s="1435"/>
      <c r="G285" s="495"/>
      <c r="H285" s="495"/>
      <c r="I285" s="495"/>
      <c r="J285" s="495"/>
      <c r="K285" s="704"/>
      <c r="L285" s="1174"/>
      <c r="M285" s="1170"/>
      <c r="N285" s="1170"/>
      <c r="O285" s="1170"/>
      <c r="P285" s="1171"/>
    </row>
    <row r="286" spans="1:16" s="45" customFormat="1">
      <c r="A286" s="1434" t="s">
        <v>4675</v>
      </c>
      <c r="B286" s="1438"/>
      <c r="C286" s="1796" t="s">
        <v>4572</v>
      </c>
      <c r="D286" s="1798" t="s">
        <v>103</v>
      </c>
      <c r="E286" s="1811">
        <v>3</v>
      </c>
      <c r="F286" s="1435"/>
      <c r="G286" s="495"/>
      <c r="H286" s="495"/>
      <c r="I286" s="495"/>
      <c r="J286" s="495"/>
      <c r="K286" s="704"/>
      <c r="L286" s="1435"/>
      <c r="M286" s="1170"/>
      <c r="N286" s="1170"/>
      <c r="O286" s="1170"/>
      <c r="P286" s="1171"/>
    </row>
    <row r="287" spans="1:16" s="45" customFormat="1">
      <c r="A287" s="1434" t="s">
        <v>4678</v>
      </c>
      <c r="B287" s="1438"/>
      <c r="C287" s="1796" t="s">
        <v>4573</v>
      </c>
      <c r="D287" s="1798" t="s">
        <v>103</v>
      </c>
      <c r="E287" s="1811">
        <v>3</v>
      </c>
      <c r="F287" s="1435"/>
      <c r="G287" s="495"/>
      <c r="H287" s="495"/>
      <c r="I287" s="495"/>
      <c r="J287" s="495"/>
      <c r="K287" s="704"/>
      <c r="L287" s="1435"/>
      <c r="M287" s="1170"/>
      <c r="N287" s="1170"/>
      <c r="O287" s="1170"/>
      <c r="P287" s="1171"/>
    </row>
    <row r="288" spans="1:16" s="45" customFormat="1">
      <c r="A288" s="1434" t="s">
        <v>4676</v>
      </c>
      <c r="B288" s="1438"/>
      <c r="C288" s="1796" t="s">
        <v>4574</v>
      </c>
      <c r="D288" s="1798" t="s">
        <v>103</v>
      </c>
      <c r="E288" s="1811">
        <v>3</v>
      </c>
      <c r="F288" s="1435"/>
      <c r="G288" s="495"/>
      <c r="H288" s="495"/>
      <c r="I288" s="495"/>
      <c r="J288" s="495"/>
      <c r="K288" s="704"/>
      <c r="L288" s="1435"/>
      <c r="M288" s="1170"/>
      <c r="N288" s="1170"/>
      <c r="O288" s="1170"/>
      <c r="P288" s="1171"/>
    </row>
    <row r="289" spans="1:16" s="45" customFormat="1">
      <c r="A289" s="1434" t="s">
        <v>4677</v>
      </c>
      <c r="B289" s="1438"/>
      <c r="C289" s="1796" t="s">
        <v>4575</v>
      </c>
      <c r="D289" s="1798" t="s">
        <v>103</v>
      </c>
      <c r="E289" s="1811">
        <v>1</v>
      </c>
      <c r="F289" s="1435"/>
      <c r="G289" s="495"/>
      <c r="H289" s="495"/>
      <c r="I289" s="495"/>
      <c r="J289" s="495"/>
      <c r="K289" s="704"/>
      <c r="L289" s="1435"/>
      <c r="M289" s="1170"/>
      <c r="N289" s="1170"/>
      <c r="O289" s="1170"/>
      <c r="P289" s="1171"/>
    </row>
    <row r="290" spans="1:16" s="45" customFormat="1">
      <c r="A290" s="1447">
        <f>A285+0.1</f>
        <v>40.300000000000004</v>
      </c>
      <c r="B290" s="575"/>
      <c r="C290" s="1457" t="s">
        <v>2635</v>
      </c>
      <c r="D290" s="539" t="s">
        <v>103</v>
      </c>
      <c r="E290" s="1786">
        <v>3</v>
      </c>
      <c r="F290" s="1435"/>
      <c r="G290" s="495"/>
      <c r="H290" s="495"/>
      <c r="I290" s="495"/>
      <c r="J290" s="495"/>
      <c r="K290" s="704"/>
      <c r="L290" s="1174"/>
      <c r="M290" s="1170"/>
      <c r="N290" s="1170"/>
      <c r="O290" s="1170"/>
      <c r="P290" s="1171"/>
    </row>
    <row r="291" spans="1:16" s="45" customFormat="1">
      <c r="A291" s="1447">
        <f t="shared" ref="A291:A296" si="12">A290+0.1</f>
        <v>40.400000000000006</v>
      </c>
      <c r="B291" s="575"/>
      <c r="C291" s="1457" t="s">
        <v>2636</v>
      </c>
      <c r="D291" s="539" t="s">
        <v>103</v>
      </c>
      <c r="E291" s="1786">
        <v>3</v>
      </c>
      <c r="F291" s="1435"/>
      <c r="G291" s="495"/>
      <c r="H291" s="495"/>
      <c r="I291" s="495"/>
      <c r="J291" s="495"/>
      <c r="K291" s="704"/>
      <c r="L291" s="1174"/>
      <c r="M291" s="1170"/>
      <c r="N291" s="1170"/>
      <c r="O291" s="1170"/>
      <c r="P291" s="1171"/>
    </row>
    <row r="292" spans="1:16" s="45" customFormat="1">
      <c r="A292" s="1447">
        <f t="shared" si="12"/>
        <v>40.500000000000007</v>
      </c>
      <c r="B292" s="575"/>
      <c r="C292" s="1457" t="s">
        <v>2637</v>
      </c>
      <c r="D292" s="539" t="s">
        <v>103</v>
      </c>
      <c r="E292" s="1786">
        <v>6</v>
      </c>
      <c r="F292" s="1435"/>
      <c r="G292" s="495"/>
      <c r="H292" s="495"/>
      <c r="I292" s="495"/>
      <c r="J292" s="495"/>
      <c r="K292" s="704"/>
      <c r="L292" s="1174"/>
      <c r="M292" s="1170"/>
      <c r="N292" s="1170"/>
      <c r="O292" s="1170"/>
      <c r="P292" s="1171"/>
    </row>
    <row r="293" spans="1:16" s="45" customFormat="1">
      <c r="A293" s="1447">
        <f t="shared" si="12"/>
        <v>40.600000000000009</v>
      </c>
      <c r="B293" s="575"/>
      <c r="C293" s="1457" t="s">
        <v>2638</v>
      </c>
      <c r="D293" s="539" t="s">
        <v>103</v>
      </c>
      <c r="E293" s="1786">
        <v>6</v>
      </c>
      <c r="F293" s="1435"/>
      <c r="G293" s="495"/>
      <c r="H293" s="495"/>
      <c r="I293" s="495"/>
      <c r="J293" s="495"/>
      <c r="K293" s="704"/>
      <c r="L293" s="1174"/>
      <c r="M293" s="1170"/>
      <c r="N293" s="1170"/>
      <c r="O293" s="1170"/>
      <c r="P293" s="1171"/>
    </row>
    <row r="294" spans="1:16" s="45" customFormat="1">
      <c r="A294" s="1447">
        <f t="shared" si="12"/>
        <v>40.70000000000001</v>
      </c>
      <c r="B294" s="575"/>
      <c r="C294" s="1457" t="s">
        <v>2639</v>
      </c>
      <c r="D294" s="539" t="s">
        <v>103</v>
      </c>
      <c r="E294" s="1811">
        <v>8</v>
      </c>
      <c r="F294" s="1435"/>
      <c r="G294" s="495"/>
      <c r="H294" s="495"/>
      <c r="I294" s="495"/>
      <c r="J294" s="495"/>
      <c r="K294" s="704"/>
      <c r="L294" s="1174"/>
      <c r="M294" s="1170"/>
      <c r="N294" s="1170"/>
      <c r="O294" s="1170"/>
      <c r="P294" s="1171"/>
    </row>
    <row r="295" spans="1:16" s="45" customFormat="1">
      <c r="A295" s="1447">
        <f t="shared" si="12"/>
        <v>40.800000000000011</v>
      </c>
      <c r="B295" s="575"/>
      <c r="C295" s="1457" t="s">
        <v>2640</v>
      </c>
      <c r="D295" s="539" t="s">
        <v>103</v>
      </c>
      <c r="E295" s="1811">
        <v>6</v>
      </c>
      <c r="F295" s="1435"/>
      <c r="G295" s="495"/>
      <c r="H295" s="495"/>
      <c r="I295" s="495"/>
      <c r="J295" s="495"/>
      <c r="K295" s="704"/>
      <c r="L295" s="1174"/>
      <c r="M295" s="1170"/>
      <c r="N295" s="1170"/>
      <c r="O295" s="1170"/>
      <c r="P295" s="1171"/>
    </row>
    <row r="296" spans="1:16" s="45" customFormat="1">
      <c r="A296" s="1447">
        <f t="shared" si="12"/>
        <v>40.900000000000013</v>
      </c>
      <c r="B296" s="575"/>
      <c r="C296" s="1457" t="s">
        <v>2641</v>
      </c>
      <c r="D296" s="539" t="s">
        <v>103</v>
      </c>
      <c r="E296" s="1811">
        <v>2</v>
      </c>
      <c r="F296" s="1435"/>
      <c r="G296" s="495"/>
      <c r="H296" s="495"/>
      <c r="I296" s="495"/>
      <c r="J296" s="495"/>
      <c r="K296" s="704"/>
      <c r="L296" s="1174"/>
      <c r="M296" s="1170"/>
      <c r="N296" s="1170"/>
      <c r="O296" s="1170"/>
      <c r="P296" s="1171"/>
    </row>
    <row r="297" spans="1:16" s="45" customFormat="1">
      <c r="A297" s="1458">
        <f>A278</f>
        <v>40.1</v>
      </c>
      <c r="B297" s="575"/>
      <c r="C297" s="1973" t="s">
        <v>2642</v>
      </c>
      <c r="D297" s="1971" t="s">
        <v>103</v>
      </c>
      <c r="E297" s="1974">
        <v>0</v>
      </c>
      <c r="F297" s="1435"/>
      <c r="G297" s="495"/>
      <c r="H297" s="495"/>
      <c r="I297" s="495"/>
      <c r="J297" s="495"/>
      <c r="K297" s="704"/>
      <c r="L297" s="1174"/>
      <c r="M297" s="1170"/>
      <c r="N297" s="1170"/>
      <c r="O297" s="1170"/>
      <c r="P297" s="1171"/>
    </row>
    <row r="298" spans="1:16" s="45" customFormat="1">
      <c r="A298" s="1458">
        <f t="shared" ref="A298:A301" si="13">A297+0.01</f>
        <v>40.11</v>
      </c>
      <c r="B298" s="575"/>
      <c r="C298" s="1973" t="s">
        <v>2643</v>
      </c>
      <c r="D298" s="1971" t="s">
        <v>103</v>
      </c>
      <c r="E298" s="1974">
        <v>0</v>
      </c>
      <c r="F298" s="1435"/>
      <c r="G298" s="495"/>
      <c r="H298" s="495"/>
      <c r="I298" s="495"/>
      <c r="J298" s="495"/>
      <c r="K298" s="704"/>
      <c r="L298" s="1174"/>
      <c r="M298" s="1170"/>
      <c r="N298" s="1170"/>
      <c r="O298" s="1170"/>
      <c r="P298" s="1171"/>
    </row>
    <row r="299" spans="1:16" s="45" customFormat="1">
      <c r="A299" s="1458">
        <f t="shared" si="13"/>
        <v>40.119999999999997</v>
      </c>
      <c r="B299" s="575"/>
      <c r="C299" s="1973" t="s">
        <v>2644</v>
      </c>
      <c r="D299" s="1971" t="s">
        <v>103</v>
      </c>
      <c r="E299" s="1974">
        <v>0</v>
      </c>
      <c r="F299" s="1435"/>
      <c r="G299" s="495"/>
      <c r="H299" s="495"/>
      <c r="I299" s="495"/>
      <c r="J299" s="495"/>
      <c r="K299" s="704"/>
      <c r="L299" s="1174"/>
      <c r="M299" s="1170"/>
      <c r="N299" s="1170"/>
      <c r="O299" s="1170"/>
      <c r="P299" s="1171"/>
    </row>
    <row r="300" spans="1:16" s="45" customFormat="1">
      <c r="A300" s="1458">
        <f t="shared" si="13"/>
        <v>40.129999999999995</v>
      </c>
      <c r="B300" s="575"/>
      <c r="C300" s="1457" t="s">
        <v>2645</v>
      </c>
      <c r="D300" s="539" t="s">
        <v>103</v>
      </c>
      <c r="E300" s="1811">
        <v>3</v>
      </c>
      <c r="F300" s="1435"/>
      <c r="G300" s="495"/>
      <c r="H300" s="495"/>
      <c r="I300" s="495"/>
      <c r="J300" s="495"/>
      <c r="K300" s="704"/>
      <c r="L300" s="1174"/>
      <c r="M300" s="1170"/>
      <c r="N300" s="1170"/>
      <c r="O300" s="1170"/>
      <c r="P300" s="1171"/>
    </row>
    <row r="301" spans="1:16" s="45" customFormat="1">
      <c r="A301" s="1458">
        <f t="shared" si="13"/>
        <v>40.139999999999993</v>
      </c>
      <c r="B301" s="575"/>
      <c r="C301" s="1973" t="s">
        <v>2646</v>
      </c>
      <c r="D301" s="1971" t="s">
        <v>103</v>
      </c>
      <c r="E301" s="1974">
        <v>0</v>
      </c>
      <c r="F301" s="1435"/>
      <c r="G301" s="495"/>
      <c r="H301" s="495"/>
      <c r="I301" s="495"/>
      <c r="J301" s="495"/>
      <c r="K301" s="704"/>
      <c r="L301" s="1174"/>
      <c r="M301" s="1170"/>
      <c r="N301" s="1170"/>
      <c r="O301" s="1170"/>
      <c r="P301" s="1171"/>
    </row>
    <row r="302" spans="1:16" s="45" customFormat="1">
      <c r="A302" s="1433" t="s">
        <v>4679</v>
      </c>
      <c r="B302" s="1438"/>
      <c r="C302" s="1796" t="s">
        <v>4576</v>
      </c>
      <c r="D302" s="1798" t="s">
        <v>103</v>
      </c>
      <c r="E302" s="1811">
        <v>1</v>
      </c>
      <c r="F302" s="1435"/>
      <c r="G302" s="495"/>
      <c r="H302" s="495"/>
      <c r="I302" s="495"/>
      <c r="J302" s="495"/>
      <c r="K302" s="704"/>
      <c r="L302" s="1435"/>
      <c r="M302" s="1170"/>
      <c r="N302" s="1170"/>
      <c r="O302" s="1170"/>
      <c r="P302" s="1171"/>
    </row>
    <row r="303" spans="1:16" s="45" customFormat="1">
      <c r="A303" s="1433" t="s">
        <v>4680</v>
      </c>
      <c r="B303" s="1438"/>
      <c r="C303" s="1796" t="s">
        <v>4577</v>
      </c>
      <c r="D303" s="1798" t="s">
        <v>103</v>
      </c>
      <c r="E303" s="1811">
        <v>1</v>
      </c>
      <c r="F303" s="1435"/>
      <c r="G303" s="495"/>
      <c r="H303" s="495"/>
      <c r="I303" s="495"/>
      <c r="J303" s="495"/>
      <c r="K303" s="704"/>
      <c r="L303" s="1435"/>
      <c r="M303" s="1170"/>
      <c r="N303" s="1170"/>
      <c r="O303" s="1170"/>
      <c r="P303" s="1171"/>
    </row>
    <row r="304" spans="1:16" s="45" customFormat="1">
      <c r="A304" s="1433" t="s">
        <v>4681</v>
      </c>
      <c r="B304" s="1438"/>
      <c r="C304" s="1796" t="s">
        <v>4578</v>
      </c>
      <c r="D304" s="1798" t="s">
        <v>103</v>
      </c>
      <c r="E304" s="1811">
        <v>1</v>
      </c>
      <c r="F304" s="1435"/>
      <c r="G304" s="495"/>
      <c r="H304" s="495"/>
      <c r="I304" s="495"/>
      <c r="J304" s="495"/>
      <c r="K304" s="704"/>
      <c r="L304" s="1435"/>
      <c r="M304" s="1170"/>
      <c r="N304" s="1170"/>
      <c r="O304" s="1170"/>
      <c r="P304" s="1171"/>
    </row>
    <row r="305" spans="1:16" s="45" customFormat="1">
      <c r="A305" s="1433" t="s">
        <v>4682</v>
      </c>
      <c r="B305" s="1438"/>
      <c r="C305" s="1796" t="s">
        <v>4579</v>
      </c>
      <c r="D305" s="1798" t="s">
        <v>103</v>
      </c>
      <c r="E305" s="1811">
        <v>1</v>
      </c>
      <c r="F305" s="1435"/>
      <c r="G305" s="495"/>
      <c r="H305" s="495"/>
      <c r="I305" s="495"/>
      <c r="J305" s="495"/>
      <c r="K305" s="704"/>
      <c r="L305" s="1435"/>
      <c r="M305" s="1170"/>
      <c r="N305" s="1170"/>
      <c r="O305" s="1170"/>
      <c r="P305" s="1171"/>
    </row>
    <row r="306" spans="1:16" s="45" customFormat="1">
      <c r="A306" s="1433" t="s">
        <v>4683</v>
      </c>
      <c r="B306" s="1438"/>
      <c r="C306" s="1796" t="s">
        <v>4580</v>
      </c>
      <c r="D306" s="1798" t="s">
        <v>103</v>
      </c>
      <c r="E306" s="1811">
        <v>1</v>
      </c>
      <c r="F306" s="1435"/>
      <c r="G306" s="495"/>
      <c r="H306" s="495"/>
      <c r="I306" s="495"/>
      <c r="J306" s="495"/>
      <c r="K306" s="704"/>
      <c r="L306" s="1435"/>
      <c r="M306" s="1170"/>
      <c r="N306" s="1170"/>
      <c r="O306" s="1170"/>
      <c r="P306" s="1171"/>
    </row>
    <row r="307" spans="1:16" s="45" customFormat="1">
      <c r="A307" s="1433" t="s">
        <v>4684</v>
      </c>
      <c r="B307" s="1438"/>
      <c r="C307" s="1796" t="s">
        <v>4581</v>
      </c>
      <c r="D307" s="1798" t="s">
        <v>103</v>
      </c>
      <c r="E307" s="1811">
        <v>2</v>
      </c>
      <c r="F307" s="1435"/>
      <c r="G307" s="495"/>
      <c r="H307" s="495"/>
      <c r="I307" s="495"/>
      <c r="J307" s="495"/>
      <c r="K307" s="704"/>
      <c r="L307" s="1435"/>
      <c r="M307" s="1170"/>
      <c r="N307" s="1170"/>
      <c r="O307" s="1170"/>
      <c r="P307" s="1171"/>
    </row>
    <row r="308" spans="1:16" s="45" customFormat="1">
      <c r="A308" s="1433" t="s">
        <v>4685</v>
      </c>
      <c r="B308" s="1438"/>
      <c r="C308" s="1796" t="s">
        <v>4582</v>
      </c>
      <c r="D308" s="1798" t="s">
        <v>103</v>
      </c>
      <c r="E308" s="1811">
        <v>2</v>
      </c>
      <c r="F308" s="1435"/>
      <c r="G308" s="495"/>
      <c r="H308" s="495"/>
      <c r="I308" s="495"/>
      <c r="J308" s="495"/>
      <c r="K308" s="704"/>
      <c r="L308" s="1435"/>
      <c r="M308" s="1170"/>
      <c r="N308" s="1170"/>
      <c r="O308" s="1170"/>
      <c r="P308" s="1171"/>
    </row>
    <row r="309" spans="1:16" s="45" customFormat="1">
      <c r="A309" s="1433" t="s">
        <v>4686</v>
      </c>
      <c r="B309" s="1438"/>
      <c r="C309" s="1796" t="s">
        <v>4583</v>
      </c>
      <c r="D309" s="1798" t="s">
        <v>103</v>
      </c>
      <c r="E309" s="1811">
        <v>1</v>
      </c>
      <c r="F309" s="1435"/>
      <c r="G309" s="495"/>
      <c r="H309" s="495"/>
      <c r="I309" s="495"/>
      <c r="J309" s="495"/>
      <c r="K309" s="704"/>
      <c r="L309" s="1435"/>
      <c r="M309" s="1170"/>
      <c r="N309" s="1170"/>
      <c r="O309" s="1170"/>
      <c r="P309" s="1171"/>
    </row>
    <row r="310" spans="1:16" s="45" customFormat="1">
      <c r="A310" s="1433" t="s">
        <v>4687</v>
      </c>
      <c r="B310" s="1438"/>
      <c r="C310" s="1796" t="s">
        <v>4584</v>
      </c>
      <c r="D310" s="1798" t="s">
        <v>103</v>
      </c>
      <c r="E310" s="1811">
        <v>4</v>
      </c>
      <c r="F310" s="1435"/>
      <c r="G310" s="495"/>
      <c r="H310" s="495"/>
      <c r="I310" s="495"/>
      <c r="J310" s="495"/>
      <c r="K310" s="704"/>
      <c r="L310" s="1435"/>
      <c r="M310" s="1170"/>
      <c r="N310" s="1170"/>
      <c r="O310" s="1170"/>
      <c r="P310" s="1171"/>
    </row>
    <row r="311" spans="1:16" s="45" customFormat="1">
      <c r="A311" s="1433" t="s">
        <v>4688</v>
      </c>
      <c r="B311" s="1438"/>
      <c r="C311" s="1796" t="s">
        <v>4585</v>
      </c>
      <c r="D311" s="1798" t="s">
        <v>103</v>
      </c>
      <c r="E311" s="1811">
        <v>2</v>
      </c>
      <c r="F311" s="1435"/>
      <c r="G311" s="495"/>
      <c r="H311" s="495"/>
      <c r="I311" s="495"/>
      <c r="J311" s="495"/>
      <c r="K311" s="704"/>
      <c r="L311" s="1435"/>
      <c r="M311" s="1170"/>
      <c r="N311" s="1170"/>
      <c r="O311" s="1170"/>
      <c r="P311" s="1171"/>
    </row>
    <row r="312" spans="1:16" s="45" customFormat="1">
      <c r="A312" s="1433" t="s">
        <v>4689</v>
      </c>
      <c r="B312" s="1438"/>
      <c r="C312" s="1796" t="s">
        <v>4586</v>
      </c>
      <c r="D312" s="1798" t="s">
        <v>103</v>
      </c>
      <c r="E312" s="1811">
        <v>1</v>
      </c>
      <c r="F312" s="1435"/>
      <c r="G312" s="495"/>
      <c r="H312" s="495"/>
      <c r="I312" s="495"/>
      <c r="J312" s="495"/>
      <c r="K312" s="704"/>
      <c r="L312" s="1435"/>
      <c r="M312" s="1170"/>
      <c r="N312" s="1170"/>
      <c r="O312" s="1170"/>
      <c r="P312" s="1171"/>
    </row>
    <row r="313" spans="1:16" s="45" customFormat="1">
      <c r="A313" s="1433" t="s">
        <v>4690</v>
      </c>
      <c r="B313" s="1438"/>
      <c r="C313" s="1796" t="s">
        <v>4587</v>
      </c>
      <c r="D313" s="1798" t="s">
        <v>103</v>
      </c>
      <c r="E313" s="1811">
        <v>1</v>
      </c>
      <c r="F313" s="1435"/>
      <c r="G313" s="495"/>
      <c r="H313" s="495"/>
      <c r="I313" s="495"/>
      <c r="J313" s="495"/>
      <c r="K313" s="704"/>
      <c r="L313" s="1435"/>
      <c r="M313" s="1170"/>
      <c r="N313" s="1170"/>
      <c r="O313" s="1170"/>
      <c r="P313" s="1171"/>
    </row>
    <row r="314" spans="1:16" s="45" customFormat="1">
      <c r="A314" s="1433" t="s">
        <v>4691</v>
      </c>
      <c r="B314" s="1438"/>
      <c r="C314" s="1796" t="s">
        <v>4588</v>
      </c>
      <c r="D314" s="1798" t="s">
        <v>103</v>
      </c>
      <c r="E314" s="1811">
        <v>1</v>
      </c>
      <c r="F314" s="1435"/>
      <c r="G314" s="495"/>
      <c r="H314" s="495"/>
      <c r="I314" s="495"/>
      <c r="J314" s="495"/>
      <c r="K314" s="704"/>
      <c r="L314" s="1435"/>
      <c r="M314" s="1170"/>
      <c r="N314" s="1170"/>
      <c r="O314" s="1170"/>
      <c r="P314" s="1171"/>
    </row>
    <row r="315" spans="1:16" s="45" customFormat="1">
      <c r="A315" s="1433" t="s">
        <v>4692</v>
      </c>
      <c r="B315" s="1438"/>
      <c r="C315" s="1796" t="s">
        <v>4589</v>
      </c>
      <c r="D315" s="1798" t="s">
        <v>103</v>
      </c>
      <c r="E315" s="1811">
        <v>1</v>
      </c>
      <c r="F315" s="1435"/>
      <c r="G315" s="495"/>
      <c r="H315" s="495"/>
      <c r="I315" s="495"/>
      <c r="J315" s="495"/>
      <c r="K315" s="704"/>
      <c r="L315" s="1435"/>
      <c r="M315" s="1170"/>
      <c r="N315" s="1170"/>
      <c r="O315" s="1170"/>
      <c r="P315" s="1171"/>
    </row>
    <row r="316" spans="1:16" s="30" customFormat="1">
      <c r="A316" s="536"/>
      <c r="B316" s="539"/>
      <c r="C316" s="572"/>
      <c r="D316" s="539"/>
      <c r="E316" s="1786"/>
      <c r="F316" s="1435"/>
      <c r="G316" s="1170"/>
      <c r="H316" s="1170"/>
      <c r="I316" s="1170"/>
      <c r="J316" s="1170"/>
      <c r="K316" s="1171"/>
      <c r="L316" s="1174"/>
      <c r="M316" s="1170"/>
      <c r="N316" s="1170"/>
      <c r="O316" s="1170"/>
      <c r="P316" s="1171"/>
    </row>
    <row r="317" spans="1:16" s="45" customFormat="1">
      <c r="A317" s="536"/>
      <c r="B317" s="575"/>
      <c r="C317" s="1446" t="s">
        <v>950</v>
      </c>
      <c r="D317" s="539"/>
      <c r="E317" s="1785"/>
      <c r="F317" s="1435"/>
      <c r="G317" s="1170"/>
      <c r="H317" s="1170"/>
      <c r="I317" s="1170"/>
      <c r="J317" s="1170"/>
      <c r="K317" s="1171"/>
      <c r="L317" s="1174"/>
      <c r="M317" s="1170"/>
      <c r="N317" s="1170"/>
      <c r="O317" s="1170"/>
      <c r="P317" s="1171"/>
    </row>
    <row r="318" spans="1:16" s="45" customFormat="1">
      <c r="A318" s="536"/>
      <c r="B318" s="575"/>
      <c r="C318" s="571" t="s">
        <v>2616</v>
      </c>
      <c r="D318" s="539"/>
      <c r="E318" s="1785"/>
      <c r="F318" s="1435"/>
      <c r="G318" s="1170"/>
      <c r="H318" s="1170"/>
      <c r="I318" s="1170"/>
      <c r="J318" s="1170"/>
      <c r="K318" s="1171"/>
      <c r="L318" s="1174"/>
      <c r="M318" s="1170"/>
      <c r="N318" s="1170"/>
      <c r="O318" s="1170"/>
      <c r="P318" s="1171"/>
    </row>
    <row r="319" spans="1:16" s="45" customFormat="1">
      <c r="A319" s="586"/>
      <c r="B319" s="693"/>
      <c r="C319" s="1462" t="s">
        <v>2617</v>
      </c>
      <c r="D319" s="693"/>
      <c r="E319" s="1812"/>
      <c r="F319" s="1802"/>
      <c r="G319" s="1443"/>
      <c r="H319" s="1443"/>
      <c r="I319" s="1443"/>
      <c r="J319" s="1443"/>
      <c r="K319" s="1442"/>
      <c r="L319" s="1441"/>
      <c r="M319" s="1443"/>
      <c r="N319" s="1443"/>
      <c r="O319" s="1443"/>
      <c r="P319" s="1442"/>
    </row>
    <row r="320" spans="1:16" s="45" customFormat="1" ht="40.799999999999997">
      <c r="A320" s="536">
        <f>A277+1</f>
        <v>41</v>
      </c>
      <c r="B320" s="539"/>
      <c r="C320" s="572" t="s">
        <v>1020</v>
      </c>
      <c r="D320" s="539" t="s">
        <v>2</v>
      </c>
      <c r="E320" s="1785">
        <v>7.26</v>
      </c>
      <c r="F320" s="1435"/>
      <c r="G320" s="495"/>
      <c r="H320" s="495"/>
      <c r="I320" s="495"/>
      <c r="J320" s="495"/>
      <c r="K320" s="704"/>
      <c r="L320" s="1174"/>
      <c r="M320" s="1170"/>
      <c r="N320" s="1170"/>
      <c r="O320" s="1170"/>
      <c r="P320" s="1171"/>
    </row>
    <row r="321" spans="1:16" s="45" customFormat="1" ht="51">
      <c r="A321" s="536">
        <f>A320+1</f>
        <v>42</v>
      </c>
      <c r="B321" s="539"/>
      <c r="C321" s="572" t="s">
        <v>1028</v>
      </c>
      <c r="D321" s="539" t="s">
        <v>4477</v>
      </c>
      <c r="E321" s="1785">
        <v>1.44</v>
      </c>
      <c r="F321" s="1725"/>
      <c r="G321" s="495"/>
      <c r="H321" s="495"/>
      <c r="I321" s="495"/>
      <c r="J321" s="495"/>
      <c r="K321" s="1460"/>
      <c r="L321" s="1459"/>
      <c r="M321" s="1024"/>
      <c r="N321" s="1024"/>
      <c r="O321" s="1024"/>
      <c r="P321" s="1460"/>
    </row>
    <row r="322" spans="1:16" s="45" customFormat="1" ht="30.6">
      <c r="A322" s="536">
        <f>A321+1</f>
        <v>43</v>
      </c>
      <c r="B322" s="539"/>
      <c r="C322" s="572" t="s">
        <v>971</v>
      </c>
      <c r="D322" s="539" t="s">
        <v>108</v>
      </c>
      <c r="E322" s="1759">
        <v>0.22</v>
      </c>
      <c r="F322" s="1725"/>
      <c r="G322" s="495"/>
      <c r="H322" s="495"/>
      <c r="I322" s="495"/>
      <c r="J322" s="495"/>
      <c r="K322" s="1460"/>
      <c r="L322" s="1459"/>
      <c r="M322" s="1024"/>
      <c r="N322" s="1024"/>
      <c r="O322" s="1024"/>
      <c r="P322" s="1460"/>
    </row>
    <row r="323" spans="1:16" s="45" customFormat="1">
      <c r="A323" s="586"/>
      <c r="B323" s="693"/>
      <c r="C323" s="1462" t="s">
        <v>2618</v>
      </c>
      <c r="D323" s="693"/>
      <c r="E323" s="1812"/>
      <c r="F323" s="1802"/>
      <c r="G323" s="1443"/>
      <c r="H323" s="1443"/>
      <c r="I323" s="1443"/>
      <c r="J323" s="1443"/>
      <c r="K323" s="1442"/>
      <c r="L323" s="1441"/>
      <c r="M323" s="1443"/>
      <c r="N323" s="1443"/>
      <c r="O323" s="1443"/>
      <c r="P323" s="1442"/>
    </row>
    <row r="324" spans="1:16" s="45" customFormat="1" ht="40.799999999999997">
      <c r="A324" s="536">
        <f>A322+1</f>
        <v>44</v>
      </c>
      <c r="B324" s="539"/>
      <c r="C324" s="572" t="s">
        <v>1020</v>
      </c>
      <c r="D324" s="539" t="s">
        <v>2</v>
      </c>
      <c r="E324" s="1785">
        <v>29.35</v>
      </c>
      <c r="F324" s="1435"/>
      <c r="G324" s="495"/>
      <c r="H324" s="495"/>
      <c r="I324" s="495"/>
      <c r="J324" s="495"/>
      <c r="K324" s="704"/>
      <c r="L324" s="1174"/>
      <c r="M324" s="1170"/>
      <c r="N324" s="1170"/>
      <c r="O324" s="1170"/>
      <c r="P324" s="1171"/>
    </row>
    <row r="325" spans="1:16" s="45" customFormat="1" ht="51">
      <c r="A325" s="536">
        <f>A324+1</f>
        <v>45</v>
      </c>
      <c r="B325" s="539"/>
      <c r="C325" s="572" t="s">
        <v>1028</v>
      </c>
      <c r="D325" s="539" t="s">
        <v>4477</v>
      </c>
      <c r="E325" s="1785">
        <v>14.68</v>
      </c>
      <c r="F325" s="1725"/>
      <c r="G325" s="495"/>
      <c r="H325" s="495"/>
      <c r="I325" s="495"/>
      <c r="J325" s="495"/>
      <c r="K325" s="1460"/>
      <c r="L325" s="1459"/>
      <c r="M325" s="1024"/>
      <c r="N325" s="1024"/>
      <c r="O325" s="1024"/>
      <c r="P325" s="1460"/>
    </row>
    <row r="326" spans="1:16" s="45" customFormat="1" ht="30.6">
      <c r="A326" s="536">
        <f>A325+1</f>
        <v>46</v>
      </c>
      <c r="B326" s="539"/>
      <c r="C326" s="572" t="s">
        <v>971</v>
      </c>
      <c r="D326" s="539" t="s">
        <v>108</v>
      </c>
      <c r="E326" s="1759">
        <v>2.2000000000000002</v>
      </c>
      <c r="F326" s="1725"/>
      <c r="G326" s="495"/>
      <c r="H326" s="495"/>
      <c r="I326" s="495"/>
      <c r="J326" s="495"/>
      <c r="K326" s="1460"/>
      <c r="L326" s="1459"/>
      <c r="M326" s="1024"/>
      <c r="N326" s="1024"/>
      <c r="O326" s="1024"/>
      <c r="P326" s="1460"/>
    </row>
    <row r="327" spans="1:16" s="45" customFormat="1">
      <c r="A327" s="586"/>
      <c r="B327" s="693"/>
      <c r="C327" s="1462" t="s">
        <v>2619</v>
      </c>
      <c r="D327" s="693"/>
      <c r="E327" s="1812"/>
      <c r="F327" s="1802"/>
      <c r="G327" s="1443"/>
      <c r="H327" s="1443"/>
      <c r="I327" s="1443"/>
      <c r="J327" s="1443"/>
      <c r="K327" s="1442"/>
      <c r="L327" s="1441"/>
      <c r="M327" s="1443"/>
      <c r="N327" s="1443"/>
      <c r="O327" s="1443"/>
      <c r="P327" s="1442"/>
    </row>
    <row r="328" spans="1:16" s="45" customFormat="1" ht="40.799999999999997">
      <c r="A328" s="536">
        <f>A326+1</f>
        <v>47</v>
      </c>
      <c r="B328" s="539"/>
      <c r="C328" s="572" t="s">
        <v>1020</v>
      </c>
      <c r="D328" s="539" t="s">
        <v>2</v>
      </c>
      <c r="E328" s="1785">
        <v>107.85</v>
      </c>
      <c r="F328" s="1435"/>
      <c r="G328" s="495"/>
      <c r="H328" s="495"/>
      <c r="I328" s="495"/>
      <c r="J328" s="495"/>
      <c r="K328" s="704"/>
      <c r="L328" s="1174"/>
      <c r="M328" s="1170"/>
      <c r="N328" s="1170"/>
      <c r="O328" s="1170"/>
      <c r="P328" s="1171"/>
    </row>
    <row r="329" spans="1:16" s="45" customFormat="1" ht="51">
      <c r="A329" s="536">
        <f>A328+1</f>
        <v>48</v>
      </c>
      <c r="B329" s="539"/>
      <c r="C329" s="572" t="s">
        <v>1028</v>
      </c>
      <c r="D329" s="539" t="s">
        <v>4477</v>
      </c>
      <c r="E329" s="1785">
        <v>85.7</v>
      </c>
      <c r="F329" s="1725"/>
      <c r="G329" s="495"/>
      <c r="H329" s="495"/>
      <c r="I329" s="495"/>
      <c r="J329" s="495"/>
      <c r="K329" s="1460"/>
      <c r="L329" s="1459"/>
      <c r="M329" s="1024"/>
      <c r="N329" s="1024"/>
      <c r="O329" s="1024"/>
      <c r="P329" s="1460"/>
    </row>
    <row r="330" spans="1:16" s="45" customFormat="1" ht="30.6">
      <c r="A330" s="536">
        <f>A329+1</f>
        <v>49</v>
      </c>
      <c r="B330" s="539"/>
      <c r="C330" s="572" t="s">
        <v>971</v>
      </c>
      <c r="D330" s="539" t="s">
        <v>108</v>
      </c>
      <c r="E330" s="1759">
        <v>12.86</v>
      </c>
      <c r="F330" s="1725"/>
      <c r="G330" s="495"/>
      <c r="H330" s="495"/>
      <c r="I330" s="495"/>
      <c r="J330" s="495"/>
      <c r="K330" s="1460"/>
      <c r="L330" s="1459"/>
      <c r="M330" s="1024"/>
      <c r="N330" s="1024"/>
      <c r="O330" s="1024"/>
      <c r="P330" s="1460"/>
    </row>
    <row r="331" spans="1:16" s="45" customFormat="1">
      <c r="A331" s="586"/>
      <c r="B331" s="693"/>
      <c r="C331" s="1462" t="s">
        <v>2620</v>
      </c>
      <c r="D331" s="693"/>
      <c r="E331" s="1812"/>
      <c r="F331" s="1802"/>
      <c r="G331" s="1443"/>
      <c r="H331" s="1443"/>
      <c r="I331" s="1443"/>
      <c r="J331" s="1443"/>
      <c r="K331" s="1442"/>
      <c r="L331" s="1441"/>
      <c r="M331" s="1443"/>
      <c r="N331" s="1443"/>
      <c r="O331" s="1443"/>
      <c r="P331" s="1442"/>
    </row>
    <row r="332" spans="1:16" s="45" customFormat="1" ht="40.799999999999997">
      <c r="A332" s="536">
        <f>A330+1</f>
        <v>50</v>
      </c>
      <c r="B332" s="539"/>
      <c r="C332" s="572" t="s">
        <v>1020</v>
      </c>
      <c r="D332" s="539" t="s">
        <v>2</v>
      </c>
      <c r="E332" s="1785">
        <v>1.8</v>
      </c>
      <c r="F332" s="1435"/>
      <c r="G332" s="495"/>
      <c r="H332" s="495"/>
      <c r="I332" s="495"/>
      <c r="J332" s="495"/>
      <c r="K332" s="704"/>
      <c r="L332" s="1174"/>
      <c r="M332" s="1170"/>
      <c r="N332" s="1170"/>
      <c r="O332" s="1170"/>
      <c r="P332" s="1171"/>
    </row>
    <row r="333" spans="1:16" s="45" customFormat="1" ht="51">
      <c r="A333" s="536">
        <f>A332+1</f>
        <v>51</v>
      </c>
      <c r="B333" s="539"/>
      <c r="C333" s="572" t="s">
        <v>1028</v>
      </c>
      <c r="D333" s="539" t="s">
        <v>4477</v>
      </c>
      <c r="E333" s="1785">
        <v>2.04</v>
      </c>
      <c r="F333" s="1725"/>
      <c r="G333" s="495"/>
      <c r="H333" s="495"/>
      <c r="I333" s="495"/>
      <c r="J333" s="495"/>
      <c r="K333" s="1460"/>
      <c r="L333" s="1459"/>
      <c r="M333" s="1024"/>
      <c r="N333" s="1024"/>
      <c r="O333" s="1024"/>
      <c r="P333" s="1460"/>
    </row>
    <row r="334" spans="1:16" s="45" customFormat="1" ht="30.6">
      <c r="A334" s="536">
        <f>A333+1</f>
        <v>52</v>
      </c>
      <c r="B334" s="539"/>
      <c r="C334" s="572" t="s">
        <v>971</v>
      </c>
      <c r="D334" s="539" t="s">
        <v>108</v>
      </c>
      <c r="E334" s="1759">
        <v>0.31</v>
      </c>
      <c r="F334" s="1725"/>
      <c r="G334" s="495"/>
      <c r="H334" s="495"/>
      <c r="I334" s="495"/>
      <c r="J334" s="495"/>
      <c r="K334" s="1460"/>
      <c r="L334" s="1459"/>
      <c r="M334" s="1024"/>
      <c r="N334" s="1024"/>
      <c r="O334" s="1024"/>
      <c r="P334" s="1460"/>
    </row>
    <row r="335" spans="1:16" s="45" customFormat="1">
      <c r="A335" s="586"/>
      <c r="B335" s="693"/>
      <c r="C335" s="1462" t="s">
        <v>3355</v>
      </c>
      <c r="D335" s="693"/>
      <c r="E335" s="1812"/>
      <c r="F335" s="1802"/>
      <c r="G335" s="1443"/>
      <c r="H335" s="1443"/>
      <c r="I335" s="1443"/>
      <c r="J335" s="1443"/>
      <c r="K335" s="1442"/>
      <c r="L335" s="1441"/>
      <c r="M335" s="1443"/>
      <c r="N335" s="1443"/>
      <c r="O335" s="1443"/>
      <c r="P335" s="1442"/>
    </row>
    <row r="336" spans="1:16" s="45" customFormat="1" ht="40.799999999999997">
      <c r="A336" s="536">
        <f>A334+1</f>
        <v>53</v>
      </c>
      <c r="B336" s="539"/>
      <c r="C336" s="572" t="s">
        <v>1020</v>
      </c>
      <c r="D336" s="539" t="s">
        <v>2</v>
      </c>
      <c r="E336" s="1813">
        <v>1</v>
      </c>
      <c r="F336" s="1435"/>
      <c r="G336" s="495"/>
      <c r="H336" s="495"/>
      <c r="I336" s="495"/>
      <c r="J336" s="495"/>
      <c r="K336" s="704"/>
      <c r="L336" s="1174"/>
      <c r="M336" s="1170"/>
      <c r="N336" s="1170"/>
      <c r="O336" s="1170"/>
      <c r="P336" s="1171"/>
    </row>
    <row r="337" spans="1:16" s="45" customFormat="1" ht="51">
      <c r="A337" s="536">
        <f>A336+1</f>
        <v>54</v>
      </c>
      <c r="B337" s="539"/>
      <c r="C337" s="572" t="s">
        <v>1028</v>
      </c>
      <c r="D337" s="539" t="s">
        <v>4477</v>
      </c>
      <c r="E337" s="1785">
        <v>1.99</v>
      </c>
      <c r="F337" s="1725"/>
      <c r="G337" s="495"/>
      <c r="H337" s="495"/>
      <c r="I337" s="495"/>
      <c r="J337" s="495"/>
      <c r="K337" s="1460"/>
      <c r="L337" s="1459"/>
      <c r="M337" s="1024"/>
      <c r="N337" s="1024"/>
      <c r="O337" s="1024"/>
      <c r="P337" s="1460"/>
    </row>
    <row r="338" spans="1:16" s="45" customFormat="1" ht="30.6">
      <c r="A338" s="536">
        <f>A337+1</f>
        <v>55</v>
      </c>
      <c r="B338" s="539"/>
      <c r="C338" s="572" t="s">
        <v>971</v>
      </c>
      <c r="D338" s="539" t="s">
        <v>108</v>
      </c>
      <c r="E338" s="1759">
        <v>0.3</v>
      </c>
      <c r="F338" s="1725"/>
      <c r="G338" s="495"/>
      <c r="H338" s="495"/>
      <c r="I338" s="495"/>
      <c r="J338" s="495"/>
      <c r="K338" s="1460"/>
      <c r="L338" s="1459"/>
      <c r="M338" s="1024"/>
      <c r="N338" s="1024"/>
      <c r="O338" s="1024"/>
      <c r="P338" s="1460"/>
    </row>
    <row r="339" spans="1:16" s="45" customFormat="1">
      <c r="A339" s="586"/>
      <c r="B339" s="693"/>
      <c r="C339" s="1462" t="s">
        <v>2621</v>
      </c>
      <c r="D339" s="693"/>
      <c r="E339" s="1812"/>
      <c r="F339" s="1802"/>
      <c r="G339" s="1443"/>
      <c r="H339" s="1443"/>
      <c r="I339" s="1443"/>
      <c r="J339" s="1443"/>
      <c r="K339" s="1442"/>
      <c r="L339" s="1441"/>
      <c r="M339" s="1443"/>
      <c r="N339" s="1443"/>
      <c r="O339" s="1443"/>
      <c r="P339" s="1442"/>
    </row>
    <row r="340" spans="1:16" s="45" customFormat="1" ht="40.799999999999997">
      <c r="A340" s="536">
        <f>A338+1</f>
        <v>56</v>
      </c>
      <c r="B340" s="539"/>
      <c r="C340" s="572" t="s">
        <v>1020</v>
      </c>
      <c r="D340" s="539" t="s">
        <v>2</v>
      </c>
      <c r="E340" s="1785">
        <v>2.38</v>
      </c>
      <c r="F340" s="1435"/>
      <c r="G340" s="495"/>
      <c r="H340" s="495"/>
      <c r="I340" s="495"/>
      <c r="J340" s="495"/>
      <c r="K340" s="704"/>
      <c r="L340" s="1174"/>
      <c r="M340" s="1170"/>
      <c r="N340" s="1170"/>
      <c r="O340" s="1170"/>
      <c r="P340" s="1171"/>
    </row>
    <row r="341" spans="1:16" s="45" customFormat="1" ht="51">
      <c r="A341" s="536">
        <f>A340+1</f>
        <v>57</v>
      </c>
      <c r="B341" s="539"/>
      <c r="C341" s="572" t="s">
        <v>1028</v>
      </c>
      <c r="D341" s="539" t="s">
        <v>4477</v>
      </c>
      <c r="E341" s="1785">
        <v>0.11</v>
      </c>
      <c r="F341" s="1725"/>
      <c r="G341" s="495"/>
      <c r="H341" s="495"/>
      <c r="I341" s="495"/>
      <c r="J341" s="495"/>
      <c r="K341" s="1460"/>
      <c r="L341" s="1459"/>
      <c r="M341" s="1024"/>
      <c r="N341" s="1024"/>
      <c r="O341" s="1024"/>
      <c r="P341" s="1460"/>
    </row>
    <row r="342" spans="1:16" s="45" customFormat="1" ht="30.6">
      <c r="A342" s="536">
        <f>A341+1</f>
        <v>58</v>
      </c>
      <c r="B342" s="539"/>
      <c r="C342" s="572" t="s">
        <v>971</v>
      </c>
      <c r="D342" s="539" t="s">
        <v>108</v>
      </c>
      <c r="E342" s="1759">
        <v>0.02</v>
      </c>
      <c r="F342" s="1725"/>
      <c r="G342" s="495"/>
      <c r="H342" s="495"/>
      <c r="I342" s="495"/>
      <c r="J342" s="495"/>
      <c r="K342" s="1460"/>
      <c r="L342" s="1459"/>
      <c r="M342" s="1024"/>
      <c r="N342" s="1024"/>
      <c r="O342" s="1024"/>
      <c r="P342" s="1460"/>
    </row>
    <row r="343" spans="1:16" s="45" customFormat="1">
      <c r="A343" s="586"/>
      <c r="B343" s="693"/>
      <c r="C343" s="1462" t="s">
        <v>2622</v>
      </c>
      <c r="D343" s="693"/>
      <c r="E343" s="1812"/>
      <c r="F343" s="1802"/>
      <c r="G343" s="1443"/>
      <c r="H343" s="1443"/>
      <c r="I343" s="1443"/>
      <c r="J343" s="1443"/>
      <c r="K343" s="1442"/>
      <c r="L343" s="1441"/>
      <c r="M343" s="1443"/>
      <c r="N343" s="1443"/>
      <c r="O343" s="1443"/>
      <c r="P343" s="1442"/>
    </row>
    <row r="344" spans="1:16" s="45" customFormat="1" ht="40.799999999999997">
      <c r="A344" s="536">
        <f>A342+1</f>
        <v>59</v>
      </c>
      <c r="B344" s="539"/>
      <c r="C344" s="572" t="s">
        <v>1020</v>
      </c>
      <c r="D344" s="539" t="s">
        <v>2</v>
      </c>
      <c r="E344" s="1785">
        <v>14.75</v>
      </c>
      <c r="F344" s="1435"/>
      <c r="G344" s="495"/>
      <c r="H344" s="495"/>
      <c r="I344" s="495"/>
      <c r="J344" s="495"/>
      <c r="K344" s="704"/>
      <c r="L344" s="1174"/>
      <c r="M344" s="1170"/>
      <c r="N344" s="1170"/>
      <c r="O344" s="1170"/>
      <c r="P344" s="1171"/>
    </row>
    <row r="345" spans="1:16" s="45" customFormat="1" ht="51">
      <c r="A345" s="536">
        <f>A344+1</f>
        <v>60</v>
      </c>
      <c r="B345" s="539"/>
      <c r="C345" s="572" t="s">
        <v>1028</v>
      </c>
      <c r="D345" s="539" t="s">
        <v>4477</v>
      </c>
      <c r="E345" s="1785">
        <v>3.98</v>
      </c>
      <c r="F345" s="1725"/>
      <c r="G345" s="495"/>
      <c r="H345" s="495"/>
      <c r="I345" s="495"/>
      <c r="J345" s="495"/>
      <c r="K345" s="1460"/>
      <c r="L345" s="1459"/>
      <c r="M345" s="1024"/>
      <c r="N345" s="1024"/>
      <c r="O345" s="1024"/>
      <c r="P345" s="1460"/>
    </row>
    <row r="346" spans="1:16" s="45" customFormat="1" ht="30.6">
      <c r="A346" s="536">
        <f>A345+1</f>
        <v>61</v>
      </c>
      <c r="B346" s="539"/>
      <c r="C346" s="572" t="s">
        <v>971</v>
      </c>
      <c r="D346" s="539" t="s">
        <v>108</v>
      </c>
      <c r="E346" s="1759">
        <v>0.6</v>
      </c>
      <c r="F346" s="1725"/>
      <c r="G346" s="495"/>
      <c r="H346" s="495"/>
      <c r="I346" s="495"/>
      <c r="J346" s="495"/>
      <c r="K346" s="1460"/>
      <c r="L346" s="1459"/>
      <c r="M346" s="1024"/>
      <c r="N346" s="1024"/>
      <c r="O346" s="1024"/>
      <c r="P346" s="1460"/>
    </row>
    <row r="347" spans="1:16" s="45" customFormat="1">
      <c r="A347" s="586"/>
      <c r="B347" s="693"/>
      <c r="C347" s="1462" t="s">
        <v>2623</v>
      </c>
      <c r="D347" s="693"/>
      <c r="E347" s="1812"/>
      <c r="F347" s="1802"/>
      <c r="G347" s="1443"/>
      <c r="H347" s="1443"/>
      <c r="I347" s="1443"/>
      <c r="J347" s="1443"/>
      <c r="K347" s="1442"/>
      <c r="L347" s="1441"/>
      <c r="M347" s="1443"/>
      <c r="N347" s="1443"/>
      <c r="O347" s="1443"/>
      <c r="P347" s="1442"/>
    </row>
    <row r="348" spans="1:16" s="45" customFormat="1" ht="40.799999999999997">
      <c r="A348" s="536">
        <f>A346+1</f>
        <v>62</v>
      </c>
      <c r="B348" s="539"/>
      <c r="C348" s="572" t="s">
        <v>1020</v>
      </c>
      <c r="D348" s="539" t="s">
        <v>2</v>
      </c>
      <c r="E348" s="1785">
        <v>2.6</v>
      </c>
      <c r="F348" s="1435"/>
      <c r="G348" s="495"/>
      <c r="H348" s="495"/>
      <c r="I348" s="495"/>
      <c r="J348" s="495"/>
      <c r="K348" s="704"/>
      <c r="L348" s="1174"/>
      <c r="M348" s="1170"/>
      <c r="N348" s="1170"/>
      <c r="O348" s="1170"/>
      <c r="P348" s="1171"/>
    </row>
    <row r="349" spans="1:16" s="45" customFormat="1" ht="51">
      <c r="A349" s="536">
        <f>A348+1</f>
        <v>63</v>
      </c>
      <c r="B349" s="539"/>
      <c r="C349" s="572" t="s">
        <v>1028</v>
      </c>
      <c r="D349" s="539" t="s">
        <v>4477</v>
      </c>
      <c r="E349" s="1785">
        <v>4.37</v>
      </c>
      <c r="F349" s="1725"/>
      <c r="G349" s="495"/>
      <c r="H349" s="495"/>
      <c r="I349" s="495"/>
      <c r="J349" s="495"/>
      <c r="K349" s="1460"/>
      <c r="L349" s="1459"/>
      <c r="M349" s="1024"/>
      <c r="N349" s="1024"/>
      <c r="O349" s="1024"/>
      <c r="P349" s="1460"/>
    </row>
    <row r="350" spans="1:16" s="45" customFormat="1" ht="30.6">
      <c r="A350" s="536">
        <f>A349+1</f>
        <v>64</v>
      </c>
      <c r="B350" s="539"/>
      <c r="C350" s="572" t="s">
        <v>971</v>
      </c>
      <c r="D350" s="539" t="s">
        <v>108</v>
      </c>
      <c r="E350" s="1759">
        <v>0.66</v>
      </c>
      <c r="F350" s="1725"/>
      <c r="G350" s="495"/>
      <c r="H350" s="495"/>
      <c r="I350" s="495"/>
      <c r="J350" s="495"/>
      <c r="K350" s="1460"/>
      <c r="L350" s="1459"/>
      <c r="M350" s="1024"/>
      <c r="N350" s="1024"/>
      <c r="O350" s="1024"/>
      <c r="P350" s="1460"/>
    </row>
    <row r="351" spans="1:16" s="45" customFormat="1">
      <c r="A351" s="586"/>
      <c r="B351" s="693"/>
      <c r="C351" s="1462" t="s">
        <v>2624</v>
      </c>
      <c r="D351" s="693"/>
      <c r="E351" s="1812"/>
      <c r="F351" s="1802"/>
      <c r="G351" s="1443"/>
      <c r="H351" s="1443"/>
      <c r="I351" s="1443"/>
      <c r="J351" s="1443"/>
      <c r="K351" s="1442"/>
      <c r="L351" s="1441"/>
      <c r="M351" s="1443"/>
      <c r="N351" s="1443"/>
      <c r="O351" s="1443"/>
      <c r="P351" s="1442"/>
    </row>
    <row r="352" spans="1:16" s="45" customFormat="1" ht="40.799999999999997">
      <c r="A352" s="536">
        <f>A350+1</f>
        <v>65</v>
      </c>
      <c r="B352" s="539"/>
      <c r="C352" s="572" t="s">
        <v>1020</v>
      </c>
      <c r="D352" s="539" t="s">
        <v>2</v>
      </c>
      <c r="E352" s="1785">
        <v>162.30000000000001</v>
      </c>
      <c r="F352" s="1435"/>
      <c r="G352" s="495"/>
      <c r="H352" s="495"/>
      <c r="I352" s="495"/>
      <c r="J352" s="495"/>
      <c r="K352" s="704"/>
      <c r="L352" s="1174"/>
      <c r="M352" s="1170"/>
      <c r="N352" s="1170"/>
      <c r="O352" s="1170"/>
      <c r="P352" s="1171"/>
    </row>
    <row r="353" spans="1:16" s="45" customFormat="1" ht="51">
      <c r="A353" s="536">
        <f>A352+1</f>
        <v>66</v>
      </c>
      <c r="B353" s="539"/>
      <c r="C353" s="572" t="s">
        <v>1028</v>
      </c>
      <c r="D353" s="539" t="s">
        <v>4477</v>
      </c>
      <c r="E353" s="1785">
        <v>292.02999999999997</v>
      </c>
      <c r="F353" s="1725"/>
      <c r="G353" s="495"/>
      <c r="H353" s="495"/>
      <c r="I353" s="495"/>
      <c r="J353" s="495"/>
      <c r="K353" s="1460"/>
      <c r="L353" s="1459"/>
      <c r="M353" s="1024"/>
      <c r="N353" s="1024"/>
      <c r="O353" s="1024"/>
      <c r="P353" s="1460"/>
    </row>
    <row r="354" spans="1:16" s="45" customFormat="1" ht="30.6">
      <c r="A354" s="536">
        <f>A353+1</f>
        <v>67</v>
      </c>
      <c r="B354" s="539"/>
      <c r="C354" s="572" t="s">
        <v>971</v>
      </c>
      <c r="D354" s="539" t="s">
        <v>108</v>
      </c>
      <c r="E354" s="1759">
        <v>43.8</v>
      </c>
      <c r="F354" s="1725"/>
      <c r="G354" s="495"/>
      <c r="H354" s="495"/>
      <c r="I354" s="495"/>
      <c r="J354" s="495"/>
      <c r="K354" s="1460"/>
      <c r="L354" s="1459"/>
      <c r="M354" s="1024"/>
      <c r="N354" s="1024"/>
      <c r="O354" s="1024"/>
      <c r="P354" s="1460"/>
    </row>
    <row r="355" spans="1:16" s="45" customFormat="1">
      <c r="A355" s="586"/>
      <c r="B355" s="693"/>
      <c r="C355" s="1462" t="s">
        <v>2625</v>
      </c>
      <c r="D355" s="693"/>
      <c r="E355" s="1812"/>
      <c r="F355" s="1802"/>
      <c r="G355" s="1443"/>
      <c r="H355" s="1443"/>
      <c r="I355" s="1443"/>
      <c r="J355" s="1443"/>
      <c r="K355" s="1442"/>
      <c r="L355" s="1441"/>
      <c r="M355" s="1443"/>
      <c r="N355" s="1443"/>
      <c r="O355" s="1443"/>
      <c r="P355" s="1442"/>
    </row>
    <row r="356" spans="1:16" s="45" customFormat="1" ht="40.799999999999997">
      <c r="A356" s="536">
        <f>A354+1</f>
        <v>68</v>
      </c>
      <c r="B356" s="539"/>
      <c r="C356" s="572" t="s">
        <v>1020</v>
      </c>
      <c r="D356" s="539" t="s">
        <v>2</v>
      </c>
      <c r="E356" s="1785">
        <v>63.29</v>
      </c>
      <c r="F356" s="1435"/>
      <c r="G356" s="495"/>
      <c r="H356" s="495"/>
      <c r="I356" s="495"/>
      <c r="J356" s="495"/>
      <c r="K356" s="704"/>
      <c r="L356" s="1174"/>
      <c r="M356" s="1170"/>
      <c r="N356" s="1170"/>
      <c r="O356" s="1170"/>
      <c r="P356" s="1171"/>
    </row>
    <row r="357" spans="1:16" s="45" customFormat="1" ht="51">
      <c r="A357" s="536">
        <f>A354+1</f>
        <v>68</v>
      </c>
      <c r="B357" s="539"/>
      <c r="C357" s="572" t="s">
        <v>1028</v>
      </c>
      <c r="D357" s="539" t="s">
        <v>4477</v>
      </c>
      <c r="E357" s="1785">
        <v>121.34</v>
      </c>
      <c r="F357" s="1725"/>
      <c r="G357" s="495"/>
      <c r="H357" s="495"/>
      <c r="I357" s="495"/>
      <c r="J357" s="495"/>
      <c r="K357" s="1460"/>
      <c r="L357" s="1459"/>
      <c r="M357" s="1024"/>
      <c r="N357" s="1024"/>
      <c r="O357" s="1024"/>
      <c r="P357" s="1460"/>
    </row>
    <row r="358" spans="1:16" s="45" customFormat="1" ht="30.6">
      <c r="A358" s="536">
        <f>A357+1</f>
        <v>69</v>
      </c>
      <c r="B358" s="539"/>
      <c r="C358" s="572" t="s">
        <v>971</v>
      </c>
      <c r="D358" s="539" t="s">
        <v>108</v>
      </c>
      <c r="E358" s="1759">
        <v>18.2</v>
      </c>
      <c r="F358" s="1725"/>
      <c r="G358" s="495"/>
      <c r="H358" s="495"/>
      <c r="I358" s="495"/>
      <c r="J358" s="495"/>
      <c r="K358" s="1460"/>
      <c r="L358" s="1459"/>
      <c r="M358" s="1024"/>
      <c r="N358" s="1024"/>
      <c r="O358" s="1024"/>
      <c r="P358" s="1460"/>
    </row>
    <row r="359" spans="1:16" s="45" customFormat="1">
      <c r="A359" s="536"/>
      <c r="B359" s="539"/>
      <c r="C359" s="572"/>
      <c r="D359" s="539"/>
      <c r="E359" s="1785"/>
      <c r="F359" s="1435"/>
      <c r="G359" s="1170"/>
      <c r="H359" s="1170"/>
      <c r="I359" s="1170"/>
      <c r="J359" s="1170"/>
      <c r="K359" s="1171"/>
      <c r="L359" s="1174"/>
      <c r="M359" s="1170"/>
      <c r="N359" s="1170"/>
      <c r="O359" s="1170"/>
      <c r="P359" s="1171"/>
    </row>
    <row r="360" spans="1:16" s="45" customFormat="1">
      <c r="A360" s="536"/>
      <c r="B360" s="539"/>
      <c r="C360" s="1462" t="s">
        <v>4091</v>
      </c>
      <c r="D360" s="539"/>
      <c r="E360" s="1785"/>
      <c r="F360" s="1435"/>
      <c r="G360" s="1170"/>
      <c r="H360" s="1170"/>
      <c r="I360" s="1170"/>
      <c r="J360" s="1170"/>
      <c r="K360" s="1171"/>
      <c r="L360" s="1174"/>
      <c r="M360" s="1170"/>
      <c r="N360" s="1170"/>
      <c r="O360" s="1170"/>
      <c r="P360" s="1171"/>
    </row>
    <row r="361" spans="1:16" s="45" customFormat="1">
      <c r="A361" s="1464">
        <f>A358+1</f>
        <v>70</v>
      </c>
      <c r="B361" s="1798"/>
      <c r="C361" s="1970" t="s">
        <v>4092</v>
      </c>
      <c r="D361" s="1971" t="s">
        <v>2</v>
      </c>
      <c r="E361" s="1972">
        <v>0</v>
      </c>
      <c r="F361" s="1725"/>
      <c r="G361" s="495"/>
      <c r="H361" s="495"/>
      <c r="I361" s="495"/>
      <c r="J361" s="495"/>
      <c r="K361" s="1460"/>
      <c r="L361" s="1459"/>
      <c r="M361" s="1024"/>
      <c r="N361" s="1024"/>
      <c r="O361" s="1024"/>
      <c r="P361" s="1460"/>
    </row>
    <row r="362" spans="1:16" s="45" customFormat="1">
      <c r="A362" s="1464">
        <f>A361+1</f>
        <v>71</v>
      </c>
      <c r="B362" s="1798"/>
      <c r="C362" s="1970" t="s">
        <v>4093</v>
      </c>
      <c r="D362" s="1971" t="s">
        <v>2</v>
      </c>
      <c r="E362" s="1972">
        <v>0</v>
      </c>
      <c r="F362" s="1725"/>
      <c r="G362" s="495"/>
      <c r="H362" s="495"/>
      <c r="I362" s="495"/>
      <c r="J362" s="495"/>
      <c r="K362" s="1460"/>
      <c r="L362" s="1459"/>
      <c r="M362" s="1024"/>
      <c r="N362" s="1024"/>
      <c r="O362" s="1024"/>
      <c r="P362" s="1460"/>
    </row>
    <row r="363" spans="1:16" s="45" customFormat="1">
      <c r="A363" s="1428" t="s">
        <v>4693</v>
      </c>
      <c r="B363" s="1423"/>
      <c r="C363" s="1794" t="s">
        <v>4590</v>
      </c>
      <c r="D363" s="1799" t="s">
        <v>22</v>
      </c>
      <c r="E363" s="1762">
        <v>177</v>
      </c>
      <c r="F363" s="1726"/>
      <c r="G363" s="1432"/>
      <c r="H363" s="1432"/>
      <c r="I363" s="1432"/>
      <c r="J363" s="1432"/>
      <c r="K363" s="1431"/>
      <c r="L363" s="1430"/>
      <c r="M363" s="1429"/>
      <c r="N363" s="1429"/>
      <c r="O363" s="1429"/>
      <c r="P363" s="1431"/>
    </row>
    <row r="364" spans="1:16" s="45" customFormat="1" ht="30.6">
      <c r="A364" s="1428" t="s">
        <v>4694</v>
      </c>
      <c r="B364" s="1423"/>
      <c r="C364" s="1794" t="s">
        <v>4591</v>
      </c>
      <c r="D364" s="1799" t="s">
        <v>22</v>
      </c>
      <c r="E364" s="1762">
        <v>144</v>
      </c>
      <c r="F364" s="1726"/>
      <c r="G364" s="1432"/>
      <c r="H364" s="1432"/>
      <c r="I364" s="1432"/>
      <c r="J364" s="1432"/>
      <c r="K364" s="1431"/>
      <c r="L364" s="1430"/>
      <c r="M364" s="1429"/>
      <c r="N364" s="1429"/>
      <c r="O364" s="1429"/>
      <c r="P364" s="1431"/>
    </row>
    <row r="365" spans="1:16" s="45" customFormat="1">
      <c r="A365" s="1428" t="s">
        <v>4695</v>
      </c>
      <c r="B365" s="1423"/>
      <c r="C365" s="1794" t="s">
        <v>4592</v>
      </c>
      <c r="D365" s="1799" t="s">
        <v>22</v>
      </c>
      <c r="E365" s="1762">
        <v>33</v>
      </c>
      <c r="F365" s="1726"/>
      <c r="G365" s="1432"/>
      <c r="H365" s="1432"/>
      <c r="I365" s="1432"/>
      <c r="J365" s="1432"/>
      <c r="K365" s="1431"/>
      <c r="L365" s="1430"/>
      <c r="M365" s="1429"/>
      <c r="N365" s="1429"/>
      <c r="O365" s="1429"/>
      <c r="P365" s="1431"/>
    </row>
    <row r="366" spans="1:16" s="45" customFormat="1">
      <c r="A366" s="1428" t="s">
        <v>4696</v>
      </c>
      <c r="B366" s="1423"/>
      <c r="C366" s="1794" t="s">
        <v>4593</v>
      </c>
      <c r="D366" s="1799" t="s">
        <v>22</v>
      </c>
      <c r="E366" s="1762">
        <v>2</v>
      </c>
      <c r="F366" s="1726"/>
      <c r="G366" s="1432"/>
      <c r="H366" s="1432"/>
      <c r="I366" s="1432"/>
      <c r="J366" s="1432"/>
      <c r="K366" s="1431"/>
      <c r="L366" s="1430"/>
      <c r="M366" s="1429"/>
      <c r="N366" s="1429"/>
      <c r="O366" s="1429"/>
      <c r="P366" s="1431"/>
    </row>
    <row r="367" spans="1:16" s="45" customFormat="1">
      <c r="A367" s="1428" t="s">
        <v>4697</v>
      </c>
      <c r="B367" s="1423"/>
      <c r="C367" s="1794" t="s">
        <v>4594</v>
      </c>
      <c r="D367" s="1799" t="s">
        <v>22</v>
      </c>
      <c r="E367" s="1762">
        <v>3</v>
      </c>
      <c r="F367" s="1726"/>
      <c r="G367" s="1432"/>
      <c r="H367" s="1432"/>
      <c r="I367" s="1432"/>
      <c r="J367" s="1432"/>
      <c r="K367" s="1431"/>
      <c r="L367" s="1430"/>
      <c r="M367" s="1429"/>
      <c r="N367" s="1429"/>
      <c r="O367" s="1429"/>
      <c r="P367" s="1431"/>
    </row>
    <row r="368" spans="1:16" s="45" customFormat="1" ht="30.6">
      <c r="A368" s="1428" t="s">
        <v>4698</v>
      </c>
      <c r="B368" s="1423"/>
      <c r="C368" s="1794" t="s">
        <v>4595</v>
      </c>
      <c r="D368" s="1799" t="s">
        <v>22</v>
      </c>
      <c r="E368" s="1762">
        <v>3</v>
      </c>
      <c r="F368" s="1726"/>
      <c r="G368" s="1432"/>
      <c r="H368" s="1432"/>
      <c r="I368" s="1432"/>
      <c r="J368" s="1432"/>
      <c r="K368" s="1431"/>
      <c r="L368" s="1430"/>
      <c r="M368" s="1429"/>
      <c r="N368" s="1429"/>
      <c r="O368" s="1429"/>
      <c r="P368" s="1431"/>
    </row>
    <row r="369" spans="1:16" s="45" customFormat="1">
      <c r="A369" s="1428" t="s">
        <v>4699</v>
      </c>
      <c r="B369" s="1423"/>
      <c r="C369" s="1794" t="s">
        <v>4596</v>
      </c>
      <c r="D369" s="1799" t="s">
        <v>22</v>
      </c>
      <c r="E369" s="1762">
        <v>1</v>
      </c>
      <c r="F369" s="1726"/>
      <c r="G369" s="1432"/>
      <c r="H369" s="1432"/>
      <c r="I369" s="1432"/>
      <c r="J369" s="1432"/>
      <c r="K369" s="1431"/>
      <c r="L369" s="1430"/>
      <c r="M369" s="1429"/>
      <c r="N369" s="1429"/>
      <c r="O369" s="1429"/>
      <c r="P369" s="1431"/>
    </row>
    <row r="370" spans="1:16" s="45" customFormat="1" ht="30.6">
      <c r="A370" s="1428" t="s">
        <v>4700</v>
      </c>
      <c r="B370" s="1423"/>
      <c r="C370" s="1794" t="s">
        <v>4597</v>
      </c>
      <c r="D370" s="1799" t="s">
        <v>22</v>
      </c>
      <c r="E370" s="1762">
        <v>3</v>
      </c>
      <c r="F370" s="1726"/>
      <c r="G370" s="1432"/>
      <c r="H370" s="1432"/>
      <c r="I370" s="1432"/>
      <c r="J370" s="1432"/>
      <c r="K370" s="1431"/>
      <c r="L370" s="1430"/>
      <c r="M370" s="1429"/>
      <c r="N370" s="1429"/>
      <c r="O370" s="1429"/>
      <c r="P370" s="1431"/>
    </row>
    <row r="371" spans="1:16" s="45" customFormat="1">
      <c r="A371" s="1428" t="s">
        <v>4701</v>
      </c>
      <c r="B371" s="1423"/>
      <c r="C371" s="1794" t="s">
        <v>4598</v>
      </c>
      <c r="D371" s="1799" t="s">
        <v>22</v>
      </c>
      <c r="E371" s="1762">
        <v>4</v>
      </c>
      <c r="F371" s="1726"/>
      <c r="G371" s="1432"/>
      <c r="H371" s="1432"/>
      <c r="I371" s="1432"/>
      <c r="J371" s="1432"/>
      <c r="K371" s="1431"/>
      <c r="L371" s="1430"/>
      <c r="M371" s="1429"/>
      <c r="N371" s="1429"/>
      <c r="O371" s="1429"/>
      <c r="P371" s="1431"/>
    </row>
    <row r="372" spans="1:16" s="45" customFormat="1">
      <c r="A372" s="1428" t="s">
        <v>4702</v>
      </c>
      <c r="B372" s="1423"/>
      <c r="C372" s="1794" t="s">
        <v>4599</v>
      </c>
      <c r="D372" s="1799" t="s">
        <v>22</v>
      </c>
      <c r="E372" s="1762">
        <v>2</v>
      </c>
      <c r="F372" s="1726"/>
      <c r="G372" s="1432"/>
      <c r="H372" s="1432"/>
      <c r="I372" s="1432"/>
      <c r="J372" s="1432"/>
      <c r="K372" s="1431"/>
      <c r="L372" s="1430"/>
      <c r="M372" s="1429"/>
      <c r="N372" s="1429"/>
      <c r="O372" s="1429"/>
      <c r="P372" s="1431"/>
    </row>
    <row r="373" spans="1:16" s="45" customFormat="1" ht="30.6">
      <c r="A373" s="1428" t="s">
        <v>4703</v>
      </c>
      <c r="B373" s="1423"/>
      <c r="C373" s="1794" t="s">
        <v>4600</v>
      </c>
      <c r="D373" s="1799" t="s">
        <v>22</v>
      </c>
      <c r="E373" s="1762">
        <v>3</v>
      </c>
      <c r="F373" s="1726"/>
      <c r="G373" s="1432"/>
      <c r="H373" s="1432"/>
      <c r="I373" s="1432"/>
      <c r="J373" s="1432"/>
      <c r="K373" s="1431"/>
      <c r="L373" s="1430"/>
      <c r="M373" s="1429"/>
      <c r="N373" s="1429"/>
      <c r="O373" s="1429"/>
      <c r="P373" s="1431"/>
    </row>
    <row r="374" spans="1:16" s="45" customFormat="1">
      <c r="A374" s="1428"/>
      <c r="B374" s="1423"/>
      <c r="C374" s="1794"/>
      <c r="D374" s="1799"/>
      <c r="E374" s="1762"/>
      <c r="F374" s="1726"/>
      <c r="G374" s="1432"/>
      <c r="H374" s="1432"/>
      <c r="I374" s="1432"/>
      <c r="J374" s="1432"/>
      <c r="K374" s="1431"/>
      <c r="L374" s="1430"/>
      <c r="M374" s="1429"/>
      <c r="N374" s="1429"/>
      <c r="O374" s="1429"/>
      <c r="P374" s="1431"/>
    </row>
    <row r="375" spans="1:16" s="45" customFormat="1">
      <c r="A375" s="1428"/>
      <c r="B375" s="1423"/>
      <c r="C375" s="1795" t="s">
        <v>4601</v>
      </c>
      <c r="D375" s="1799"/>
      <c r="E375" s="1762"/>
      <c r="F375" s="1726"/>
      <c r="G375" s="1432"/>
      <c r="H375" s="1432"/>
      <c r="I375" s="1432"/>
      <c r="J375" s="1432"/>
      <c r="K375" s="1431"/>
      <c r="L375" s="1430"/>
      <c r="M375" s="1429"/>
      <c r="N375" s="1429"/>
      <c r="O375" s="1429"/>
      <c r="P375" s="1431"/>
    </row>
    <row r="376" spans="1:16" s="45" customFormat="1" ht="71.400000000000006">
      <c r="A376" s="1428" t="s">
        <v>4704</v>
      </c>
      <c r="B376" s="1423"/>
      <c r="C376" s="1797" t="s">
        <v>4602</v>
      </c>
      <c r="D376" s="1799" t="s">
        <v>4477</v>
      </c>
      <c r="E376" s="1748">
        <v>2.14</v>
      </c>
      <c r="F376" s="1726"/>
      <c r="G376" s="1432"/>
      <c r="H376" s="1432"/>
      <c r="I376" s="1432"/>
      <c r="J376" s="1432"/>
      <c r="K376" s="1431"/>
      <c r="L376" s="1430"/>
      <c r="M376" s="1429"/>
      <c r="N376" s="1429"/>
      <c r="O376" s="1429"/>
      <c r="P376" s="1431"/>
    </row>
    <row r="377" spans="1:16" s="45" customFormat="1" ht="71.400000000000006">
      <c r="A377" s="1428" t="s">
        <v>4705</v>
      </c>
      <c r="B377" s="1423"/>
      <c r="C377" s="1797" t="s">
        <v>4603</v>
      </c>
      <c r="D377" s="1799" t="s">
        <v>4477</v>
      </c>
      <c r="E377" s="1748">
        <v>1.44</v>
      </c>
      <c r="F377" s="1726"/>
      <c r="G377" s="1432"/>
      <c r="H377" s="1432"/>
      <c r="I377" s="1432"/>
      <c r="J377" s="1432"/>
      <c r="K377" s="1431"/>
      <c r="L377" s="1430"/>
      <c r="M377" s="1429"/>
      <c r="N377" s="1429"/>
      <c r="O377" s="1429"/>
      <c r="P377" s="1431"/>
    </row>
    <row r="378" spans="1:16">
      <c r="A378" s="687"/>
      <c r="B378" s="684"/>
      <c r="C378" s="1361"/>
      <c r="D378" s="684"/>
      <c r="E378" s="1790"/>
      <c r="F378" s="1784"/>
      <c r="G378" s="1395"/>
      <c r="H378" s="1396"/>
      <c r="I378" s="1396"/>
      <c r="J378" s="1396"/>
      <c r="K378" s="1398"/>
      <c r="L378" s="1360"/>
      <c r="M378" s="1396"/>
      <c r="N378" s="1396"/>
      <c r="O378" s="1396"/>
      <c r="P378" s="1398"/>
    </row>
    <row r="379" spans="1:16" s="274" customFormat="1">
      <c r="A379" s="503"/>
      <c r="B379" s="504"/>
      <c r="C379" s="505" t="s">
        <v>29</v>
      </c>
      <c r="D379" s="506"/>
      <c r="E379" s="541"/>
      <c r="F379" s="507"/>
      <c r="G379" s="507"/>
      <c r="H379" s="507"/>
      <c r="I379" s="507"/>
      <c r="J379" s="507"/>
      <c r="K379" s="507"/>
      <c r="L379" s="508">
        <f>SUM($L$13:L378)</f>
        <v>0</v>
      </c>
      <c r="M379" s="508">
        <f>SUM($M$13:M378)</f>
        <v>0</v>
      </c>
      <c r="N379" s="508">
        <f>SUM($N$13:N378)</f>
        <v>0</v>
      </c>
      <c r="O379" s="508">
        <f>SUM($O$13:O378)</f>
        <v>0</v>
      </c>
      <c r="P379" s="509">
        <f>SUM($P$13:P378)</f>
        <v>0</v>
      </c>
    </row>
    <row r="380" spans="1:16">
      <c r="A380" s="1440"/>
      <c r="D380" s="6"/>
      <c r="I380" s="2"/>
      <c r="J380" s="2"/>
      <c r="K380" s="2"/>
      <c r="L380" s="2"/>
      <c r="M380" s="3"/>
      <c r="N380" s="3"/>
      <c r="O380" s="3"/>
      <c r="P380" s="3"/>
    </row>
    <row r="381" spans="1:16">
      <c r="A381" s="1440"/>
      <c r="C381" s="13"/>
      <c r="D381" s="6"/>
      <c r="H381" s="292"/>
      <c r="I381" s="292"/>
      <c r="J381" s="292"/>
      <c r="K381" s="36"/>
      <c r="L381" s="36"/>
      <c r="M381" s="29"/>
      <c r="N381" s="29"/>
      <c r="O381" s="29"/>
      <c r="P381" s="29"/>
    </row>
    <row r="382" spans="1:16">
      <c r="C382" s="13"/>
      <c r="D382" s="6"/>
      <c r="H382" s="18"/>
      <c r="I382" s="18"/>
      <c r="J382" s="18"/>
      <c r="K382" s="18"/>
      <c r="L382" s="18"/>
      <c r="M382" s="18"/>
      <c r="N382" s="18"/>
      <c r="O382" s="18"/>
      <c r="P382" s="18"/>
    </row>
    <row r="383" spans="1:16">
      <c r="D383" s="6"/>
      <c r="H383" s="18"/>
      <c r="I383" s="18"/>
      <c r="J383" s="18"/>
      <c r="K383" s="18"/>
      <c r="L383" s="18"/>
      <c r="M383" s="18"/>
      <c r="N383" s="18"/>
      <c r="O383" s="18"/>
      <c r="P383" s="18"/>
    </row>
    <row r="384" spans="1:16">
      <c r="D384" s="6"/>
      <c r="H384" s="18"/>
      <c r="I384" s="18"/>
      <c r="J384" s="18"/>
      <c r="K384" s="18"/>
      <c r="L384" s="18"/>
      <c r="M384" s="18"/>
      <c r="N384" s="18"/>
      <c r="O384" s="18"/>
      <c r="P384" s="18"/>
    </row>
    <row r="385" spans="4:16">
      <c r="D385" s="6"/>
      <c r="H385" s="18"/>
      <c r="I385" s="18"/>
      <c r="J385" s="18"/>
      <c r="K385" s="18"/>
      <c r="L385" s="18"/>
      <c r="M385" s="18"/>
      <c r="N385" s="18"/>
      <c r="O385" s="18"/>
      <c r="P385" s="18"/>
    </row>
    <row r="386" spans="4:16">
      <c r="D386" s="6"/>
      <c r="H386" s="18"/>
      <c r="I386" s="18"/>
      <c r="J386" s="18"/>
      <c r="K386" s="18"/>
      <c r="L386" s="18"/>
      <c r="M386" s="18"/>
      <c r="N386" s="18"/>
      <c r="O386" s="18"/>
      <c r="P386" s="18"/>
    </row>
    <row r="387" spans="4:16">
      <c r="D387" s="6"/>
      <c r="H387" s="18"/>
      <c r="I387" s="18"/>
      <c r="J387" s="18"/>
      <c r="K387" s="18"/>
      <c r="L387" s="18"/>
      <c r="M387" s="18"/>
      <c r="N387" s="18"/>
      <c r="O387" s="18"/>
      <c r="P387" s="18"/>
    </row>
    <row r="388" spans="4:16">
      <c r="D388" s="6"/>
      <c r="H388" s="18"/>
      <c r="I388" s="18"/>
      <c r="J388" s="18"/>
      <c r="K388" s="18"/>
      <c r="L388" s="18"/>
      <c r="M388" s="18"/>
      <c r="N388" s="18"/>
      <c r="O388" s="18"/>
      <c r="P388" s="18"/>
    </row>
    <row r="389" spans="4:16">
      <c r="D389" s="6"/>
      <c r="H389" s="18"/>
      <c r="I389" s="18"/>
      <c r="J389" s="18"/>
      <c r="K389" s="18"/>
      <c r="L389" s="18"/>
      <c r="M389" s="18"/>
      <c r="N389" s="18"/>
      <c r="O389" s="18"/>
      <c r="P389" s="18"/>
    </row>
    <row r="390" spans="4:16">
      <c r="D390" s="6"/>
      <c r="H390" s="18"/>
      <c r="I390" s="18"/>
      <c r="J390" s="18"/>
      <c r="K390" s="18"/>
      <c r="L390" s="18"/>
      <c r="M390" s="18"/>
      <c r="N390" s="18"/>
      <c r="O390" s="18"/>
      <c r="P390" s="18"/>
    </row>
    <row r="391" spans="4:16">
      <c r="D391" s="6"/>
      <c r="H391" s="18"/>
      <c r="I391" s="18"/>
      <c r="J391" s="18"/>
      <c r="K391" s="18"/>
      <c r="L391" s="18"/>
      <c r="M391" s="18"/>
      <c r="N391" s="18"/>
      <c r="O391" s="18"/>
      <c r="P391" s="18"/>
    </row>
    <row r="392" spans="4:16">
      <c r="D392" s="6"/>
      <c r="H392" s="18"/>
      <c r="I392" s="18"/>
      <c r="J392" s="18"/>
      <c r="K392" s="18"/>
      <c r="L392" s="18"/>
      <c r="M392" s="18"/>
      <c r="N392" s="18"/>
      <c r="O392" s="18"/>
      <c r="P392" s="18"/>
    </row>
    <row r="393" spans="4:16">
      <c r="D393" s="6"/>
      <c r="H393" s="18"/>
      <c r="I393" s="18"/>
      <c r="J393" s="18"/>
      <c r="K393" s="18"/>
      <c r="L393" s="18"/>
      <c r="M393" s="18"/>
      <c r="N393" s="18"/>
      <c r="O393" s="18"/>
      <c r="P393" s="18"/>
    </row>
    <row r="394" spans="4:16">
      <c r="D394" s="6"/>
      <c r="H394" s="18"/>
      <c r="I394" s="18"/>
      <c r="J394" s="18"/>
      <c r="K394" s="18"/>
      <c r="L394" s="18"/>
      <c r="M394" s="18"/>
      <c r="N394" s="18"/>
      <c r="O394" s="18"/>
      <c r="P394" s="18"/>
    </row>
    <row r="395" spans="4:16">
      <c r="D395" s="6"/>
      <c r="H395" s="18"/>
      <c r="I395" s="18"/>
      <c r="J395" s="18"/>
      <c r="K395" s="18"/>
      <c r="L395" s="18"/>
      <c r="M395" s="18"/>
      <c r="N395" s="18"/>
      <c r="O395" s="18"/>
      <c r="P395" s="18"/>
    </row>
    <row r="396" spans="4:16">
      <c r="D396" s="6"/>
      <c r="H396" s="18"/>
      <c r="I396" s="18"/>
      <c r="J396" s="18"/>
      <c r="K396" s="18"/>
      <c r="L396" s="18"/>
      <c r="M396" s="18"/>
      <c r="N396" s="18"/>
      <c r="O396" s="18"/>
      <c r="P396" s="18"/>
    </row>
    <row r="397" spans="4:16">
      <c r="D397" s="6"/>
      <c r="H397" s="18"/>
      <c r="I397" s="18"/>
      <c r="J397" s="18"/>
      <c r="K397" s="18"/>
      <c r="L397" s="18"/>
      <c r="M397" s="18"/>
      <c r="N397" s="18"/>
      <c r="O397" s="18"/>
      <c r="P397" s="18"/>
    </row>
    <row r="398" spans="4:16">
      <c r="D398" s="6"/>
      <c r="H398" s="18"/>
      <c r="I398" s="18"/>
      <c r="J398" s="18"/>
      <c r="K398" s="18"/>
      <c r="L398" s="18"/>
      <c r="M398" s="18"/>
      <c r="N398" s="18"/>
      <c r="O398" s="18"/>
      <c r="P398" s="18"/>
    </row>
    <row r="399" spans="4:16">
      <c r="D399" s="6"/>
      <c r="H399" s="18"/>
      <c r="I399" s="18"/>
      <c r="J399" s="18"/>
      <c r="K399" s="18"/>
      <c r="L399" s="18"/>
      <c r="M399" s="18"/>
      <c r="N399" s="18"/>
      <c r="O399" s="18"/>
      <c r="P399" s="18"/>
    </row>
    <row r="400" spans="4:16">
      <c r="D400" s="6"/>
      <c r="H400" s="18"/>
      <c r="I400" s="18"/>
      <c r="J400" s="18"/>
      <c r="K400" s="18"/>
      <c r="L400" s="18"/>
      <c r="M400" s="18"/>
      <c r="N400" s="18"/>
      <c r="O400" s="18"/>
      <c r="P400" s="18"/>
    </row>
    <row r="401" spans="4:16">
      <c r="D401" s="6"/>
      <c r="H401" s="18"/>
      <c r="I401" s="18"/>
      <c r="J401" s="18"/>
      <c r="K401" s="18"/>
      <c r="L401" s="18"/>
      <c r="M401" s="18"/>
      <c r="N401" s="18"/>
      <c r="O401" s="18"/>
      <c r="P401" s="18"/>
    </row>
    <row r="402" spans="4:16">
      <c r="D402" s="6"/>
      <c r="H402" s="18"/>
      <c r="I402" s="18"/>
      <c r="J402" s="18"/>
      <c r="K402" s="18"/>
      <c r="L402" s="18"/>
      <c r="M402" s="18"/>
      <c r="N402" s="18"/>
      <c r="O402" s="18"/>
      <c r="P402" s="18"/>
    </row>
    <row r="403" spans="4:16">
      <c r="D403" s="6"/>
      <c r="H403" s="18"/>
      <c r="I403" s="18"/>
      <c r="J403" s="18"/>
      <c r="K403" s="18"/>
      <c r="L403" s="18"/>
      <c r="M403" s="18"/>
      <c r="N403" s="18"/>
      <c r="O403" s="18"/>
      <c r="P403" s="18"/>
    </row>
    <row r="404" spans="4:16">
      <c r="D404" s="6"/>
      <c r="H404" s="18"/>
      <c r="I404" s="18"/>
      <c r="J404" s="18"/>
      <c r="K404" s="18"/>
      <c r="L404" s="18"/>
      <c r="M404" s="18"/>
      <c r="N404" s="18"/>
      <c r="O404" s="18"/>
      <c r="P404" s="18"/>
    </row>
    <row r="405" spans="4:16">
      <c r="D405" s="6"/>
      <c r="H405" s="18"/>
      <c r="I405" s="18"/>
      <c r="J405" s="18"/>
      <c r="K405" s="18"/>
      <c r="L405" s="18"/>
      <c r="M405" s="18"/>
      <c r="N405" s="18"/>
      <c r="O405" s="18"/>
      <c r="P405" s="18"/>
    </row>
    <row r="406" spans="4:16">
      <c r="D406" s="6"/>
      <c r="H406" s="18"/>
      <c r="I406" s="18"/>
      <c r="J406" s="18"/>
      <c r="K406" s="18"/>
      <c r="L406" s="18"/>
      <c r="M406" s="18"/>
      <c r="N406" s="18"/>
      <c r="O406" s="18"/>
      <c r="P406" s="18"/>
    </row>
    <row r="407" spans="4:16">
      <c r="D407" s="6"/>
      <c r="H407" s="18"/>
      <c r="I407" s="18"/>
      <c r="J407" s="18"/>
      <c r="K407" s="18"/>
      <c r="L407" s="18"/>
      <c r="M407" s="18"/>
      <c r="N407" s="18"/>
      <c r="O407" s="18"/>
      <c r="P407" s="18"/>
    </row>
    <row r="408" spans="4:16">
      <c r="D408" s="6"/>
      <c r="H408" s="18"/>
      <c r="I408" s="18"/>
      <c r="J408" s="18"/>
      <c r="K408" s="18"/>
      <c r="L408" s="18"/>
      <c r="M408" s="18"/>
      <c r="N408" s="18"/>
      <c r="O408" s="18"/>
      <c r="P408" s="18"/>
    </row>
    <row r="409" spans="4:16">
      <c r="D409" s="6"/>
      <c r="H409" s="18"/>
      <c r="I409" s="18"/>
      <c r="J409" s="18"/>
      <c r="K409" s="18"/>
      <c r="L409" s="18"/>
      <c r="M409" s="18"/>
      <c r="N409" s="18"/>
      <c r="O409" s="18"/>
      <c r="P409" s="18"/>
    </row>
    <row r="410" spans="4:16">
      <c r="D410" s="6"/>
      <c r="H410" s="18"/>
      <c r="I410" s="18"/>
      <c r="J410" s="18"/>
      <c r="K410" s="18"/>
      <c r="L410" s="18"/>
      <c r="M410" s="18"/>
      <c r="N410" s="18"/>
      <c r="O410" s="18"/>
      <c r="P410" s="18"/>
    </row>
    <row r="411" spans="4:16">
      <c r="D411" s="6"/>
      <c r="H411" s="18"/>
      <c r="I411" s="18"/>
      <c r="J411" s="18"/>
      <c r="K411" s="18"/>
      <c r="L411" s="18"/>
      <c r="M411" s="18"/>
      <c r="N411" s="18"/>
      <c r="O411" s="18"/>
      <c r="P411" s="18"/>
    </row>
    <row r="412" spans="4:16">
      <c r="D412" s="6"/>
      <c r="H412" s="18"/>
      <c r="I412" s="18"/>
      <c r="J412" s="18"/>
      <c r="K412" s="18"/>
      <c r="L412" s="18"/>
      <c r="M412" s="18"/>
      <c r="N412" s="18"/>
      <c r="O412" s="18"/>
      <c r="P412" s="18"/>
    </row>
    <row r="413" spans="4:16">
      <c r="D413" s="6"/>
      <c r="H413" s="18"/>
      <c r="I413" s="18"/>
      <c r="J413" s="18"/>
      <c r="K413" s="18"/>
      <c r="L413" s="18"/>
      <c r="M413" s="18"/>
      <c r="N413" s="18"/>
      <c r="O413" s="18"/>
      <c r="P413" s="18"/>
    </row>
    <row r="414" spans="4:16">
      <c r="D414" s="6"/>
      <c r="H414" s="18"/>
      <c r="I414" s="18"/>
      <c r="J414" s="18"/>
      <c r="K414" s="18"/>
      <c r="L414" s="18"/>
      <c r="M414" s="18"/>
      <c r="N414" s="18"/>
      <c r="O414" s="18"/>
      <c r="P414" s="18"/>
    </row>
    <row r="415" spans="4:16">
      <c r="D415" s="6"/>
      <c r="H415" s="18"/>
      <c r="I415" s="18"/>
      <c r="J415" s="18"/>
      <c r="K415" s="18"/>
      <c r="L415" s="18"/>
      <c r="M415" s="18"/>
      <c r="N415" s="18"/>
      <c r="O415" s="18"/>
      <c r="P415" s="18"/>
    </row>
    <row r="416" spans="4:16">
      <c r="D416" s="6"/>
      <c r="H416" s="18"/>
      <c r="I416" s="18"/>
      <c r="J416" s="18"/>
      <c r="K416" s="18"/>
      <c r="L416" s="18"/>
      <c r="M416" s="18"/>
      <c r="N416" s="18"/>
      <c r="O416" s="18"/>
      <c r="P416" s="18"/>
    </row>
    <row r="417" spans="4:16">
      <c r="D417" s="6"/>
      <c r="H417" s="18"/>
      <c r="I417" s="18"/>
      <c r="J417" s="18"/>
      <c r="K417" s="18"/>
      <c r="L417" s="18"/>
      <c r="M417" s="18"/>
      <c r="N417" s="18"/>
      <c r="O417" s="18"/>
      <c r="P417" s="18"/>
    </row>
    <row r="418" spans="4:16">
      <c r="D418" s="6"/>
      <c r="H418" s="18"/>
      <c r="I418" s="18"/>
      <c r="J418" s="18"/>
      <c r="K418" s="18"/>
      <c r="L418" s="18"/>
      <c r="M418" s="18"/>
      <c r="N418" s="18"/>
      <c r="O418" s="18"/>
      <c r="P418" s="18"/>
    </row>
    <row r="419" spans="4:16">
      <c r="D419" s="6"/>
      <c r="H419" s="18"/>
      <c r="I419" s="18"/>
      <c r="J419" s="18"/>
      <c r="K419" s="18"/>
      <c r="L419" s="18"/>
      <c r="M419" s="18"/>
      <c r="N419" s="18"/>
      <c r="O419" s="18"/>
      <c r="P419" s="18"/>
    </row>
    <row r="420" spans="4:16">
      <c r="D420" s="6"/>
      <c r="H420" s="18"/>
      <c r="I420" s="18"/>
      <c r="J420" s="18"/>
      <c r="K420" s="18"/>
      <c r="L420" s="18"/>
      <c r="M420" s="18"/>
      <c r="N420" s="18"/>
      <c r="O420" s="18"/>
      <c r="P420" s="18"/>
    </row>
    <row r="421" spans="4:16">
      <c r="D421" s="6"/>
      <c r="H421" s="18"/>
      <c r="I421" s="18"/>
      <c r="J421" s="18"/>
      <c r="K421" s="18"/>
      <c r="L421" s="18"/>
      <c r="M421" s="18"/>
      <c r="N421" s="18"/>
      <c r="O421" s="18"/>
      <c r="P421" s="18"/>
    </row>
    <row r="422" spans="4:16">
      <c r="D422" s="6"/>
      <c r="H422" s="18"/>
      <c r="I422" s="18"/>
      <c r="J422" s="18"/>
      <c r="K422" s="18"/>
      <c r="L422" s="18"/>
      <c r="M422" s="18"/>
      <c r="N422" s="18"/>
      <c r="O422" s="18"/>
      <c r="P422" s="18"/>
    </row>
    <row r="423" spans="4:16">
      <c r="D423" s="6"/>
      <c r="H423" s="18"/>
      <c r="I423" s="18"/>
      <c r="J423" s="18"/>
      <c r="K423" s="18"/>
      <c r="L423" s="18"/>
      <c r="M423" s="18"/>
      <c r="N423" s="18"/>
      <c r="O423" s="18"/>
      <c r="P423" s="18"/>
    </row>
    <row r="424" spans="4:16">
      <c r="D424" s="6"/>
      <c r="H424" s="18"/>
      <c r="I424" s="18"/>
      <c r="J424" s="18"/>
      <c r="K424" s="18"/>
      <c r="L424" s="18"/>
      <c r="M424" s="18"/>
      <c r="N424" s="18"/>
      <c r="O424" s="18"/>
      <c r="P424" s="18"/>
    </row>
    <row r="425" spans="4:16">
      <c r="D425" s="6"/>
      <c r="H425" s="18"/>
      <c r="I425" s="18"/>
      <c r="J425" s="18"/>
      <c r="K425" s="18"/>
      <c r="L425" s="18"/>
      <c r="M425" s="18"/>
      <c r="N425" s="18"/>
      <c r="O425" s="18"/>
      <c r="P425" s="18"/>
    </row>
    <row r="426" spans="4:16">
      <c r="D426" s="6"/>
      <c r="H426" s="18"/>
      <c r="I426" s="18"/>
      <c r="J426" s="18"/>
      <c r="K426" s="18"/>
      <c r="L426" s="18"/>
      <c r="M426" s="18"/>
      <c r="N426" s="18"/>
      <c r="O426" s="18"/>
      <c r="P426" s="18"/>
    </row>
    <row r="427" spans="4:16">
      <c r="D427" s="6"/>
      <c r="H427" s="18"/>
      <c r="I427" s="18"/>
      <c r="J427" s="18"/>
      <c r="K427" s="18"/>
      <c r="L427" s="18"/>
      <c r="M427" s="18"/>
      <c r="N427" s="18"/>
      <c r="O427" s="18"/>
      <c r="P427" s="18"/>
    </row>
    <row r="428" spans="4:16">
      <c r="D428" s="6"/>
      <c r="H428" s="18"/>
      <c r="I428" s="18"/>
      <c r="J428" s="18"/>
      <c r="K428" s="18"/>
      <c r="L428" s="18"/>
      <c r="M428" s="18"/>
      <c r="N428" s="18"/>
      <c r="O428" s="18"/>
      <c r="P428" s="18"/>
    </row>
    <row r="429" spans="4:16">
      <c r="D429" s="6"/>
      <c r="H429" s="18"/>
      <c r="I429" s="18"/>
      <c r="J429" s="18"/>
      <c r="K429" s="18"/>
      <c r="L429" s="18"/>
      <c r="M429" s="18"/>
      <c r="N429" s="18"/>
      <c r="O429" s="18"/>
      <c r="P429" s="18"/>
    </row>
    <row r="430" spans="4:16">
      <c r="D430" s="6"/>
      <c r="H430" s="18"/>
      <c r="I430" s="18"/>
      <c r="J430" s="18"/>
      <c r="K430" s="18"/>
      <c r="L430" s="18"/>
      <c r="M430" s="18"/>
      <c r="N430" s="18"/>
      <c r="O430" s="18"/>
      <c r="P430" s="18"/>
    </row>
    <row r="431" spans="4:16">
      <c r="D431" s="6"/>
      <c r="H431" s="18"/>
      <c r="I431" s="18"/>
      <c r="J431" s="18"/>
      <c r="K431" s="18"/>
      <c r="L431" s="18"/>
      <c r="M431" s="18"/>
      <c r="N431" s="18"/>
      <c r="O431" s="18"/>
      <c r="P431" s="18"/>
    </row>
    <row r="432" spans="4:16">
      <c r="H432" s="18"/>
      <c r="I432" s="18"/>
      <c r="J432" s="18"/>
      <c r="K432" s="18"/>
      <c r="L432" s="18"/>
      <c r="M432" s="18"/>
      <c r="N432" s="18"/>
      <c r="O432" s="18"/>
      <c r="P432" s="18"/>
    </row>
    <row r="433" spans="8:16">
      <c r="H433" s="18"/>
      <c r="I433" s="18"/>
      <c r="J433" s="18"/>
      <c r="K433" s="18"/>
      <c r="L433" s="18"/>
      <c r="M433" s="18"/>
      <c r="N433" s="18"/>
      <c r="O433" s="18"/>
      <c r="P433" s="18"/>
    </row>
    <row r="434" spans="8:16">
      <c r="H434" s="18"/>
      <c r="I434" s="18"/>
      <c r="J434" s="18"/>
      <c r="K434" s="18"/>
      <c r="L434" s="18"/>
      <c r="M434" s="18"/>
      <c r="N434" s="18"/>
      <c r="O434" s="18"/>
      <c r="P434" s="18"/>
    </row>
    <row r="435" spans="8:16">
      <c r="H435" s="18"/>
      <c r="I435" s="18"/>
      <c r="J435" s="18"/>
      <c r="K435" s="18"/>
      <c r="L435" s="18"/>
      <c r="M435" s="18"/>
      <c r="N435" s="18"/>
      <c r="O435" s="18"/>
      <c r="P435" s="18"/>
    </row>
    <row r="436" spans="8:16">
      <c r="H436" s="18"/>
      <c r="I436" s="18"/>
      <c r="J436" s="18"/>
      <c r="K436" s="18"/>
      <c r="L436" s="18"/>
      <c r="M436" s="18"/>
      <c r="N436" s="18"/>
      <c r="O436" s="18"/>
      <c r="P436" s="18"/>
    </row>
    <row r="437" spans="8:16">
      <c r="H437" s="18"/>
      <c r="I437" s="18"/>
      <c r="J437" s="18"/>
      <c r="K437" s="18"/>
      <c r="L437" s="18"/>
      <c r="M437" s="18"/>
      <c r="N437" s="18"/>
      <c r="O437" s="18"/>
      <c r="P437" s="18"/>
    </row>
    <row r="438" spans="8:16">
      <c r="H438" s="18"/>
      <c r="I438" s="18"/>
      <c r="J438" s="18"/>
      <c r="K438" s="18"/>
      <c r="L438" s="18"/>
      <c r="M438" s="18"/>
      <c r="N438" s="18"/>
      <c r="O438" s="18"/>
      <c r="P438" s="18"/>
    </row>
    <row r="439" spans="8:16">
      <c r="H439" s="18"/>
      <c r="I439" s="18"/>
      <c r="J439" s="18"/>
      <c r="K439" s="18"/>
      <c r="L439" s="18"/>
      <c r="M439" s="18"/>
      <c r="N439" s="18"/>
      <c r="O439" s="18"/>
      <c r="P439" s="18"/>
    </row>
    <row r="440" spans="8:16">
      <c r="H440" s="18"/>
      <c r="I440" s="18"/>
      <c r="J440" s="18"/>
      <c r="K440" s="18"/>
      <c r="L440" s="18"/>
      <c r="M440" s="18"/>
      <c r="N440" s="18"/>
      <c r="O440" s="18"/>
      <c r="P440" s="18"/>
    </row>
    <row r="441" spans="8:16">
      <c r="H441" s="18"/>
      <c r="I441" s="18"/>
      <c r="J441" s="18"/>
      <c r="K441" s="18"/>
      <c r="L441" s="18"/>
      <c r="M441" s="18"/>
      <c r="N441" s="18"/>
      <c r="O441" s="18"/>
      <c r="P441" s="18"/>
    </row>
    <row r="442" spans="8:16">
      <c r="H442" s="18"/>
      <c r="I442" s="18"/>
      <c r="J442" s="18"/>
      <c r="K442" s="18"/>
      <c r="L442" s="18"/>
      <c r="M442" s="18"/>
      <c r="N442" s="18"/>
      <c r="O442" s="18"/>
      <c r="P442" s="18"/>
    </row>
    <row r="443" spans="8:16">
      <c r="H443" s="18"/>
      <c r="I443" s="18"/>
      <c r="J443" s="18"/>
      <c r="K443" s="18"/>
      <c r="L443" s="18"/>
      <c r="M443" s="18"/>
      <c r="N443" s="18"/>
      <c r="O443" s="18"/>
      <c r="P443" s="18"/>
    </row>
    <row r="444" spans="8:16">
      <c r="H444" s="18"/>
      <c r="I444" s="18"/>
      <c r="J444" s="18"/>
      <c r="K444" s="18"/>
      <c r="L444" s="18"/>
      <c r="M444" s="18"/>
      <c r="N444" s="18"/>
      <c r="O444" s="18"/>
      <c r="P444" s="18"/>
    </row>
    <row r="445" spans="8:16">
      <c r="H445" s="18"/>
      <c r="I445" s="18"/>
      <c r="J445" s="18"/>
      <c r="K445" s="18"/>
      <c r="L445" s="18"/>
      <c r="M445" s="18"/>
      <c r="N445" s="18"/>
      <c r="O445" s="18"/>
      <c r="P445" s="18"/>
    </row>
    <row r="446" spans="8:16">
      <c r="H446" s="18"/>
      <c r="I446" s="18"/>
      <c r="J446" s="18"/>
      <c r="K446" s="18"/>
      <c r="L446" s="18"/>
      <c r="M446" s="18"/>
      <c r="N446" s="18"/>
      <c r="O446" s="18"/>
      <c r="P446" s="18"/>
    </row>
    <row r="447" spans="8:16">
      <c r="H447" s="18"/>
      <c r="I447" s="18"/>
      <c r="J447" s="18"/>
      <c r="K447" s="18"/>
      <c r="L447" s="18"/>
      <c r="M447" s="18"/>
      <c r="N447" s="18"/>
      <c r="O447" s="18"/>
      <c r="P447" s="18"/>
    </row>
    <row r="448" spans="8:16">
      <c r="H448" s="18"/>
      <c r="I448" s="18"/>
      <c r="J448" s="18"/>
      <c r="K448" s="18"/>
      <c r="L448" s="18"/>
      <c r="M448" s="18"/>
      <c r="N448" s="18"/>
      <c r="O448" s="18"/>
      <c r="P448" s="18"/>
    </row>
    <row r="449" spans="8:16">
      <c r="H449" s="18"/>
      <c r="I449" s="18"/>
      <c r="J449" s="18"/>
      <c r="K449" s="18"/>
      <c r="L449" s="18"/>
      <c r="M449" s="18"/>
      <c r="N449" s="18"/>
      <c r="O449" s="18"/>
      <c r="P449" s="18"/>
    </row>
    <row r="450" spans="8:16">
      <c r="H450" s="18"/>
      <c r="I450" s="18"/>
      <c r="J450" s="18"/>
      <c r="K450" s="18"/>
      <c r="L450" s="18"/>
      <c r="M450" s="18"/>
      <c r="N450" s="18"/>
      <c r="O450" s="18"/>
      <c r="P450" s="18"/>
    </row>
    <row r="451" spans="8:16">
      <c r="H451" s="18"/>
      <c r="I451" s="18"/>
      <c r="J451" s="18"/>
      <c r="K451" s="18"/>
      <c r="L451" s="18"/>
      <c r="M451" s="18"/>
      <c r="N451" s="18"/>
      <c r="O451" s="18"/>
      <c r="P451" s="18"/>
    </row>
    <row r="452" spans="8:16">
      <c r="H452" s="18"/>
      <c r="I452" s="18"/>
      <c r="J452" s="18"/>
      <c r="K452" s="18"/>
      <c r="L452" s="18"/>
      <c r="M452" s="18"/>
      <c r="N452" s="18"/>
      <c r="O452" s="18"/>
      <c r="P452" s="18"/>
    </row>
    <row r="453" spans="8:16">
      <c r="H453" s="18"/>
      <c r="I453" s="18"/>
      <c r="J453" s="18"/>
      <c r="K453" s="18"/>
      <c r="L453" s="18"/>
      <c r="M453" s="18"/>
      <c r="N453" s="18"/>
      <c r="O453" s="18"/>
      <c r="P453" s="18"/>
    </row>
    <row r="454" spans="8:16">
      <c r="H454" s="18"/>
      <c r="I454" s="18"/>
      <c r="J454" s="18"/>
      <c r="K454" s="18"/>
      <c r="L454" s="18"/>
      <c r="M454" s="18"/>
      <c r="N454" s="18"/>
      <c r="O454" s="18"/>
      <c r="P454" s="18"/>
    </row>
    <row r="455" spans="8:16">
      <c r="H455" s="18"/>
      <c r="I455" s="18"/>
      <c r="J455" s="18"/>
      <c r="K455" s="18"/>
      <c r="L455" s="18"/>
      <c r="M455" s="18"/>
      <c r="N455" s="18"/>
      <c r="O455" s="18"/>
      <c r="P455" s="18"/>
    </row>
    <row r="456" spans="8:16">
      <c r="H456" s="18"/>
      <c r="I456" s="18"/>
      <c r="J456" s="18"/>
      <c r="K456" s="18"/>
      <c r="L456" s="18"/>
      <c r="M456" s="18"/>
      <c r="N456" s="18"/>
      <c r="O456" s="18"/>
      <c r="P456" s="18"/>
    </row>
    <row r="457" spans="8:16">
      <c r="H457" s="18"/>
      <c r="I457" s="18"/>
      <c r="J457" s="18"/>
      <c r="K457" s="18"/>
      <c r="L457" s="18"/>
      <c r="M457" s="18"/>
      <c r="N457" s="18"/>
      <c r="O457" s="18"/>
      <c r="P457" s="18"/>
    </row>
    <row r="458" spans="8:16">
      <c r="H458" s="18"/>
      <c r="I458" s="18"/>
      <c r="J458" s="18"/>
      <c r="K458" s="18"/>
      <c r="L458" s="18"/>
      <c r="M458" s="18"/>
      <c r="N458" s="18"/>
      <c r="O458" s="18"/>
      <c r="P458" s="18"/>
    </row>
    <row r="459" spans="8:16">
      <c r="H459" s="18"/>
      <c r="I459" s="18"/>
      <c r="J459" s="18"/>
      <c r="K459" s="18"/>
      <c r="L459" s="18"/>
      <c r="M459" s="18"/>
      <c r="N459" s="18"/>
      <c r="O459" s="18"/>
      <c r="P459" s="18"/>
    </row>
    <row r="460" spans="8:16">
      <c r="H460" s="18"/>
      <c r="I460" s="18"/>
      <c r="J460" s="18"/>
      <c r="K460" s="18"/>
      <c r="L460" s="18"/>
      <c r="M460" s="18"/>
      <c r="N460" s="18"/>
      <c r="O460" s="18"/>
      <c r="P460" s="18"/>
    </row>
    <row r="461" spans="8:16">
      <c r="H461" s="18"/>
      <c r="I461" s="18"/>
      <c r="J461" s="18"/>
      <c r="K461" s="18"/>
      <c r="L461" s="18"/>
      <c r="M461" s="18"/>
      <c r="N461" s="18"/>
      <c r="O461" s="18"/>
      <c r="P461" s="18"/>
    </row>
    <row r="462" spans="8:16">
      <c r="H462" s="18"/>
      <c r="I462" s="18"/>
      <c r="J462" s="18"/>
      <c r="K462" s="18"/>
      <c r="L462" s="18"/>
      <c r="M462" s="18"/>
      <c r="N462" s="18"/>
      <c r="O462" s="18"/>
      <c r="P462" s="18"/>
    </row>
    <row r="463" spans="8:16">
      <c r="H463" s="18"/>
      <c r="I463" s="18"/>
      <c r="J463" s="18"/>
      <c r="K463" s="18"/>
      <c r="L463" s="18"/>
      <c r="M463" s="18"/>
      <c r="N463" s="18"/>
      <c r="O463" s="18"/>
      <c r="P463" s="18"/>
    </row>
    <row r="464" spans="8:16">
      <c r="H464" s="18"/>
      <c r="I464" s="18"/>
      <c r="J464" s="18"/>
      <c r="K464" s="18"/>
      <c r="L464" s="18"/>
      <c r="M464" s="18"/>
      <c r="N464" s="18"/>
      <c r="O464" s="18"/>
      <c r="P464" s="18"/>
    </row>
    <row r="465" spans="8:16">
      <c r="H465" s="18"/>
      <c r="I465" s="18"/>
      <c r="J465" s="18"/>
      <c r="K465" s="18"/>
      <c r="L465" s="18"/>
      <c r="M465" s="18"/>
      <c r="N465" s="18"/>
      <c r="O465" s="18"/>
      <c r="P465" s="18"/>
    </row>
    <row r="466" spans="8:16">
      <c r="H466" s="18"/>
      <c r="I466" s="18"/>
      <c r="J466" s="18"/>
      <c r="K466" s="18"/>
      <c r="L466" s="18"/>
      <c r="M466" s="18"/>
      <c r="N466" s="18"/>
      <c r="O466" s="18"/>
      <c r="P466" s="18"/>
    </row>
    <row r="467" spans="8:16">
      <c r="H467" s="18"/>
      <c r="I467" s="18"/>
      <c r="J467" s="18"/>
      <c r="K467" s="18"/>
      <c r="L467" s="18"/>
      <c r="M467" s="18"/>
      <c r="N467" s="18"/>
      <c r="O467" s="18"/>
      <c r="P467" s="18"/>
    </row>
    <row r="468" spans="8:16">
      <c r="H468" s="18"/>
      <c r="I468" s="18"/>
      <c r="J468" s="18"/>
      <c r="K468" s="18"/>
      <c r="L468" s="18"/>
      <c r="M468" s="18"/>
      <c r="N468" s="18"/>
      <c r="O468" s="18"/>
      <c r="P468" s="18"/>
    </row>
    <row r="469" spans="8:16">
      <c r="H469" s="18"/>
      <c r="I469" s="18"/>
      <c r="J469" s="18"/>
      <c r="K469" s="18"/>
      <c r="L469" s="18"/>
      <c r="M469" s="18"/>
      <c r="N469" s="18"/>
      <c r="O469" s="18"/>
      <c r="P469" s="18"/>
    </row>
    <row r="470" spans="8:16">
      <c r="H470" s="18"/>
      <c r="I470" s="18"/>
      <c r="J470" s="18"/>
      <c r="K470" s="18"/>
      <c r="L470" s="18"/>
      <c r="M470" s="18"/>
      <c r="N470" s="18"/>
      <c r="O470" s="18"/>
      <c r="P470" s="18"/>
    </row>
    <row r="471" spans="8:16">
      <c r="H471" s="18"/>
      <c r="I471" s="18"/>
      <c r="J471" s="18"/>
      <c r="K471" s="18"/>
      <c r="L471" s="18"/>
      <c r="M471" s="18"/>
      <c r="N471" s="18"/>
      <c r="O471" s="18"/>
      <c r="P471" s="18"/>
    </row>
    <row r="472" spans="8:16">
      <c r="H472" s="18"/>
      <c r="I472" s="18"/>
      <c r="J472" s="18"/>
      <c r="K472" s="18"/>
      <c r="L472" s="18"/>
      <c r="M472" s="18"/>
      <c r="N472" s="18"/>
      <c r="O472" s="18"/>
      <c r="P472" s="18"/>
    </row>
    <row r="473" spans="8:16">
      <c r="H473" s="18"/>
      <c r="I473" s="18"/>
      <c r="J473" s="18"/>
      <c r="K473" s="18"/>
      <c r="L473" s="18"/>
      <c r="M473" s="18"/>
      <c r="N473" s="18"/>
      <c r="O473" s="18"/>
      <c r="P473" s="18"/>
    </row>
    <row r="474" spans="8:16">
      <c r="H474" s="18"/>
      <c r="I474" s="18"/>
      <c r="J474" s="18"/>
      <c r="K474" s="18"/>
      <c r="L474" s="18"/>
      <c r="M474" s="18"/>
      <c r="N474" s="18"/>
      <c r="O474" s="18"/>
      <c r="P474" s="18"/>
    </row>
    <row r="475" spans="8:16">
      <c r="H475" s="18"/>
      <c r="I475" s="18"/>
      <c r="J475" s="18"/>
      <c r="K475" s="18"/>
      <c r="L475" s="18"/>
      <c r="M475" s="18"/>
      <c r="N475" s="18"/>
      <c r="O475" s="18"/>
      <c r="P475" s="18"/>
    </row>
    <row r="476" spans="8:16">
      <c r="H476" s="18"/>
      <c r="I476" s="18"/>
      <c r="J476" s="18"/>
      <c r="K476" s="18"/>
      <c r="L476" s="18"/>
      <c r="M476" s="18"/>
      <c r="N476" s="18"/>
      <c r="O476" s="18"/>
      <c r="P476" s="18"/>
    </row>
    <row r="477" spans="8:16">
      <c r="H477" s="18"/>
      <c r="I477" s="18"/>
      <c r="J477" s="18"/>
      <c r="K477" s="18"/>
      <c r="L477" s="18"/>
      <c r="M477" s="18"/>
      <c r="N477" s="18"/>
      <c r="O477" s="18"/>
      <c r="P477" s="18"/>
    </row>
    <row r="478" spans="8:16">
      <c r="H478" s="18"/>
      <c r="I478" s="18"/>
      <c r="J478" s="18"/>
      <c r="K478" s="18"/>
      <c r="L478" s="18"/>
      <c r="M478" s="18"/>
      <c r="N478" s="18"/>
      <c r="O478" s="18"/>
      <c r="P478" s="18"/>
    </row>
    <row r="479" spans="8:16">
      <c r="H479" s="18"/>
      <c r="I479" s="18"/>
      <c r="J479" s="18"/>
      <c r="K479" s="18"/>
      <c r="L479" s="18"/>
      <c r="M479" s="18"/>
      <c r="N479" s="18"/>
      <c r="O479" s="18"/>
      <c r="P479" s="18"/>
    </row>
    <row r="480" spans="8:16">
      <c r="H480" s="18"/>
      <c r="I480" s="18"/>
      <c r="J480" s="18"/>
      <c r="K480" s="18"/>
      <c r="L480" s="18"/>
      <c r="M480" s="18"/>
      <c r="N480" s="18"/>
      <c r="O480" s="18"/>
      <c r="P480" s="18"/>
    </row>
    <row r="481" spans="8:16">
      <c r="H481" s="18"/>
      <c r="I481" s="18"/>
      <c r="J481" s="18"/>
      <c r="K481" s="18"/>
      <c r="L481" s="18"/>
      <c r="M481" s="18"/>
      <c r="N481" s="18"/>
      <c r="O481" s="18"/>
      <c r="P481" s="18"/>
    </row>
  </sheetData>
  <autoFilter ref="A12:P379" xr:uid="{00000000-0009-0000-0000-00000B000000}"/>
  <mergeCells count="1">
    <mergeCell ref="F10:K10"/>
  </mergeCells>
  <phoneticPr fontId="40" type="noConversion"/>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684F7-1A99-4492-B12A-DF6F611EAAA3}">
  <sheetPr>
    <tabColor rgb="FFFFFF00"/>
  </sheetPr>
  <dimension ref="A1:P50"/>
  <sheetViews>
    <sheetView zoomScale="85" zoomScaleNormal="85" zoomScaleSheetLayoutView="85" workbookViewId="0">
      <selection activeCell="P23" sqref="P23"/>
    </sheetView>
  </sheetViews>
  <sheetFormatPr defaultColWidth="9.109375" defaultRowHeight="10.199999999999999"/>
  <cols>
    <col min="1" max="1" width="5" style="106" customWidth="1"/>
    <col min="2" max="2" width="10" style="106" customWidth="1"/>
    <col min="3" max="3" width="65.44140625" style="106" customWidth="1"/>
    <col min="4" max="4" width="6.44140625" style="106" customWidth="1"/>
    <col min="5" max="7" width="9.44140625" style="301" customWidth="1"/>
    <col min="8" max="8" width="10.88671875" style="106" customWidth="1"/>
    <col min="9" max="9" width="11.88671875" style="106" customWidth="1"/>
    <col min="10" max="10" width="9.5546875" style="106" customWidth="1"/>
    <col min="11" max="12" width="10.109375" style="106" customWidth="1"/>
    <col min="13" max="13" width="9.88671875" style="106" customWidth="1"/>
    <col min="14" max="14" width="12" style="106" customWidth="1"/>
    <col min="15" max="15" width="10.88671875" style="106" customWidth="1"/>
    <col min="16" max="16" width="11.5546875" style="106" customWidth="1"/>
    <col min="17" max="16384" width="9.109375" style="106"/>
  </cols>
  <sheetData>
    <row r="1" spans="1:16">
      <c r="B1" s="105"/>
      <c r="C1" s="105"/>
      <c r="D1" s="105"/>
      <c r="E1" s="105"/>
      <c r="F1" s="300" t="s">
        <v>35</v>
      </c>
      <c r="G1" s="297" t="s">
        <v>128</v>
      </c>
      <c r="H1" s="300"/>
      <c r="J1" s="105"/>
      <c r="K1" s="105"/>
      <c r="L1" s="105"/>
      <c r="M1" s="105"/>
      <c r="N1" s="105"/>
      <c r="O1" s="105"/>
      <c r="P1" s="105"/>
    </row>
    <row r="2" spans="1:16">
      <c r="B2" s="105"/>
      <c r="C2" s="105"/>
      <c r="D2" s="105"/>
      <c r="E2" s="105"/>
      <c r="F2" s="105" t="s">
        <v>983</v>
      </c>
      <c r="G2" s="105"/>
      <c r="I2" s="105"/>
      <c r="J2" s="105"/>
      <c r="K2" s="105"/>
      <c r="L2" s="105"/>
      <c r="M2" s="105"/>
      <c r="N2" s="105"/>
      <c r="O2" s="105"/>
      <c r="P2" s="105"/>
    </row>
    <row r="3" spans="1:16">
      <c r="C3" s="296"/>
    </row>
    <row r="4" spans="1:16">
      <c r="A4" s="106" t="str">
        <f>KS!C4</f>
        <v>Būves nosaukums/Building: Daudzīvokļu ēka / Residental building C2-10</v>
      </c>
    </row>
    <row r="5" spans="1:16">
      <c r="A5" s="106" t="str">
        <f>KS!C5</f>
        <v>Objekta nosaukums/Object: Dzīvojamās ēkas C2-10 jaunbūve/ Residential building C2-10</v>
      </c>
    </row>
    <row r="6" spans="1:16">
      <c r="A6" s="106" t="str">
        <f>KS!C6</f>
        <v>Objekta adrese/Object adress: Andrejostas iela 35, Rīga, LV-1045</v>
      </c>
      <c r="M6" s="290" t="s">
        <v>0</v>
      </c>
      <c r="O6" s="302">
        <v>0</v>
      </c>
      <c r="P6" s="303"/>
    </row>
    <row r="8" spans="1:16">
      <c r="M8" s="290"/>
      <c r="P8" s="304" t="s">
        <v>124</v>
      </c>
    </row>
    <row r="10" spans="1:16">
      <c r="A10" s="107"/>
      <c r="B10" s="107"/>
      <c r="C10" s="108"/>
      <c r="D10" s="107"/>
      <c r="E10" s="299"/>
      <c r="F10" s="1956" t="s">
        <v>15</v>
      </c>
      <c r="G10" s="1957"/>
      <c r="H10" s="1957"/>
      <c r="I10" s="1957"/>
      <c r="J10" s="1957"/>
      <c r="K10" s="1958"/>
      <c r="L10" s="285"/>
      <c r="M10" s="279"/>
      <c r="N10" s="279" t="s">
        <v>16</v>
      </c>
      <c r="O10" s="280"/>
      <c r="P10" s="281"/>
    </row>
    <row r="11" spans="1:16" ht="61.2">
      <c r="A11" s="107" t="s">
        <v>14</v>
      </c>
      <c r="B11" s="107" t="s">
        <v>36</v>
      </c>
      <c r="C11" s="108" t="s">
        <v>37</v>
      </c>
      <c r="D11" s="108" t="s">
        <v>43</v>
      </c>
      <c r="E11" s="108" t="s">
        <v>38</v>
      </c>
      <c r="F11" s="283" t="s">
        <v>40</v>
      </c>
      <c r="G11" s="283" t="s">
        <v>39</v>
      </c>
      <c r="H11" s="283" t="s">
        <v>21</v>
      </c>
      <c r="I11" s="283" t="s">
        <v>18</v>
      </c>
      <c r="J11" s="283" t="s">
        <v>17</v>
      </c>
      <c r="K11" s="283" t="s">
        <v>19</v>
      </c>
      <c r="L11" s="283" t="s">
        <v>41</v>
      </c>
      <c r="M11" s="283" t="s">
        <v>21</v>
      </c>
      <c r="N11" s="283" t="s">
        <v>18</v>
      </c>
      <c r="O11" s="283" t="s">
        <v>17</v>
      </c>
      <c r="P11" s="283" t="s">
        <v>20</v>
      </c>
    </row>
    <row r="12" spans="1:16">
      <c r="A12" s="277">
        <v>1</v>
      </c>
      <c r="B12" s="277">
        <v>2</v>
      </c>
      <c r="C12" s="277">
        <v>3</v>
      </c>
      <c r="D12" s="1818">
        <v>4</v>
      </c>
      <c r="E12" s="277">
        <v>5</v>
      </c>
      <c r="F12" s="1820">
        <f t="shared" ref="F12:J12" si="0">E12+1</f>
        <v>6</v>
      </c>
      <c r="G12" s="277">
        <f t="shared" si="0"/>
        <v>7</v>
      </c>
      <c r="H12" s="277">
        <f t="shared" si="0"/>
        <v>8</v>
      </c>
      <c r="I12" s="277">
        <f t="shared" si="0"/>
        <v>9</v>
      </c>
      <c r="J12" s="277">
        <f t="shared" si="0"/>
        <v>10</v>
      </c>
      <c r="K12" s="277">
        <f>J12+1</f>
        <v>11</v>
      </c>
      <c r="L12" s="277">
        <f t="shared" ref="L12:P12" si="1">K12+1</f>
        <v>12</v>
      </c>
      <c r="M12" s="277">
        <f t="shared" si="1"/>
        <v>13</v>
      </c>
      <c r="N12" s="277">
        <f t="shared" si="1"/>
        <v>14</v>
      </c>
      <c r="O12" s="277">
        <f t="shared" si="1"/>
        <v>15</v>
      </c>
      <c r="P12" s="277">
        <f t="shared" si="1"/>
        <v>16</v>
      </c>
    </row>
    <row r="13" spans="1:16">
      <c r="A13" s="736"/>
      <c r="B13" s="1815"/>
      <c r="C13" s="761"/>
      <c r="D13" s="1815"/>
      <c r="E13" s="1825"/>
      <c r="F13" s="1821"/>
      <c r="G13" s="711"/>
      <c r="H13" s="709"/>
      <c r="I13" s="709"/>
      <c r="J13" s="709"/>
      <c r="K13" s="712"/>
      <c r="L13" s="723"/>
      <c r="M13" s="709"/>
      <c r="N13" s="709"/>
      <c r="O13" s="709"/>
      <c r="P13" s="712"/>
    </row>
    <row r="14" spans="1:16" s="305" customFormat="1">
      <c r="A14" s="1814"/>
      <c r="B14" s="734"/>
      <c r="C14" s="665" t="s">
        <v>177</v>
      </c>
      <c r="D14" s="734"/>
      <c r="E14" s="737"/>
      <c r="F14" s="1822"/>
      <c r="G14" s="713"/>
      <c r="H14" s="652"/>
      <c r="I14" s="714"/>
      <c r="J14" s="714"/>
      <c r="K14" s="715"/>
      <c r="L14" s="724"/>
      <c r="M14" s="714"/>
      <c r="N14" s="714"/>
      <c r="O14" s="714"/>
      <c r="P14" s="715"/>
    </row>
    <row r="15" spans="1:16" s="298" customFormat="1" ht="20.399999999999999">
      <c r="A15" s="812">
        <v>1</v>
      </c>
      <c r="B15" s="658"/>
      <c r="C15" s="1740" t="s">
        <v>175</v>
      </c>
      <c r="D15" s="658" t="s">
        <v>103</v>
      </c>
      <c r="E15" s="1750">
        <v>1</v>
      </c>
      <c r="F15" s="1715"/>
      <c r="G15" s="607"/>
      <c r="H15" s="607"/>
      <c r="I15" s="608"/>
      <c r="J15" s="607"/>
      <c r="K15" s="347"/>
      <c r="L15" s="618"/>
      <c r="M15" s="349"/>
      <c r="N15" s="349"/>
      <c r="O15" s="349"/>
      <c r="P15" s="350"/>
    </row>
    <row r="16" spans="1:16" s="298" customFormat="1">
      <c r="A16" s="812"/>
      <c r="B16" s="658"/>
      <c r="C16" s="665" t="s">
        <v>2603</v>
      </c>
      <c r="D16" s="658"/>
      <c r="E16" s="1750"/>
      <c r="F16" s="1756"/>
      <c r="G16" s="606"/>
      <c r="H16" s="595"/>
      <c r="I16" s="595"/>
      <c r="J16" s="595"/>
      <c r="K16" s="728"/>
      <c r="L16" s="725"/>
      <c r="M16" s="716"/>
      <c r="N16" s="716"/>
      <c r="O16" s="716"/>
      <c r="P16" s="653"/>
    </row>
    <row r="17" spans="1:16" ht="51">
      <c r="A17" s="812">
        <f>A15+1</f>
        <v>2</v>
      </c>
      <c r="B17" s="658" t="s">
        <v>2593</v>
      </c>
      <c r="C17" s="1740" t="s">
        <v>2752</v>
      </c>
      <c r="D17" s="658" t="s">
        <v>103</v>
      </c>
      <c r="E17" s="635">
        <v>18</v>
      </c>
      <c r="F17" s="1479"/>
      <c r="G17" s="717"/>
      <c r="H17" s="717"/>
      <c r="I17" s="717"/>
      <c r="J17" s="717"/>
      <c r="K17" s="718"/>
      <c r="L17" s="322"/>
      <c r="M17" s="717"/>
      <c r="N17" s="717"/>
      <c r="O17" s="717"/>
      <c r="P17" s="718"/>
    </row>
    <row r="18" spans="1:16" ht="40.799999999999997">
      <c r="A18" s="812">
        <f>A17+1</f>
        <v>3</v>
      </c>
      <c r="B18" s="658" t="s">
        <v>2594</v>
      </c>
      <c r="C18" s="1740" t="s">
        <v>2753</v>
      </c>
      <c r="D18" s="658" t="s">
        <v>103</v>
      </c>
      <c r="E18" s="635">
        <v>3</v>
      </c>
      <c r="F18" s="1479"/>
      <c r="G18" s="717"/>
      <c r="H18" s="717"/>
      <c r="I18" s="717"/>
      <c r="J18" s="717"/>
      <c r="K18" s="718"/>
      <c r="L18" s="322"/>
      <c r="M18" s="717"/>
      <c r="N18" s="717"/>
      <c r="O18" s="717"/>
      <c r="P18" s="718"/>
    </row>
    <row r="19" spans="1:16" ht="40.799999999999997">
      <c r="A19" s="812">
        <f t="shared" ref="A19:A28" si="2">A18+1</f>
        <v>4</v>
      </c>
      <c r="B19" s="658" t="s">
        <v>2595</v>
      </c>
      <c r="C19" s="1740" t="s">
        <v>2754</v>
      </c>
      <c r="D19" s="658" t="s">
        <v>103</v>
      </c>
      <c r="E19" s="635">
        <v>3</v>
      </c>
      <c r="F19" s="1479"/>
      <c r="G19" s="717"/>
      <c r="H19" s="717"/>
      <c r="I19" s="717"/>
      <c r="J19" s="717"/>
      <c r="K19" s="718"/>
      <c r="L19" s="322"/>
      <c r="M19" s="717"/>
      <c r="N19" s="717"/>
      <c r="O19" s="717"/>
      <c r="P19" s="718"/>
    </row>
    <row r="20" spans="1:16" ht="40.799999999999997">
      <c r="A20" s="812">
        <f t="shared" si="2"/>
        <v>5</v>
      </c>
      <c r="B20" s="658" t="s">
        <v>2596</v>
      </c>
      <c r="C20" s="1740" t="s">
        <v>2755</v>
      </c>
      <c r="D20" s="658" t="s">
        <v>103</v>
      </c>
      <c r="E20" s="635">
        <v>3</v>
      </c>
      <c r="F20" s="1479"/>
      <c r="G20" s="717"/>
      <c r="H20" s="717"/>
      <c r="I20" s="717"/>
      <c r="J20" s="717"/>
      <c r="K20" s="718"/>
      <c r="L20" s="322"/>
      <c r="M20" s="717"/>
      <c r="N20" s="717"/>
      <c r="O20" s="717"/>
      <c r="P20" s="718"/>
    </row>
    <row r="21" spans="1:16" ht="40.799999999999997">
      <c r="A21" s="812">
        <f t="shared" si="2"/>
        <v>6</v>
      </c>
      <c r="B21" s="658" t="s">
        <v>2597</v>
      </c>
      <c r="C21" s="1740" t="s">
        <v>2756</v>
      </c>
      <c r="D21" s="658" t="s">
        <v>103</v>
      </c>
      <c r="E21" s="635">
        <v>3</v>
      </c>
      <c r="F21" s="1479"/>
      <c r="G21" s="717"/>
      <c r="H21" s="717"/>
      <c r="I21" s="717"/>
      <c r="J21" s="717"/>
      <c r="K21" s="718"/>
      <c r="L21" s="322"/>
      <c r="M21" s="717"/>
      <c r="N21" s="717"/>
      <c r="O21" s="717"/>
      <c r="P21" s="718"/>
    </row>
    <row r="22" spans="1:16" ht="40.799999999999997">
      <c r="A22" s="812">
        <f t="shared" si="2"/>
        <v>7</v>
      </c>
      <c r="B22" s="658" t="s">
        <v>2598</v>
      </c>
      <c r="C22" s="1740" t="s">
        <v>2756</v>
      </c>
      <c r="D22" s="658" t="s">
        <v>103</v>
      </c>
      <c r="E22" s="635">
        <v>3</v>
      </c>
      <c r="F22" s="1479"/>
      <c r="G22" s="717"/>
      <c r="H22" s="717"/>
      <c r="I22" s="717"/>
      <c r="J22" s="717"/>
      <c r="K22" s="718"/>
      <c r="L22" s="322"/>
      <c r="M22" s="717"/>
      <c r="N22" s="717"/>
      <c r="O22" s="717"/>
      <c r="P22" s="718"/>
    </row>
    <row r="23" spans="1:16" ht="40.799999999999997">
      <c r="A23" s="812">
        <f t="shared" si="2"/>
        <v>8</v>
      </c>
      <c r="B23" s="658" t="s">
        <v>2599</v>
      </c>
      <c r="C23" s="1740" t="s">
        <v>2757</v>
      </c>
      <c r="D23" s="658" t="s">
        <v>103</v>
      </c>
      <c r="E23" s="635">
        <v>9</v>
      </c>
      <c r="F23" s="1479"/>
      <c r="G23" s="717"/>
      <c r="H23" s="717"/>
      <c r="I23" s="717"/>
      <c r="J23" s="717"/>
      <c r="K23" s="718"/>
      <c r="L23" s="322"/>
      <c r="M23" s="717"/>
      <c r="N23" s="717"/>
      <c r="O23" s="717"/>
      <c r="P23" s="718"/>
    </row>
    <row r="24" spans="1:16" ht="40.799999999999997">
      <c r="A24" s="812">
        <f t="shared" si="2"/>
        <v>9</v>
      </c>
      <c r="B24" s="658" t="s">
        <v>2600</v>
      </c>
      <c r="C24" s="1740" t="s">
        <v>2758</v>
      </c>
      <c r="D24" s="658" t="s">
        <v>103</v>
      </c>
      <c r="E24" s="635">
        <v>9</v>
      </c>
      <c r="F24" s="1479"/>
      <c r="G24" s="717"/>
      <c r="H24" s="717"/>
      <c r="I24" s="717"/>
      <c r="J24" s="717"/>
      <c r="K24" s="718"/>
      <c r="L24" s="322"/>
      <c r="M24" s="717"/>
      <c r="N24" s="717"/>
      <c r="O24" s="717"/>
      <c r="P24" s="718"/>
    </row>
    <row r="25" spans="1:16" ht="40.799999999999997">
      <c r="A25" s="812">
        <f t="shared" si="2"/>
        <v>10</v>
      </c>
      <c r="B25" s="658" t="s">
        <v>2601</v>
      </c>
      <c r="C25" s="1740" t="s">
        <v>2759</v>
      </c>
      <c r="D25" s="658" t="s">
        <v>103</v>
      </c>
      <c r="E25" s="635">
        <v>3</v>
      </c>
      <c r="F25" s="1479"/>
      <c r="G25" s="717"/>
      <c r="H25" s="717"/>
      <c r="I25" s="717"/>
      <c r="J25" s="717"/>
      <c r="K25" s="718"/>
      <c r="L25" s="322"/>
      <c r="M25" s="717"/>
      <c r="N25" s="717"/>
      <c r="O25" s="717"/>
      <c r="P25" s="718"/>
    </row>
    <row r="26" spans="1:16" ht="40.799999999999997">
      <c r="A26" s="812">
        <f t="shared" si="2"/>
        <v>11</v>
      </c>
      <c r="B26" s="658" t="s">
        <v>2602</v>
      </c>
      <c r="C26" s="1740" t="s">
        <v>2760</v>
      </c>
      <c r="D26" s="658" t="s">
        <v>103</v>
      </c>
      <c r="E26" s="635">
        <v>3</v>
      </c>
      <c r="F26" s="1479"/>
      <c r="G26" s="717"/>
      <c r="H26" s="717"/>
      <c r="I26" s="717"/>
      <c r="J26" s="717"/>
      <c r="K26" s="718"/>
      <c r="L26" s="322"/>
      <c r="M26" s="717"/>
      <c r="N26" s="717"/>
      <c r="O26" s="717"/>
      <c r="P26" s="718"/>
    </row>
    <row r="27" spans="1:16" ht="40.799999999999997">
      <c r="A27" s="812">
        <f t="shared" si="2"/>
        <v>12</v>
      </c>
      <c r="B27" s="658"/>
      <c r="C27" s="1740" t="s">
        <v>2830</v>
      </c>
      <c r="D27" s="658" t="s">
        <v>103</v>
      </c>
      <c r="E27" s="635">
        <v>72</v>
      </c>
      <c r="F27" s="1718"/>
      <c r="G27" s="648"/>
      <c r="H27" s="719"/>
      <c r="I27" s="720"/>
      <c r="J27" s="719"/>
      <c r="K27" s="605"/>
      <c r="L27" s="617"/>
      <c r="M27" s="604"/>
      <c r="N27" s="604"/>
      <c r="O27" s="604"/>
      <c r="P27" s="605"/>
    </row>
    <row r="28" spans="1:16" ht="30.6">
      <c r="A28" s="812">
        <f t="shared" si="2"/>
        <v>13</v>
      </c>
      <c r="B28" s="658"/>
      <c r="C28" s="1740" t="s">
        <v>2829</v>
      </c>
      <c r="D28" s="658" t="s">
        <v>103</v>
      </c>
      <c r="E28" s="635">
        <v>72</v>
      </c>
      <c r="F28" s="1718"/>
      <c r="G28" s="648"/>
      <c r="H28" s="719"/>
      <c r="I28" s="720"/>
      <c r="J28" s="719"/>
      <c r="K28" s="605"/>
      <c r="L28" s="617"/>
      <c r="M28" s="604"/>
      <c r="N28" s="604"/>
      <c r="O28" s="604"/>
      <c r="P28" s="605"/>
    </row>
    <row r="29" spans="1:16" ht="71.400000000000006">
      <c r="A29" s="1870" t="s">
        <v>1196</v>
      </c>
      <c r="B29" s="1736"/>
      <c r="C29" s="1741" t="s">
        <v>4604</v>
      </c>
      <c r="D29" s="1736" t="s">
        <v>103</v>
      </c>
      <c r="E29" s="1799">
        <v>1</v>
      </c>
      <c r="F29" s="1718"/>
      <c r="G29" s="648"/>
      <c r="H29" s="719"/>
      <c r="I29" s="720"/>
      <c r="J29" s="719"/>
      <c r="K29" s="605"/>
      <c r="L29" s="1426"/>
      <c r="M29" s="604"/>
      <c r="N29" s="604"/>
      <c r="O29" s="604"/>
      <c r="P29" s="605"/>
    </row>
    <row r="30" spans="1:16">
      <c r="A30" s="812"/>
      <c r="B30" s="658"/>
      <c r="C30" s="1740"/>
      <c r="D30" s="658"/>
      <c r="E30" s="635"/>
      <c r="F30" s="1732"/>
      <c r="G30" s="598"/>
      <c r="H30" s="721"/>
      <c r="I30" s="721"/>
      <c r="J30" s="721"/>
      <c r="K30" s="722"/>
      <c r="L30" s="726"/>
      <c r="M30" s="721"/>
      <c r="N30" s="721"/>
      <c r="O30" s="721"/>
      <c r="P30" s="722"/>
    </row>
    <row r="31" spans="1:16">
      <c r="A31" s="812"/>
      <c r="B31" s="658"/>
      <c r="C31" s="1816" t="s">
        <v>178</v>
      </c>
      <c r="D31" s="735"/>
      <c r="E31" s="660"/>
      <c r="F31" s="1823"/>
      <c r="G31" s="649"/>
      <c r="H31" s="721"/>
      <c r="I31" s="721"/>
      <c r="J31" s="721"/>
      <c r="K31" s="722"/>
      <c r="L31" s="726"/>
      <c r="M31" s="721"/>
      <c r="N31" s="721"/>
      <c r="O31" s="721"/>
      <c r="P31" s="722"/>
    </row>
    <row r="32" spans="1:16" s="295" customFormat="1" ht="20.399999999999999">
      <c r="A32" s="812">
        <f>A28+1</f>
        <v>14</v>
      </c>
      <c r="B32" s="658" t="s">
        <v>179</v>
      </c>
      <c r="C32" s="1740" t="s">
        <v>2833</v>
      </c>
      <c r="D32" s="658" t="s">
        <v>2</v>
      </c>
      <c r="E32" s="1749">
        <v>60.71</v>
      </c>
      <c r="F32" s="1479"/>
      <c r="G32" s="717"/>
      <c r="H32" s="717"/>
      <c r="I32" s="717"/>
      <c r="J32" s="717"/>
      <c r="K32" s="718"/>
      <c r="L32" s="322"/>
      <c r="M32" s="717"/>
      <c r="N32" s="717"/>
      <c r="O32" s="717"/>
      <c r="P32" s="718"/>
    </row>
    <row r="33" spans="1:16" s="295" customFormat="1" ht="20.399999999999999">
      <c r="A33" s="812">
        <f>A32+1</f>
        <v>15</v>
      </c>
      <c r="B33" s="658" t="s">
        <v>180</v>
      </c>
      <c r="C33" s="1740" t="s">
        <v>2833</v>
      </c>
      <c r="D33" s="658" t="s">
        <v>2</v>
      </c>
      <c r="E33" s="1749">
        <v>48.58</v>
      </c>
      <c r="F33" s="1479"/>
      <c r="G33" s="717"/>
      <c r="H33" s="717"/>
      <c r="I33" s="717"/>
      <c r="J33" s="717"/>
      <c r="K33" s="718"/>
      <c r="L33" s="322"/>
      <c r="M33" s="717"/>
      <c r="N33" s="717"/>
      <c r="O33" s="717"/>
      <c r="P33" s="718"/>
    </row>
    <row r="34" spans="1:16" s="295" customFormat="1" ht="20.399999999999999">
      <c r="A34" s="812">
        <f t="shared" ref="A34:A37" si="3">A33+1</f>
        <v>16</v>
      </c>
      <c r="B34" s="658" t="s">
        <v>181</v>
      </c>
      <c r="C34" s="1740" t="s">
        <v>2833</v>
      </c>
      <c r="D34" s="658" t="s">
        <v>2</v>
      </c>
      <c r="E34" s="1749">
        <v>27.23</v>
      </c>
      <c r="F34" s="1479"/>
      <c r="G34" s="717"/>
      <c r="H34" s="717"/>
      <c r="I34" s="717"/>
      <c r="J34" s="717"/>
      <c r="K34" s="718"/>
      <c r="L34" s="322"/>
      <c r="M34" s="717"/>
      <c r="N34" s="717"/>
      <c r="O34" s="717"/>
      <c r="P34" s="718"/>
    </row>
    <row r="35" spans="1:16" s="295" customFormat="1" ht="20.399999999999999">
      <c r="A35" s="812">
        <f t="shared" si="3"/>
        <v>17</v>
      </c>
      <c r="B35" s="658" t="s">
        <v>182</v>
      </c>
      <c r="C35" s="1740" t="s">
        <v>2833</v>
      </c>
      <c r="D35" s="658" t="s">
        <v>2</v>
      </c>
      <c r="E35" s="1749">
        <v>54.46</v>
      </c>
      <c r="F35" s="1479"/>
      <c r="G35" s="717"/>
      <c r="H35" s="717"/>
      <c r="I35" s="717"/>
      <c r="J35" s="717"/>
      <c r="K35" s="718"/>
      <c r="L35" s="322"/>
      <c r="M35" s="717"/>
      <c r="N35" s="717"/>
      <c r="O35" s="717"/>
      <c r="P35" s="718"/>
    </row>
    <row r="36" spans="1:16" s="295" customFormat="1" ht="20.399999999999999">
      <c r="A36" s="812">
        <f t="shared" si="3"/>
        <v>18</v>
      </c>
      <c r="B36" s="658" t="s">
        <v>183</v>
      </c>
      <c r="C36" s="1740" t="s">
        <v>2835</v>
      </c>
      <c r="D36" s="658" t="s">
        <v>2</v>
      </c>
      <c r="E36" s="1749">
        <v>58.37</v>
      </c>
      <c r="F36" s="1479"/>
      <c r="G36" s="717"/>
      <c r="H36" s="717"/>
      <c r="I36" s="717"/>
      <c r="J36" s="717"/>
      <c r="K36" s="718"/>
      <c r="L36" s="322"/>
      <c r="M36" s="717"/>
      <c r="N36" s="717"/>
      <c r="O36" s="717"/>
      <c r="P36" s="718"/>
    </row>
    <row r="37" spans="1:16" s="295" customFormat="1" ht="20.399999999999999">
      <c r="A37" s="812">
        <f t="shared" si="3"/>
        <v>19</v>
      </c>
      <c r="B37" s="658" t="s">
        <v>184</v>
      </c>
      <c r="C37" s="1740" t="s">
        <v>2836</v>
      </c>
      <c r="D37" s="658" t="s">
        <v>2</v>
      </c>
      <c r="E37" s="1749">
        <v>44.05</v>
      </c>
      <c r="F37" s="1479"/>
      <c r="G37" s="717"/>
      <c r="H37" s="717"/>
      <c r="I37" s="717"/>
      <c r="J37" s="717"/>
      <c r="K37" s="718"/>
      <c r="L37" s="322"/>
      <c r="M37" s="717"/>
      <c r="N37" s="717"/>
      <c r="O37" s="717"/>
      <c r="P37" s="718"/>
    </row>
    <row r="38" spans="1:16" s="295" customFormat="1" ht="20.399999999999999">
      <c r="A38" s="812">
        <f>A37+1</f>
        <v>20</v>
      </c>
      <c r="B38" s="658" t="s">
        <v>185</v>
      </c>
      <c r="C38" s="1740" t="s">
        <v>2834</v>
      </c>
      <c r="D38" s="658" t="s">
        <v>2</v>
      </c>
      <c r="E38" s="1749">
        <v>157.09</v>
      </c>
      <c r="F38" s="1479"/>
      <c r="G38" s="717"/>
      <c r="H38" s="717"/>
      <c r="I38" s="717"/>
      <c r="J38" s="717"/>
      <c r="K38" s="718"/>
      <c r="L38" s="322"/>
      <c r="M38" s="717"/>
      <c r="N38" s="717"/>
      <c r="O38" s="717"/>
      <c r="P38" s="718"/>
    </row>
    <row r="39" spans="1:16" s="295" customFormat="1" ht="20.399999999999999">
      <c r="A39" s="812">
        <f>A38+1</f>
        <v>21</v>
      </c>
      <c r="B39" s="658" t="s">
        <v>186</v>
      </c>
      <c r="C39" s="1740" t="s">
        <v>2836</v>
      </c>
      <c r="D39" s="658" t="s">
        <v>2</v>
      </c>
      <c r="E39" s="1749">
        <v>347.94</v>
      </c>
      <c r="F39" s="1479"/>
      <c r="G39" s="717"/>
      <c r="H39" s="717"/>
      <c r="I39" s="717"/>
      <c r="J39" s="717"/>
      <c r="K39" s="718"/>
      <c r="L39" s="322"/>
      <c r="M39" s="717"/>
      <c r="N39" s="717"/>
      <c r="O39" s="717"/>
      <c r="P39" s="718"/>
    </row>
    <row r="40" spans="1:16" s="295" customFormat="1" ht="20.399999999999999">
      <c r="A40" s="812">
        <f t="shared" ref="A40:A41" si="4">A39+1</f>
        <v>22</v>
      </c>
      <c r="B40" s="658" t="s">
        <v>187</v>
      </c>
      <c r="C40" s="1740" t="s">
        <v>2837</v>
      </c>
      <c r="D40" s="658" t="s">
        <v>2</v>
      </c>
      <c r="E40" s="1749">
        <v>230.33</v>
      </c>
      <c r="F40" s="1479"/>
      <c r="G40" s="717"/>
      <c r="H40" s="717"/>
      <c r="I40" s="717"/>
      <c r="J40" s="717"/>
      <c r="K40" s="718"/>
      <c r="L40" s="322"/>
      <c r="M40" s="717"/>
      <c r="N40" s="717"/>
      <c r="O40" s="717"/>
      <c r="P40" s="718"/>
    </row>
    <row r="41" spans="1:16" s="295" customFormat="1" ht="20.399999999999999">
      <c r="A41" s="812">
        <f t="shared" si="4"/>
        <v>23</v>
      </c>
      <c r="B41" s="658" t="s">
        <v>756</v>
      </c>
      <c r="C41" s="1740" t="s">
        <v>2838</v>
      </c>
      <c r="D41" s="658" t="s">
        <v>2</v>
      </c>
      <c r="E41" s="1749">
        <v>11.45</v>
      </c>
      <c r="F41" s="1479"/>
      <c r="G41" s="717"/>
      <c r="H41" s="717"/>
      <c r="I41" s="717"/>
      <c r="J41" s="717"/>
      <c r="K41" s="718"/>
      <c r="L41" s="322"/>
      <c r="M41" s="717"/>
      <c r="N41" s="717"/>
      <c r="O41" s="717"/>
      <c r="P41" s="718"/>
    </row>
    <row r="42" spans="1:16" s="295" customFormat="1" ht="20.399999999999999">
      <c r="A42" s="812">
        <f>A40+1</f>
        <v>23</v>
      </c>
      <c r="B42" s="658" t="s">
        <v>2831</v>
      </c>
      <c r="C42" s="1740" t="s">
        <v>2839</v>
      </c>
      <c r="D42" s="658" t="s">
        <v>2</v>
      </c>
      <c r="E42" s="1749">
        <v>14.93</v>
      </c>
      <c r="F42" s="1479"/>
      <c r="G42" s="717"/>
      <c r="H42" s="717"/>
      <c r="I42" s="717"/>
      <c r="J42" s="717"/>
      <c r="K42" s="718"/>
      <c r="L42" s="322"/>
      <c r="M42" s="717"/>
      <c r="N42" s="717"/>
      <c r="O42" s="717"/>
      <c r="P42" s="718"/>
    </row>
    <row r="43" spans="1:16" s="295" customFormat="1" ht="20.399999999999999">
      <c r="A43" s="812">
        <f>A41+1</f>
        <v>24</v>
      </c>
      <c r="B43" s="658" t="s">
        <v>2832</v>
      </c>
      <c r="C43" s="1740" t="s">
        <v>2839</v>
      </c>
      <c r="D43" s="658" t="s">
        <v>2</v>
      </c>
      <c r="E43" s="1749">
        <v>2.23</v>
      </c>
      <c r="F43" s="1479"/>
      <c r="G43" s="717"/>
      <c r="H43" s="717"/>
      <c r="I43" s="717"/>
      <c r="J43" s="717"/>
      <c r="K43" s="718"/>
      <c r="L43" s="322"/>
      <c r="M43" s="717"/>
      <c r="N43" s="717"/>
      <c r="O43" s="717"/>
      <c r="P43" s="718"/>
    </row>
    <row r="44" spans="1:16">
      <c r="A44" s="813"/>
      <c r="B44" s="1744"/>
      <c r="C44" s="1817"/>
      <c r="D44" s="1819"/>
      <c r="E44" s="1752"/>
      <c r="F44" s="1824"/>
      <c r="G44" s="609"/>
      <c r="H44" s="610"/>
      <c r="I44" s="611"/>
      <c r="J44" s="611"/>
      <c r="K44" s="732"/>
      <c r="L44" s="733"/>
      <c r="M44" s="612"/>
      <c r="N44" s="612"/>
      <c r="O44" s="612"/>
      <c r="P44" s="613"/>
    </row>
    <row r="45" spans="1:16" s="261" customFormat="1">
      <c r="A45" s="490"/>
      <c r="B45" s="491"/>
      <c r="C45" s="492" t="s">
        <v>29</v>
      </c>
      <c r="D45" s="493"/>
      <c r="E45" s="614"/>
      <c r="F45" s="521"/>
      <c r="G45" s="521"/>
      <c r="H45" s="521"/>
      <c r="I45" s="521"/>
      <c r="J45" s="521"/>
      <c r="K45" s="521"/>
      <c r="L45" s="524">
        <f>SUM($L$13:L44)</f>
        <v>0</v>
      </c>
      <c r="M45" s="524">
        <f>SUM($M$13:M44)</f>
        <v>0</v>
      </c>
      <c r="N45" s="524">
        <f>SUM($N$13:N44)</f>
        <v>0</v>
      </c>
      <c r="O45" s="524">
        <f>SUM($O$13:O44)</f>
        <v>0</v>
      </c>
      <c r="P45" s="525">
        <f>SUM($P$13:P44)</f>
        <v>0</v>
      </c>
    </row>
    <row r="46" spans="1:16">
      <c r="D46" s="307"/>
      <c r="E46" s="307"/>
      <c r="F46" s="307"/>
      <c r="G46" s="307"/>
      <c r="I46" s="307"/>
      <c r="J46" s="307"/>
      <c r="K46" s="307"/>
      <c r="L46" s="307"/>
      <c r="M46" s="308"/>
      <c r="N46" s="308"/>
      <c r="O46" s="308"/>
      <c r="P46" s="308"/>
    </row>
    <row r="47" spans="1:16">
      <c r="C47" s="296"/>
      <c r="D47" s="309"/>
      <c r="E47" s="309"/>
      <c r="F47" s="309"/>
      <c r="G47" s="309"/>
      <c r="H47" s="309"/>
      <c r="I47" s="309"/>
      <c r="J47" s="309"/>
      <c r="K47" s="310"/>
      <c r="L47" s="310"/>
      <c r="M47" s="311"/>
      <c r="N47" s="311"/>
      <c r="O47" s="311"/>
      <c r="P47" s="311"/>
    </row>
    <row r="48" spans="1:16">
      <c r="C48" s="296"/>
    </row>
    <row r="49" spans="3:3">
      <c r="C49" s="296"/>
    </row>
    <row r="50" spans="3:3">
      <c r="C50" s="295"/>
    </row>
  </sheetData>
  <autoFilter ref="A12:P47" xr:uid="{5B9684F7-1A99-4492-B12A-DF6F611EAAA3}"/>
  <mergeCells count="1">
    <mergeCell ref="F10:K10"/>
  </mergeCells>
  <phoneticPr fontId="40" type="noConversion"/>
  <dataValidations count="1">
    <dataValidation allowBlank="1" showErrorMessage="1" errorTitle="Nemainīt!" error="Visus datus rakstīt blakus tabulā" promptTitle="Nerakstam" prompt="Šeit ir tikai formulas" sqref="E14 HJ14:HK15 RF14:RG15 ABB14:ABC15 AKX14:AKY15 AUT14:AUU15 BEP14:BEQ15 BOL14:BOM15 BYH14:BYI15 CID14:CIE15 CRZ14:CSA15 DBV14:DBW15 DLR14:DLS15 DVN14:DVO15 EFJ14:EFK15 EPF14:EPG15 EZB14:EZC15 FIX14:FIY15 FST14:FSU15 GCP14:GCQ15 GML14:GMM15 GWH14:GWI15 HGD14:HGE15 HPZ14:HQA15 HZV14:HZW15 IJR14:IJS15 ITN14:ITO15 JDJ14:JDK15 JNF14:JNG15 JXB14:JXC15 KGX14:KGY15 KQT14:KQU15 LAP14:LAQ15 LKL14:LKM15 LUH14:LUI15 MED14:MEE15 MNZ14:MOA15 MXV14:MXW15 NHR14:NHS15 NRN14:NRO15 OBJ14:OBK15 OLF14:OLG15 OVB14:OVC15 PEX14:PEY15 POT14:POU15 PYP14:PYQ15 QIL14:QIM15 QSH14:QSI15 RCD14:RCE15 RLZ14:RMA15 RVV14:RVW15 SFR14:SFS15 SPN14:SPO15 SZJ14:SZK15 TJF14:TJG15 TTB14:TTC15 UCX14:UCY15 UMT14:UMU15 UWP14:UWQ15 VGL14:VGM15 VQH14:VQI15 WAD14:WAE15 WJZ14:WKA15 WTV14:WTW15 F14:G15" xr:uid="{146FB0FA-6695-4E5A-89B6-BCABC566BC19}"/>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A7FF1-7DCC-4F40-8394-1818D2299815}">
  <sheetPr>
    <tabColor rgb="FFFFFF00"/>
  </sheetPr>
  <dimension ref="A1:P466"/>
  <sheetViews>
    <sheetView zoomScale="85" zoomScaleNormal="85" zoomScaleSheetLayoutView="70" workbookViewId="0">
      <selection activeCell="N132" sqref="N132"/>
    </sheetView>
  </sheetViews>
  <sheetFormatPr defaultColWidth="9.109375" defaultRowHeight="13.2"/>
  <cols>
    <col min="1" max="1" width="5" style="11" customWidth="1"/>
    <col min="2" max="2" width="6.88671875" style="12" bestFit="1" customWidth="1"/>
    <col min="3" max="3" width="66.441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33203125" style="11" customWidth="1"/>
    <col min="14" max="15" width="12" style="11" customWidth="1"/>
    <col min="16" max="16" width="11.5546875" style="11" customWidth="1"/>
    <col min="17" max="16384" width="9.109375" style="11"/>
  </cols>
  <sheetData>
    <row r="1" spans="1:16">
      <c r="B1" s="7"/>
      <c r="C1" s="8"/>
      <c r="D1" s="8"/>
      <c r="E1" s="8"/>
      <c r="F1" s="9" t="s">
        <v>35</v>
      </c>
      <c r="G1" s="10" t="s">
        <v>129</v>
      </c>
      <c r="H1" s="9"/>
      <c r="J1" s="8"/>
      <c r="K1" s="8"/>
      <c r="L1" s="8"/>
      <c r="M1" s="8"/>
      <c r="N1" s="8"/>
      <c r="O1" s="8"/>
      <c r="P1" s="8"/>
    </row>
    <row r="2" spans="1:16">
      <c r="B2" s="7"/>
      <c r="C2" s="8"/>
      <c r="D2" s="8"/>
      <c r="E2" s="8"/>
      <c r="F2" s="8" t="s">
        <v>982</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c r="A13" s="761"/>
      <c r="B13" s="761"/>
      <c r="C13" s="761"/>
      <c r="D13" s="738"/>
      <c r="E13" s="761"/>
      <c r="F13" s="752"/>
      <c r="G13" s="710"/>
      <c r="H13" s="710"/>
      <c r="I13" s="710"/>
      <c r="J13" s="710"/>
      <c r="K13" s="741"/>
      <c r="L13" s="752"/>
      <c r="M13" s="710"/>
      <c r="N13" s="710"/>
      <c r="O13" s="710"/>
      <c r="P13" s="741"/>
    </row>
    <row r="14" spans="1:16" s="30" customFormat="1" ht="20.399999999999999">
      <c r="A14" s="764"/>
      <c r="B14" s="644" t="s">
        <v>3201</v>
      </c>
      <c r="C14" s="665" t="s">
        <v>3202</v>
      </c>
      <c r="D14" s="1414" t="s">
        <v>214</v>
      </c>
      <c r="E14" s="1747">
        <v>235</v>
      </c>
      <c r="F14" s="1466"/>
      <c r="G14" s="652"/>
      <c r="H14" s="652"/>
      <c r="I14" s="652"/>
      <c r="J14" s="652"/>
      <c r="K14" s="653"/>
      <c r="L14" s="654"/>
      <c r="M14" s="652"/>
      <c r="N14" s="652"/>
      <c r="O14" s="652"/>
      <c r="P14" s="653"/>
    </row>
    <row r="15" spans="1:16" s="30" customFormat="1" ht="20.399999999999999">
      <c r="A15" s="762">
        <v>1</v>
      </c>
      <c r="B15" s="644"/>
      <c r="C15" s="1826" t="s">
        <v>3307</v>
      </c>
      <c r="D15" s="659" t="s">
        <v>4473</v>
      </c>
      <c r="E15" s="1843">
        <v>235</v>
      </c>
      <c r="F15" s="1714"/>
      <c r="G15" s="601"/>
      <c r="H15" s="602"/>
      <c r="I15" s="602"/>
      <c r="J15" s="602"/>
      <c r="K15" s="605"/>
      <c r="L15" s="753"/>
      <c r="M15" s="600"/>
      <c r="N15" s="600"/>
      <c r="O15" s="600"/>
      <c r="P15" s="745"/>
    </row>
    <row r="16" spans="1:16" s="30" customFormat="1" ht="30.6">
      <c r="A16" s="762">
        <f>A15+1</f>
        <v>2</v>
      </c>
      <c r="B16" s="644"/>
      <c r="C16" s="1826" t="s">
        <v>3308</v>
      </c>
      <c r="D16" s="659" t="s">
        <v>4473</v>
      </c>
      <c r="E16" s="1843">
        <v>235</v>
      </c>
      <c r="F16" s="1714"/>
      <c r="G16" s="601"/>
      <c r="H16" s="602"/>
      <c r="I16" s="602"/>
      <c r="J16" s="602"/>
      <c r="K16" s="605"/>
      <c r="L16" s="753"/>
      <c r="M16" s="600"/>
      <c r="N16" s="600"/>
      <c r="O16" s="600"/>
      <c r="P16" s="745"/>
    </row>
    <row r="17" spans="1:16" s="30" customFormat="1" ht="30.6">
      <c r="A17" s="762">
        <f t="shared" ref="A17:A18" si="1">A16+1</f>
        <v>3</v>
      </c>
      <c r="B17" s="644"/>
      <c r="C17" s="1826" t="s">
        <v>3309</v>
      </c>
      <c r="D17" s="659" t="s">
        <v>4473</v>
      </c>
      <c r="E17" s="1843">
        <v>235</v>
      </c>
      <c r="F17" s="1714"/>
      <c r="G17" s="601"/>
      <c r="H17" s="602"/>
      <c r="I17" s="602"/>
      <c r="J17" s="602"/>
      <c r="K17" s="605"/>
      <c r="L17" s="753"/>
      <c r="M17" s="600"/>
      <c r="N17" s="600"/>
      <c r="O17" s="600"/>
      <c r="P17" s="745"/>
    </row>
    <row r="18" spans="1:16" s="30" customFormat="1" ht="20.399999999999999">
      <c r="A18" s="762">
        <f t="shared" si="1"/>
        <v>4</v>
      </c>
      <c r="B18" s="644"/>
      <c r="C18" s="1826" t="s">
        <v>3310</v>
      </c>
      <c r="D18" s="659" t="s">
        <v>4473</v>
      </c>
      <c r="E18" s="1843">
        <v>235</v>
      </c>
      <c r="F18" s="1714"/>
      <c r="G18" s="601"/>
      <c r="H18" s="602"/>
      <c r="I18" s="602"/>
      <c r="J18" s="602"/>
      <c r="K18" s="605"/>
      <c r="L18" s="753"/>
      <c r="M18" s="600"/>
      <c r="N18" s="600"/>
      <c r="O18" s="600"/>
      <c r="P18" s="745"/>
    </row>
    <row r="19" spans="1:16" s="30" customFormat="1">
      <c r="A19" s="762"/>
      <c r="B19" s="644"/>
      <c r="C19" s="1827"/>
      <c r="D19" s="659"/>
      <c r="E19" s="1843"/>
      <c r="F19" s="1466"/>
      <c r="G19" s="652"/>
      <c r="H19" s="652"/>
      <c r="I19" s="652"/>
      <c r="J19" s="652"/>
      <c r="K19" s="653"/>
      <c r="L19" s="654"/>
      <c r="M19" s="652"/>
      <c r="N19" s="652"/>
      <c r="O19" s="652"/>
      <c r="P19" s="653"/>
    </row>
    <row r="20" spans="1:16" s="30" customFormat="1" ht="20.399999999999999">
      <c r="A20" s="764"/>
      <c r="B20" s="644" t="s">
        <v>3203</v>
      </c>
      <c r="C20" s="665" t="s">
        <v>3202</v>
      </c>
      <c r="D20" s="1414" t="s">
        <v>214</v>
      </c>
      <c r="E20" s="1747">
        <v>121</v>
      </c>
      <c r="F20" s="1466"/>
      <c r="G20" s="652"/>
      <c r="H20" s="652"/>
      <c r="I20" s="652"/>
      <c r="J20" s="652"/>
      <c r="K20" s="653"/>
      <c r="L20" s="654"/>
      <c r="M20" s="652"/>
      <c r="N20" s="652"/>
      <c r="O20" s="652"/>
      <c r="P20" s="653"/>
    </row>
    <row r="21" spans="1:16" s="30" customFormat="1" ht="20.399999999999999">
      <c r="A21" s="762">
        <f>A18+1</f>
        <v>5</v>
      </c>
      <c r="B21" s="644"/>
      <c r="C21" s="1826" t="s">
        <v>3307</v>
      </c>
      <c r="D21" s="659" t="s">
        <v>4473</v>
      </c>
      <c r="E21" s="1843">
        <v>121</v>
      </c>
      <c r="F21" s="1714"/>
      <c r="G21" s="601"/>
      <c r="H21" s="602"/>
      <c r="I21" s="602"/>
      <c r="J21" s="602"/>
      <c r="K21" s="605"/>
      <c r="L21" s="753"/>
      <c r="M21" s="600"/>
      <c r="N21" s="600"/>
      <c r="O21" s="600"/>
      <c r="P21" s="745"/>
    </row>
    <row r="22" spans="1:16" s="30" customFormat="1" ht="30.6">
      <c r="A22" s="762">
        <f>A21+1</f>
        <v>6</v>
      </c>
      <c r="B22" s="644"/>
      <c r="C22" s="1826" t="s">
        <v>3308</v>
      </c>
      <c r="D22" s="659" t="s">
        <v>4473</v>
      </c>
      <c r="E22" s="1843">
        <v>121</v>
      </c>
      <c r="F22" s="1714"/>
      <c r="G22" s="601"/>
      <c r="H22" s="602"/>
      <c r="I22" s="602"/>
      <c r="J22" s="602"/>
      <c r="K22" s="605"/>
      <c r="L22" s="753"/>
      <c r="M22" s="600"/>
      <c r="N22" s="600"/>
      <c r="O22" s="600"/>
      <c r="P22" s="745"/>
    </row>
    <row r="23" spans="1:16" s="30" customFormat="1" ht="30.6">
      <c r="A23" s="762">
        <f t="shared" ref="A23:A24" si="2">A22+1</f>
        <v>7</v>
      </c>
      <c r="B23" s="644"/>
      <c r="C23" s="1826" t="s">
        <v>3309</v>
      </c>
      <c r="D23" s="659" t="s">
        <v>4473</v>
      </c>
      <c r="E23" s="1843">
        <v>121</v>
      </c>
      <c r="F23" s="1714"/>
      <c r="G23" s="601"/>
      <c r="H23" s="602"/>
      <c r="I23" s="602"/>
      <c r="J23" s="602"/>
      <c r="K23" s="605"/>
      <c r="L23" s="753"/>
      <c r="M23" s="600"/>
      <c r="N23" s="600"/>
      <c r="O23" s="600"/>
      <c r="P23" s="745"/>
    </row>
    <row r="24" spans="1:16" s="30" customFormat="1" ht="20.399999999999999">
      <c r="A24" s="762">
        <f t="shared" si="2"/>
        <v>8</v>
      </c>
      <c r="B24" s="644"/>
      <c r="C24" s="1826" t="s">
        <v>3310</v>
      </c>
      <c r="D24" s="659" t="s">
        <v>4473</v>
      </c>
      <c r="E24" s="1843">
        <v>121</v>
      </c>
      <c r="F24" s="1714"/>
      <c r="G24" s="601"/>
      <c r="H24" s="602"/>
      <c r="I24" s="602"/>
      <c r="J24" s="602"/>
      <c r="K24" s="605"/>
      <c r="L24" s="753"/>
      <c r="M24" s="600"/>
      <c r="N24" s="600"/>
      <c r="O24" s="600"/>
      <c r="P24" s="745"/>
    </row>
    <row r="25" spans="1:16" s="30" customFormat="1">
      <c r="A25" s="762"/>
      <c r="B25" s="644"/>
      <c r="C25" s="1826"/>
      <c r="D25" s="659"/>
      <c r="E25" s="1843"/>
      <c r="F25" s="1466"/>
      <c r="G25" s="652"/>
      <c r="H25" s="652"/>
      <c r="I25" s="652"/>
      <c r="J25" s="652"/>
      <c r="K25" s="653"/>
      <c r="L25" s="654"/>
      <c r="M25" s="652"/>
      <c r="N25" s="652"/>
      <c r="O25" s="652"/>
      <c r="P25" s="653"/>
    </row>
    <row r="26" spans="1:16" s="30" customFormat="1" ht="20.399999999999999">
      <c r="A26" s="764"/>
      <c r="B26" s="644" t="s">
        <v>3204</v>
      </c>
      <c r="C26" s="665" t="s">
        <v>3205</v>
      </c>
      <c r="D26" s="1414" t="s">
        <v>214</v>
      </c>
      <c r="E26" s="1747">
        <v>42</v>
      </c>
      <c r="F26" s="1466"/>
      <c r="G26" s="652"/>
      <c r="H26" s="652"/>
      <c r="I26" s="652"/>
      <c r="J26" s="652"/>
      <c r="K26" s="653"/>
      <c r="L26" s="654"/>
      <c r="M26" s="652"/>
      <c r="N26" s="652"/>
      <c r="O26" s="652"/>
      <c r="P26" s="653"/>
    </row>
    <row r="27" spans="1:16" s="30" customFormat="1" ht="20.399999999999999">
      <c r="A27" s="762">
        <f>A24+1</f>
        <v>9</v>
      </c>
      <c r="B27" s="644"/>
      <c r="C27" s="1826" t="s">
        <v>3307</v>
      </c>
      <c r="D27" s="659" t="s">
        <v>4473</v>
      </c>
      <c r="E27" s="1843">
        <v>42</v>
      </c>
      <c r="F27" s="1714"/>
      <c r="G27" s="601"/>
      <c r="H27" s="602"/>
      <c r="I27" s="602"/>
      <c r="J27" s="602"/>
      <c r="K27" s="605"/>
      <c r="L27" s="753"/>
      <c r="M27" s="600"/>
      <c r="N27" s="600"/>
      <c r="O27" s="600"/>
      <c r="P27" s="745"/>
    </row>
    <row r="28" spans="1:16" s="30" customFormat="1" ht="30.6">
      <c r="A28" s="762">
        <f>A27+1</f>
        <v>10</v>
      </c>
      <c r="B28" s="644"/>
      <c r="C28" s="1826" t="s">
        <v>3308</v>
      </c>
      <c r="D28" s="659" t="s">
        <v>4473</v>
      </c>
      <c r="E28" s="1843">
        <v>42</v>
      </c>
      <c r="F28" s="1714"/>
      <c r="G28" s="601"/>
      <c r="H28" s="602"/>
      <c r="I28" s="602"/>
      <c r="J28" s="602"/>
      <c r="K28" s="605"/>
      <c r="L28" s="753"/>
      <c r="M28" s="600"/>
      <c r="N28" s="600"/>
      <c r="O28" s="600"/>
      <c r="P28" s="745"/>
    </row>
    <row r="29" spans="1:16" s="30" customFormat="1" ht="30.6">
      <c r="A29" s="762">
        <f t="shared" ref="A29:A30" si="3">A28+1</f>
        <v>11</v>
      </c>
      <c r="B29" s="644"/>
      <c r="C29" s="1826" t="s">
        <v>3309</v>
      </c>
      <c r="D29" s="659" t="s">
        <v>4473</v>
      </c>
      <c r="E29" s="1843">
        <v>42</v>
      </c>
      <c r="F29" s="1714"/>
      <c r="G29" s="601"/>
      <c r="H29" s="602"/>
      <c r="I29" s="602"/>
      <c r="J29" s="602"/>
      <c r="K29" s="605"/>
      <c r="L29" s="753"/>
      <c r="M29" s="600"/>
      <c r="N29" s="600"/>
      <c r="O29" s="600"/>
      <c r="P29" s="745"/>
    </row>
    <row r="30" spans="1:16" s="30" customFormat="1" ht="20.399999999999999">
      <c r="A30" s="762">
        <f t="shared" si="3"/>
        <v>12</v>
      </c>
      <c r="B30" s="644"/>
      <c r="C30" s="1826" t="s">
        <v>3310</v>
      </c>
      <c r="D30" s="659" t="s">
        <v>4473</v>
      </c>
      <c r="E30" s="1843">
        <v>42</v>
      </c>
      <c r="F30" s="1714"/>
      <c r="G30" s="601"/>
      <c r="H30" s="602"/>
      <c r="I30" s="602"/>
      <c r="J30" s="602"/>
      <c r="K30" s="605"/>
      <c r="L30" s="753"/>
      <c r="M30" s="600"/>
      <c r="N30" s="600"/>
      <c r="O30" s="600"/>
      <c r="P30" s="745"/>
    </row>
    <row r="31" spans="1:16" s="30" customFormat="1">
      <c r="A31" s="762"/>
      <c r="B31" s="644"/>
      <c r="C31" s="1826"/>
      <c r="D31" s="659"/>
      <c r="E31" s="1843"/>
      <c r="F31" s="1466"/>
      <c r="G31" s="652"/>
      <c r="H31" s="652"/>
      <c r="I31" s="652"/>
      <c r="J31" s="652"/>
      <c r="K31" s="653"/>
      <c r="L31" s="654"/>
      <c r="M31" s="652"/>
      <c r="N31" s="652"/>
      <c r="O31" s="652"/>
      <c r="P31" s="653"/>
    </row>
    <row r="32" spans="1:16" s="30" customFormat="1" ht="20.399999999999999">
      <c r="A32" s="764"/>
      <c r="B32" s="644" t="s">
        <v>3206</v>
      </c>
      <c r="C32" s="665" t="s">
        <v>3207</v>
      </c>
      <c r="D32" s="1414" t="s">
        <v>214</v>
      </c>
      <c r="E32" s="1747">
        <v>49</v>
      </c>
      <c r="F32" s="1466"/>
      <c r="G32" s="652"/>
      <c r="H32" s="652"/>
      <c r="I32" s="652"/>
      <c r="J32" s="652"/>
      <c r="K32" s="653"/>
      <c r="L32" s="654"/>
      <c r="M32" s="652"/>
      <c r="N32" s="652"/>
      <c r="O32" s="652"/>
      <c r="P32" s="653"/>
    </row>
    <row r="33" spans="1:16" s="30" customFormat="1" ht="20.399999999999999">
      <c r="A33" s="762">
        <f>A30+1</f>
        <v>13</v>
      </c>
      <c r="B33" s="644"/>
      <c r="C33" s="1826" t="s">
        <v>3307</v>
      </c>
      <c r="D33" s="659" t="s">
        <v>4473</v>
      </c>
      <c r="E33" s="1843">
        <v>49</v>
      </c>
      <c r="F33" s="1714"/>
      <c r="G33" s="601"/>
      <c r="H33" s="602"/>
      <c r="I33" s="602"/>
      <c r="J33" s="602"/>
      <c r="K33" s="605"/>
      <c r="L33" s="753"/>
      <c r="M33" s="600"/>
      <c r="N33" s="600"/>
      <c r="O33" s="600"/>
      <c r="P33" s="745"/>
    </row>
    <row r="34" spans="1:16" s="30" customFormat="1" ht="30.6">
      <c r="A34" s="762">
        <f>A33+1</f>
        <v>14</v>
      </c>
      <c r="B34" s="644"/>
      <c r="C34" s="1826" t="s">
        <v>3308</v>
      </c>
      <c r="D34" s="659" t="s">
        <v>4473</v>
      </c>
      <c r="E34" s="1843">
        <v>49</v>
      </c>
      <c r="F34" s="1714"/>
      <c r="G34" s="601"/>
      <c r="H34" s="602"/>
      <c r="I34" s="602"/>
      <c r="J34" s="602"/>
      <c r="K34" s="605"/>
      <c r="L34" s="753"/>
      <c r="M34" s="600"/>
      <c r="N34" s="600"/>
      <c r="O34" s="600"/>
      <c r="P34" s="745"/>
    </row>
    <row r="35" spans="1:16" s="30" customFormat="1" ht="30.6">
      <c r="A35" s="762">
        <f t="shared" ref="A35:A36" si="4">A34+1</f>
        <v>15</v>
      </c>
      <c r="B35" s="644"/>
      <c r="C35" s="1826" t="s">
        <v>3309</v>
      </c>
      <c r="D35" s="659" t="s">
        <v>4473</v>
      </c>
      <c r="E35" s="1843">
        <v>49</v>
      </c>
      <c r="F35" s="1714"/>
      <c r="G35" s="601"/>
      <c r="H35" s="602"/>
      <c r="I35" s="602"/>
      <c r="J35" s="602"/>
      <c r="K35" s="605"/>
      <c r="L35" s="753"/>
      <c r="M35" s="600"/>
      <c r="N35" s="600"/>
      <c r="O35" s="600"/>
      <c r="P35" s="745"/>
    </row>
    <row r="36" spans="1:16" s="30" customFormat="1" ht="20.399999999999999">
      <c r="A36" s="762">
        <f t="shared" si="4"/>
        <v>16</v>
      </c>
      <c r="B36" s="644"/>
      <c r="C36" s="1826" t="s">
        <v>3310</v>
      </c>
      <c r="D36" s="659" t="s">
        <v>4473</v>
      </c>
      <c r="E36" s="1843">
        <v>49</v>
      </c>
      <c r="F36" s="1714"/>
      <c r="G36" s="601"/>
      <c r="H36" s="602"/>
      <c r="I36" s="602"/>
      <c r="J36" s="602"/>
      <c r="K36" s="605"/>
      <c r="L36" s="753"/>
      <c r="M36" s="600"/>
      <c r="N36" s="600"/>
      <c r="O36" s="600"/>
      <c r="P36" s="745"/>
    </row>
    <row r="37" spans="1:16" s="30" customFormat="1">
      <c r="A37" s="762"/>
      <c r="B37" s="644"/>
      <c r="C37" s="1407"/>
      <c r="D37" s="659"/>
      <c r="E37" s="1843"/>
      <c r="F37" s="1466"/>
      <c r="G37" s="652"/>
      <c r="H37" s="652"/>
      <c r="I37" s="652"/>
      <c r="J37" s="652"/>
      <c r="K37" s="653"/>
      <c r="L37" s="654"/>
      <c r="M37" s="652"/>
      <c r="N37" s="652"/>
      <c r="O37" s="652"/>
      <c r="P37" s="653"/>
    </row>
    <row r="38" spans="1:16" s="30" customFormat="1" ht="20.399999999999999">
      <c r="A38" s="764"/>
      <c r="B38" s="644" t="s">
        <v>3208</v>
      </c>
      <c r="C38" s="665" t="s">
        <v>3207</v>
      </c>
      <c r="D38" s="1414" t="s">
        <v>214</v>
      </c>
      <c r="E38" s="1747">
        <v>98</v>
      </c>
      <c r="F38" s="1466"/>
      <c r="G38" s="652"/>
      <c r="H38" s="652"/>
      <c r="I38" s="652"/>
      <c r="J38" s="652"/>
      <c r="K38" s="653"/>
      <c r="L38" s="654"/>
      <c r="M38" s="652"/>
      <c r="N38" s="652"/>
      <c r="O38" s="652"/>
      <c r="P38" s="653"/>
    </row>
    <row r="39" spans="1:16" s="30" customFormat="1" ht="20.399999999999999">
      <c r="A39" s="762">
        <f>A36+1</f>
        <v>17</v>
      </c>
      <c r="B39" s="644"/>
      <c r="C39" s="1826" t="s">
        <v>3307</v>
      </c>
      <c r="D39" s="659" t="s">
        <v>4473</v>
      </c>
      <c r="E39" s="1843">
        <v>98</v>
      </c>
      <c r="F39" s="1714"/>
      <c r="G39" s="601"/>
      <c r="H39" s="602"/>
      <c r="I39" s="602"/>
      <c r="J39" s="602"/>
      <c r="K39" s="605"/>
      <c r="L39" s="753"/>
      <c r="M39" s="600"/>
      <c r="N39" s="600"/>
      <c r="O39" s="600"/>
      <c r="P39" s="745"/>
    </row>
    <row r="40" spans="1:16" s="30" customFormat="1" ht="30.6">
      <c r="A40" s="762">
        <f>A39+1</f>
        <v>18</v>
      </c>
      <c r="B40" s="644"/>
      <c r="C40" s="1826" t="s">
        <v>3308</v>
      </c>
      <c r="D40" s="659" t="s">
        <v>4473</v>
      </c>
      <c r="E40" s="1843">
        <v>98</v>
      </c>
      <c r="F40" s="1714"/>
      <c r="G40" s="601"/>
      <c r="H40" s="602"/>
      <c r="I40" s="602"/>
      <c r="J40" s="602"/>
      <c r="K40" s="605"/>
      <c r="L40" s="753"/>
      <c r="M40" s="600"/>
      <c r="N40" s="600"/>
      <c r="O40" s="600"/>
      <c r="P40" s="745"/>
    </row>
    <row r="41" spans="1:16" s="30" customFormat="1" ht="30.6">
      <c r="A41" s="762">
        <f t="shared" ref="A41:A42" si="5">A40+1</f>
        <v>19</v>
      </c>
      <c r="B41" s="644"/>
      <c r="C41" s="1826" t="s">
        <v>3309</v>
      </c>
      <c r="D41" s="659" t="s">
        <v>4473</v>
      </c>
      <c r="E41" s="1843">
        <v>98</v>
      </c>
      <c r="F41" s="1714"/>
      <c r="G41" s="601"/>
      <c r="H41" s="602"/>
      <c r="I41" s="602"/>
      <c r="J41" s="602"/>
      <c r="K41" s="605"/>
      <c r="L41" s="753"/>
      <c r="M41" s="600"/>
      <c r="N41" s="600"/>
      <c r="O41" s="600"/>
      <c r="P41" s="745"/>
    </row>
    <row r="42" spans="1:16" s="30" customFormat="1" ht="20.399999999999999">
      <c r="A42" s="762">
        <f t="shared" si="5"/>
        <v>20</v>
      </c>
      <c r="B42" s="644"/>
      <c r="C42" s="1826" t="s">
        <v>3310</v>
      </c>
      <c r="D42" s="659" t="s">
        <v>4473</v>
      </c>
      <c r="E42" s="1843">
        <v>98</v>
      </c>
      <c r="F42" s="1714"/>
      <c r="G42" s="601"/>
      <c r="H42" s="602"/>
      <c r="I42" s="602"/>
      <c r="J42" s="602"/>
      <c r="K42" s="605"/>
      <c r="L42" s="753"/>
      <c r="M42" s="600"/>
      <c r="N42" s="600"/>
      <c r="O42" s="600"/>
      <c r="P42" s="745"/>
    </row>
    <row r="43" spans="1:16" s="30" customFormat="1">
      <c r="A43" s="762"/>
      <c r="B43" s="644"/>
      <c r="C43" s="1407"/>
      <c r="D43" s="659"/>
      <c r="E43" s="1843"/>
      <c r="F43" s="1466"/>
      <c r="G43" s="652"/>
      <c r="H43" s="652"/>
      <c r="I43" s="652"/>
      <c r="J43" s="652"/>
      <c r="K43" s="653"/>
      <c r="L43" s="654"/>
      <c r="M43" s="652"/>
      <c r="N43" s="652"/>
      <c r="O43" s="652"/>
      <c r="P43" s="653"/>
    </row>
    <row r="44" spans="1:16" s="30" customFormat="1" ht="20.399999999999999">
      <c r="A44" s="764"/>
      <c r="B44" s="644" t="s">
        <v>3209</v>
      </c>
      <c r="C44" s="665" t="s">
        <v>3207</v>
      </c>
      <c r="D44" s="1414" t="s">
        <v>214</v>
      </c>
      <c r="E44" s="1747">
        <v>50</v>
      </c>
      <c r="F44" s="1466"/>
      <c r="G44" s="652"/>
      <c r="H44" s="652"/>
      <c r="I44" s="652"/>
      <c r="J44" s="652"/>
      <c r="K44" s="653"/>
      <c r="L44" s="654"/>
      <c r="M44" s="652"/>
      <c r="N44" s="652"/>
      <c r="O44" s="652"/>
      <c r="P44" s="653"/>
    </row>
    <row r="45" spans="1:16" s="30" customFormat="1" ht="20.399999999999999">
      <c r="A45" s="762">
        <f>A42+1</f>
        <v>21</v>
      </c>
      <c r="B45" s="644"/>
      <c r="C45" s="1826" t="s">
        <v>3307</v>
      </c>
      <c r="D45" s="659" t="s">
        <v>4473</v>
      </c>
      <c r="E45" s="1843">
        <v>50</v>
      </c>
      <c r="F45" s="1714"/>
      <c r="G45" s="601"/>
      <c r="H45" s="602"/>
      <c r="I45" s="602"/>
      <c r="J45" s="602"/>
      <c r="K45" s="605"/>
      <c r="L45" s="753"/>
      <c r="M45" s="600"/>
      <c r="N45" s="600"/>
      <c r="O45" s="600"/>
      <c r="P45" s="745"/>
    </row>
    <row r="46" spans="1:16" s="30" customFormat="1" ht="30.6">
      <c r="A46" s="762">
        <f>A45+1</f>
        <v>22</v>
      </c>
      <c r="B46" s="644"/>
      <c r="C46" s="1826" t="s">
        <v>3308</v>
      </c>
      <c r="D46" s="659" t="s">
        <v>4473</v>
      </c>
      <c r="E46" s="1843">
        <v>50</v>
      </c>
      <c r="F46" s="1714"/>
      <c r="G46" s="601"/>
      <c r="H46" s="602"/>
      <c r="I46" s="602"/>
      <c r="J46" s="602"/>
      <c r="K46" s="605"/>
      <c r="L46" s="753"/>
      <c r="M46" s="600"/>
      <c r="N46" s="600"/>
      <c r="O46" s="600"/>
      <c r="P46" s="745"/>
    </row>
    <row r="47" spans="1:16" s="30" customFormat="1" ht="30.6">
      <c r="A47" s="762">
        <f t="shared" ref="A47:A48" si="6">A46+1</f>
        <v>23</v>
      </c>
      <c r="B47" s="644"/>
      <c r="C47" s="1826" t="s">
        <v>3309</v>
      </c>
      <c r="D47" s="659" t="s">
        <v>4473</v>
      </c>
      <c r="E47" s="1843">
        <v>50</v>
      </c>
      <c r="F47" s="1714"/>
      <c r="G47" s="601"/>
      <c r="H47" s="602"/>
      <c r="I47" s="602"/>
      <c r="J47" s="602"/>
      <c r="K47" s="605"/>
      <c r="L47" s="753"/>
      <c r="M47" s="600"/>
      <c r="N47" s="600"/>
      <c r="O47" s="600"/>
      <c r="P47" s="745"/>
    </row>
    <row r="48" spans="1:16" s="30" customFormat="1" ht="20.399999999999999">
      <c r="A48" s="762">
        <f t="shared" si="6"/>
        <v>24</v>
      </c>
      <c r="B48" s="644"/>
      <c r="C48" s="1826" t="s">
        <v>3310</v>
      </c>
      <c r="D48" s="659" t="s">
        <v>4473</v>
      </c>
      <c r="E48" s="1843">
        <v>50</v>
      </c>
      <c r="F48" s="1714"/>
      <c r="G48" s="601"/>
      <c r="H48" s="602"/>
      <c r="I48" s="602"/>
      <c r="J48" s="602"/>
      <c r="K48" s="605"/>
      <c r="L48" s="753"/>
      <c r="M48" s="600"/>
      <c r="N48" s="600"/>
      <c r="O48" s="600"/>
      <c r="P48" s="745"/>
    </row>
    <row r="49" spans="1:16" s="30" customFormat="1">
      <c r="A49" s="762"/>
      <c r="B49" s="644"/>
      <c r="C49" s="1407"/>
      <c r="D49" s="659"/>
      <c r="E49" s="1843"/>
      <c r="F49" s="1466"/>
      <c r="G49" s="652"/>
      <c r="H49" s="652"/>
      <c r="I49" s="652"/>
      <c r="J49" s="652"/>
      <c r="K49" s="653"/>
      <c r="L49" s="654"/>
      <c r="M49" s="652"/>
      <c r="N49" s="652"/>
      <c r="O49" s="652"/>
      <c r="P49" s="653"/>
    </row>
    <row r="50" spans="1:16" s="30" customFormat="1" ht="20.399999999999999">
      <c r="A50" s="764"/>
      <c r="B50" s="644" t="s">
        <v>3210</v>
      </c>
      <c r="C50" s="665" t="s">
        <v>3211</v>
      </c>
      <c r="D50" s="1414" t="s">
        <v>214</v>
      </c>
      <c r="E50" s="1747">
        <v>39</v>
      </c>
      <c r="F50" s="1466"/>
      <c r="G50" s="652"/>
      <c r="H50" s="652"/>
      <c r="I50" s="652"/>
      <c r="J50" s="652"/>
      <c r="K50" s="653"/>
      <c r="L50" s="654"/>
      <c r="M50" s="652"/>
      <c r="N50" s="652"/>
      <c r="O50" s="652"/>
      <c r="P50" s="653"/>
    </row>
    <row r="51" spans="1:16" s="30" customFormat="1" ht="20.399999999999999">
      <c r="A51" s="762">
        <f>A48+1</f>
        <v>25</v>
      </c>
      <c r="B51" s="644"/>
      <c r="C51" s="1826" t="s">
        <v>3307</v>
      </c>
      <c r="D51" s="659" t="s">
        <v>4473</v>
      </c>
      <c r="E51" s="1843">
        <v>39</v>
      </c>
      <c r="F51" s="1714"/>
      <c r="G51" s="601"/>
      <c r="H51" s="602"/>
      <c r="I51" s="602"/>
      <c r="J51" s="602"/>
      <c r="K51" s="605"/>
      <c r="L51" s="753"/>
      <c r="M51" s="600"/>
      <c r="N51" s="600"/>
      <c r="O51" s="600"/>
      <c r="P51" s="745"/>
    </row>
    <row r="52" spans="1:16" s="30" customFormat="1" ht="30.6">
      <c r="A52" s="762">
        <f>A51+1</f>
        <v>26</v>
      </c>
      <c r="B52" s="644"/>
      <c r="C52" s="1826" t="s">
        <v>3308</v>
      </c>
      <c r="D52" s="659" t="s">
        <v>4473</v>
      </c>
      <c r="E52" s="1843">
        <v>39</v>
      </c>
      <c r="F52" s="1714"/>
      <c r="G52" s="601"/>
      <c r="H52" s="602"/>
      <c r="I52" s="602"/>
      <c r="J52" s="602"/>
      <c r="K52" s="605"/>
      <c r="L52" s="753"/>
      <c r="M52" s="600"/>
      <c r="N52" s="600"/>
      <c r="O52" s="600"/>
      <c r="P52" s="745"/>
    </row>
    <row r="53" spans="1:16" s="30" customFormat="1" ht="30.6">
      <c r="A53" s="762">
        <f t="shared" ref="A53:A54" si="7">A52+1</f>
        <v>27</v>
      </c>
      <c r="B53" s="644"/>
      <c r="C53" s="1826" t="s">
        <v>3309</v>
      </c>
      <c r="D53" s="659" t="s">
        <v>4473</v>
      </c>
      <c r="E53" s="1843">
        <v>39</v>
      </c>
      <c r="F53" s="1714"/>
      <c r="G53" s="601"/>
      <c r="H53" s="602"/>
      <c r="I53" s="602"/>
      <c r="J53" s="602"/>
      <c r="K53" s="605"/>
      <c r="L53" s="753"/>
      <c r="M53" s="600"/>
      <c r="N53" s="600"/>
      <c r="O53" s="600"/>
      <c r="P53" s="745"/>
    </row>
    <row r="54" spans="1:16" s="30" customFormat="1" ht="20.399999999999999">
      <c r="A54" s="762">
        <f t="shared" si="7"/>
        <v>28</v>
      </c>
      <c r="B54" s="644"/>
      <c r="C54" s="1826" t="s">
        <v>3310</v>
      </c>
      <c r="D54" s="659" t="s">
        <v>4473</v>
      </c>
      <c r="E54" s="1843">
        <v>39</v>
      </c>
      <c r="F54" s="1714"/>
      <c r="G54" s="601"/>
      <c r="H54" s="602"/>
      <c r="I54" s="602"/>
      <c r="J54" s="602"/>
      <c r="K54" s="605"/>
      <c r="L54" s="753"/>
      <c r="M54" s="600"/>
      <c r="N54" s="600"/>
      <c r="O54" s="600"/>
      <c r="P54" s="745"/>
    </row>
    <row r="55" spans="1:16" s="30" customFormat="1">
      <c r="A55" s="762"/>
      <c r="B55" s="644"/>
      <c r="C55" s="1407"/>
      <c r="D55" s="659"/>
      <c r="E55" s="1843"/>
      <c r="F55" s="1466"/>
      <c r="G55" s="652"/>
      <c r="H55" s="652"/>
      <c r="I55" s="652"/>
      <c r="J55" s="652"/>
      <c r="K55" s="653"/>
      <c r="L55" s="654"/>
      <c r="M55" s="652"/>
      <c r="N55" s="652"/>
      <c r="O55" s="652"/>
      <c r="P55" s="653"/>
    </row>
    <row r="56" spans="1:16" s="30" customFormat="1" ht="20.399999999999999">
      <c r="A56" s="764"/>
      <c r="B56" s="644" t="s">
        <v>3212</v>
      </c>
      <c r="C56" s="665" t="s">
        <v>3211</v>
      </c>
      <c r="D56" s="1414" t="s">
        <v>214</v>
      </c>
      <c r="E56" s="1747">
        <v>204</v>
      </c>
      <c r="F56" s="1466"/>
      <c r="G56" s="652"/>
      <c r="H56" s="652"/>
      <c r="I56" s="652"/>
      <c r="J56" s="652"/>
      <c r="K56" s="653"/>
      <c r="L56" s="654"/>
      <c r="M56" s="652"/>
      <c r="N56" s="652"/>
      <c r="O56" s="652"/>
      <c r="P56" s="653"/>
    </row>
    <row r="57" spans="1:16" s="30" customFormat="1" ht="20.399999999999999">
      <c r="A57" s="762">
        <f>A54+1</f>
        <v>29</v>
      </c>
      <c r="B57" s="644"/>
      <c r="C57" s="1826" t="s">
        <v>3307</v>
      </c>
      <c r="D57" s="659" t="s">
        <v>4473</v>
      </c>
      <c r="E57" s="1843">
        <v>204</v>
      </c>
      <c r="F57" s="1714"/>
      <c r="G57" s="601"/>
      <c r="H57" s="602"/>
      <c r="I57" s="602"/>
      <c r="J57" s="602"/>
      <c r="K57" s="605"/>
      <c r="L57" s="753"/>
      <c r="M57" s="600"/>
      <c r="N57" s="600"/>
      <c r="O57" s="600"/>
      <c r="P57" s="745"/>
    </row>
    <row r="58" spans="1:16" s="30" customFormat="1" ht="30.6">
      <c r="A58" s="762">
        <f>A57+1</f>
        <v>30</v>
      </c>
      <c r="B58" s="644"/>
      <c r="C58" s="1826" t="s">
        <v>3308</v>
      </c>
      <c r="D58" s="659" t="s">
        <v>4473</v>
      </c>
      <c r="E58" s="1843">
        <v>204</v>
      </c>
      <c r="F58" s="1714"/>
      <c r="G58" s="601"/>
      <c r="H58" s="602"/>
      <c r="I58" s="602"/>
      <c r="J58" s="602"/>
      <c r="K58" s="605"/>
      <c r="L58" s="753"/>
      <c r="M58" s="600"/>
      <c r="N58" s="600"/>
      <c r="O58" s="600"/>
      <c r="P58" s="745"/>
    </row>
    <row r="59" spans="1:16" s="30" customFormat="1" ht="30.6">
      <c r="A59" s="762">
        <f t="shared" ref="A59:A60" si="8">A58+1</f>
        <v>31</v>
      </c>
      <c r="B59" s="644"/>
      <c r="C59" s="1826" t="s">
        <v>3309</v>
      </c>
      <c r="D59" s="659" t="s">
        <v>4473</v>
      </c>
      <c r="E59" s="1843">
        <v>204</v>
      </c>
      <c r="F59" s="1714"/>
      <c r="G59" s="601"/>
      <c r="H59" s="602"/>
      <c r="I59" s="602"/>
      <c r="J59" s="602"/>
      <c r="K59" s="605"/>
      <c r="L59" s="753"/>
      <c r="M59" s="600"/>
      <c r="N59" s="600"/>
      <c r="O59" s="600"/>
      <c r="P59" s="745"/>
    </row>
    <row r="60" spans="1:16" s="30" customFormat="1" ht="20.399999999999999">
      <c r="A60" s="762">
        <f t="shared" si="8"/>
        <v>32</v>
      </c>
      <c r="B60" s="644"/>
      <c r="C60" s="1826" t="s">
        <v>3310</v>
      </c>
      <c r="D60" s="659" t="s">
        <v>4473</v>
      </c>
      <c r="E60" s="1843">
        <v>204</v>
      </c>
      <c r="F60" s="1714"/>
      <c r="G60" s="601"/>
      <c r="H60" s="602"/>
      <c r="I60" s="602"/>
      <c r="J60" s="602"/>
      <c r="K60" s="605"/>
      <c r="L60" s="753"/>
      <c r="M60" s="600"/>
      <c r="N60" s="600"/>
      <c r="O60" s="600"/>
      <c r="P60" s="745"/>
    </row>
    <row r="61" spans="1:16" s="30" customFormat="1">
      <c r="A61" s="762"/>
      <c r="B61" s="644"/>
      <c r="C61" s="1407"/>
      <c r="D61" s="659"/>
      <c r="E61" s="1843"/>
      <c r="F61" s="1466"/>
      <c r="G61" s="652"/>
      <c r="H61" s="652"/>
      <c r="I61" s="652"/>
      <c r="J61" s="652"/>
      <c r="K61" s="653"/>
      <c r="L61" s="654"/>
      <c r="M61" s="652"/>
      <c r="N61" s="652"/>
      <c r="O61" s="652"/>
      <c r="P61" s="653"/>
    </row>
    <row r="62" spans="1:16" s="30" customFormat="1" ht="20.399999999999999">
      <c r="A62" s="764"/>
      <c r="B62" s="644" t="s">
        <v>3213</v>
      </c>
      <c r="C62" s="665" t="s">
        <v>3214</v>
      </c>
      <c r="D62" s="1414" t="s">
        <v>214</v>
      </c>
      <c r="E62" s="1747">
        <v>19</v>
      </c>
      <c r="F62" s="1466"/>
      <c r="G62" s="652"/>
      <c r="H62" s="652"/>
      <c r="I62" s="652"/>
      <c r="J62" s="652"/>
      <c r="K62" s="653"/>
      <c r="L62" s="654"/>
      <c r="M62" s="652"/>
      <c r="N62" s="652"/>
      <c r="O62" s="652"/>
      <c r="P62" s="653"/>
    </row>
    <row r="63" spans="1:16" s="30" customFormat="1" ht="20.399999999999999">
      <c r="A63" s="762">
        <f>A60+1</f>
        <v>33</v>
      </c>
      <c r="B63" s="644"/>
      <c r="C63" s="1826" t="s">
        <v>3307</v>
      </c>
      <c r="D63" s="659" t="s">
        <v>4473</v>
      </c>
      <c r="E63" s="1843">
        <v>19</v>
      </c>
      <c r="F63" s="1714"/>
      <c r="G63" s="601"/>
      <c r="H63" s="602"/>
      <c r="I63" s="602"/>
      <c r="J63" s="602"/>
      <c r="K63" s="605"/>
      <c r="L63" s="753"/>
      <c r="M63" s="600"/>
      <c r="N63" s="600"/>
      <c r="O63" s="600"/>
      <c r="P63" s="745"/>
    </row>
    <row r="64" spans="1:16" s="30" customFormat="1" ht="30.6">
      <c r="A64" s="762">
        <f>A63+1</f>
        <v>34</v>
      </c>
      <c r="B64" s="644"/>
      <c r="C64" s="1826" t="s">
        <v>3308</v>
      </c>
      <c r="D64" s="659" t="s">
        <v>4473</v>
      </c>
      <c r="E64" s="1843">
        <v>19</v>
      </c>
      <c r="F64" s="1714"/>
      <c r="G64" s="601"/>
      <c r="H64" s="602"/>
      <c r="I64" s="602"/>
      <c r="J64" s="602"/>
      <c r="K64" s="605"/>
      <c r="L64" s="753"/>
      <c r="M64" s="600"/>
      <c r="N64" s="600"/>
      <c r="O64" s="600"/>
      <c r="P64" s="745"/>
    </row>
    <row r="65" spans="1:16" s="30" customFormat="1" ht="30.6">
      <c r="A65" s="762">
        <f t="shared" ref="A65:A66" si="9">A64+1</f>
        <v>35</v>
      </c>
      <c r="B65" s="644"/>
      <c r="C65" s="1826" t="s">
        <v>3309</v>
      </c>
      <c r="D65" s="659" t="s">
        <v>4473</v>
      </c>
      <c r="E65" s="1843">
        <v>19</v>
      </c>
      <c r="F65" s="1714"/>
      <c r="G65" s="601"/>
      <c r="H65" s="602"/>
      <c r="I65" s="602"/>
      <c r="J65" s="602"/>
      <c r="K65" s="605"/>
      <c r="L65" s="753"/>
      <c r="M65" s="600"/>
      <c r="N65" s="600"/>
      <c r="O65" s="600"/>
      <c r="P65" s="745"/>
    </row>
    <row r="66" spans="1:16" s="30" customFormat="1" ht="20.399999999999999">
      <c r="A66" s="762">
        <f t="shared" si="9"/>
        <v>36</v>
      </c>
      <c r="B66" s="644"/>
      <c r="C66" s="1826" t="s">
        <v>3310</v>
      </c>
      <c r="D66" s="659" t="s">
        <v>4473</v>
      </c>
      <c r="E66" s="1843">
        <v>19</v>
      </c>
      <c r="F66" s="1714"/>
      <c r="G66" s="601"/>
      <c r="H66" s="602"/>
      <c r="I66" s="602"/>
      <c r="J66" s="602"/>
      <c r="K66" s="605"/>
      <c r="L66" s="753"/>
      <c r="M66" s="600"/>
      <c r="N66" s="600"/>
      <c r="O66" s="600"/>
      <c r="P66" s="745"/>
    </row>
    <row r="67" spans="1:16" s="30" customFormat="1">
      <c r="A67" s="762"/>
      <c r="B67" s="644"/>
      <c r="C67" s="1407"/>
      <c r="D67" s="659"/>
      <c r="E67" s="1843"/>
      <c r="F67" s="1466"/>
      <c r="G67" s="652"/>
      <c r="H67" s="652"/>
      <c r="I67" s="652"/>
      <c r="J67" s="652"/>
      <c r="K67" s="653"/>
      <c r="L67" s="654"/>
      <c r="M67" s="652"/>
      <c r="N67" s="652"/>
      <c r="O67" s="652"/>
      <c r="P67" s="653"/>
    </row>
    <row r="68" spans="1:16" ht="20.399999999999999">
      <c r="A68" s="635"/>
      <c r="B68" s="644" t="s">
        <v>3215</v>
      </c>
      <c r="C68" s="665" t="s">
        <v>3216</v>
      </c>
      <c r="D68" s="1414" t="s">
        <v>214</v>
      </c>
      <c r="E68" s="1747">
        <v>44</v>
      </c>
      <c r="F68" s="1727"/>
      <c r="G68" s="746"/>
      <c r="H68" s="721"/>
      <c r="I68" s="721"/>
      <c r="J68" s="721"/>
      <c r="K68" s="722"/>
      <c r="L68" s="726"/>
      <c r="M68" s="721"/>
      <c r="N68" s="721"/>
      <c r="O68" s="721"/>
      <c r="P68" s="722"/>
    </row>
    <row r="69" spans="1:16" s="30" customFormat="1" ht="30.6">
      <c r="A69" s="762">
        <f>A66+1</f>
        <v>37</v>
      </c>
      <c r="B69" s="644"/>
      <c r="C69" s="1826" t="s">
        <v>3308</v>
      </c>
      <c r="D69" s="659" t="s">
        <v>4473</v>
      </c>
      <c r="E69" s="1843">
        <v>44</v>
      </c>
      <c r="F69" s="1714"/>
      <c r="G69" s="601"/>
      <c r="H69" s="602"/>
      <c r="I69" s="602"/>
      <c r="J69" s="602"/>
      <c r="K69" s="605"/>
      <c r="L69" s="753"/>
      <c r="M69" s="600"/>
      <c r="N69" s="600"/>
      <c r="O69" s="600"/>
      <c r="P69" s="745"/>
    </row>
    <row r="70" spans="1:16" s="30" customFormat="1" ht="20.399999999999999">
      <c r="A70" s="762">
        <f>A69+1</f>
        <v>38</v>
      </c>
      <c r="B70" s="644"/>
      <c r="C70" s="1826" t="s">
        <v>3310</v>
      </c>
      <c r="D70" s="659" t="s">
        <v>4473</v>
      </c>
      <c r="E70" s="1843">
        <v>44</v>
      </c>
      <c r="F70" s="1714"/>
      <c r="G70" s="601"/>
      <c r="H70" s="602"/>
      <c r="I70" s="602"/>
      <c r="J70" s="602"/>
      <c r="K70" s="605"/>
      <c r="L70" s="753"/>
      <c r="M70" s="600"/>
      <c r="N70" s="600"/>
      <c r="O70" s="600"/>
      <c r="P70" s="745"/>
    </row>
    <row r="71" spans="1:16" s="30" customFormat="1">
      <c r="A71" s="762"/>
      <c r="B71" s="644"/>
      <c r="C71" s="1407"/>
      <c r="D71" s="659"/>
      <c r="E71" s="1843"/>
      <c r="F71" s="1466"/>
      <c r="G71" s="652"/>
      <c r="H71" s="652"/>
      <c r="I71" s="652"/>
      <c r="J71" s="652"/>
      <c r="K71" s="653"/>
      <c r="L71" s="654"/>
      <c r="M71" s="652"/>
      <c r="N71" s="652"/>
      <c r="O71" s="652"/>
      <c r="P71" s="653"/>
    </row>
    <row r="72" spans="1:16" ht="20.399999999999999">
      <c r="A72" s="635"/>
      <c r="B72" s="644" t="s">
        <v>3217</v>
      </c>
      <c r="C72" s="665" t="s">
        <v>3216</v>
      </c>
      <c r="D72" s="1414" t="s">
        <v>214</v>
      </c>
      <c r="E72" s="1747">
        <v>39</v>
      </c>
      <c r="F72" s="1727"/>
      <c r="G72" s="746"/>
      <c r="H72" s="721"/>
      <c r="I72" s="721"/>
      <c r="J72" s="721"/>
      <c r="K72" s="722"/>
      <c r="L72" s="726"/>
      <c r="M72" s="721"/>
      <c r="N72" s="721"/>
      <c r="O72" s="721"/>
      <c r="P72" s="722"/>
    </row>
    <row r="73" spans="1:16" s="30" customFormat="1" ht="30.6">
      <c r="A73" s="762">
        <f>A70+1</f>
        <v>39</v>
      </c>
      <c r="B73" s="644"/>
      <c r="C73" s="1826" t="s">
        <v>3308</v>
      </c>
      <c r="D73" s="659" t="s">
        <v>4473</v>
      </c>
      <c r="E73" s="1843">
        <v>39</v>
      </c>
      <c r="F73" s="1714"/>
      <c r="G73" s="601"/>
      <c r="H73" s="602"/>
      <c r="I73" s="602"/>
      <c r="J73" s="602"/>
      <c r="K73" s="605"/>
      <c r="L73" s="753"/>
      <c r="M73" s="600"/>
      <c r="N73" s="600"/>
      <c r="O73" s="600"/>
      <c r="P73" s="745"/>
    </row>
    <row r="74" spans="1:16" s="30" customFormat="1" ht="20.399999999999999">
      <c r="A74" s="762">
        <f>A73+1</f>
        <v>40</v>
      </c>
      <c r="B74" s="644"/>
      <c r="C74" s="1826" t="s">
        <v>3310</v>
      </c>
      <c r="D74" s="659" t="s">
        <v>4473</v>
      </c>
      <c r="E74" s="1843">
        <v>39</v>
      </c>
      <c r="F74" s="1714"/>
      <c r="G74" s="601"/>
      <c r="H74" s="602"/>
      <c r="I74" s="602"/>
      <c r="J74" s="602"/>
      <c r="K74" s="605"/>
      <c r="L74" s="753"/>
      <c r="M74" s="600"/>
      <c r="N74" s="600"/>
      <c r="O74" s="600"/>
      <c r="P74" s="745"/>
    </row>
    <row r="75" spans="1:16" s="30" customFormat="1">
      <c r="A75" s="762"/>
      <c r="B75" s="644"/>
      <c r="C75" s="1407"/>
      <c r="D75" s="659"/>
      <c r="E75" s="1843"/>
      <c r="F75" s="1466"/>
      <c r="G75" s="652"/>
      <c r="H75" s="652"/>
      <c r="I75" s="652"/>
      <c r="J75" s="652"/>
      <c r="K75" s="653"/>
      <c r="L75" s="654"/>
      <c r="M75" s="652"/>
      <c r="N75" s="652"/>
      <c r="O75" s="652"/>
      <c r="P75" s="653"/>
    </row>
    <row r="76" spans="1:16" ht="20.399999999999999">
      <c r="A76" s="635"/>
      <c r="B76" s="644" t="s">
        <v>3218</v>
      </c>
      <c r="C76" s="665" t="s">
        <v>3216</v>
      </c>
      <c r="D76" s="1414" t="s">
        <v>214</v>
      </c>
      <c r="E76" s="1747">
        <v>11</v>
      </c>
      <c r="F76" s="1727"/>
      <c r="G76" s="746"/>
      <c r="H76" s="721"/>
      <c r="I76" s="721"/>
      <c r="J76" s="721"/>
      <c r="K76" s="722"/>
      <c r="L76" s="726"/>
      <c r="M76" s="721"/>
      <c r="N76" s="721"/>
      <c r="O76" s="721"/>
      <c r="P76" s="722"/>
    </row>
    <row r="77" spans="1:16" s="30" customFormat="1" ht="30.6">
      <c r="A77" s="762">
        <f>A74+1</f>
        <v>41</v>
      </c>
      <c r="B77" s="644"/>
      <c r="C77" s="1826" t="s">
        <v>3308</v>
      </c>
      <c r="D77" s="659" t="s">
        <v>4473</v>
      </c>
      <c r="E77" s="1843">
        <v>11</v>
      </c>
      <c r="F77" s="1714"/>
      <c r="G77" s="601"/>
      <c r="H77" s="602"/>
      <c r="I77" s="602"/>
      <c r="J77" s="602"/>
      <c r="K77" s="605"/>
      <c r="L77" s="753"/>
      <c r="M77" s="600"/>
      <c r="N77" s="600"/>
      <c r="O77" s="600"/>
      <c r="P77" s="745"/>
    </row>
    <row r="78" spans="1:16" s="30" customFormat="1" ht="20.399999999999999">
      <c r="A78" s="762">
        <f>A77+1</f>
        <v>42</v>
      </c>
      <c r="B78" s="644"/>
      <c r="C78" s="1826" t="s">
        <v>3310</v>
      </c>
      <c r="D78" s="659" t="s">
        <v>4473</v>
      </c>
      <c r="E78" s="1843">
        <v>11</v>
      </c>
      <c r="F78" s="1714"/>
      <c r="G78" s="601"/>
      <c r="H78" s="602"/>
      <c r="I78" s="602"/>
      <c r="J78" s="602"/>
      <c r="K78" s="605"/>
      <c r="L78" s="753"/>
      <c r="M78" s="600"/>
      <c r="N78" s="600"/>
      <c r="O78" s="600"/>
      <c r="P78" s="745"/>
    </row>
    <row r="79" spans="1:16" s="30" customFormat="1">
      <c r="A79" s="762"/>
      <c r="B79" s="644"/>
      <c r="C79" s="1407"/>
      <c r="D79" s="659"/>
      <c r="E79" s="1843"/>
      <c r="F79" s="1466"/>
      <c r="G79" s="652"/>
      <c r="H79" s="652"/>
      <c r="I79" s="652"/>
      <c r="J79" s="652"/>
      <c r="K79" s="653"/>
      <c r="L79" s="654"/>
      <c r="M79" s="652"/>
      <c r="N79" s="652"/>
      <c r="O79" s="652"/>
      <c r="P79" s="653"/>
    </row>
    <row r="80" spans="1:16" s="30" customFormat="1" ht="20.399999999999999">
      <c r="A80" s="764"/>
      <c r="B80" s="644" t="s">
        <v>3189</v>
      </c>
      <c r="C80" s="665" t="s">
        <v>3190</v>
      </c>
      <c r="D80" s="1414" t="s">
        <v>214</v>
      </c>
      <c r="E80" s="1747">
        <v>55.51</v>
      </c>
      <c r="F80" s="1466"/>
      <c r="G80" s="652"/>
      <c r="H80" s="652"/>
      <c r="I80" s="652"/>
      <c r="J80" s="652"/>
      <c r="K80" s="653"/>
      <c r="L80" s="654"/>
      <c r="M80" s="652"/>
      <c r="N80" s="652"/>
      <c r="O80" s="652"/>
      <c r="P80" s="653"/>
    </row>
    <row r="81" spans="1:16" s="30" customFormat="1" ht="20.399999999999999">
      <c r="A81" s="762">
        <f>A78+1</f>
        <v>43</v>
      </c>
      <c r="B81" s="644"/>
      <c r="C81" s="1826" t="s">
        <v>3307</v>
      </c>
      <c r="D81" s="659" t="s">
        <v>4473</v>
      </c>
      <c r="E81" s="1843">
        <v>55.51</v>
      </c>
      <c r="F81" s="1714"/>
      <c r="G81" s="601"/>
      <c r="H81" s="602"/>
      <c r="I81" s="602"/>
      <c r="J81" s="602"/>
      <c r="K81" s="605"/>
      <c r="L81" s="753"/>
      <c r="M81" s="600"/>
      <c r="N81" s="600"/>
      <c r="O81" s="600"/>
      <c r="P81" s="745"/>
    </row>
    <row r="82" spans="1:16" s="30" customFormat="1" ht="30.6">
      <c r="A82" s="762">
        <f>A81+1</f>
        <v>44</v>
      </c>
      <c r="B82" s="644"/>
      <c r="C82" s="1826" t="s">
        <v>3313</v>
      </c>
      <c r="D82" s="659" t="s">
        <v>4473</v>
      </c>
      <c r="E82" s="1843">
        <v>55.51</v>
      </c>
      <c r="F82" s="1714"/>
      <c r="G82" s="601"/>
      <c r="H82" s="602"/>
      <c r="I82" s="602"/>
      <c r="J82" s="602"/>
      <c r="K82" s="605"/>
      <c r="L82" s="753"/>
      <c r="M82" s="600"/>
      <c r="N82" s="600"/>
      <c r="O82" s="600"/>
      <c r="P82" s="745"/>
    </row>
    <row r="83" spans="1:16" s="30" customFormat="1" ht="30.6">
      <c r="A83" s="762">
        <f t="shared" ref="A83" si="10">A82+1</f>
        <v>45</v>
      </c>
      <c r="B83" s="644"/>
      <c r="C83" s="1826" t="s">
        <v>3314</v>
      </c>
      <c r="D83" s="659" t="s">
        <v>4473</v>
      </c>
      <c r="E83" s="1843">
        <v>55.51</v>
      </c>
      <c r="F83" s="1714"/>
      <c r="G83" s="601"/>
      <c r="H83" s="602"/>
      <c r="I83" s="602"/>
      <c r="J83" s="602"/>
      <c r="K83" s="605"/>
      <c r="L83" s="753"/>
      <c r="M83" s="600"/>
      <c r="N83" s="600"/>
      <c r="O83" s="600"/>
      <c r="P83" s="745"/>
    </row>
    <row r="84" spans="1:16" s="30" customFormat="1">
      <c r="A84" s="762"/>
      <c r="B84" s="644"/>
      <c r="C84" s="1826"/>
      <c r="D84" s="659"/>
      <c r="E84" s="1843"/>
      <c r="F84" s="1466"/>
      <c r="G84" s="652"/>
      <c r="H84" s="652"/>
      <c r="I84" s="652"/>
      <c r="J84" s="652"/>
      <c r="K84" s="653"/>
      <c r="L84" s="654"/>
      <c r="M84" s="652"/>
      <c r="N84" s="652"/>
      <c r="O84" s="652"/>
      <c r="P84" s="653"/>
    </row>
    <row r="85" spans="1:16" s="30" customFormat="1" ht="20.399999999999999">
      <c r="A85" s="764"/>
      <c r="B85" s="644" t="s">
        <v>3191</v>
      </c>
      <c r="C85" s="665" t="s">
        <v>3190</v>
      </c>
      <c r="D85" s="1414" t="s">
        <v>214</v>
      </c>
      <c r="E85" s="1747">
        <v>59.95</v>
      </c>
      <c r="F85" s="1466"/>
      <c r="G85" s="652"/>
      <c r="H85" s="652"/>
      <c r="I85" s="652"/>
      <c r="J85" s="652"/>
      <c r="K85" s="653"/>
      <c r="L85" s="654"/>
      <c r="M85" s="652"/>
      <c r="N85" s="652"/>
      <c r="O85" s="652"/>
      <c r="P85" s="653"/>
    </row>
    <row r="86" spans="1:16" s="30" customFormat="1" ht="20.399999999999999">
      <c r="A86" s="762">
        <f>A83+1</f>
        <v>46</v>
      </c>
      <c r="B86" s="644"/>
      <c r="C86" s="1826" t="s">
        <v>3307</v>
      </c>
      <c r="D86" s="659" t="s">
        <v>4473</v>
      </c>
      <c r="E86" s="1843">
        <v>59.95</v>
      </c>
      <c r="F86" s="1714"/>
      <c r="G86" s="601"/>
      <c r="H86" s="602"/>
      <c r="I86" s="602"/>
      <c r="J86" s="602"/>
      <c r="K86" s="605"/>
      <c r="L86" s="753"/>
      <c r="M86" s="600"/>
      <c r="N86" s="600"/>
      <c r="O86" s="600"/>
      <c r="P86" s="745"/>
    </row>
    <row r="87" spans="1:16" s="30" customFormat="1" ht="30.6">
      <c r="A87" s="762">
        <f>A86+1</f>
        <v>47</v>
      </c>
      <c r="B87" s="644"/>
      <c r="C87" s="1826" t="s">
        <v>3313</v>
      </c>
      <c r="D87" s="659" t="s">
        <v>4473</v>
      </c>
      <c r="E87" s="1843">
        <v>59.95</v>
      </c>
      <c r="F87" s="1714"/>
      <c r="G87" s="601"/>
      <c r="H87" s="602"/>
      <c r="I87" s="602"/>
      <c r="J87" s="602"/>
      <c r="K87" s="605"/>
      <c r="L87" s="753"/>
      <c r="M87" s="600"/>
      <c r="N87" s="600"/>
      <c r="O87" s="600"/>
      <c r="P87" s="745"/>
    </row>
    <row r="88" spans="1:16" s="30" customFormat="1" ht="30.6">
      <c r="A88" s="762">
        <f t="shared" ref="A88" si="11">A87+1</f>
        <v>48</v>
      </c>
      <c r="B88" s="644"/>
      <c r="C88" s="1826" t="s">
        <v>3314</v>
      </c>
      <c r="D88" s="659" t="s">
        <v>4473</v>
      </c>
      <c r="E88" s="1843">
        <v>59.95</v>
      </c>
      <c r="F88" s="1714"/>
      <c r="G88" s="601"/>
      <c r="H88" s="602"/>
      <c r="I88" s="602"/>
      <c r="J88" s="602"/>
      <c r="K88" s="605"/>
      <c r="L88" s="753"/>
      <c r="M88" s="600"/>
      <c r="N88" s="600"/>
      <c r="O88" s="600"/>
      <c r="P88" s="745"/>
    </row>
    <row r="89" spans="1:16">
      <c r="A89" s="635"/>
      <c r="B89" s="763"/>
      <c r="C89" s="763"/>
      <c r="D89" s="774"/>
      <c r="E89" s="1844"/>
      <c r="F89" s="1727"/>
      <c r="G89" s="746"/>
      <c r="H89" s="721"/>
      <c r="I89" s="721"/>
      <c r="J89" s="721"/>
      <c r="K89" s="722"/>
      <c r="L89" s="726"/>
      <c r="M89" s="721"/>
      <c r="N89" s="721"/>
      <c r="O89" s="721"/>
      <c r="P89" s="722"/>
    </row>
    <row r="90" spans="1:16">
      <c r="A90" s="635"/>
      <c r="B90" s="644" t="s">
        <v>3219</v>
      </c>
      <c r="C90" s="665" t="s">
        <v>3220</v>
      </c>
      <c r="D90" s="1414" t="s">
        <v>214</v>
      </c>
      <c r="E90" s="1747">
        <v>1164</v>
      </c>
      <c r="F90" s="1727"/>
      <c r="G90" s="746"/>
      <c r="H90" s="721"/>
      <c r="I90" s="721"/>
      <c r="J90" s="721"/>
      <c r="K90" s="722"/>
      <c r="L90" s="726"/>
      <c r="M90" s="721"/>
      <c r="N90" s="721"/>
      <c r="O90" s="721"/>
      <c r="P90" s="722"/>
    </row>
    <row r="91" spans="1:16" ht="20.399999999999999">
      <c r="A91" s="635"/>
      <c r="B91" s="644" t="s">
        <v>3221</v>
      </c>
      <c r="C91" s="665" t="s">
        <v>3222</v>
      </c>
      <c r="D91" s="1414" t="s">
        <v>214</v>
      </c>
      <c r="E91" s="1747">
        <v>24</v>
      </c>
      <c r="F91" s="1727"/>
      <c r="G91" s="746"/>
      <c r="H91" s="721"/>
      <c r="I91" s="721"/>
      <c r="J91" s="721"/>
      <c r="K91" s="722"/>
      <c r="L91" s="726"/>
      <c r="M91" s="721"/>
      <c r="N91" s="721"/>
      <c r="O91" s="721"/>
      <c r="P91" s="722"/>
    </row>
    <row r="92" spans="1:16" s="30" customFormat="1" ht="20.399999999999999">
      <c r="A92" s="762">
        <f>A88+1</f>
        <v>49</v>
      </c>
      <c r="B92" s="644"/>
      <c r="C92" s="1826" t="s">
        <v>3338</v>
      </c>
      <c r="D92" s="659" t="s">
        <v>4473</v>
      </c>
      <c r="E92" s="1843">
        <v>1188</v>
      </c>
      <c r="F92" s="1714"/>
      <c r="G92" s="601"/>
      <c r="H92" s="602"/>
      <c r="I92" s="602"/>
      <c r="J92" s="602"/>
      <c r="K92" s="605"/>
      <c r="L92" s="753"/>
      <c r="M92" s="600"/>
      <c r="N92" s="600"/>
      <c r="O92" s="600"/>
      <c r="P92" s="745"/>
    </row>
    <row r="93" spans="1:16" s="30" customFormat="1" ht="20.399999999999999">
      <c r="A93" s="762">
        <f>A92+1</f>
        <v>50</v>
      </c>
      <c r="B93" s="644"/>
      <c r="C93" s="1826" t="s">
        <v>3337</v>
      </c>
      <c r="D93" s="659" t="s">
        <v>4473</v>
      </c>
      <c r="E93" s="1843">
        <v>1188</v>
      </c>
      <c r="F93" s="1714"/>
      <c r="G93" s="601"/>
      <c r="H93" s="602"/>
      <c r="I93" s="602"/>
      <c r="J93" s="602"/>
      <c r="K93" s="605"/>
      <c r="L93" s="753"/>
      <c r="M93" s="600"/>
      <c r="N93" s="600"/>
      <c r="O93" s="600"/>
      <c r="P93" s="745"/>
    </row>
    <row r="94" spans="1:16" s="30" customFormat="1" ht="20.399999999999999">
      <c r="A94" s="762">
        <f t="shared" ref="A94:A97" si="12">A93+1</f>
        <v>51</v>
      </c>
      <c r="B94" s="644"/>
      <c r="C94" s="1826" t="s">
        <v>3336</v>
      </c>
      <c r="D94" s="659" t="s">
        <v>4473</v>
      </c>
      <c r="E94" s="1843">
        <v>1188</v>
      </c>
      <c r="F94" s="1714"/>
      <c r="G94" s="601"/>
      <c r="H94" s="602"/>
      <c r="I94" s="602"/>
      <c r="J94" s="602"/>
      <c r="K94" s="605"/>
      <c r="L94" s="753"/>
      <c r="M94" s="600"/>
      <c r="N94" s="600"/>
      <c r="O94" s="600"/>
      <c r="P94" s="745"/>
    </row>
    <row r="95" spans="1:16" s="30" customFormat="1" ht="20.399999999999999">
      <c r="A95" s="762">
        <f t="shared" si="12"/>
        <v>52</v>
      </c>
      <c r="B95" s="644"/>
      <c r="C95" s="1826" t="s">
        <v>3310</v>
      </c>
      <c r="D95" s="659" t="s">
        <v>4473</v>
      </c>
      <c r="E95" s="1843">
        <v>1188</v>
      </c>
      <c r="F95" s="1714"/>
      <c r="G95" s="601"/>
      <c r="H95" s="602"/>
      <c r="I95" s="602"/>
      <c r="J95" s="602"/>
      <c r="K95" s="605"/>
      <c r="L95" s="753"/>
      <c r="M95" s="600"/>
      <c r="N95" s="600"/>
      <c r="O95" s="600"/>
      <c r="P95" s="745"/>
    </row>
    <row r="96" spans="1:16" s="30" customFormat="1" ht="20.399999999999999">
      <c r="A96" s="762">
        <f t="shared" si="12"/>
        <v>53</v>
      </c>
      <c r="B96" s="644"/>
      <c r="C96" s="1826" t="s">
        <v>3335</v>
      </c>
      <c r="D96" s="659" t="s">
        <v>4473</v>
      </c>
      <c r="E96" s="1843">
        <v>1188</v>
      </c>
      <c r="F96" s="1714"/>
      <c r="G96" s="601"/>
      <c r="H96" s="602"/>
      <c r="I96" s="602"/>
      <c r="J96" s="602"/>
      <c r="K96" s="605"/>
      <c r="L96" s="753"/>
      <c r="M96" s="600"/>
      <c r="N96" s="600"/>
      <c r="O96" s="600"/>
      <c r="P96" s="745"/>
    </row>
    <row r="97" spans="1:16" s="30" customFormat="1" ht="20.399999999999999">
      <c r="A97" s="762">
        <f t="shared" si="12"/>
        <v>54</v>
      </c>
      <c r="B97" s="644"/>
      <c r="C97" s="1826" t="s">
        <v>3334</v>
      </c>
      <c r="D97" s="659" t="s">
        <v>4473</v>
      </c>
      <c r="E97" s="1843">
        <v>1188</v>
      </c>
      <c r="F97" s="1714"/>
      <c r="G97" s="601"/>
      <c r="H97" s="719"/>
      <c r="I97" s="719"/>
      <c r="J97" s="719"/>
      <c r="K97" s="605"/>
      <c r="L97" s="753"/>
      <c r="M97" s="600"/>
      <c r="N97" s="600"/>
      <c r="O97" s="600"/>
      <c r="P97" s="745"/>
    </row>
    <row r="98" spans="1:16">
      <c r="A98" s="635"/>
      <c r="B98" s="644"/>
      <c r="C98" s="665"/>
      <c r="D98" s="1414"/>
      <c r="E98" s="1747"/>
      <c r="F98" s="1727"/>
      <c r="G98" s="746"/>
      <c r="H98" s="721"/>
      <c r="I98" s="721"/>
      <c r="J98" s="721"/>
      <c r="K98" s="722"/>
      <c r="L98" s="726"/>
      <c r="M98" s="721"/>
      <c r="N98" s="721"/>
      <c r="O98" s="721"/>
      <c r="P98" s="722"/>
    </row>
    <row r="99" spans="1:16" ht="20.399999999999999">
      <c r="A99" s="635"/>
      <c r="B99" s="644" t="s">
        <v>3223</v>
      </c>
      <c r="C99" s="665" t="s">
        <v>3224</v>
      </c>
      <c r="D99" s="1414" t="s">
        <v>214</v>
      </c>
      <c r="E99" s="1747">
        <v>403</v>
      </c>
      <c r="F99" s="1727"/>
      <c r="G99" s="746"/>
      <c r="H99" s="721"/>
      <c r="I99" s="721"/>
      <c r="J99" s="721"/>
      <c r="K99" s="722"/>
      <c r="L99" s="726"/>
      <c r="M99" s="721"/>
      <c r="N99" s="721"/>
      <c r="O99" s="721"/>
      <c r="P99" s="722"/>
    </row>
    <row r="100" spans="1:16" ht="20.399999999999999">
      <c r="A100" s="635"/>
      <c r="B100" s="644" t="s">
        <v>3225</v>
      </c>
      <c r="C100" s="665" t="s">
        <v>3226</v>
      </c>
      <c r="D100" s="1414" t="s">
        <v>214</v>
      </c>
      <c r="E100" s="1747">
        <v>33</v>
      </c>
      <c r="F100" s="1727"/>
      <c r="G100" s="746"/>
      <c r="H100" s="721"/>
      <c r="I100" s="721"/>
      <c r="J100" s="721"/>
      <c r="K100" s="722"/>
      <c r="L100" s="726"/>
      <c r="M100" s="721"/>
      <c r="N100" s="721"/>
      <c r="O100" s="721"/>
      <c r="P100" s="722"/>
    </row>
    <row r="101" spans="1:16" s="30" customFormat="1" ht="20.399999999999999">
      <c r="A101" s="762">
        <f>A97+1</f>
        <v>55</v>
      </c>
      <c r="B101" s="644"/>
      <c r="C101" s="1826" t="s">
        <v>3338</v>
      </c>
      <c r="D101" s="659" t="s">
        <v>4473</v>
      </c>
      <c r="E101" s="1843">
        <v>436</v>
      </c>
      <c r="F101" s="1714"/>
      <c r="G101" s="601"/>
      <c r="H101" s="602"/>
      <c r="I101" s="602"/>
      <c r="J101" s="602"/>
      <c r="K101" s="605"/>
      <c r="L101" s="753"/>
      <c r="M101" s="600"/>
      <c r="N101" s="600"/>
      <c r="O101" s="600"/>
      <c r="P101" s="745"/>
    </row>
    <row r="102" spans="1:16" s="30" customFormat="1" ht="30.6">
      <c r="A102" s="762">
        <f>A101+1</f>
        <v>56</v>
      </c>
      <c r="B102" s="644"/>
      <c r="C102" s="1826" t="s">
        <v>3339</v>
      </c>
      <c r="D102" s="659" t="s">
        <v>4473</v>
      </c>
      <c r="E102" s="1843">
        <v>436</v>
      </c>
      <c r="F102" s="1714"/>
      <c r="G102" s="601"/>
      <c r="H102" s="602"/>
      <c r="I102" s="602"/>
      <c r="J102" s="602"/>
      <c r="K102" s="605"/>
      <c r="L102" s="753"/>
      <c r="M102" s="600"/>
      <c r="N102" s="600"/>
      <c r="O102" s="600"/>
      <c r="P102" s="745"/>
    </row>
    <row r="103" spans="1:16" s="30" customFormat="1" ht="20.399999999999999">
      <c r="A103" s="762">
        <f t="shared" ref="A103:A107" si="13">A102+1</f>
        <v>57</v>
      </c>
      <c r="B103" s="644"/>
      <c r="C103" s="1826" t="s">
        <v>3310</v>
      </c>
      <c r="D103" s="659" t="s">
        <v>4473</v>
      </c>
      <c r="E103" s="1843">
        <v>436</v>
      </c>
      <c r="F103" s="1714"/>
      <c r="G103" s="601"/>
      <c r="H103" s="602"/>
      <c r="I103" s="602"/>
      <c r="J103" s="602"/>
      <c r="K103" s="605"/>
      <c r="L103" s="753"/>
      <c r="M103" s="600"/>
      <c r="N103" s="600"/>
      <c r="O103" s="600"/>
      <c r="P103" s="745"/>
    </row>
    <row r="104" spans="1:16" s="30" customFormat="1" ht="20.399999999999999">
      <c r="A104" s="762">
        <f t="shared" si="13"/>
        <v>58</v>
      </c>
      <c r="B104" s="644"/>
      <c r="C104" s="1826" t="s">
        <v>3335</v>
      </c>
      <c r="D104" s="659" t="s">
        <v>4473</v>
      </c>
      <c r="E104" s="1843">
        <v>436</v>
      </c>
      <c r="F104" s="1714"/>
      <c r="G104" s="601"/>
      <c r="H104" s="602"/>
      <c r="I104" s="602"/>
      <c r="J104" s="602"/>
      <c r="K104" s="605"/>
      <c r="L104" s="753"/>
      <c r="M104" s="600"/>
      <c r="N104" s="600"/>
      <c r="O104" s="600"/>
      <c r="P104" s="745"/>
    </row>
    <row r="105" spans="1:16" s="30" customFormat="1" ht="20.399999999999999">
      <c r="A105" s="762">
        <f t="shared" si="13"/>
        <v>59</v>
      </c>
      <c r="B105" s="644"/>
      <c r="C105" s="1826" t="s">
        <v>3334</v>
      </c>
      <c r="D105" s="659" t="s">
        <v>4473</v>
      </c>
      <c r="E105" s="1843">
        <v>436</v>
      </c>
      <c r="F105" s="1714"/>
      <c r="G105" s="601"/>
      <c r="H105" s="719"/>
      <c r="I105" s="719"/>
      <c r="J105" s="719"/>
      <c r="K105" s="605"/>
      <c r="L105" s="753"/>
      <c r="M105" s="600"/>
      <c r="N105" s="600"/>
      <c r="O105" s="600"/>
      <c r="P105" s="745"/>
    </row>
    <row r="106" spans="1:16" s="30" customFormat="1" ht="20.399999999999999">
      <c r="A106" s="762">
        <f t="shared" si="13"/>
        <v>60</v>
      </c>
      <c r="B106" s="764"/>
      <c r="C106" s="1826" t="s">
        <v>3340</v>
      </c>
      <c r="D106" s="659" t="s">
        <v>4473</v>
      </c>
      <c r="E106" s="1843">
        <v>436</v>
      </c>
      <c r="F106" s="1718"/>
      <c r="G106" s="601"/>
      <c r="H106" s="719"/>
      <c r="I106" s="719"/>
      <c r="J106" s="719"/>
      <c r="K106" s="605"/>
      <c r="L106" s="753"/>
      <c r="M106" s="600"/>
      <c r="N106" s="600"/>
      <c r="O106" s="600"/>
      <c r="P106" s="745"/>
    </row>
    <row r="107" spans="1:16" s="30" customFormat="1" ht="30.6">
      <c r="A107" s="762">
        <f t="shared" si="13"/>
        <v>61</v>
      </c>
      <c r="B107" s="644" t="s">
        <v>3482</v>
      </c>
      <c r="C107" s="1826" t="s">
        <v>4482</v>
      </c>
      <c r="D107" s="659" t="s">
        <v>4473</v>
      </c>
      <c r="E107" s="1843">
        <v>436</v>
      </c>
      <c r="F107" s="1718"/>
      <c r="G107" s="601"/>
      <c r="H107" s="719"/>
      <c r="I107" s="719"/>
      <c r="J107" s="719"/>
      <c r="K107" s="605"/>
      <c r="L107" s="753"/>
      <c r="M107" s="600"/>
      <c r="N107" s="600"/>
      <c r="O107" s="600"/>
      <c r="P107" s="745"/>
    </row>
    <row r="108" spans="1:16" s="30" customFormat="1">
      <c r="A108" s="762"/>
      <c r="B108" s="644"/>
      <c r="C108" s="1826"/>
      <c r="D108" s="659"/>
      <c r="E108" s="1843"/>
      <c r="F108" s="1466"/>
      <c r="G108" s="652"/>
      <c r="H108" s="652"/>
      <c r="I108" s="652"/>
      <c r="J108" s="652"/>
      <c r="K108" s="653"/>
      <c r="L108" s="654"/>
      <c r="M108" s="652"/>
      <c r="N108" s="652"/>
      <c r="O108" s="652"/>
      <c r="P108" s="653"/>
    </row>
    <row r="109" spans="1:16" ht="20.399999999999999">
      <c r="A109" s="635"/>
      <c r="B109" s="644" t="s">
        <v>3227</v>
      </c>
      <c r="C109" s="665" t="s">
        <v>3228</v>
      </c>
      <c r="D109" s="1414" t="s">
        <v>214</v>
      </c>
      <c r="E109" s="1747">
        <v>263</v>
      </c>
      <c r="F109" s="1727"/>
      <c r="G109" s="746"/>
      <c r="H109" s="721"/>
      <c r="I109" s="721"/>
      <c r="J109" s="721"/>
      <c r="K109" s="722"/>
      <c r="L109" s="726"/>
      <c r="M109" s="721"/>
      <c r="N109" s="721"/>
      <c r="O109" s="721"/>
      <c r="P109" s="722"/>
    </row>
    <row r="110" spans="1:16" ht="20.399999999999999">
      <c r="A110" s="1870" t="s">
        <v>4706</v>
      </c>
      <c r="B110" s="1420"/>
      <c r="C110" s="1828" t="s">
        <v>3348</v>
      </c>
      <c r="D110" s="1833" t="s">
        <v>4476</v>
      </c>
      <c r="E110" s="1845">
        <v>263</v>
      </c>
      <c r="F110" s="1727"/>
      <c r="G110" s="746"/>
      <c r="H110" s="721"/>
      <c r="I110" s="721"/>
      <c r="J110" s="721"/>
      <c r="K110" s="722"/>
      <c r="L110" s="1421"/>
      <c r="M110" s="721"/>
      <c r="N110" s="721"/>
      <c r="O110" s="721"/>
      <c r="P110" s="722"/>
    </row>
    <row r="111" spans="1:16" ht="20.399999999999999">
      <c r="A111" s="1870" t="s">
        <v>4708</v>
      </c>
      <c r="B111" s="1420"/>
      <c r="C111" s="1828" t="s">
        <v>962</v>
      </c>
      <c r="D111" s="1833" t="s">
        <v>4476</v>
      </c>
      <c r="E111" s="1845">
        <v>263</v>
      </c>
      <c r="F111" s="1727"/>
      <c r="G111" s="746"/>
      <c r="H111" s="721"/>
      <c r="I111" s="721"/>
      <c r="J111" s="721"/>
      <c r="K111" s="722"/>
      <c r="L111" s="1421"/>
      <c r="M111" s="721"/>
      <c r="N111" s="721"/>
      <c r="O111" s="721"/>
      <c r="P111" s="722"/>
    </row>
    <row r="112" spans="1:16" ht="20.399999999999999">
      <c r="A112" s="1870" t="s">
        <v>4709</v>
      </c>
      <c r="B112" s="1420"/>
      <c r="C112" s="1828" t="s">
        <v>3347</v>
      </c>
      <c r="D112" s="1833" t="s">
        <v>4476</v>
      </c>
      <c r="E112" s="1845">
        <v>263</v>
      </c>
      <c r="F112" s="1727"/>
      <c r="G112" s="746"/>
      <c r="H112" s="721"/>
      <c r="I112" s="721"/>
      <c r="J112" s="721"/>
      <c r="K112" s="722"/>
      <c r="L112" s="1421"/>
      <c r="M112" s="721"/>
      <c r="N112" s="721"/>
      <c r="O112" s="721"/>
      <c r="P112" s="722"/>
    </row>
    <row r="113" spans="1:16" ht="40.799999999999997">
      <c r="A113" s="1870" t="s">
        <v>4710</v>
      </c>
      <c r="B113" s="1420"/>
      <c r="C113" s="1828" t="s">
        <v>3346</v>
      </c>
      <c r="D113" s="1833" t="s">
        <v>4476</v>
      </c>
      <c r="E113" s="1845">
        <v>263</v>
      </c>
      <c r="F113" s="1727"/>
      <c r="G113" s="746"/>
      <c r="H113" s="721"/>
      <c r="I113" s="721"/>
      <c r="J113" s="721"/>
      <c r="K113" s="722"/>
      <c r="L113" s="1421"/>
      <c r="M113" s="721"/>
      <c r="N113" s="721"/>
      <c r="O113" s="721"/>
      <c r="P113" s="722"/>
    </row>
    <row r="114" spans="1:16" ht="30.6">
      <c r="A114" s="1870" t="s">
        <v>4711</v>
      </c>
      <c r="B114" s="1420"/>
      <c r="C114" s="1829" t="s">
        <v>3345</v>
      </c>
      <c r="D114" s="1833" t="s">
        <v>4476</v>
      </c>
      <c r="E114" s="1845">
        <v>263</v>
      </c>
      <c r="F114" s="1727"/>
      <c r="G114" s="746"/>
      <c r="H114" s="721"/>
      <c r="I114" s="721"/>
      <c r="J114" s="721"/>
      <c r="K114" s="722"/>
      <c r="L114" s="1421"/>
      <c r="M114" s="721"/>
      <c r="N114" s="721"/>
      <c r="O114" s="721"/>
      <c r="P114" s="722"/>
    </row>
    <row r="115" spans="1:16" ht="20.399999999999999">
      <c r="A115" s="1870" t="s">
        <v>4712</v>
      </c>
      <c r="B115" s="1420"/>
      <c r="C115" s="1829" t="s">
        <v>3344</v>
      </c>
      <c r="D115" s="1833" t="s">
        <v>4476</v>
      </c>
      <c r="E115" s="1845">
        <v>263</v>
      </c>
      <c r="F115" s="1727"/>
      <c r="G115" s="746"/>
      <c r="H115" s="721"/>
      <c r="I115" s="721"/>
      <c r="J115" s="721"/>
      <c r="K115" s="722"/>
      <c r="L115" s="1421"/>
      <c r="M115" s="721"/>
      <c r="N115" s="721"/>
      <c r="O115" s="721"/>
      <c r="P115" s="722"/>
    </row>
    <row r="116" spans="1:16" ht="20.399999999999999">
      <c r="A116" s="1870" t="s">
        <v>4713</v>
      </c>
      <c r="B116" s="1420"/>
      <c r="C116" s="1828" t="s">
        <v>3343</v>
      </c>
      <c r="D116" s="1833" t="s">
        <v>4476</v>
      </c>
      <c r="E116" s="1845">
        <v>263</v>
      </c>
      <c r="F116" s="1727"/>
      <c r="G116" s="746"/>
      <c r="H116" s="721"/>
      <c r="I116" s="721"/>
      <c r="J116" s="721"/>
      <c r="K116" s="722"/>
      <c r="L116" s="1421"/>
      <c r="M116" s="721"/>
      <c r="N116" s="721"/>
      <c r="O116" s="721"/>
      <c r="P116" s="722"/>
    </row>
    <row r="117" spans="1:16">
      <c r="A117" s="1870" t="s">
        <v>4714</v>
      </c>
      <c r="B117" s="1420"/>
      <c r="C117" s="1828" t="s">
        <v>3342</v>
      </c>
      <c r="D117" s="1833" t="s">
        <v>4476</v>
      </c>
      <c r="E117" s="1845">
        <v>263</v>
      </c>
      <c r="F117" s="1727"/>
      <c r="G117" s="746"/>
      <c r="H117" s="721"/>
      <c r="I117" s="721"/>
      <c r="J117" s="721"/>
      <c r="K117" s="722"/>
      <c r="L117" s="1421"/>
      <c r="M117" s="721"/>
      <c r="N117" s="721"/>
      <c r="O117" s="721"/>
      <c r="P117" s="722"/>
    </row>
    <row r="118" spans="1:16">
      <c r="A118" s="635"/>
      <c r="B118" s="644"/>
      <c r="C118" s="1830"/>
      <c r="D118" s="33"/>
      <c r="E118" s="1846"/>
      <c r="F118" s="1727"/>
      <c r="G118" s="746"/>
      <c r="H118" s="721"/>
      <c r="I118" s="721"/>
      <c r="J118" s="721"/>
      <c r="K118" s="722"/>
      <c r="L118" s="1421"/>
      <c r="M118" s="721"/>
      <c r="N118" s="721"/>
      <c r="O118" s="721"/>
      <c r="P118" s="722"/>
    </row>
    <row r="119" spans="1:16">
      <c r="A119" s="635"/>
      <c r="B119" s="644" t="s">
        <v>3229</v>
      </c>
      <c r="C119" s="1831" t="s">
        <v>4605</v>
      </c>
      <c r="D119" s="1834" t="s">
        <v>214</v>
      </c>
      <c r="E119" s="1847">
        <v>84</v>
      </c>
      <c r="F119" s="1727"/>
      <c r="G119" s="746"/>
      <c r="H119" s="721"/>
      <c r="I119" s="721"/>
      <c r="J119" s="721"/>
      <c r="K119" s="722"/>
      <c r="L119" s="726"/>
      <c r="M119" s="721"/>
      <c r="N119" s="721"/>
      <c r="O119" s="721"/>
      <c r="P119" s="722"/>
    </row>
    <row r="120" spans="1:16" ht="20.399999999999999">
      <c r="A120" s="1870" t="s">
        <v>4715</v>
      </c>
      <c r="B120" s="1420"/>
      <c r="C120" s="1828" t="s">
        <v>3348</v>
      </c>
      <c r="D120" s="1833" t="s">
        <v>4476</v>
      </c>
      <c r="E120" s="1845">
        <v>84</v>
      </c>
      <c r="F120" s="1727"/>
      <c r="G120" s="746"/>
      <c r="H120" s="721"/>
      <c r="I120" s="721"/>
      <c r="J120" s="721"/>
      <c r="K120" s="722"/>
      <c r="L120" s="1421"/>
      <c r="M120" s="721"/>
      <c r="N120" s="721"/>
      <c r="O120" s="721"/>
      <c r="P120" s="722"/>
    </row>
    <row r="121" spans="1:16" ht="20.399999999999999">
      <c r="A121" s="1870" t="s">
        <v>4716</v>
      </c>
      <c r="B121" s="1420"/>
      <c r="C121" s="1828" t="s">
        <v>962</v>
      </c>
      <c r="D121" s="1833" t="s">
        <v>4476</v>
      </c>
      <c r="E121" s="1845">
        <v>84</v>
      </c>
      <c r="F121" s="1727"/>
      <c r="G121" s="746"/>
      <c r="H121" s="721"/>
      <c r="I121" s="721"/>
      <c r="J121" s="721"/>
      <c r="K121" s="722"/>
      <c r="L121" s="1421"/>
      <c r="M121" s="721"/>
      <c r="N121" s="721"/>
      <c r="O121" s="721"/>
      <c r="P121" s="722"/>
    </row>
    <row r="122" spans="1:16" ht="20.399999999999999">
      <c r="A122" s="1870" t="s">
        <v>4717</v>
      </c>
      <c r="B122" s="1420"/>
      <c r="C122" s="1828" t="s">
        <v>3347</v>
      </c>
      <c r="D122" s="1833" t="s">
        <v>4476</v>
      </c>
      <c r="E122" s="1845">
        <v>84</v>
      </c>
      <c r="F122" s="1727"/>
      <c r="G122" s="746"/>
      <c r="H122" s="721"/>
      <c r="I122" s="721"/>
      <c r="J122" s="721"/>
      <c r="K122" s="722"/>
      <c r="L122" s="1421"/>
      <c r="M122" s="721"/>
      <c r="N122" s="721"/>
      <c r="O122" s="721"/>
      <c r="P122" s="722"/>
    </row>
    <row r="123" spans="1:16" ht="40.799999999999997">
      <c r="A123" s="1870" t="s">
        <v>4718</v>
      </c>
      <c r="B123" s="1420"/>
      <c r="C123" s="1828" t="s">
        <v>4606</v>
      </c>
      <c r="D123" s="1833" t="s">
        <v>4476</v>
      </c>
      <c r="E123" s="1845">
        <v>84</v>
      </c>
      <c r="F123" s="1727"/>
      <c r="G123" s="746"/>
      <c r="H123" s="721"/>
      <c r="I123" s="721"/>
      <c r="J123" s="721"/>
      <c r="K123" s="722"/>
      <c r="L123" s="1421"/>
      <c r="M123" s="721"/>
      <c r="N123" s="721"/>
      <c r="O123" s="721"/>
      <c r="P123" s="722"/>
    </row>
    <row r="124" spans="1:16" ht="20.399999999999999">
      <c r="A124" s="1870" t="s">
        <v>4719</v>
      </c>
      <c r="B124" s="1420"/>
      <c r="C124" s="1829" t="s">
        <v>4607</v>
      </c>
      <c r="D124" s="1833" t="s">
        <v>4476</v>
      </c>
      <c r="E124" s="1845">
        <v>84</v>
      </c>
      <c r="F124" s="1727"/>
      <c r="G124" s="746"/>
      <c r="H124" s="721"/>
      <c r="I124" s="721"/>
      <c r="J124" s="721"/>
      <c r="K124" s="722"/>
      <c r="L124" s="1421"/>
      <c r="M124" s="721"/>
      <c r="N124" s="721"/>
      <c r="O124" s="721"/>
      <c r="P124" s="722"/>
    </row>
    <row r="125" spans="1:16" ht="20.399999999999999">
      <c r="A125" s="1870" t="s">
        <v>4720</v>
      </c>
      <c r="B125" s="1420"/>
      <c r="C125" s="1829" t="s">
        <v>4608</v>
      </c>
      <c r="D125" s="1833" t="s">
        <v>4476</v>
      </c>
      <c r="E125" s="1845">
        <v>84</v>
      </c>
      <c r="F125" s="1727"/>
      <c r="G125" s="746"/>
      <c r="H125" s="721"/>
      <c r="I125" s="721"/>
      <c r="J125" s="721"/>
      <c r="K125" s="722"/>
      <c r="L125" s="1421"/>
      <c r="M125" s="721"/>
      <c r="N125" s="721"/>
      <c r="O125" s="721"/>
      <c r="P125" s="722"/>
    </row>
    <row r="126" spans="1:16" ht="20.399999999999999">
      <c r="A126" s="1870" t="s">
        <v>4721</v>
      </c>
      <c r="B126" s="1420"/>
      <c r="C126" s="1828" t="s">
        <v>3343</v>
      </c>
      <c r="D126" s="1833" t="s">
        <v>4476</v>
      </c>
      <c r="E126" s="1845">
        <v>84</v>
      </c>
      <c r="F126" s="1727"/>
      <c r="G126" s="746"/>
      <c r="H126" s="721"/>
      <c r="I126" s="721"/>
      <c r="J126" s="721"/>
      <c r="K126" s="722"/>
      <c r="L126" s="1421"/>
      <c r="M126" s="721"/>
      <c r="N126" s="721"/>
      <c r="O126" s="721"/>
      <c r="P126" s="722"/>
    </row>
    <row r="127" spans="1:16">
      <c r="A127" s="1870" t="s">
        <v>4722</v>
      </c>
      <c r="B127" s="1420"/>
      <c r="C127" s="1828" t="s">
        <v>3342</v>
      </c>
      <c r="D127" s="1833" t="s">
        <v>4476</v>
      </c>
      <c r="E127" s="1845">
        <v>84</v>
      </c>
      <c r="F127" s="1727"/>
      <c r="G127" s="746"/>
      <c r="H127" s="721"/>
      <c r="I127" s="721"/>
      <c r="J127" s="721"/>
      <c r="K127" s="722"/>
      <c r="L127" s="1421"/>
      <c r="M127" s="721"/>
      <c r="N127" s="721"/>
      <c r="O127" s="721"/>
      <c r="P127" s="722"/>
    </row>
    <row r="128" spans="1:16">
      <c r="A128" s="635"/>
      <c r="B128" s="644"/>
      <c r="C128" s="665"/>
      <c r="D128" s="1414"/>
      <c r="E128" s="1747"/>
      <c r="F128" s="1727"/>
      <c r="G128" s="746"/>
      <c r="H128" s="721"/>
      <c r="I128" s="721"/>
      <c r="J128" s="721"/>
      <c r="K128" s="722"/>
      <c r="L128" s="1421"/>
      <c r="M128" s="721"/>
      <c r="N128" s="721"/>
      <c r="O128" s="721"/>
      <c r="P128" s="722"/>
    </row>
    <row r="129" spans="1:16" ht="20.399999999999999">
      <c r="A129" s="635"/>
      <c r="B129" s="644" t="s">
        <v>3230</v>
      </c>
      <c r="C129" s="665" t="s">
        <v>3231</v>
      </c>
      <c r="D129" s="1414" t="s">
        <v>214</v>
      </c>
      <c r="E129" s="1751">
        <v>29</v>
      </c>
      <c r="F129" s="1727"/>
      <c r="G129" s="746"/>
      <c r="H129" s="721"/>
      <c r="I129" s="721"/>
      <c r="J129" s="721"/>
      <c r="K129" s="722"/>
      <c r="L129" s="726"/>
      <c r="M129" s="721"/>
      <c r="N129" s="721"/>
      <c r="O129" s="721"/>
      <c r="P129" s="722"/>
    </row>
    <row r="130" spans="1:16" ht="20.399999999999999">
      <c r="A130" s="635"/>
      <c r="B130" s="644" t="s">
        <v>3232</v>
      </c>
      <c r="C130" s="665" t="s">
        <v>3231</v>
      </c>
      <c r="D130" s="1414" t="s">
        <v>214</v>
      </c>
      <c r="E130" s="1751">
        <v>20</v>
      </c>
      <c r="F130" s="1727"/>
      <c r="G130" s="746"/>
      <c r="H130" s="721"/>
      <c r="I130" s="721"/>
      <c r="J130" s="721"/>
      <c r="K130" s="722"/>
      <c r="L130" s="726"/>
      <c r="M130" s="721"/>
      <c r="N130" s="721"/>
      <c r="O130" s="721"/>
      <c r="P130" s="722"/>
    </row>
    <row r="131" spans="1:16" s="30" customFormat="1" ht="20.399999999999999">
      <c r="A131" s="762">
        <f>A107+1</f>
        <v>62</v>
      </c>
      <c r="B131" s="644"/>
      <c r="C131" s="1975" t="s">
        <v>3348</v>
      </c>
      <c r="D131" s="1976" t="s">
        <v>4559</v>
      </c>
      <c r="E131" s="1977">
        <v>0</v>
      </c>
      <c r="F131" s="1718"/>
      <c r="G131" s="601"/>
      <c r="H131" s="602"/>
      <c r="I131" s="744"/>
      <c r="J131" s="744"/>
      <c r="K131" s="745"/>
      <c r="L131" s="753"/>
      <c r="M131" s="604"/>
      <c r="N131" s="604"/>
      <c r="O131" s="604"/>
      <c r="P131" s="605"/>
    </row>
    <row r="132" spans="1:16" s="30" customFormat="1" ht="20.399999999999999">
      <c r="A132" s="762">
        <f>A131+1</f>
        <v>63</v>
      </c>
      <c r="B132" s="644"/>
      <c r="C132" s="1975" t="s">
        <v>962</v>
      </c>
      <c r="D132" s="1976" t="s">
        <v>4559</v>
      </c>
      <c r="E132" s="1977">
        <v>0</v>
      </c>
      <c r="F132" s="1718"/>
      <c r="G132" s="601"/>
      <c r="H132" s="602"/>
      <c r="I132" s="602"/>
      <c r="J132" s="744"/>
      <c r="K132" s="605"/>
      <c r="L132" s="617"/>
      <c r="M132" s="604"/>
      <c r="N132" s="604"/>
      <c r="O132" s="604"/>
      <c r="P132" s="605"/>
    </row>
    <row r="133" spans="1:16" s="30" customFormat="1" ht="20.399999999999999">
      <c r="A133" s="762">
        <f t="shared" ref="A133:A138" si="14">A132+1</f>
        <v>64</v>
      </c>
      <c r="B133" s="644"/>
      <c r="C133" s="1975" t="s">
        <v>3347</v>
      </c>
      <c r="D133" s="1976" t="s">
        <v>4559</v>
      </c>
      <c r="E133" s="1977">
        <v>0</v>
      </c>
      <c r="F133" s="1718"/>
      <c r="G133" s="601"/>
      <c r="H133" s="602"/>
      <c r="I133" s="602"/>
      <c r="J133" s="602"/>
      <c r="K133" s="605"/>
      <c r="L133" s="753"/>
      <c r="M133" s="600"/>
      <c r="N133" s="600"/>
      <c r="O133" s="600"/>
      <c r="P133" s="745"/>
    </row>
    <row r="134" spans="1:16" s="30" customFormat="1" ht="40.799999999999997">
      <c r="A134" s="762">
        <f t="shared" si="14"/>
        <v>65</v>
      </c>
      <c r="B134" s="644"/>
      <c r="C134" s="1826" t="s">
        <v>3346</v>
      </c>
      <c r="D134" s="659" t="s">
        <v>4473</v>
      </c>
      <c r="E134" s="1848">
        <v>49</v>
      </c>
      <c r="F134" s="1718"/>
      <c r="G134" s="601"/>
      <c r="H134" s="602"/>
      <c r="I134" s="602"/>
      <c r="J134" s="744"/>
      <c r="K134" s="605"/>
      <c r="L134" s="617"/>
      <c r="M134" s="604"/>
      <c r="N134" s="604"/>
      <c r="O134" s="604"/>
      <c r="P134" s="605"/>
    </row>
    <row r="135" spans="1:16" s="30" customFormat="1" ht="30.6">
      <c r="A135" s="762">
        <f t="shared" si="14"/>
        <v>66</v>
      </c>
      <c r="B135" s="644"/>
      <c r="C135" s="1975" t="s">
        <v>3345</v>
      </c>
      <c r="D135" s="1976" t="s">
        <v>4559</v>
      </c>
      <c r="E135" s="1977">
        <v>0</v>
      </c>
      <c r="F135" s="1837"/>
      <c r="G135" s="607"/>
      <c r="H135" s="607"/>
      <c r="I135" s="607"/>
      <c r="J135" s="607"/>
      <c r="K135" s="757"/>
      <c r="L135" s="618"/>
      <c r="M135" s="349"/>
      <c r="N135" s="349"/>
      <c r="O135" s="349"/>
      <c r="P135" s="350"/>
    </row>
    <row r="136" spans="1:16" s="30" customFormat="1" ht="20.399999999999999">
      <c r="A136" s="762">
        <f t="shared" si="14"/>
        <v>67</v>
      </c>
      <c r="B136" s="644"/>
      <c r="C136" s="1826" t="s">
        <v>3344</v>
      </c>
      <c r="D136" s="659" t="s">
        <v>4473</v>
      </c>
      <c r="E136" s="1848">
        <v>49</v>
      </c>
      <c r="F136" s="1479"/>
      <c r="G136" s="717"/>
      <c r="H136" s="717"/>
      <c r="I136" s="717"/>
      <c r="J136" s="717"/>
      <c r="K136" s="718"/>
      <c r="L136" s="322"/>
      <c r="M136" s="717"/>
      <c r="N136" s="717"/>
      <c r="O136" s="717"/>
      <c r="P136" s="718"/>
    </row>
    <row r="137" spans="1:16" s="30" customFormat="1" ht="20.399999999999999">
      <c r="A137" s="762">
        <f t="shared" si="14"/>
        <v>68</v>
      </c>
      <c r="B137" s="644"/>
      <c r="C137" s="1826" t="s">
        <v>3343</v>
      </c>
      <c r="D137" s="659" t="s">
        <v>4473</v>
      </c>
      <c r="E137" s="1848">
        <v>49</v>
      </c>
      <c r="F137" s="1479"/>
      <c r="G137" s="717"/>
      <c r="H137" s="717"/>
      <c r="I137" s="717"/>
      <c r="J137" s="717"/>
      <c r="K137" s="718"/>
      <c r="L137" s="322"/>
      <c r="M137" s="717"/>
      <c r="N137" s="717"/>
      <c r="O137" s="717"/>
      <c r="P137" s="718"/>
    </row>
    <row r="138" spans="1:16" s="30" customFormat="1">
      <c r="A138" s="762">
        <f t="shared" si="14"/>
        <v>69</v>
      </c>
      <c r="B138" s="644"/>
      <c r="C138" s="1826" t="s">
        <v>3342</v>
      </c>
      <c r="D138" s="659" t="s">
        <v>4473</v>
      </c>
      <c r="E138" s="1848">
        <v>49</v>
      </c>
      <c r="F138" s="1479"/>
      <c r="G138" s="717"/>
      <c r="H138" s="717"/>
      <c r="I138" s="717"/>
      <c r="J138" s="717"/>
      <c r="K138" s="718"/>
      <c r="L138" s="322"/>
      <c r="M138" s="717"/>
      <c r="N138" s="717"/>
      <c r="O138" s="717"/>
      <c r="P138" s="718"/>
    </row>
    <row r="139" spans="1:16" s="30" customFormat="1">
      <c r="A139" s="762"/>
      <c r="B139" s="644"/>
      <c r="C139" s="1407"/>
      <c r="D139" s="659"/>
      <c r="E139" s="1843"/>
      <c r="F139" s="1466"/>
      <c r="G139" s="652"/>
      <c r="H139" s="652"/>
      <c r="I139" s="652"/>
      <c r="J139" s="652"/>
      <c r="K139" s="653"/>
      <c r="L139" s="654"/>
      <c r="M139" s="652"/>
      <c r="N139" s="652"/>
      <c r="O139" s="652"/>
      <c r="P139" s="653"/>
    </row>
    <row r="140" spans="1:16" s="30" customFormat="1">
      <c r="A140" s="764"/>
      <c r="B140" s="764"/>
      <c r="C140" s="665" t="s">
        <v>188</v>
      </c>
      <c r="D140" s="1422"/>
      <c r="E140" s="764"/>
      <c r="F140" s="1466"/>
      <c r="G140" s="652"/>
      <c r="H140" s="652"/>
      <c r="I140" s="652"/>
      <c r="J140" s="652"/>
      <c r="K140" s="653"/>
      <c r="L140" s="654"/>
      <c r="M140" s="652"/>
      <c r="N140" s="652"/>
      <c r="O140" s="652"/>
      <c r="P140" s="653"/>
    </row>
    <row r="141" spans="1:16" s="30" customFormat="1" ht="40.799999999999997">
      <c r="A141" s="762">
        <f>A138+1</f>
        <v>70</v>
      </c>
      <c r="B141" s="762" t="s">
        <v>2841</v>
      </c>
      <c r="C141" s="1826" t="s">
        <v>4483</v>
      </c>
      <c r="D141" s="659" t="s">
        <v>214</v>
      </c>
      <c r="E141" s="1849">
        <v>201.1</v>
      </c>
      <c r="F141" s="1718"/>
      <c r="G141" s="601"/>
      <c r="H141" s="602"/>
      <c r="I141" s="602"/>
      <c r="J141" s="602"/>
      <c r="K141" s="605"/>
      <c r="L141" s="617"/>
      <c r="M141" s="604"/>
      <c r="N141" s="604"/>
      <c r="O141" s="604"/>
      <c r="P141" s="605"/>
    </row>
    <row r="142" spans="1:16" s="30" customFormat="1" ht="40.799999999999997">
      <c r="A142" s="765">
        <f t="shared" ref="A142" si="15">A141+1</f>
        <v>71</v>
      </c>
      <c r="B142" s="762"/>
      <c r="C142" s="1832" t="s">
        <v>3390</v>
      </c>
      <c r="D142" s="1835" t="s">
        <v>103</v>
      </c>
      <c r="E142" s="1850">
        <v>1</v>
      </c>
      <c r="F142" s="1838"/>
      <c r="G142" s="607"/>
      <c r="H142" s="607"/>
      <c r="I142" s="346"/>
      <c r="J142" s="607"/>
      <c r="K142" s="347"/>
      <c r="L142" s="618"/>
      <c r="M142" s="349"/>
      <c r="N142" s="349"/>
      <c r="O142" s="349"/>
      <c r="P142" s="350"/>
    </row>
    <row r="143" spans="1:16" s="30" customFormat="1" ht="20.399999999999999">
      <c r="A143" s="765">
        <f>A142+1</f>
        <v>72</v>
      </c>
      <c r="B143" s="762"/>
      <c r="C143" s="1832" t="s">
        <v>3389</v>
      </c>
      <c r="D143" s="1835" t="s">
        <v>2</v>
      </c>
      <c r="E143" s="1843">
        <v>54</v>
      </c>
      <c r="F143" s="1714"/>
      <c r="G143" s="601"/>
      <c r="H143" s="602"/>
      <c r="I143" s="602"/>
      <c r="J143" s="602"/>
      <c r="K143" s="605"/>
      <c r="L143" s="617"/>
      <c r="M143" s="604"/>
      <c r="N143" s="604"/>
      <c r="O143" s="604"/>
      <c r="P143" s="605"/>
    </row>
    <row r="144" spans="1:16">
      <c r="A144" s="765"/>
      <c r="B144" s="644"/>
      <c r="C144" s="665"/>
      <c r="D144" s="1836"/>
      <c r="E144" s="1851"/>
      <c r="F144" s="1839"/>
      <c r="G144" s="747"/>
      <c r="H144" s="748"/>
      <c r="I144" s="748"/>
      <c r="J144" s="748"/>
      <c r="K144" s="750"/>
      <c r="L144" s="754"/>
      <c r="M144" s="749"/>
      <c r="N144" s="749"/>
      <c r="O144" s="749"/>
      <c r="P144" s="750"/>
    </row>
    <row r="145" spans="1:16" s="30" customFormat="1">
      <c r="A145" s="765"/>
      <c r="B145" s="644"/>
      <c r="C145" s="665" t="s">
        <v>757</v>
      </c>
      <c r="D145" s="659"/>
      <c r="E145" s="1843"/>
      <c r="F145" s="1840"/>
      <c r="G145" s="743"/>
      <c r="H145" s="652"/>
      <c r="I145" s="652"/>
      <c r="J145" s="652"/>
      <c r="K145" s="653"/>
      <c r="L145" s="654"/>
      <c r="M145" s="652"/>
      <c r="N145" s="652"/>
      <c r="O145" s="652"/>
      <c r="P145" s="653"/>
    </row>
    <row r="146" spans="1:16" s="30" customFormat="1" ht="40.799999999999997">
      <c r="A146" s="765">
        <f>A143+1</f>
        <v>73</v>
      </c>
      <c r="B146" s="762" t="s">
        <v>2909</v>
      </c>
      <c r="C146" s="1832" t="s">
        <v>2910</v>
      </c>
      <c r="D146" s="1835" t="s">
        <v>103</v>
      </c>
      <c r="E146" s="762">
        <v>3</v>
      </c>
      <c r="F146" s="1479"/>
      <c r="G146" s="717"/>
      <c r="H146" s="717"/>
      <c r="I146" s="717"/>
      <c r="J146" s="717"/>
      <c r="K146" s="718"/>
      <c r="L146" s="322"/>
      <c r="M146" s="717"/>
      <c r="N146" s="717"/>
      <c r="O146" s="717"/>
      <c r="P146" s="718"/>
    </row>
    <row r="147" spans="1:16" s="30" customFormat="1">
      <c r="A147" s="765"/>
      <c r="B147" s="644"/>
      <c r="C147" s="665"/>
      <c r="D147" s="659"/>
      <c r="E147" s="1843"/>
      <c r="F147" s="1840"/>
      <c r="G147" s="743"/>
      <c r="H147" s="652"/>
      <c r="I147" s="652"/>
      <c r="J147" s="652"/>
      <c r="K147" s="653"/>
      <c r="L147" s="654"/>
      <c r="M147" s="652"/>
      <c r="N147" s="652"/>
      <c r="O147" s="652"/>
      <c r="P147" s="653"/>
    </row>
    <row r="148" spans="1:16" s="30" customFormat="1">
      <c r="A148" s="765"/>
      <c r="B148" s="644"/>
      <c r="C148" s="665" t="s">
        <v>2913</v>
      </c>
      <c r="D148" s="659"/>
      <c r="E148" s="1843"/>
      <c r="F148" s="1840"/>
      <c r="G148" s="743"/>
      <c r="H148" s="652"/>
      <c r="I148" s="652"/>
      <c r="J148" s="652"/>
      <c r="K148" s="653"/>
      <c r="L148" s="654"/>
      <c r="M148" s="652"/>
      <c r="N148" s="652"/>
      <c r="O148" s="652"/>
      <c r="P148" s="653"/>
    </row>
    <row r="149" spans="1:16" s="30" customFormat="1" ht="33">
      <c r="A149" s="765">
        <f>A146+1</f>
        <v>74</v>
      </c>
      <c r="B149" s="762" t="s">
        <v>2868</v>
      </c>
      <c r="C149" s="1832" t="s">
        <v>4484</v>
      </c>
      <c r="D149" s="1835" t="s">
        <v>103</v>
      </c>
      <c r="E149" s="762">
        <v>2</v>
      </c>
      <c r="F149" s="1479"/>
      <c r="G149" s="717"/>
      <c r="H149" s="717"/>
      <c r="I149" s="717"/>
      <c r="J149" s="717"/>
      <c r="K149" s="718"/>
      <c r="L149" s="322"/>
      <c r="M149" s="717"/>
      <c r="N149" s="717"/>
      <c r="O149" s="717"/>
      <c r="P149" s="718"/>
    </row>
    <row r="150" spans="1:16" s="30" customFormat="1">
      <c r="A150" s="765"/>
      <c r="B150" s="644"/>
      <c r="C150" s="665"/>
      <c r="D150" s="659"/>
      <c r="E150" s="1843"/>
      <c r="F150" s="1840"/>
      <c r="G150" s="743"/>
      <c r="H150" s="652"/>
      <c r="I150" s="652"/>
      <c r="J150" s="652"/>
      <c r="K150" s="653"/>
      <c r="L150" s="654"/>
      <c r="M150" s="652"/>
      <c r="N150" s="652"/>
      <c r="O150" s="652"/>
      <c r="P150" s="653"/>
    </row>
    <row r="151" spans="1:16" s="30" customFormat="1">
      <c r="A151" s="765"/>
      <c r="B151" s="644"/>
      <c r="C151" s="665" t="s">
        <v>758</v>
      </c>
      <c r="D151" s="659"/>
      <c r="E151" s="1843"/>
      <c r="F151" s="1840"/>
      <c r="G151" s="743"/>
      <c r="H151" s="652"/>
      <c r="I151" s="652"/>
      <c r="J151" s="652"/>
      <c r="K151" s="653"/>
      <c r="L151" s="654"/>
      <c r="M151" s="652"/>
      <c r="N151" s="652"/>
      <c r="O151" s="652"/>
      <c r="P151" s="653"/>
    </row>
    <row r="152" spans="1:16" s="30" customFormat="1" ht="81.599999999999994">
      <c r="A152" s="765">
        <f>A149+1</f>
        <v>75</v>
      </c>
      <c r="B152" s="762" t="s">
        <v>2911</v>
      </c>
      <c r="C152" s="1832" t="s">
        <v>2912</v>
      </c>
      <c r="D152" s="1835" t="s">
        <v>2</v>
      </c>
      <c r="E152" s="1843">
        <v>104.4</v>
      </c>
      <c r="F152" s="1718"/>
      <c r="G152" s="648"/>
      <c r="H152" s="719"/>
      <c r="I152" s="719"/>
      <c r="J152" s="719"/>
      <c r="K152" s="605"/>
      <c r="L152" s="617"/>
      <c r="M152" s="604"/>
      <c r="N152" s="604"/>
      <c r="O152" s="604"/>
      <c r="P152" s="605"/>
    </row>
    <row r="153" spans="1:16" s="30" customFormat="1">
      <c r="A153" s="765"/>
      <c r="B153" s="644"/>
      <c r="C153" s="665"/>
      <c r="D153" s="659"/>
      <c r="E153" s="1843"/>
      <c r="F153" s="1840"/>
      <c r="G153" s="743"/>
      <c r="H153" s="652"/>
      <c r="I153" s="652"/>
      <c r="J153" s="652"/>
      <c r="K153" s="653"/>
      <c r="L153" s="654"/>
      <c r="M153" s="652"/>
      <c r="N153" s="652"/>
      <c r="O153" s="652"/>
      <c r="P153" s="653"/>
    </row>
    <row r="154" spans="1:16" s="30" customFormat="1">
      <c r="A154" s="765"/>
      <c r="B154" s="644"/>
      <c r="C154" s="665" t="s">
        <v>2914</v>
      </c>
      <c r="D154" s="659"/>
      <c r="E154" s="1843"/>
      <c r="F154" s="1840"/>
      <c r="G154" s="743"/>
      <c r="H154" s="652"/>
      <c r="I154" s="652"/>
      <c r="J154" s="652"/>
      <c r="K154" s="653"/>
      <c r="L154" s="654"/>
      <c r="M154" s="652"/>
      <c r="N154" s="652"/>
      <c r="O154" s="652"/>
      <c r="P154" s="653"/>
    </row>
    <row r="155" spans="1:16" s="30" customFormat="1" ht="30.6">
      <c r="A155" s="765">
        <f>A152+1</f>
        <v>76</v>
      </c>
      <c r="B155" s="762" t="s">
        <v>2915</v>
      </c>
      <c r="C155" s="1832" t="s">
        <v>2918</v>
      </c>
      <c r="D155" s="1835" t="s">
        <v>103</v>
      </c>
      <c r="E155" s="762">
        <v>1</v>
      </c>
      <c r="F155" s="1718"/>
      <c r="G155" s="648"/>
      <c r="H155" s="719"/>
      <c r="I155" s="719"/>
      <c r="J155" s="719"/>
      <c r="K155" s="605"/>
      <c r="L155" s="617"/>
      <c r="M155" s="604"/>
      <c r="N155" s="604"/>
      <c r="O155" s="604"/>
      <c r="P155" s="605"/>
    </row>
    <row r="156" spans="1:16" s="30" customFormat="1" ht="30.6">
      <c r="A156" s="765">
        <f>A155+1</f>
        <v>77</v>
      </c>
      <c r="B156" s="762" t="s">
        <v>2916</v>
      </c>
      <c r="C156" s="1832" t="s">
        <v>2919</v>
      </c>
      <c r="D156" s="1835" t="s">
        <v>103</v>
      </c>
      <c r="E156" s="762">
        <v>1</v>
      </c>
      <c r="F156" s="1718"/>
      <c r="G156" s="648"/>
      <c r="H156" s="719"/>
      <c r="I156" s="719"/>
      <c r="J156" s="719"/>
      <c r="K156" s="605"/>
      <c r="L156" s="617"/>
      <c r="M156" s="604"/>
      <c r="N156" s="604"/>
      <c r="O156" s="604"/>
      <c r="P156" s="605"/>
    </row>
    <row r="157" spans="1:16" s="30" customFormat="1" ht="30.6">
      <c r="A157" s="765">
        <f>A156+1</f>
        <v>78</v>
      </c>
      <c r="B157" s="762" t="s">
        <v>2917</v>
      </c>
      <c r="C157" s="1832" t="s">
        <v>2920</v>
      </c>
      <c r="D157" s="1835" t="s">
        <v>103</v>
      </c>
      <c r="E157" s="762">
        <v>1</v>
      </c>
      <c r="F157" s="1718"/>
      <c r="G157" s="648"/>
      <c r="H157" s="719"/>
      <c r="I157" s="719"/>
      <c r="J157" s="719"/>
      <c r="K157" s="605"/>
      <c r="L157" s="617"/>
      <c r="M157" s="604"/>
      <c r="N157" s="604"/>
      <c r="O157" s="604"/>
      <c r="P157" s="605"/>
    </row>
    <row r="158" spans="1:16" s="30" customFormat="1">
      <c r="A158" s="765"/>
      <c r="B158" s="762"/>
      <c r="C158" s="1832"/>
      <c r="D158" s="1835"/>
      <c r="E158" s="1843"/>
      <c r="F158" s="1840"/>
      <c r="G158" s="743"/>
      <c r="H158" s="652"/>
      <c r="I158" s="652"/>
      <c r="J158" s="652"/>
      <c r="K158" s="653"/>
      <c r="L158" s="654"/>
      <c r="M158" s="652"/>
      <c r="N158" s="652"/>
      <c r="O158" s="652"/>
      <c r="P158" s="653"/>
    </row>
    <row r="159" spans="1:16">
      <c r="A159" s="765"/>
      <c r="B159" s="644"/>
      <c r="C159" s="665" t="s">
        <v>2922</v>
      </c>
      <c r="D159" s="1836"/>
      <c r="E159" s="1851"/>
      <c r="F159" s="1839"/>
      <c r="G159" s="747"/>
      <c r="H159" s="748"/>
      <c r="I159" s="748"/>
      <c r="J159" s="748"/>
      <c r="K159" s="750"/>
      <c r="L159" s="754"/>
      <c r="M159" s="749"/>
      <c r="N159" s="749"/>
      <c r="O159" s="749"/>
      <c r="P159" s="750"/>
    </row>
    <row r="160" spans="1:16" ht="40.799999999999997">
      <c r="A160" s="762">
        <f>A157+1</f>
        <v>79</v>
      </c>
      <c r="B160" s="762" t="s">
        <v>975</v>
      </c>
      <c r="C160" s="1826" t="s">
        <v>3376</v>
      </c>
      <c r="D160" s="1835" t="s">
        <v>2</v>
      </c>
      <c r="E160" s="1852">
        <v>68.5</v>
      </c>
      <c r="F160" s="1479"/>
      <c r="G160" s="717"/>
      <c r="H160" s="717"/>
      <c r="I160" s="717"/>
      <c r="J160" s="717"/>
      <c r="K160" s="718"/>
      <c r="L160" s="322"/>
      <c r="M160" s="717"/>
      <c r="N160" s="717"/>
      <c r="O160" s="717"/>
      <c r="P160" s="718"/>
    </row>
    <row r="161" spans="1:16" ht="40.799999999999997">
      <c r="A161" s="765">
        <f t="shared" ref="A161:A165" si="16">A160+1</f>
        <v>80</v>
      </c>
      <c r="B161" s="762" t="s">
        <v>976</v>
      </c>
      <c r="C161" s="1826" t="s">
        <v>3377</v>
      </c>
      <c r="D161" s="1835" t="s">
        <v>2</v>
      </c>
      <c r="E161" s="1852">
        <v>5.0999999999999996</v>
      </c>
      <c r="F161" s="1479"/>
      <c r="G161" s="717"/>
      <c r="H161" s="717"/>
      <c r="I161" s="717"/>
      <c r="J161" s="717"/>
      <c r="K161" s="718"/>
      <c r="L161" s="322"/>
      <c r="M161" s="717"/>
      <c r="N161" s="717"/>
      <c r="O161" s="717"/>
      <c r="P161" s="718"/>
    </row>
    <row r="162" spans="1:16" ht="51">
      <c r="A162" s="765">
        <f t="shared" si="16"/>
        <v>81</v>
      </c>
      <c r="B162" s="762" t="s">
        <v>2923</v>
      </c>
      <c r="C162" s="1826" t="s">
        <v>3378</v>
      </c>
      <c r="D162" s="1835" t="s">
        <v>2</v>
      </c>
      <c r="E162" s="1852">
        <v>76</v>
      </c>
      <c r="F162" s="1479"/>
      <c r="G162" s="717"/>
      <c r="H162" s="717"/>
      <c r="I162" s="717"/>
      <c r="J162" s="717"/>
      <c r="K162" s="718"/>
      <c r="L162" s="322"/>
      <c r="M162" s="717"/>
      <c r="N162" s="717"/>
      <c r="O162" s="717"/>
      <c r="P162" s="718"/>
    </row>
    <row r="163" spans="1:16" ht="40.799999999999997">
      <c r="A163" s="765">
        <f t="shared" si="16"/>
        <v>82</v>
      </c>
      <c r="B163" s="762" t="s">
        <v>2924</v>
      </c>
      <c r="C163" s="1826" t="s">
        <v>3379</v>
      </c>
      <c r="D163" s="1835" t="s">
        <v>2</v>
      </c>
      <c r="E163" s="1852">
        <v>62.4</v>
      </c>
      <c r="F163" s="1479"/>
      <c r="G163" s="717"/>
      <c r="H163" s="717"/>
      <c r="I163" s="717"/>
      <c r="J163" s="717"/>
      <c r="K163" s="718"/>
      <c r="L163" s="322"/>
      <c r="M163" s="717"/>
      <c r="N163" s="717"/>
      <c r="O163" s="717"/>
      <c r="P163" s="718"/>
    </row>
    <row r="164" spans="1:16" ht="40.799999999999997">
      <c r="A164" s="765">
        <f t="shared" si="16"/>
        <v>83</v>
      </c>
      <c r="B164" s="762" t="s">
        <v>2925</v>
      </c>
      <c r="C164" s="1826" t="s">
        <v>3380</v>
      </c>
      <c r="D164" s="1835" t="s">
        <v>2</v>
      </c>
      <c r="E164" s="1852">
        <v>44.5</v>
      </c>
      <c r="F164" s="1479"/>
      <c r="G164" s="717"/>
      <c r="H164" s="717"/>
      <c r="I164" s="717"/>
      <c r="J164" s="717"/>
      <c r="K164" s="718"/>
      <c r="L164" s="322"/>
      <c r="M164" s="717"/>
      <c r="N164" s="717"/>
      <c r="O164" s="717"/>
      <c r="P164" s="718"/>
    </row>
    <row r="165" spans="1:16" ht="40.799999999999997">
      <c r="A165" s="765">
        <f t="shared" si="16"/>
        <v>84</v>
      </c>
      <c r="B165" s="762" t="s">
        <v>2926</v>
      </c>
      <c r="C165" s="1826" t="s">
        <v>3381</v>
      </c>
      <c r="D165" s="1835" t="s">
        <v>2</v>
      </c>
      <c r="E165" s="1852">
        <v>25.5</v>
      </c>
      <c r="F165" s="1479"/>
      <c r="G165" s="717"/>
      <c r="H165" s="717"/>
      <c r="I165" s="717"/>
      <c r="J165" s="717"/>
      <c r="K165" s="718"/>
      <c r="L165" s="322"/>
      <c r="M165" s="717"/>
      <c r="N165" s="717"/>
      <c r="O165" s="717"/>
      <c r="P165" s="718"/>
    </row>
    <row r="166" spans="1:16" ht="40.799999999999997">
      <c r="A166" s="765">
        <f t="shared" ref="A166:A173" si="17">A165+1</f>
        <v>85</v>
      </c>
      <c r="B166" s="762" t="s">
        <v>2927</v>
      </c>
      <c r="C166" s="1826" t="s">
        <v>3382</v>
      </c>
      <c r="D166" s="1835" t="s">
        <v>2</v>
      </c>
      <c r="E166" s="1852">
        <v>87.5</v>
      </c>
      <c r="F166" s="1479"/>
      <c r="G166" s="717"/>
      <c r="H166" s="717"/>
      <c r="I166" s="717"/>
      <c r="J166" s="717"/>
      <c r="K166" s="718"/>
      <c r="L166" s="322"/>
      <c r="M166" s="717"/>
      <c r="N166" s="717"/>
      <c r="O166" s="717"/>
      <c r="P166" s="718"/>
    </row>
    <row r="167" spans="1:16" ht="40.799999999999997">
      <c r="A167" s="765">
        <f t="shared" si="17"/>
        <v>86</v>
      </c>
      <c r="B167" s="762" t="s">
        <v>2928</v>
      </c>
      <c r="C167" s="1826" t="s">
        <v>3383</v>
      </c>
      <c r="D167" s="1835" t="s">
        <v>2</v>
      </c>
      <c r="E167" s="1852">
        <v>35</v>
      </c>
      <c r="F167" s="1479"/>
      <c r="G167" s="717"/>
      <c r="H167" s="717"/>
      <c r="I167" s="717"/>
      <c r="J167" s="717"/>
      <c r="K167" s="718"/>
      <c r="L167" s="322"/>
      <c r="M167" s="717"/>
      <c r="N167" s="717"/>
      <c r="O167" s="717"/>
      <c r="P167" s="718"/>
    </row>
    <row r="168" spans="1:16" ht="40.799999999999997">
      <c r="A168" s="765">
        <f t="shared" si="17"/>
        <v>87</v>
      </c>
      <c r="B168" s="762" t="s">
        <v>2929</v>
      </c>
      <c r="C168" s="1826" t="s">
        <v>3384</v>
      </c>
      <c r="D168" s="1835" t="s">
        <v>2</v>
      </c>
      <c r="E168" s="1852">
        <v>6.6</v>
      </c>
      <c r="F168" s="1479"/>
      <c r="G168" s="717"/>
      <c r="H168" s="717"/>
      <c r="I168" s="717"/>
      <c r="J168" s="717"/>
      <c r="K168" s="718"/>
      <c r="L168" s="322"/>
      <c r="M168" s="717"/>
      <c r="N168" s="717"/>
      <c r="O168" s="717"/>
      <c r="P168" s="718"/>
    </row>
    <row r="169" spans="1:16" ht="40.799999999999997">
      <c r="A169" s="765">
        <f t="shared" si="17"/>
        <v>88</v>
      </c>
      <c r="B169" s="762" t="s">
        <v>2930</v>
      </c>
      <c r="C169" s="1826" t="s">
        <v>3385</v>
      </c>
      <c r="D169" s="1835" t="s">
        <v>2</v>
      </c>
      <c r="E169" s="1852">
        <v>19.3</v>
      </c>
      <c r="F169" s="1479"/>
      <c r="G169" s="717"/>
      <c r="H169" s="717"/>
      <c r="I169" s="717"/>
      <c r="J169" s="717"/>
      <c r="K169" s="718"/>
      <c r="L169" s="322"/>
      <c r="M169" s="717"/>
      <c r="N169" s="717"/>
      <c r="O169" s="717"/>
      <c r="P169" s="718"/>
    </row>
    <row r="170" spans="1:16" ht="40.799999999999997">
      <c r="A170" s="765">
        <f t="shared" si="17"/>
        <v>89</v>
      </c>
      <c r="B170" s="762" t="s">
        <v>2931</v>
      </c>
      <c r="C170" s="1826" t="s">
        <v>3386</v>
      </c>
      <c r="D170" s="1835" t="s">
        <v>2</v>
      </c>
      <c r="E170" s="1852">
        <v>14.6</v>
      </c>
      <c r="F170" s="1479"/>
      <c r="G170" s="717"/>
      <c r="H170" s="717"/>
      <c r="I170" s="717"/>
      <c r="J170" s="717"/>
      <c r="K170" s="718"/>
      <c r="L170" s="322"/>
      <c r="M170" s="717"/>
      <c r="N170" s="717"/>
      <c r="O170" s="717"/>
      <c r="P170" s="718"/>
    </row>
    <row r="171" spans="1:16" ht="40.799999999999997">
      <c r="A171" s="765">
        <f t="shared" si="17"/>
        <v>90</v>
      </c>
      <c r="B171" s="762" t="s">
        <v>2932</v>
      </c>
      <c r="C171" s="1826" t="s">
        <v>3387</v>
      </c>
      <c r="D171" s="1835" t="s">
        <v>2</v>
      </c>
      <c r="E171" s="1852">
        <v>2.7</v>
      </c>
      <c r="F171" s="1479"/>
      <c r="G171" s="717"/>
      <c r="H171" s="717"/>
      <c r="I171" s="717"/>
      <c r="J171" s="717"/>
      <c r="K171" s="718"/>
      <c r="L171" s="322"/>
      <c r="M171" s="717"/>
      <c r="N171" s="717"/>
      <c r="O171" s="717"/>
      <c r="P171" s="718"/>
    </row>
    <row r="172" spans="1:16" ht="40.799999999999997">
      <c r="A172" s="765">
        <f t="shared" si="17"/>
        <v>91</v>
      </c>
      <c r="B172" s="762" t="s">
        <v>2933</v>
      </c>
      <c r="C172" s="1826" t="s">
        <v>3388</v>
      </c>
      <c r="D172" s="1835" t="s">
        <v>2</v>
      </c>
      <c r="E172" s="1852">
        <v>61.8</v>
      </c>
      <c r="F172" s="1479"/>
      <c r="G172" s="717"/>
      <c r="H172" s="717"/>
      <c r="I172" s="717"/>
      <c r="J172" s="717"/>
      <c r="K172" s="718"/>
      <c r="L172" s="322"/>
      <c r="M172" s="717"/>
      <c r="N172" s="717"/>
      <c r="O172" s="717"/>
      <c r="P172" s="718"/>
    </row>
    <row r="173" spans="1:16" ht="40.799999999999997">
      <c r="A173" s="765">
        <f t="shared" si="17"/>
        <v>92</v>
      </c>
      <c r="B173" s="762" t="s">
        <v>2934</v>
      </c>
      <c r="C173" s="1826" t="s">
        <v>3380</v>
      </c>
      <c r="D173" s="1835" t="s">
        <v>2</v>
      </c>
      <c r="E173" s="1852">
        <v>75.5</v>
      </c>
      <c r="F173" s="1479"/>
      <c r="G173" s="717"/>
      <c r="H173" s="717"/>
      <c r="I173" s="717"/>
      <c r="J173" s="717"/>
      <c r="K173" s="718"/>
      <c r="L173" s="322"/>
      <c r="M173" s="717"/>
      <c r="N173" s="717"/>
      <c r="O173" s="717"/>
      <c r="P173" s="718"/>
    </row>
    <row r="174" spans="1:16">
      <c r="A174" s="765"/>
      <c r="B174" s="762"/>
      <c r="C174" s="1826"/>
      <c r="D174" s="1835"/>
      <c r="E174" s="1852"/>
      <c r="F174" s="1841"/>
      <c r="G174" s="751"/>
      <c r="H174" s="748"/>
      <c r="I174" s="748"/>
      <c r="J174" s="748"/>
      <c r="K174" s="750"/>
      <c r="L174" s="754"/>
      <c r="M174" s="749"/>
      <c r="N174" s="749"/>
      <c r="O174" s="749"/>
      <c r="P174" s="750"/>
    </row>
    <row r="175" spans="1:16" ht="20.399999999999999">
      <c r="A175" s="765"/>
      <c r="B175" s="644"/>
      <c r="C175" s="665" t="s">
        <v>3566</v>
      </c>
      <c r="D175" s="1836"/>
      <c r="E175" s="1851"/>
      <c r="F175" s="1839"/>
      <c r="G175" s="747"/>
      <c r="H175" s="748"/>
      <c r="I175" s="748"/>
      <c r="J175" s="748"/>
      <c r="K175" s="750"/>
      <c r="L175" s="754"/>
      <c r="M175" s="749"/>
      <c r="N175" s="749"/>
      <c r="O175" s="749"/>
      <c r="P175" s="750"/>
    </row>
    <row r="176" spans="1:16" ht="40.799999999999997">
      <c r="A176" s="762">
        <f>A173+1</f>
        <v>93</v>
      </c>
      <c r="B176" s="762" t="s">
        <v>3560</v>
      </c>
      <c r="C176" s="1826" t="s">
        <v>3578</v>
      </c>
      <c r="D176" s="1835" t="s">
        <v>103</v>
      </c>
      <c r="E176" s="1853">
        <v>9</v>
      </c>
      <c r="F176" s="1718"/>
      <c r="G176" s="648"/>
      <c r="H176" s="719"/>
      <c r="I176" s="719"/>
      <c r="J176" s="719"/>
      <c r="K176" s="605"/>
      <c r="L176" s="617"/>
      <c r="M176" s="604"/>
      <c r="N176" s="604"/>
      <c r="O176" s="604"/>
      <c r="P176" s="605"/>
    </row>
    <row r="177" spans="1:16" ht="40.799999999999997">
      <c r="A177" s="765">
        <f t="shared" ref="A177:A181" si="18">A176+1</f>
        <v>94</v>
      </c>
      <c r="B177" s="762" t="s">
        <v>3561</v>
      </c>
      <c r="C177" s="1826" t="s">
        <v>3578</v>
      </c>
      <c r="D177" s="1835" t="s">
        <v>103</v>
      </c>
      <c r="E177" s="1853">
        <v>2</v>
      </c>
      <c r="F177" s="1718"/>
      <c r="G177" s="648"/>
      <c r="H177" s="719"/>
      <c r="I177" s="719"/>
      <c r="J177" s="719"/>
      <c r="K177" s="605"/>
      <c r="L177" s="617"/>
      <c r="M177" s="604"/>
      <c r="N177" s="604"/>
      <c r="O177" s="604"/>
      <c r="P177" s="605"/>
    </row>
    <row r="178" spans="1:16" ht="40.799999999999997">
      <c r="A178" s="765">
        <f t="shared" si="18"/>
        <v>95</v>
      </c>
      <c r="B178" s="762" t="s">
        <v>3562</v>
      </c>
      <c r="C178" s="1826" t="s">
        <v>3579</v>
      </c>
      <c r="D178" s="1835" t="s">
        <v>103</v>
      </c>
      <c r="E178" s="1853">
        <v>9</v>
      </c>
      <c r="F178" s="1718"/>
      <c r="G178" s="648"/>
      <c r="H178" s="719"/>
      <c r="I178" s="719"/>
      <c r="J178" s="719"/>
      <c r="K178" s="605"/>
      <c r="L178" s="617"/>
      <c r="M178" s="604"/>
      <c r="N178" s="604"/>
      <c r="O178" s="604"/>
      <c r="P178" s="605"/>
    </row>
    <row r="179" spans="1:16" ht="51">
      <c r="A179" s="765">
        <f t="shared" si="18"/>
        <v>96</v>
      </c>
      <c r="B179" s="762" t="s">
        <v>3563</v>
      </c>
      <c r="C179" s="1826" t="s">
        <v>3580</v>
      </c>
      <c r="D179" s="1835" t="s">
        <v>103</v>
      </c>
      <c r="E179" s="1853">
        <v>58</v>
      </c>
      <c r="F179" s="1718"/>
      <c r="G179" s="648"/>
      <c r="H179" s="719"/>
      <c r="I179" s="719"/>
      <c r="J179" s="719"/>
      <c r="K179" s="605"/>
      <c r="L179" s="617"/>
      <c r="M179" s="604"/>
      <c r="N179" s="604"/>
      <c r="O179" s="604"/>
      <c r="P179" s="605"/>
    </row>
    <row r="180" spans="1:16" ht="61.2">
      <c r="A180" s="765">
        <f t="shared" si="18"/>
        <v>97</v>
      </c>
      <c r="B180" s="762" t="s">
        <v>3564</v>
      </c>
      <c r="C180" s="1826" t="s">
        <v>3581</v>
      </c>
      <c r="D180" s="1835" t="s">
        <v>103</v>
      </c>
      <c r="E180" s="1853">
        <v>6</v>
      </c>
      <c r="F180" s="1718"/>
      <c r="G180" s="648"/>
      <c r="H180" s="719"/>
      <c r="I180" s="719"/>
      <c r="J180" s="719"/>
      <c r="K180" s="605"/>
      <c r="L180" s="617"/>
      <c r="M180" s="604"/>
      <c r="N180" s="604"/>
      <c r="O180" s="604"/>
      <c r="P180" s="605"/>
    </row>
    <row r="181" spans="1:16" ht="51">
      <c r="A181" s="765">
        <f t="shared" si="18"/>
        <v>98</v>
      </c>
      <c r="B181" s="762" t="s">
        <v>3565</v>
      </c>
      <c r="C181" s="1826" t="s">
        <v>3582</v>
      </c>
      <c r="D181" s="1835" t="s">
        <v>103</v>
      </c>
      <c r="E181" s="1853">
        <v>2</v>
      </c>
      <c r="F181" s="1718"/>
      <c r="G181" s="648"/>
      <c r="H181" s="719"/>
      <c r="I181" s="719"/>
      <c r="J181" s="719"/>
      <c r="K181" s="605"/>
      <c r="L181" s="617"/>
      <c r="M181" s="604"/>
      <c r="N181" s="604"/>
      <c r="O181" s="604"/>
      <c r="P181" s="605"/>
    </row>
    <row r="182" spans="1:16">
      <c r="A182" s="813"/>
      <c r="B182" s="636"/>
      <c r="C182" s="1742"/>
      <c r="D182" s="1744"/>
      <c r="E182" s="1854"/>
      <c r="F182" s="1842"/>
      <c r="G182" s="758"/>
      <c r="H182" s="626"/>
      <c r="I182" s="627"/>
      <c r="J182" s="627"/>
      <c r="K182" s="731"/>
      <c r="L182" s="733"/>
      <c r="M182" s="612"/>
      <c r="N182" s="612"/>
      <c r="O182" s="612"/>
      <c r="P182" s="613"/>
    </row>
    <row r="183" spans="1:16" s="274" customFormat="1">
      <c r="A183" s="490"/>
      <c r="B183" s="491"/>
      <c r="C183" s="492" t="s">
        <v>29</v>
      </c>
      <c r="D183" s="493"/>
      <c r="E183" s="614"/>
      <c r="F183" s="521"/>
      <c r="G183" s="521"/>
      <c r="H183" s="521"/>
      <c r="I183" s="521"/>
      <c r="J183" s="521"/>
      <c r="K183" s="521"/>
      <c r="L183" s="524">
        <f>SUM($L$13:L182)</f>
        <v>0</v>
      </c>
      <c r="M183" s="524">
        <f>SUM($M$13:M182)</f>
        <v>0</v>
      </c>
      <c r="N183" s="524">
        <f>SUM($N$13:N182)</f>
        <v>0</v>
      </c>
      <c r="O183" s="524">
        <f>SUM($O$13:O182)</f>
        <v>0</v>
      </c>
      <c r="P183" s="525">
        <f>SUM($P$13:P182)</f>
        <v>0</v>
      </c>
    </row>
    <row r="184" spans="1:16">
      <c r="D184" s="2"/>
      <c r="E184" s="2"/>
      <c r="F184" s="2"/>
      <c r="G184" s="2"/>
      <c r="I184" s="2"/>
      <c r="J184" s="2"/>
      <c r="K184" s="2"/>
      <c r="L184" s="2"/>
      <c r="M184" s="3"/>
      <c r="N184" s="3"/>
      <c r="O184" s="3"/>
      <c r="P184" s="3"/>
    </row>
    <row r="185" spans="1:16">
      <c r="D185" s="291"/>
      <c r="E185" s="291"/>
      <c r="F185" s="291"/>
      <c r="G185" s="291"/>
      <c r="H185" s="292"/>
      <c r="I185" s="292"/>
      <c r="J185" s="292"/>
      <c r="K185" s="36"/>
      <c r="L185" s="36"/>
      <c r="M185" s="29"/>
      <c r="N185" s="29"/>
      <c r="O185" s="29"/>
      <c r="P185" s="29"/>
    </row>
    <row r="186" spans="1:16">
      <c r="H186" s="18"/>
      <c r="I186" s="18"/>
      <c r="J186" s="18"/>
      <c r="K186" s="18"/>
      <c r="L186" s="18"/>
      <c r="M186" s="18"/>
      <c r="N186" s="18"/>
      <c r="O186" s="18"/>
      <c r="P186" s="18"/>
    </row>
    <row r="187" spans="1:16">
      <c r="H187" s="18"/>
      <c r="I187" s="18"/>
      <c r="J187" s="18"/>
      <c r="K187" s="18"/>
      <c r="L187" s="18"/>
      <c r="M187" s="18"/>
      <c r="N187" s="18"/>
      <c r="O187" s="18"/>
      <c r="P187" s="18"/>
    </row>
    <row r="188" spans="1:16">
      <c r="H188" s="18"/>
      <c r="I188" s="18"/>
      <c r="J188" s="18"/>
      <c r="K188" s="18"/>
      <c r="L188" s="18"/>
      <c r="M188" s="18"/>
      <c r="N188" s="18"/>
      <c r="O188" s="18"/>
      <c r="P188" s="18"/>
    </row>
    <row r="189" spans="1:16">
      <c r="H189" s="18"/>
      <c r="I189" s="18"/>
      <c r="J189" s="18"/>
      <c r="K189" s="18"/>
      <c r="L189" s="18"/>
      <c r="M189" s="18"/>
      <c r="N189" s="18"/>
      <c r="O189" s="18"/>
      <c r="P189" s="18"/>
    </row>
    <row r="190" spans="1:16">
      <c r="H190" s="18"/>
      <c r="I190" s="18"/>
      <c r="J190" s="18"/>
      <c r="K190" s="18"/>
      <c r="L190" s="18"/>
      <c r="M190" s="18"/>
      <c r="N190" s="18"/>
      <c r="O190" s="18"/>
      <c r="P190" s="18"/>
    </row>
    <row r="191" spans="1:16">
      <c r="H191" s="18"/>
      <c r="I191" s="18"/>
      <c r="J191" s="18"/>
      <c r="K191" s="18"/>
      <c r="L191" s="18"/>
      <c r="M191" s="18"/>
      <c r="N191" s="18"/>
      <c r="O191" s="18"/>
      <c r="P191" s="18"/>
    </row>
    <row r="192" spans="1:16">
      <c r="H192" s="18"/>
      <c r="I192" s="18"/>
      <c r="J192" s="18"/>
      <c r="K192" s="18"/>
      <c r="L192" s="18"/>
      <c r="M192" s="18"/>
      <c r="N192" s="18"/>
      <c r="O192" s="18"/>
      <c r="P192" s="18"/>
    </row>
    <row r="193" spans="8:16">
      <c r="H193" s="18"/>
      <c r="I193" s="18"/>
      <c r="J193" s="18"/>
      <c r="K193" s="18"/>
      <c r="L193" s="18"/>
      <c r="M193" s="18"/>
      <c r="N193" s="18"/>
      <c r="O193" s="18"/>
      <c r="P193" s="18"/>
    </row>
    <row r="194" spans="8:16">
      <c r="H194" s="18"/>
      <c r="I194" s="18"/>
      <c r="J194" s="18"/>
      <c r="K194" s="18"/>
      <c r="L194" s="18"/>
      <c r="M194" s="18"/>
      <c r="N194" s="18"/>
      <c r="O194" s="18"/>
      <c r="P194" s="18"/>
    </row>
    <row r="195" spans="8:16">
      <c r="H195" s="18"/>
      <c r="I195" s="18"/>
      <c r="J195" s="18"/>
      <c r="K195" s="18"/>
      <c r="L195" s="18"/>
      <c r="M195" s="18"/>
      <c r="N195" s="18"/>
      <c r="O195" s="18"/>
      <c r="P195" s="18"/>
    </row>
    <row r="196" spans="8:16">
      <c r="H196" s="18"/>
      <c r="I196" s="18"/>
      <c r="J196" s="18"/>
      <c r="K196" s="18"/>
      <c r="L196" s="18"/>
      <c r="M196" s="18"/>
      <c r="N196" s="18"/>
      <c r="O196" s="18"/>
      <c r="P196" s="18"/>
    </row>
    <row r="197" spans="8:16">
      <c r="H197" s="18"/>
      <c r="I197" s="18"/>
      <c r="J197" s="18"/>
      <c r="K197" s="18"/>
      <c r="L197" s="18"/>
      <c r="M197" s="18"/>
      <c r="N197" s="18"/>
      <c r="O197" s="18"/>
      <c r="P197" s="18"/>
    </row>
    <row r="198" spans="8:16">
      <c r="H198" s="18"/>
      <c r="I198" s="18"/>
      <c r="J198" s="18"/>
      <c r="K198" s="18"/>
      <c r="L198" s="18"/>
      <c r="M198" s="18"/>
      <c r="N198" s="18"/>
      <c r="O198" s="18"/>
      <c r="P198" s="18"/>
    </row>
    <row r="199" spans="8:16">
      <c r="H199" s="18"/>
      <c r="I199" s="18"/>
      <c r="J199" s="18"/>
      <c r="K199" s="18"/>
      <c r="L199" s="18"/>
      <c r="M199" s="18"/>
      <c r="N199" s="18"/>
      <c r="O199" s="18"/>
      <c r="P199" s="18"/>
    </row>
    <row r="200" spans="8:16">
      <c r="H200" s="18"/>
      <c r="I200" s="18"/>
      <c r="J200" s="18"/>
      <c r="K200" s="18"/>
      <c r="L200" s="18"/>
      <c r="M200" s="18"/>
      <c r="N200" s="18"/>
      <c r="O200" s="18"/>
      <c r="P200" s="18"/>
    </row>
    <row r="201" spans="8:16">
      <c r="H201" s="18"/>
      <c r="I201" s="18"/>
      <c r="J201" s="18"/>
      <c r="K201" s="18"/>
      <c r="L201" s="18"/>
      <c r="M201" s="18"/>
      <c r="N201" s="18"/>
      <c r="O201" s="18"/>
      <c r="P201" s="18"/>
    </row>
    <row r="202" spans="8:16">
      <c r="H202" s="18"/>
      <c r="I202" s="18"/>
      <c r="J202" s="18"/>
      <c r="K202" s="18"/>
      <c r="L202" s="18"/>
      <c r="M202" s="18"/>
      <c r="N202" s="18"/>
      <c r="O202" s="18"/>
      <c r="P202" s="18"/>
    </row>
    <row r="203" spans="8:16">
      <c r="H203" s="18"/>
      <c r="I203" s="18"/>
      <c r="J203" s="18"/>
      <c r="K203" s="18"/>
      <c r="L203" s="18"/>
      <c r="M203" s="18"/>
      <c r="N203" s="18"/>
      <c r="O203" s="18"/>
      <c r="P203" s="18"/>
    </row>
    <row r="204" spans="8:16">
      <c r="H204" s="18"/>
      <c r="I204" s="18"/>
      <c r="J204" s="18"/>
      <c r="K204" s="18"/>
      <c r="L204" s="18"/>
      <c r="M204" s="18"/>
      <c r="N204" s="18"/>
      <c r="O204" s="18"/>
      <c r="P204" s="18"/>
    </row>
    <row r="205" spans="8:16">
      <c r="H205" s="18"/>
      <c r="I205" s="18"/>
      <c r="J205" s="18"/>
      <c r="K205" s="18"/>
      <c r="L205" s="18"/>
      <c r="M205" s="18"/>
      <c r="N205" s="18"/>
      <c r="O205" s="18"/>
      <c r="P205" s="18"/>
    </row>
    <row r="206" spans="8:16">
      <c r="H206" s="18"/>
      <c r="I206" s="18"/>
      <c r="J206" s="18"/>
      <c r="K206" s="18"/>
      <c r="L206" s="18"/>
      <c r="M206" s="18"/>
      <c r="N206" s="18"/>
      <c r="O206" s="18"/>
      <c r="P206" s="18"/>
    </row>
    <row r="207" spans="8:16">
      <c r="H207" s="18"/>
      <c r="I207" s="18"/>
      <c r="J207" s="18"/>
      <c r="K207" s="18"/>
      <c r="L207" s="18"/>
      <c r="M207" s="18"/>
      <c r="N207" s="18"/>
      <c r="O207" s="18"/>
      <c r="P207" s="18"/>
    </row>
    <row r="208" spans="8:16">
      <c r="H208" s="18"/>
      <c r="I208" s="18"/>
      <c r="J208" s="18"/>
      <c r="K208" s="18"/>
      <c r="L208" s="18"/>
      <c r="M208" s="18"/>
      <c r="N208" s="18"/>
      <c r="O208" s="18"/>
      <c r="P208" s="18"/>
    </row>
    <row r="209" spans="8:16">
      <c r="H209" s="18"/>
      <c r="I209" s="18"/>
      <c r="J209" s="18"/>
      <c r="K209" s="18"/>
      <c r="L209" s="18"/>
      <c r="M209" s="18"/>
      <c r="N209" s="18"/>
      <c r="O209" s="18"/>
      <c r="P209" s="18"/>
    </row>
    <row r="210" spans="8:16">
      <c r="H210" s="18"/>
      <c r="I210" s="18"/>
      <c r="J210" s="18"/>
      <c r="K210" s="18"/>
      <c r="L210" s="18"/>
      <c r="M210" s="18"/>
      <c r="N210" s="18"/>
      <c r="O210" s="18"/>
      <c r="P210" s="18"/>
    </row>
    <row r="211" spans="8:16">
      <c r="H211" s="18"/>
      <c r="I211" s="18"/>
      <c r="J211" s="18"/>
      <c r="K211" s="18"/>
      <c r="L211" s="18"/>
      <c r="M211" s="18"/>
      <c r="N211" s="18"/>
      <c r="O211" s="18"/>
      <c r="P211" s="18"/>
    </row>
    <row r="212" spans="8:16">
      <c r="H212" s="18"/>
      <c r="I212" s="18"/>
      <c r="J212" s="18"/>
      <c r="K212" s="18"/>
      <c r="L212" s="18"/>
      <c r="M212" s="18"/>
      <c r="N212" s="18"/>
      <c r="O212" s="18"/>
      <c r="P212" s="18"/>
    </row>
    <row r="213" spans="8:16">
      <c r="H213" s="18"/>
      <c r="I213" s="18"/>
      <c r="J213" s="18"/>
      <c r="K213" s="18"/>
      <c r="L213" s="18"/>
      <c r="M213" s="18"/>
      <c r="N213" s="18"/>
      <c r="O213" s="18"/>
      <c r="P213" s="18"/>
    </row>
    <row r="214" spans="8:16">
      <c r="H214" s="18"/>
      <c r="I214" s="18"/>
      <c r="J214" s="18"/>
      <c r="K214" s="18"/>
      <c r="L214" s="18"/>
      <c r="M214" s="18"/>
      <c r="N214" s="18"/>
      <c r="O214" s="18"/>
      <c r="P214" s="18"/>
    </row>
    <row r="215" spans="8:16">
      <c r="H215" s="18"/>
      <c r="I215" s="18"/>
      <c r="J215" s="18"/>
      <c r="K215" s="18"/>
      <c r="L215" s="18"/>
      <c r="M215" s="18"/>
      <c r="N215" s="18"/>
      <c r="O215" s="18"/>
      <c r="P215" s="18"/>
    </row>
    <row r="216" spans="8:16">
      <c r="H216" s="18"/>
      <c r="I216" s="18"/>
      <c r="J216" s="18"/>
      <c r="K216" s="18"/>
      <c r="L216" s="18"/>
      <c r="M216" s="18"/>
      <c r="N216" s="18"/>
      <c r="O216" s="18"/>
      <c r="P216" s="18"/>
    </row>
    <row r="217" spans="8:16">
      <c r="H217" s="18"/>
      <c r="I217" s="18"/>
      <c r="J217" s="18"/>
      <c r="K217" s="18"/>
      <c r="L217" s="18"/>
      <c r="M217" s="18"/>
      <c r="N217" s="18"/>
      <c r="O217" s="18"/>
      <c r="P217" s="18"/>
    </row>
    <row r="218" spans="8:16">
      <c r="H218" s="18"/>
      <c r="I218" s="18"/>
      <c r="J218" s="18"/>
      <c r="K218" s="18"/>
      <c r="L218" s="18"/>
      <c r="M218" s="18"/>
      <c r="N218" s="18"/>
      <c r="O218" s="18"/>
      <c r="P218" s="18"/>
    </row>
    <row r="219" spans="8:16">
      <c r="H219" s="18"/>
      <c r="I219" s="18"/>
      <c r="J219" s="18"/>
      <c r="K219" s="18"/>
      <c r="L219" s="18"/>
      <c r="M219" s="18"/>
      <c r="N219" s="18"/>
      <c r="O219" s="18"/>
      <c r="P219" s="18"/>
    </row>
    <row r="220" spans="8:16">
      <c r="H220" s="18"/>
      <c r="I220" s="18"/>
      <c r="J220" s="18"/>
      <c r="K220" s="18"/>
      <c r="L220" s="18"/>
      <c r="M220" s="18"/>
      <c r="N220" s="18"/>
      <c r="O220" s="18"/>
      <c r="P220" s="18"/>
    </row>
    <row r="221" spans="8:16">
      <c r="H221" s="18"/>
      <c r="I221" s="18"/>
      <c r="J221" s="18"/>
      <c r="K221" s="18"/>
      <c r="L221" s="18"/>
      <c r="M221" s="18"/>
      <c r="N221" s="18"/>
      <c r="O221" s="18"/>
      <c r="P221" s="18"/>
    </row>
    <row r="222" spans="8:16">
      <c r="H222" s="18"/>
      <c r="I222" s="18"/>
      <c r="J222" s="18"/>
      <c r="K222" s="18"/>
      <c r="L222" s="18"/>
      <c r="M222" s="18"/>
      <c r="N222" s="18"/>
      <c r="O222" s="18"/>
      <c r="P222" s="18"/>
    </row>
    <row r="223" spans="8:16">
      <c r="H223" s="18"/>
      <c r="I223" s="18"/>
      <c r="J223" s="18"/>
      <c r="K223" s="18"/>
      <c r="L223" s="18"/>
      <c r="M223" s="18"/>
      <c r="N223" s="18"/>
      <c r="O223" s="18"/>
      <c r="P223" s="18"/>
    </row>
    <row r="224" spans="8:16">
      <c r="H224" s="18"/>
      <c r="I224" s="18"/>
      <c r="J224" s="18"/>
      <c r="K224" s="18"/>
      <c r="L224" s="18"/>
      <c r="M224" s="18"/>
      <c r="N224" s="18"/>
      <c r="O224" s="18"/>
      <c r="P224" s="18"/>
    </row>
    <row r="225" spans="8:16">
      <c r="H225" s="18"/>
      <c r="I225" s="18"/>
      <c r="J225" s="18"/>
      <c r="K225" s="18"/>
      <c r="L225" s="18"/>
      <c r="M225" s="18"/>
      <c r="N225" s="18"/>
      <c r="O225" s="18"/>
      <c r="P225" s="18"/>
    </row>
    <row r="226" spans="8:16">
      <c r="H226" s="18"/>
      <c r="I226" s="18"/>
      <c r="J226" s="18"/>
      <c r="K226" s="18"/>
      <c r="L226" s="18"/>
      <c r="M226" s="18"/>
      <c r="N226" s="18"/>
      <c r="O226" s="18"/>
      <c r="P226" s="18"/>
    </row>
    <row r="227" spans="8:16">
      <c r="H227" s="18"/>
      <c r="I227" s="18"/>
      <c r="J227" s="18"/>
      <c r="K227" s="18"/>
      <c r="L227" s="18"/>
      <c r="M227" s="18"/>
      <c r="N227" s="18"/>
      <c r="O227" s="18"/>
      <c r="P227" s="18"/>
    </row>
    <row r="228" spans="8:16">
      <c r="H228" s="18"/>
      <c r="I228" s="18"/>
      <c r="J228" s="18"/>
      <c r="K228" s="18"/>
      <c r="L228" s="18"/>
      <c r="M228" s="18"/>
      <c r="N228" s="18"/>
      <c r="O228" s="18"/>
      <c r="P228" s="18"/>
    </row>
    <row r="229" spans="8:16">
      <c r="H229" s="18"/>
      <c r="I229" s="18"/>
      <c r="J229" s="18"/>
      <c r="K229" s="18"/>
      <c r="L229" s="18"/>
      <c r="M229" s="18"/>
      <c r="N229" s="18"/>
      <c r="O229" s="18"/>
      <c r="P229" s="18"/>
    </row>
    <row r="230" spans="8:16">
      <c r="H230" s="18"/>
      <c r="I230" s="18"/>
      <c r="J230" s="18"/>
      <c r="K230" s="18"/>
      <c r="L230" s="18"/>
      <c r="M230" s="18"/>
      <c r="N230" s="18"/>
      <c r="O230" s="18"/>
      <c r="P230" s="18"/>
    </row>
    <row r="231" spans="8:16">
      <c r="H231" s="18"/>
      <c r="I231" s="18"/>
      <c r="J231" s="18"/>
      <c r="K231" s="18"/>
      <c r="L231" s="18"/>
      <c r="M231" s="18"/>
      <c r="N231" s="18"/>
      <c r="O231" s="18"/>
      <c r="P231" s="18"/>
    </row>
    <row r="232" spans="8:16">
      <c r="H232" s="18"/>
      <c r="I232" s="18"/>
      <c r="J232" s="18"/>
      <c r="K232" s="18"/>
      <c r="L232" s="18"/>
      <c r="M232" s="18"/>
      <c r="N232" s="18"/>
      <c r="O232" s="18"/>
      <c r="P232" s="18"/>
    </row>
    <row r="233" spans="8:16">
      <c r="H233" s="18"/>
      <c r="I233" s="18"/>
      <c r="J233" s="18"/>
      <c r="K233" s="18"/>
      <c r="L233" s="18"/>
      <c r="M233" s="18"/>
      <c r="N233" s="18"/>
      <c r="O233" s="18"/>
      <c r="P233" s="18"/>
    </row>
    <row r="234" spans="8:16">
      <c r="H234" s="18"/>
      <c r="I234" s="18"/>
      <c r="J234" s="18"/>
      <c r="K234" s="18"/>
      <c r="L234" s="18"/>
      <c r="M234" s="18"/>
      <c r="N234" s="18"/>
      <c r="O234" s="18"/>
      <c r="P234" s="18"/>
    </row>
    <row r="235" spans="8:16">
      <c r="H235" s="18"/>
      <c r="I235" s="18"/>
      <c r="J235" s="18"/>
      <c r="K235" s="18"/>
      <c r="L235" s="18"/>
      <c r="M235" s="18"/>
      <c r="N235" s="18"/>
      <c r="O235" s="18"/>
      <c r="P235" s="18"/>
    </row>
    <row r="236" spans="8:16">
      <c r="H236" s="18"/>
      <c r="I236" s="18"/>
      <c r="J236" s="18"/>
      <c r="K236" s="18"/>
      <c r="L236" s="18"/>
      <c r="M236" s="18"/>
      <c r="N236" s="18"/>
      <c r="O236" s="18"/>
      <c r="P236" s="18"/>
    </row>
    <row r="237" spans="8:16">
      <c r="H237" s="18"/>
      <c r="I237" s="18"/>
      <c r="J237" s="18"/>
      <c r="K237" s="18"/>
      <c r="L237" s="18"/>
      <c r="M237" s="18"/>
      <c r="N237" s="18"/>
      <c r="O237" s="18"/>
      <c r="P237" s="18"/>
    </row>
    <row r="238" spans="8:16">
      <c r="H238" s="18"/>
      <c r="I238" s="18"/>
      <c r="J238" s="18"/>
      <c r="K238" s="18"/>
      <c r="L238" s="18"/>
      <c r="M238" s="18"/>
      <c r="N238" s="18"/>
      <c r="O238" s="18"/>
      <c r="P238" s="18"/>
    </row>
    <row r="239" spans="8:16">
      <c r="H239" s="18"/>
      <c r="I239" s="18"/>
      <c r="J239" s="18"/>
      <c r="K239" s="18"/>
      <c r="L239" s="18"/>
      <c r="M239" s="18"/>
      <c r="N239" s="18"/>
      <c r="O239" s="18"/>
      <c r="P239" s="18"/>
    </row>
    <row r="240" spans="8:16">
      <c r="H240" s="18"/>
      <c r="I240" s="18"/>
      <c r="J240" s="18"/>
      <c r="K240" s="18"/>
      <c r="L240" s="18"/>
      <c r="M240" s="18"/>
      <c r="N240" s="18"/>
      <c r="O240" s="18"/>
      <c r="P240" s="18"/>
    </row>
    <row r="241" spans="8:16">
      <c r="H241" s="18"/>
      <c r="I241" s="18"/>
      <c r="J241" s="18"/>
      <c r="K241" s="18"/>
      <c r="L241" s="18"/>
      <c r="M241" s="18"/>
      <c r="N241" s="18"/>
      <c r="O241" s="18"/>
      <c r="P241" s="18"/>
    </row>
    <row r="242" spans="8:16">
      <c r="H242" s="18"/>
      <c r="I242" s="18"/>
      <c r="J242" s="18"/>
      <c r="K242" s="18"/>
      <c r="L242" s="18"/>
      <c r="M242" s="18"/>
      <c r="N242" s="18"/>
      <c r="O242" s="18"/>
      <c r="P242" s="18"/>
    </row>
    <row r="243" spans="8:16">
      <c r="H243" s="18"/>
      <c r="I243" s="18"/>
      <c r="J243" s="18"/>
      <c r="K243" s="18"/>
      <c r="L243" s="18"/>
      <c r="M243" s="18"/>
      <c r="N243" s="18"/>
      <c r="O243" s="18"/>
      <c r="P243" s="18"/>
    </row>
    <row r="244" spans="8:16">
      <c r="H244" s="18"/>
      <c r="I244" s="18"/>
      <c r="J244" s="18"/>
      <c r="K244" s="18"/>
      <c r="L244" s="18"/>
      <c r="M244" s="18"/>
      <c r="N244" s="18"/>
      <c r="O244" s="18"/>
      <c r="P244" s="18"/>
    </row>
    <row r="245" spans="8:16">
      <c r="H245" s="18"/>
      <c r="I245" s="18"/>
      <c r="J245" s="18"/>
      <c r="K245" s="18"/>
      <c r="L245" s="18"/>
      <c r="M245" s="18"/>
      <c r="N245" s="18"/>
      <c r="O245" s="18"/>
      <c r="P245" s="18"/>
    </row>
    <row r="246" spans="8:16">
      <c r="H246" s="18"/>
      <c r="I246" s="18"/>
      <c r="J246" s="18"/>
      <c r="K246" s="18"/>
      <c r="L246" s="18"/>
      <c r="M246" s="18"/>
      <c r="N246" s="18"/>
      <c r="O246" s="18"/>
      <c r="P246" s="18"/>
    </row>
    <row r="247" spans="8:16">
      <c r="H247" s="18"/>
      <c r="I247" s="18"/>
      <c r="J247" s="18"/>
      <c r="K247" s="18"/>
      <c r="L247" s="18"/>
      <c r="M247" s="18"/>
      <c r="N247" s="18"/>
      <c r="O247" s="18"/>
      <c r="P247" s="18"/>
    </row>
    <row r="248" spans="8:16">
      <c r="H248" s="18"/>
      <c r="I248" s="18"/>
      <c r="J248" s="18"/>
      <c r="K248" s="18"/>
      <c r="L248" s="18"/>
      <c r="M248" s="18"/>
      <c r="N248" s="18"/>
      <c r="O248" s="18"/>
      <c r="P248" s="18"/>
    </row>
    <row r="249" spans="8:16">
      <c r="H249" s="18"/>
      <c r="I249" s="18"/>
      <c r="J249" s="18"/>
      <c r="K249" s="18"/>
      <c r="L249" s="18"/>
      <c r="M249" s="18"/>
      <c r="N249" s="18"/>
      <c r="O249" s="18"/>
      <c r="P249" s="18"/>
    </row>
    <row r="250" spans="8:16">
      <c r="H250" s="18"/>
      <c r="I250" s="18"/>
      <c r="J250" s="18"/>
      <c r="K250" s="18"/>
      <c r="L250" s="18"/>
      <c r="M250" s="18"/>
      <c r="N250" s="18"/>
      <c r="O250" s="18"/>
      <c r="P250" s="18"/>
    </row>
    <row r="251" spans="8:16">
      <c r="H251" s="18"/>
      <c r="I251" s="18"/>
      <c r="J251" s="18"/>
      <c r="K251" s="18"/>
      <c r="L251" s="18"/>
      <c r="M251" s="18"/>
      <c r="N251" s="18"/>
      <c r="O251" s="18"/>
      <c r="P251" s="18"/>
    </row>
    <row r="252" spans="8:16">
      <c r="H252" s="18"/>
      <c r="I252" s="18"/>
      <c r="J252" s="18"/>
      <c r="K252" s="18"/>
      <c r="L252" s="18"/>
      <c r="M252" s="18"/>
      <c r="N252" s="18"/>
      <c r="O252" s="18"/>
      <c r="P252" s="18"/>
    </row>
    <row r="253" spans="8:16">
      <c r="H253" s="18"/>
      <c r="I253" s="18"/>
      <c r="J253" s="18"/>
      <c r="K253" s="18"/>
      <c r="L253" s="18"/>
      <c r="M253" s="18"/>
      <c r="N253" s="18"/>
      <c r="O253" s="18"/>
      <c r="P253" s="18"/>
    </row>
    <row r="254" spans="8:16">
      <c r="H254" s="18"/>
      <c r="I254" s="18"/>
      <c r="J254" s="18"/>
      <c r="K254" s="18"/>
      <c r="L254" s="18"/>
      <c r="M254" s="18"/>
      <c r="N254" s="18"/>
      <c r="O254" s="18"/>
      <c r="P254" s="18"/>
    </row>
    <row r="255" spans="8:16">
      <c r="H255" s="18"/>
      <c r="I255" s="18"/>
      <c r="J255" s="18"/>
      <c r="K255" s="18"/>
      <c r="L255" s="18"/>
      <c r="M255" s="18"/>
      <c r="N255" s="18"/>
      <c r="O255" s="18"/>
      <c r="P255" s="18"/>
    </row>
    <row r="256" spans="8:16">
      <c r="H256" s="18"/>
      <c r="I256" s="18"/>
      <c r="J256" s="18"/>
      <c r="K256" s="18"/>
      <c r="L256" s="18"/>
      <c r="M256" s="18"/>
      <c r="N256" s="18"/>
      <c r="O256" s="18"/>
      <c r="P256" s="18"/>
    </row>
    <row r="257" spans="8:16">
      <c r="H257" s="18"/>
      <c r="I257" s="18"/>
      <c r="J257" s="18"/>
      <c r="K257" s="18"/>
      <c r="L257" s="18"/>
      <c r="M257" s="18"/>
      <c r="N257" s="18"/>
      <c r="O257" s="18"/>
      <c r="P257" s="18"/>
    </row>
    <row r="258" spans="8:16">
      <c r="H258" s="18"/>
      <c r="I258" s="18"/>
      <c r="J258" s="18"/>
      <c r="K258" s="18"/>
      <c r="L258" s="18"/>
      <c r="M258" s="18"/>
      <c r="N258" s="18"/>
      <c r="O258" s="18"/>
      <c r="P258" s="18"/>
    </row>
    <row r="259" spans="8:16">
      <c r="H259" s="18"/>
      <c r="I259" s="18"/>
      <c r="J259" s="18"/>
      <c r="K259" s="18"/>
      <c r="L259" s="18"/>
      <c r="M259" s="18"/>
      <c r="N259" s="18"/>
      <c r="O259" s="18"/>
      <c r="P259" s="18"/>
    </row>
    <row r="260" spans="8:16">
      <c r="H260" s="18"/>
      <c r="I260" s="18"/>
      <c r="J260" s="18"/>
      <c r="K260" s="18"/>
      <c r="L260" s="18"/>
      <c r="M260" s="18"/>
      <c r="N260" s="18"/>
      <c r="O260" s="18"/>
      <c r="P260" s="18"/>
    </row>
    <row r="261" spans="8:16">
      <c r="H261" s="18"/>
      <c r="I261" s="18"/>
      <c r="J261" s="18"/>
      <c r="K261" s="18"/>
      <c r="L261" s="18"/>
      <c r="M261" s="18"/>
      <c r="N261" s="18"/>
      <c r="O261" s="18"/>
      <c r="P261" s="18"/>
    </row>
    <row r="262" spans="8:16">
      <c r="H262" s="18"/>
      <c r="I262" s="18"/>
      <c r="J262" s="18"/>
      <c r="K262" s="18"/>
      <c r="L262" s="18"/>
      <c r="M262" s="18"/>
      <c r="N262" s="18"/>
      <c r="O262" s="18"/>
      <c r="P262" s="18"/>
    </row>
    <row r="263" spans="8:16">
      <c r="H263" s="18"/>
      <c r="I263" s="18"/>
      <c r="J263" s="18"/>
      <c r="K263" s="18"/>
      <c r="L263" s="18"/>
      <c r="M263" s="18"/>
      <c r="N263" s="18"/>
      <c r="O263" s="18"/>
      <c r="P263" s="18"/>
    </row>
    <row r="264" spans="8:16">
      <c r="H264" s="18"/>
      <c r="I264" s="18"/>
      <c r="J264" s="18"/>
      <c r="K264" s="18"/>
      <c r="L264" s="18"/>
      <c r="M264" s="18"/>
      <c r="N264" s="18"/>
      <c r="O264" s="18"/>
      <c r="P264" s="18"/>
    </row>
    <row r="265" spans="8:16">
      <c r="H265" s="18"/>
      <c r="I265" s="18"/>
      <c r="J265" s="18"/>
      <c r="K265" s="18"/>
      <c r="L265" s="18"/>
      <c r="M265" s="18"/>
      <c r="N265" s="18"/>
      <c r="O265" s="18"/>
      <c r="P265" s="18"/>
    </row>
    <row r="266" spans="8:16">
      <c r="H266" s="18"/>
      <c r="I266" s="18"/>
      <c r="J266" s="18"/>
      <c r="K266" s="18"/>
      <c r="L266" s="18"/>
      <c r="M266" s="18"/>
      <c r="N266" s="18"/>
      <c r="O266" s="18"/>
      <c r="P266" s="18"/>
    </row>
    <row r="267" spans="8:16">
      <c r="H267" s="18"/>
      <c r="I267" s="18"/>
      <c r="J267" s="18"/>
      <c r="K267" s="18"/>
      <c r="L267" s="18"/>
      <c r="M267" s="18"/>
      <c r="N267" s="18"/>
      <c r="O267" s="18"/>
      <c r="P267" s="18"/>
    </row>
    <row r="268" spans="8:16">
      <c r="H268" s="18"/>
      <c r="I268" s="18"/>
      <c r="J268" s="18"/>
      <c r="K268" s="18"/>
      <c r="L268" s="18"/>
      <c r="M268" s="18"/>
      <c r="N268" s="18"/>
      <c r="O268" s="18"/>
      <c r="P268" s="18"/>
    </row>
    <row r="269" spans="8:16">
      <c r="H269" s="18"/>
      <c r="I269" s="18"/>
      <c r="J269" s="18"/>
      <c r="K269" s="18"/>
      <c r="L269" s="18"/>
      <c r="M269" s="18"/>
      <c r="N269" s="18"/>
      <c r="O269" s="18"/>
      <c r="P269" s="18"/>
    </row>
    <row r="270" spans="8:16">
      <c r="H270" s="18"/>
      <c r="I270" s="18"/>
      <c r="J270" s="18"/>
      <c r="K270" s="18"/>
      <c r="L270" s="18"/>
      <c r="M270" s="18"/>
      <c r="N270" s="18"/>
      <c r="O270" s="18"/>
      <c r="P270" s="18"/>
    </row>
    <row r="271" spans="8:16">
      <c r="H271" s="18"/>
      <c r="I271" s="18"/>
      <c r="J271" s="18"/>
      <c r="K271" s="18"/>
      <c r="L271" s="18"/>
      <c r="M271" s="18"/>
      <c r="N271" s="18"/>
      <c r="O271" s="18"/>
      <c r="P271" s="18"/>
    </row>
    <row r="272" spans="8:16">
      <c r="H272" s="18"/>
      <c r="I272" s="18"/>
      <c r="J272" s="18"/>
      <c r="K272" s="18"/>
      <c r="L272" s="18"/>
      <c r="M272" s="18"/>
      <c r="N272" s="18"/>
      <c r="O272" s="18"/>
      <c r="P272" s="18"/>
    </row>
    <row r="273" spans="8:16">
      <c r="H273" s="18"/>
      <c r="I273" s="18"/>
      <c r="J273" s="18"/>
      <c r="K273" s="18"/>
      <c r="L273" s="18"/>
      <c r="M273" s="18"/>
      <c r="N273" s="18"/>
      <c r="O273" s="18"/>
      <c r="P273" s="18"/>
    </row>
    <row r="274" spans="8:16">
      <c r="H274" s="18"/>
      <c r="I274" s="18"/>
      <c r="J274" s="18"/>
      <c r="K274" s="18"/>
      <c r="L274" s="18"/>
      <c r="M274" s="18"/>
      <c r="N274" s="18"/>
      <c r="O274" s="18"/>
      <c r="P274" s="18"/>
    </row>
    <row r="275" spans="8:16">
      <c r="H275" s="18"/>
      <c r="I275" s="18"/>
      <c r="J275" s="18"/>
      <c r="K275" s="18"/>
      <c r="L275" s="18"/>
      <c r="M275" s="18"/>
      <c r="N275" s="18"/>
      <c r="O275" s="18"/>
      <c r="P275" s="18"/>
    </row>
    <row r="276" spans="8:16">
      <c r="H276" s="18"/>
      <c r="I276" s="18"/>
      <c r="J276" s="18"/>
      <c r="K276" s="18"/>
      <c r="L276" s="18"/>
      <c r="M276" s="18"/>
      <c r="N276" s="18"/>
      <c r="O276" s="18"/>
      <c r="P276" s="18"/>
    </row>
    <row r="277" spans="8:16">
      <c r="H277" s="18"/>
      <c r="I277" s="18"/>
      <c r="J277" s="18"/>
      <c r="K277" s="18"/>
      <c r="L277" s="18"/>
      <c r="M277" s="18"/>
      <c r="N277" s="18"/>
      <c r="O277" s="18"/>
      <c r="P277" s="18"/>
    </row>
    <row r="278" spans="8:16">
      <c r="H278" s="18"/>
      <c r="I278" s="18"/>
      <c r="J278" s="18"/>
      <c r="K278" s="18"/>
      <c r="L278" s="18"/>
      <c r="M278" s="18"/>
      <c r="N278" s="18"/>
      <c r="O278" s="18"/>
      <c r="P278" s="18"/>
    </row>
    <row r="279" spans="8:16">
      <c r="H279" s="18"/>
      <c r="I279" s="18"/>
      <c r="J279" s="18"/>
      <c r="K279" s="18"/>
      <c r="L279" s="18"/>
      <c r="M279" s="18"/>
      <c r="N279" s="18"/>
      <c r="O279" s="18"/>
      <c r="P279" s="18"/>
    </row>
    <row r="280" spans="8:16">
      <c r="H280" s="18"/>
      <c r="I280" s="18"/>
      <c r="J280" s="18"/>
      <c r="K280" s="18"/>
      <c r="L280" s="18"/>
      <c r="M280" s="18"/>
      <c r="N280" s="18"/>
      <c r="O280" s="18"/>
      <c r="P280" s="18"/>
    </row>
    <row r="281" spans="8:16">
      <c r="H281" s="18"/>
      <c r="I281" s="18"/>
      <c r="J281" s="18"/>
      <c r="K281" s="18"/>
      <c r="L281" s="18"/>
      <c r="M281" s="18"/>
      <c r="N281" s="18"/>
      <c r="O281" s="18"/>
      <c r="P281" s="18"/>
    </row>
    <row r="282" spans="8:16">
      <c r="H282" s="18"/>
      <c r="I282" s="18"/>
      <c r="J282" s="18"/>
      <c r="K282" s="18"/>
      <c r="L282" s="18"/>
      <c r="M282" s="18"/>
      <c r="N282" s="18"/>
      <c r="O282" s="18"/>
      <c r="P282" s="18"/>
    </row>
    <row r="283" spans="8:16">
      <c r="H283" s="18"/>
      <c r="I283" s="18"/>
      <c r="J283" s="18"/>
      <c r="K283" s="18"/>
      <c r="L283" s="18"/>
      <c r="M283" s="18"/>
      <c r="N283" s="18"/>
      <c r="O283" s="18"/>
      <c r="P283" s="18"/>
    </row>
    <row r="284" spans="8:16">
      <c r="H284" s="18"/>
      <c r="I284" s="18"/>
      <c r="J284" s="18"/>
      <c r="K284" s="18"/>
      <c r="L284" s="18"/>
      <c r="M284" s="18"/>
      <c r="N284" s="18"/>
      <c r="O284" s="18"/>
      <c r="P284" s="18"/>
    </row>
    <row r="285" spans="8:16">
      <c r="H285" s="18"/>
      <c r="I285" s="18"/>
      <c r="J285" s="18"/>
      <c r="K285" s="18"/>
      <c r="L285" s="18"/>
      <c r="M285" s="18"/>
      <c r="N285" s="18"/>
      <c r="O285" s="18"/>
      <c r="P285" s="18"/>
    </row>
    <row r="286" spans="8:16">
      <c r="H286" s="18"/>
      <c r="I286" s="18"/>
      <c r="J286" s="18"/>
      <c r="K286" s="18"/>
      <c r="L286" s="18"/>
      <c r="M286" s="18"/>
      <c r="N286" s="18"/>
      <c r="O286" s="18"/>
      <c r="P286" s="18"/>
    </row>
    <row r="287" spans="8:16">
      <c r="H287" s="18"/>
      <c r="I287" s="18"/>
      <c r="J287" s="18"/>
      <c r="K287" s="18"/>
      <c r="L287" s="18"/>
      <c r="M287" s="18"/>
      <c r="N287" s="18"/>
      <c r="O287" s="18"/>
      <c r="P287" s="18"/>
    </row>
    <row r="288" spans="8:16">
      <c r="H288" s="18"/>
      <c r="I288" s="18"/>
      <c r="J288" s="18"/>
      <c r="K288" s="18"/>
      <c r="L288" s="18"/>
      <c r="M288" s="18"/>
      <c r="N288" s="18"/>
      <c r="O288" s="18"/>
      <c r="P288" s="18"/>
    </row>
    <row r="289" spans="8:16">
      <c r="H289" s="18"/>
      <c r="I289" s="18"/>
      <c r="J289" s="18"/>
      <c r="K289" s="18"/>
      <c r="L289" s="18"/>
      <c r="M289" s="18"/>
      <c r="N289" s="18"/>
      <c r="O289" s="18"/>
      <c r="P289" s="18"/>
    </row>
    <row r="290" spans="8:16">
      <c r="H290" s="18"/>
      <c r="I290" s="18"/>
      <c r="J290" s="18"/>
      <c r="K290" s="18"/>
      <c r="L290" s="18"/>
      <c r="M290" s="18"/>
      <c r="N290" s="18"/>
      <c r="O290" s="18"/>
      <c r="P290" s="18"/>
    </row>
    <row r="291" spans="8:16">
      <c r="H291" s="18"/>
      <c r="I291" s="18"/>
      <c r="J291" s="18"/>
      <c r="K291" s="18"/>
      <c r="L291" s="18"/>
      <c r="M291" s="18"/>
      <c r="N291" s="18"/>
      <c r="O291" s="18"/>
      <c r="P291" s="18"/>
    </row>
    <row r="292" spans="8:16">
      <c r="H292" s="18"/>
      <c r="I292" s="18"/>
      <c r="J292" s="18"/>
      <c r="K292" s="18"/>
      <c r="L292" s="18"/>
      <c r="M292" s="18"/>
      <c r="N292" s="18"/>
      <c r="O292" s="18"/>
      <c r="P292" s="18"/>
    </row>
    <row r="293" spans="8:16">
      <c r="H293" s="18"/>
      <c r="I293" s="18"/>
      <c r="J293" s="18"/>
      <c r="K293" s="18"/>
      <c r="L293" s="18"/>
      <c r="M293" s="18"/>
      <c r="N293" s="18"/>
      <c r="O293" s="18"/>
      <c r="P293" s="18"/>
    </row>
    <row r="294" spans="8:16">
      <c r="H294" s="18"/>
      <c r="I294" s="18"/>
      <c r="J294" s="18"/>
      <c r="K294" s="18"/>
      <c r="L294" s="18"/>
      <c r="M294" s="18"/>
      <c r="N294" s="18"/>
      <c r="O294" s="18"/>
      <c r="P294" s="18"/>
    </row>
    <row r="295" spans="8:16">
      <c r="H295" s="18"/>
      <c r="I295" s="18"/>
      <c r="J295" s="18"/>
      <c r="K295" s="18"/>
      <c r="L295" s="18"/>
      <c r="M295" s="18"/>
      <c r="N295" s="18"/>
      <c r="O295" s="18"/>
      <c r="P295" s="18"/>
    </row>
    <row r="296" spans="8:16">
      <c r="H296" s="18"/>
      <c r="I296" s="18"/>
      <c r="J296" s="18"/>
      <c r="K296" s="18"/>
      <c r="L296" s="18"/>
      <c r="M296" s="18"/>
      <c r="N296" s="18"/>
      <c r="O296" s="18"/>
      <c r="P296" s="18"/>
    </row>
    <row r="297" spans="8:16">
      <c r="H297" s="18"/>
      <c r="I297" s="18"/>
      <c r="J297" s="18"/>
      <c r="K297" s="18"/>
      <c r="L297" s="18"/>
      <c r="M297" s="18"/>
      <c r="N297" s="18"/>
      <c r="O297" s="18"/>
      <c r="P297" s="18"/>
    </row>
    <row r="298" spans="8:16">
      <c r="H298" s="18"/>
      <c r="I298" s="18"/>
      <c r="J298" s="18"/>
      <c r="K298" s="18"/>
      <c r="L298" s="18"/>
      <c r="M298" s="18"/>
      <c r="N298" s="18"/>
      <c r="O298" s="18"/>
      <c r="P298" s="18"/>
    </row>
    <row r="299" spans="8:16">
      <c r="H299" s="18"/>
      <c r="I299" s="18"/>
      <c r="J299" s="18"/>
      <c r="K299" s="18"/>
      <c r="L299" s="18"/>
      <c r="M299" s="18"/>
      <c r="N299" s="18"/>
      <c r="O299" s="18"/>
      <c r="P299" s="18"/>
    </row>
    <row r="300" spans="8:16">
      <c r="H300" s="18"/>
      <c r="I300" s="18"/>
      <c r="J300" s="18"/>
      <c r="K300" s="18"/>
      <c r="L300" s="18"/>
      <c r="M300" s="18"/>
      <c r="N300" s="18"/>
      <c r="O300" s="18"/>
      <c r="P300" s="18"/>
    </row>
    <row r="301" spans="8:16">
      <c r="H301" s="18"/>
      <c r="I301" s="18"/>
      <c r="J301" s="18"/>
      <c r="K301" s="18"/>
      <c r="L301" s="18"/>
      <c r="M301" s="18"/>
      <c r="N301" s="18"/>
      <c r="O301" s="18"/>
      <c r="P301" s="18"/>
    </row>
    <row r="302" spans="8:16">
      <c r="H302" s="18"/>
      <c r="I302" s="18"/>
      <c r="J302" s="18"/>
      <c r="K302" s="18"/>
      <c r="L302" s="18"/>
      <c r="M302" s="18"/>
      <c r="N302" s="18"/>
      <c r="O302" s="18"/>
      <c r="P302" s="18"/>
    </row>
    <row r="303" spans="8:16">
      <c r="H303" s="18"/>
      <c r="I303" s="18"/>
      <c r="J303" s="18"/>
      <c r="K303" s="18"/>
      <c r="L303" s="18"/>
      <c r="M303" s="18"/>
      <c r="N303" s="18"/>
      <c r="O303" s="18"/>
      <c r="P303" s="18"/>
    </row>
    <row r="304" spans="8:16">
      <c r="H304" s="18"/>
      <c r="I304" s="18"/>
      <c r="J304" s="18"/>
      <c r="K304" s="18"/>
      <c r="L304" s="18"/>
      <c r="M304" s="18"/>
      <c r="N304" s="18"/>
      <c r="O304" s="18"/>
      <c r="P304" s="18"/>
    </row>
    <row r="305" spans="8:16">
      <c r="H305" s="18"/>
      <c r="I305" s="18"/>
      <c r="J305" s="18"/>
      <c r="K305" s="18"/>
      <c r="L305" s="18"/>
      <c r="M305" s="18"/>
      <c r="N305" s="18"/>
      <c r="O305" s="18"/>
      <c r="P305" s="18"/>
    </row>
    <row r="306" spans="8:16">
      <c r="H306" s="18"/>
      <c r="I306" s="18"/>
      <c r="J306" s="18"/>
      <c r="K306" s="18"/>
      <c r="L306" s="18"/>
      <c r="M306" s="18"/>
      <c r="N306" s="18"/>
      <c r="O306" s="18"/>
      <c r="P306" s="18"/>
    </row>
    <row r="307" spans="8:16">
      <c r="H307" s="18"/>
      <c r="I307" s="18"/>
      <c r="J307" s="18"/>
      <c r="K307" s="18"/>
      <c r="L307" s="18"/>
      <c r="M307" s="18"/>
      <c r="N307" s="18"/>
      <c r="O307" s="18"/>
      <c r="P307" s="18"/>
    </row>
    <row r="308" spans="8:16">
      <c r="H308" s="18"/>
      <c r="I308" s="18"/>
      <c r="J308" s="18"/>
      <c r="K308" s="18"/>
      <c r="L308" s="18"/>
      <c r="M308" s="18"/>
      <c r="N308" s="18"/>
      <c r="O308" s="18"/>
      <c r="P308" s="18"/>
    </row>
    <row r="309" spans="8:16">
      <c r="H309" s="18"/>
      <c r="I309" s="18"/>
      <c r="J309" s="18"/>
      <c r="K309" s="18"/>
      <c r="L309" s="18"/>
      <c r="M309" s="18"/>
      <c r="N309" s="18"/>
      <c r="O309" s="18"/>
      <c r="P309" s="18"/>
    </row>
    <row r="310" spans="8:16">
      <c r="H310" s="18"/>
      <c r="I310" s="18"/>
      <c r="J310" s="18"/>
      <c r="K310" s="18"/>
      <c r="L310" s="18"/>
      <c r="M310" s="18"/>
      <c r="N310" s="18"/>
      <c r="O310" s="18"/>
      <c r="P310" s="18"/>
    </row>
    <row r="311" spans="8:16">
      <c r="H311" s="18"/>
      <c r="I311" s="18"/>
      <c r="J311" s="18"/>
      <c r="K311" s="18"/>
      <c r="L311" s="18"/>
      <c r="M311" s="18"/>
      <c r="N311" s="18"/>
      <c r="O311" s="18"/>
      <c r="P311" s="18"/>
    </row>
    <row r="312" spans="8:16">
      <c r="H312" s="18"/>
      <c r="I312" s="18"/>
      <c r="J312" s="18"/>
      <c r="K312" s="18"/>
      <c r="L312" s="18"/>
      <c r="M312" s="18"/>
      <c r="N312" s="18"/>
      <c r="O312" s="18"/>
      <c r="P312" s="18"/>
    </row>
    <row r="313" spans="8:16">
      <c r="H313" s="18"/>
      <c r="I313" s="18"/>
      <c r="J313" s="18"/>
      <c r="K313" s="18"/>
      <c r="L313" s="18"/>
      <c r="M313" s="18"/>
      <c r="N313" s="18"/>
      <c r="O313" s="18"/>
      <c r="P313" s="18"/>
    </row>
    <row r="314" spans="8:16">
      <c r="H314" s="18"/>
      <c r="I314" s="18"/>
      <c r="J314" s="18"/>
      <c r="K314" s="18"/>
      <c r="L314" s="18"/>
      <c r="M314" s="18"/>
      <c r="N314" s="18"/>
      <c r="O314" s="18"/>
      <c r="P314" s="18"/>
    </row>
    <row r="315" spans="8:16">
      <c r="H315" s="18"/>
      <c r="I315" s="18"/>
      <c r="J315" s="18"/>
      <c r="K315" s="18"/>
      <c r="L315" s="18"/>
      <c r="M315" s="18"/>
      <c r="N315" s="18"/>
      <c r="O315" s="18"/>
      <c r="P315" s="18"/>
    </row>
    <row r="316" spans="8:16">
      <c r="H316" s="18"/>
      <c r="I316" s="18"/>
      <c r="J316" s="18"/>
      <c r="K316" s="18"/>
      <c r="L316" s="18"/>
      <c r="M316" s="18"/>
      <c r="N316" s="18"/>
      <c r="O316" s="18"/>
      <c r="P316" s="18"/>
    </row>
    <row r="317" spans="8:16">
      <c r="H317" s="18"/>
      <c r="I317" s="18"/>
      <c r="J317" s="18"/>
      <c r="K317" s="18"/>
      <c r="L317" s="18"/>
      <c r="M317" s="18"/>
      <c r="N317" s="18"/>
      <c r="O317" s="18"/>
      <c r="P317" s="18"/>
    </row>
    <row r="318" spans="8:16">
      <c r="H318" s="18"/>
      <c r="I318" s="18"/>
      <c r="J318" s="18"/>
      <c r="K318" s="18"/>
      <c r="L318" s="18"/>
      <c r="M318" s="18"/>
      <c r="N318" s="18"/>
      <c r="O318" s="18"/>
      <c r="P318" s="18"/>
    </row>
    <row r="319" spans="8:16">
      <c r="H319" s="18"/>
      <c r="I319" s="18"/>
      <c r="J319" s="18"/>
      <c r="K319" s="18"/>
      <c r="L319" s="18"/>
      <c r="M319" s="18"/>
      <c r="N319" s="18"/>
      <c r="O319" s="18"/>
      <c r="P319" s="18"/>
    </row>
    <row r="320" spans="8:16">
      <c r="H320" s="18"/>
      <c r="I320" s="18"/>
      <c r="J320" s="18"/>
      <c r="K320" s="18"/>
      <c r="L320" s="18"/>
      <c r="M320" s="18"/>
      <c r="N320" s="18"/>
      <c r="O320" s="18"/>
      <c r="P320" s="18"/>
    </row>
    <row r="321" spans="8:16">
      <c r="H321" s="18"/>
      <c r="I321" s="18"/>
      <c r="J321" s="18"/>
      <c r="K321" s="18"/>
      <c r="L321" s="18"/>
      <c r="M321" s="18"/>
      <c r="N321" s="18"/>
      <c r="O321" s="18"/>
      <c r="P321" s="18"/>
    </row>
    <row r="322" spans="8:16">
      <c r="H322" s="18"/>
      <c r="I322" s="18"/>
      <c r="J322" s="18"/>
      <c r="K322" s="18"/>
      <c r="L322" s="18"/>
      <c r="M322" s="18"/>
      <c r="N322" s="18"/>
      <c r="O322" s="18"/>
      <c r="P322" s="18"/>
    </row>
    <row r="323" spans="8:16">
      <c r="H323" s="18"/>
      <c r="I323" s="18"/>
      <c r="J323" s="18"/>
      <c r="K323" s="18"/>
      <c r="L323" s="18"/>
      <c r="M323" s="18"/>
      <c r="N323" s="18"/>
      <c r="O323" s="18"/>
      <c r="P323" s="18"/>
    </row>
    <row r="324" spans="8:16">
      <c r="H324" s="18"/>
      <c r="I324" s="18"/>
      <c r="J324" s="18"/>
      <c r="K324" s="18"/>
      <c r="L324" s="18"/>
      <c r="M324" s="18"/>
      <c r="N324" s="18"/>
      <c r="O324" s="18"/>
      <c r="P324" s="18"/>
    </row>
    <row r="325" spans="8:16">
      <c r="H325" s="18"/>
      <c r="I325" s="18"/>
      <c r="J325" s="18"/>
      <c r="K325" s="18"/>
      <c r="L325" s="18"/>
      <c r="M325" s="18"/>
      <c r="N325" s="18"/>
      <c r="O325" s="18"/>
      <c r="P325" s="18"/>
    </row>
    <row r="326" spans="8:16">
      <c r="H326" s="18"/>
      <c r="I326" s="18"/>
      <c r="J326" s="18"/>
      <c r="K326" s="18"/>
      <c r="L326" s="18"/>
      <c r="M326" s="18"/>
      <c r="N326" s="18"/>
      <c r="O326" s="18"/>
      <c r="P326" s="18"/>
    </row>
    <row r="327" spans="8:16">
      <c r="H327" s="18"/>
      <c r="I327" s="18"/>
      <c r="J327" s="18"/>
      <c r="K327" s="18"/>
      <c r="L327" s="18"/>
      <c r="M327" s="18"/>
      <c r="N327" s="18"/>
      <c r="O327" s="18"/>
      <c r="P327" s="18"/>
    </row>
    <row r="328" spans="8:16">
      <c r="H328" s="18"/>
      <c r="I328" s="18"/>
      <c r="J328" s="18"/>
      <c r="K328" s="18"/>
      <c r="L328" s="18"/>
      <c r="M328" s="18"/>
      <c r="N328" s="18"/>
      <c r="O328" s="18"/>
      <c r="P328" s="18"/>
    </row>
    <row r="329" spans="8:16">
      <c r="H329" s="18"/>
      <c r="I329" s="18"/>
      <c r="J329" s="18"/>
      <c r="K329" s="18"/>
      <c r="L329" s="18"/>
      <c r="M329" s="18"/>
      <c r="N329" s="18"/>
      <c r="O329" s="18"/>
      <c r="P329" s="18"/>
    </row>
    <row r="330" spans="8:16">
      <c r="H330" s="18"/>
      <c r="I330" s="18"/>
      <c r="J330" s="18"/>
      <c r="K330" s="18"/>
      <c r="L330" s="18"/>
      <c r="M330" s="18"/>
      <c r="N330" s="18"/>
      <c r="O330" s="18"/>
      <c r="P330" s="18"/>
    </row>
    <row r="331" spans="8:16">
      <c r="H331" s="18"/>
      <c r="I331" s="18"/>
      <c r="J331" s="18"/>
      <c r="K331" s="18"/>
      <c r="L331" s="18"/>
      <c r="M331" s="18"/>
      <c r="N331" s="18"/>
      <c r="O331" s="18"/>
      <c r="P331" s="18"/>
    </row>
    <row r="332" spans="8:16">
      <c r="H332" s="18"/>
      <c r="I332" s="18"/>
      <c r="J332" s="18"/>
      <c r="K332" s="18"/>
      <c r="L332" s="18"/>
      <c r="M332" s="18"/>
      <c r="N332" s="18"/>
      <c r="O332" s="18"/>
      <c r="P332" s="18"/>
    </row>
    <row r="333" spans="8:16">
      <c r="H333" s="18"/>
      <c r="I333" s="18"/>
      <c r="J333" s="18"/>
      <c r="K333" s="18"/>
      <c r="L333" s="18"/>
      <c r="M333" s="18"/>
      <c r="N333" s="18"/>
      <c r="O333" s="18"/>
      <c r="P333" s="18"/>
    </row>
    <row r="334" spans="8:16">
      <c r="H334" s="18"/>
      <c r="I334" s="18"/>
      <c r="J334" s="18"/>
      <c r="K334" s="18"/>
      <c r="L334" s="18"/>
      <c r="M334" s="18"/>
      <c r="N334" s="18"/>
      <c r="O334" s="18"/>
      <c r="P334" s="18"/>
    </row>
    <row r="335" spans="8:16">
      <c r="H335" s="18"/>
      <c r="I335" s="18"/>
      <c r="J335" s="18"/>
      <c r="K335" s="18"/>
      <c r="L335" s="18"/>
      <c r="M335" s="18"/>
      <c r="N335" s="18"/>
      <c r="O335" s="18"/>
      <c r="P335" s="18"/>
    </row>
    <row r="336" spans="8:16">
      <c r="H336" s="18"/>
      <c r="I336" s="18"/>
      <c r="J336" s="18"/>
      <c r="K336" s="18"/>
      <c r="L336" s="18"/>
      <c r="M336" s="18"/>
      <c r="N336" s="18"/>
      <c r="O336" s="18"/>
      <c r="P336" s="18"/>
    </row>
    <row r="337" spans="8:16">
      <c r="H337" s="18"/>
      <c r="I337" s="18"/>
      <c r="J337" s="18"/>
      <c r="K337" s="18"/>
      <c r="L337" s="18"/>
      <c r="M337" s="18"/>
      <c r="N337" s="18"/>
      <c r="O337" s="18"/>
      <c r="P337" s="18"/>
    </row>
    <row r="338" spans="8:16">
      <c r="H338" s="18"/>
      <c r="I338" s="18"/>
      <c r="J338" s="18"/>
      <c r="K338" s="18"/>
      <c r="L338" s="18"/>
      <c r="M338" s="18"/>
      <c r="N338" s="18"/>
      <c r="O338" s="18"/>
      <c r="P338" s="18"/>
    </row>
    <row r="339" spans="8:16">
      <c r="H339" s="18"/>
      <c r="I339" s="18"/>
      <c r="J339" s="18"/>
      <c r="K339" s="18"/>
      <c r="L339" s="18"/>
      <c r="M339" s="18"/>
      <c r="N339" s="18"/>
      <c r="O339" s="18"/>
      <c r="P339" s="18"/>
    </row>
    <row r="340" spans="8:16">
      <c r="H340" s="18"/>
      <c r="I340" s="18"/>
      <c r="J340" s="18"/>
      <c r="K340" s="18"/>
      <c r="L340" s="18"/>
      <c r="M340" s="18"/>
      <c r="N340" s="18"/>
      <c r="O340" s="18"/>
      <c r="P340" s="18"/>
    </row>
    <row r="341" spans="8:16">
      <c r="H341" s="18"/>
      <c r="I341" s="18"/>
      <c r="J341" s="18"/>
      <c r="K341" s="18"/>
      <c r="L341" s="18"/>
      <c r="M341" s="18"/>
      <c r="N341" s="18"/>
      <c r="O341" s="18"/>
      <c r="P341" s="18"/>
    </row>
    <row r="342" spans="8:16">
      <c r="H342" s="18"/>
      <c r="I342" s="18"/>
      <c r="J342" s="18"/>
      <c r="K342" s="18"/>
      <c r="L342" s="18"/>
      <c r="M342" s="18"/>
      <c r="N342" s="18"/>
      <c r="O342" s="18"/>
      <c r="P342" s="18"/>
    </row>
    <row r="343" spans="8:16">
      <c r="H343" s="18"/>
      <c r="I343" s="18"/>
      <c r="J343" s="18"/>
      <c r="K343" s="18"/>
      <c r="L343" s="18"/>
      <c r="M343" s="18"/>
      <c r="N343" s="18"/>
      <c r="O343" s="18"/>
      <c r="P343" s="18"/>
    </row>
    <row r="344" spans="8:16">
      <c r="H344" s="18"/>
      <c r="I344" s="18"/>
      <c r="J344" s="18"/>
      <c r="K344" s="18"/>
      <c r="L344" s="18"/>
      <c r="M344" s="18"/>
      <c r="N344" s="18"/>
      <c r="O344" s="18"/>
      <c r="P344" s="18"/>
    </row>
    <row r="345" spans="8:16">
      <c r="H345" s="18"/>
      <c r="I345" s="18"/>
      <c r="J345" s="18"/>
      <c r="K345" s="18"/>
      <c r="L345" s="18"/>
      <c r="M345" s="18"/>
      <c r="N345" s="18"/>
      <c r="O345" s="18"/>
      <c r="P345" s="18"/>
    </row>
    <row r="346" spans="8:16">
      <c r="H346" s="18"/>
      <c r="I346" s="18"/>
      <c r="J346" s="18"/>
      <c r="K346" s="18"/>
      <c r="L346" s="18"/>
      <c r="M346" s="18"/>
      <c r="N346" s="18"/>
      <c r="O346" s="18"/>
      <c r="P346" s="18"/>
    </row>
    <row r="347" spans="8:16">
      <c r="H347" s="18"/>
      <c r="I347" s="18"/>
      <c r="J347" s="18"/>
      <c r="K347" s="18"/>
      <c r="L347" s="18"/>
      <c r="M347" s="18"/>
      <c r="N347" s="18"/>
      <c r="O347" s="18"/>
      <c r="P347" s="18"/>
    </row>
    <row r="348" spans="8:16">
      <c r="H348" s="18"/>
      <c r="I348" s="18"/>
      <c r="J348" s="18"/>
      <c r="K348" s="18"/>
      <c r="L348" s="18"/>
      <c r="M348" s="18"/>
      <c r="N348" s="18"/>
      <c r="O348" s="18"/>
      <c r="P348" s="18"/>
    </row>
    <row r="349" spans="8:16">
      <c r="H349" s="18"/>
      <c r="I349" s="18"/>
      <c r="J349" s="18"/>
      <c r="K349" s="18"/>
      <c r="L349" s="18"/>
      <c r="M349" s="18"/>
      <c r="N349" s="18"/>
      <c r="O349" s="18"/>
      <c r="P349" s="18"/>
    </row>
    <row r="350" spans="8:16">
      <c r="H350" s="18"/>
      <c r="I350" s="18"/>
      <c r="J350" s="18"/>
      <c r="K350" s="18"/>
      <c r="L350" s="18"/>
      <c r="M350" s="18"/>
      <c r="N350" s="18"/>
      <c r="O350" s="18"/>
      <c r="P350" s="18"/>
    </row>
    <row r="351" spans="8:16">
      <c r="H351" s="18"/>
      <c r="I351" s="18"/>
      <c r="J351" s="18"/>
      <c r="K351" s="18"/>
      <c r="L351" s="18"/>
      <c r="M351" s="18"/>
      <c r="N351" s="18"/>
      <c r="O351" s="18"/>
      <c r="P351" s="18"/>
    </row>
    <row r="352" spans="8:16">
      <c r="H352" s="18"/>
      <c r="I352" s="18"/>
      <c r="J352" s="18"/>
      <c r="K352" s="18"/>
      <c r="L352" s="18"/>
      <c r="M352" s="18"/>
      <c r="N352" s="18"/>
      <c r="O352" s="18"/>
      <c r="P352" s="18"/>
    </row>
    <row r="353" spans="8:16">
      <c r="H353" s="18"/>
      <c r="I353" s="18"/>
      <c r="J353" s="18"/>
      <c r="K353" s="18"/>
      <c r="L353" s="18"/>
      <c r="M353" s="18"/>
      <c r="N353" s="18"/>
      <c r="O353" s="18"/>
      <c r="P353" s="18"/>
    </row>
    <row r="354" spans="8:16">
      <c r="H354" s="18"/>
      <c r="I354" s="18"/>
      <c r="J354" s="18"/>
      <c r="K354" s="18"/>
      <c r="L354" s="18"/>
      <c r="M354" s="18"/>
      <c r="N354" s="18"/>
      <c r="O354" s="18"/>
      <c r="P354" s="18"/>
    </row>
    <row r="355" spans="8:16">
      <c r="H355" s="18"/>
      <c r="I355" s="18"/>
      <c r="J355" s="18"/>
      <c r="K355" s="18"/>
      <c r="L355" s="18"/>
      <c r="M355" s="18"/>
      <c r="N355" s="18"/>
      <c r="O355" s="18"/>
      <c r="P355" s="18"/>
    </row>
    <row r="356" spans="8:16">
      <c r="H356" s="18"/>
      <c r="I356" s="18"/>
      <c r="J356" s="18"/>
      <c r="K356" s="18"/>
      <c r="L356" s="18"/>
      <c r="M356" s="18"/>
      <c r="N356" s="18"/>
      <c r="O356" s="18"/>
      <c r="P356" s="18"/>
    </row>
    <row r="357" spans="8:16">
      <c r="H357" s="18"/>
      <c r="I357" s="18"/>
      <c r="J357" s="18"/>
      <c r="K357" s="18"/>
      <c r="L357" s="18"/>
      <c r="M357" s="18"/>
      <c r="N357" s="18"/>
      <c r="O357" s="18"/>
      <c r="P357" s="18"/>
    </row>
    <row r="358" spans="8:16">
      <c r="H358" s="18"/>
      <c r="I358" s="18"/>
      <c r="J358" s="18"/>
      <c r="K358" s="18"/>
      <c r="L358" s="18"/>
      <c r="M358" s="18"/>
      <c r="N358" s="18"/>
      <c r="O358" s="18"/>
      <c r="P358" s="18"/>
    </row>
    <row r="359" spans="8:16">
      <c r="H359" s="18"/>
      <c r="I359" s="18"/>
      <c r="J359" s="18"/>
      <c r="K359" s="18"/>
      <c r="L359" s="18"/>
      <c r="M359" s="18"/>
      <c r="N359" s="18"/>
      <c r="O359" s="18"/>
      <c r="P359" s="18"/>
    </row>
    <row r="360" spans="8:16">
      <c r="H360" s="18"/>
      <c r="I360" s="18"/>
      <c r="J360" s="18"/>
      <c r="K360" s="18"/>
      <c r="L360" s="18"/>
      <c r="M360" s="18"/>
      <c r="N360" s="18"/>
      <c r="O360" s="18"/>
      <c r="P360" s="18"/>
    </row>
    <row r="361" spans="8:16">
      <c r="H361" s="18"/>
      <c r="I361" s="18"/>
      <c r="J361" s="18"/>
      <c r="K361" s="18"/>
      <c r="L361" s="18"/>
      <c r="M361" s="18"/>
      <c r="N361" s="18"/>
      <c r="O361" s="18"/>
      <c r="P361" s="18"/>
    </row>
    <row r="362" spans="8:16">
      <c r="H362" s="18"/>
      <c r="I362" s="18"/>
      <c r="J362" s="18"/>
      <c r="K362" s="18"/>
      <c r="L362" s="18"/>
      <c r="M362" s="18"/>
      <c r="N362" s="18"/>
      <c r="O362" s="18"/>
      <c r="P362" s="18"/>
    </row>
    <row r="363" spans="8:16">
      <c r="H363" s="18"/>
      <c r="I363" s="18"/>
      <c r="J363" s="18"/>
      <c r="K363" s="18"/>
      <c r="L363" s="18"/>
      <c r="M363" s="18"/>
      <c r="N363" s="18"/>
      <c r="O363" s="18"/>
      <c r="P363" s="18"/>
    </row>
    <row r="364" spans="8:16">
      <c r="H364" s="18"/>
      <c r="I364" s="18"/>
      <c r="J364" s="18"/>
      <c r="K364" s="18"/>
      <c r="L364" s="18"/>
      <c r="M364" s="18"/>
      <c r="N364" s="18"/>
      <c r="O364" s="18"/>
      <c r="P364" s="18"/>
    </row>
    <row r="365" spans="8:16">
      <c r="H365" s="18"/>
      <c r="I365" s="18"/>
      <c r="J365" s="18"/>
      <c r="K365" s="18"/>
      <c r="L365" s="18"/>
      <c r="M365" s="18"/>
      <c r="N365" s="18"/>
      <c r="O365" s="18"/>
      <c r="P365" s="18"/>
    </row>
    <row r="366" spans="8:16">
      <c r="H366" s="18"/>
      <c r="I366" s="18"/>
      <c r="J366" s="18"/>
      <c r="K366" s="18"/>
      <c r="L366" s="18"/>
      <c r="M366" s="18"/>
      <c r="N366" s="18"/>
      <c r="O366" s="18"/>
      <c r="P366" s="18"/>
    </row>
    <row r="367" spans="8:16">
      <c r="H367" s="18"/>
      <c r="I367" s="18"/>
      <c r="J367" s="18"/>
      <c r="K367" s="18"/>
      <c r="L367" s="18"/>
      <c r="M367" s="18"/>
      <c r="N367" s="18"/>
      <c r="O367" s="18"/>
      <c r="P367" s="18"/>
    </row>
    <row r="368" spans="8:16">
      <c r="H368" s="18"/>
      <c r="I368" s="18"/>
      <c r="J368" s="18"/>
      <c r="K368" s="18"/>
      <c r="L368" s="18"/>
      <c r="M368" s="18"/>
      <c r="N368" s="18"/>
      <c r="O368" s="18"/>
      <c r="P368" s="18"/>
    </row>
    <row r="369" spans="8:16">
      <c r="H369" s="18"/>
      <c r="I369" s="18"/>
      <c r="J369" s="18"/>
      <c r="K369" s="18"/>
      <c r="L369" s="18"/>
      <c r="M369" s="18"/>
      <c r="N369" s="18"/>
      <c r="O369" s="18"/>
      <c r="P369" s="18"/>
    </row>
    <row r="370" spans="8:16">
      <c r="H370" s="18"/>
      <c r="I370" s="18"/>
      <c r="J370" s="18"/>
      <c r="K370" s="18"/>
      <c r="L370" s="18"/>
      <c r="M370" s="18"/>
      <c r="N370" s="18"/>
      <c r="O370" s="18"/>
      <c r="P370" s="18"/>
    </row>
    <row r="371" spans="8:16">
      <c r="H371" s="18"/>
      <c r="I371" s="18"/>
      <c r="J371" s="18"/>
      <c r="K371" s="18"/>
      <c r="L371" s="18"/>
      <c r="M371" s="18"/>
      <c r="N371" s="18"/>
      <c r="O371" s="18"/>
      <c r="P371" s="18"/>
    </row>
    <row r="372" spans="8:16">
      <c r="H372" s="18"/>
      <c r="I372" s="18"/>
      <c r="J372" s="18"/>
      <c r="K372" s="18"/>
      <c r="L372" s="18"/>
      <c r="M372" s="18"/>
      <c r="N372" s="18"/>
      <c r="O372" s="18"/>
      <c r="P372" s="18"/>
    </row>
    <row r="373" spans="8:16">
      <c r="H373" s="18"/>
      <c r="I373" s="18"/>
      <c r="J373" s="18"/>
      <c r="K373" s="18"/>
      <c r="L373" s="18"/>
      <c r="M373" s="18"/>
      <c r="N373" s="18"/>
      <c r="O373" s="18"/>
      <c r="P373" s="18"/>
    </row>
    <row r="374" spans="8:16">
      <c r="H374" s="18"/>
      <c r="I374" s="18"/>
      <c r="J374" s="18"/>
      <c r="K374" s="18"/>
      <c r="L374" s="18"/>
      <c r="M374" s="18"/>
      <c r="N374" s="18"/>
      <c r="O374" s="18"/>
      <c r="P374" s="18"/>
    </row>
    <row r="375" spans="8:16">
      <c r="H375" s="18"/>
      <c r="I375" s="18"/>
      <c r="J375" s="18"/>
      <c r="K375" s="18"/>
      <c r="L375" s="18"/>
      <c r="M375" s="18"/>
      <c r="N375" s="18"/>
      <c r="O375" s="18"/>
      <c r="P375" s="18"/>
    </row>
    <row r="376" spans="8:16">
      <c r="H376" s="18"/>
      <c r="I376" s="18"/>
      <c r="J376" s="18"/>
      <c r="K376" s="18"/>
      <c r="L376" s="18"/>
      <c r="M376" s="18"/>
      <c r="N376" s="18"/>
      <c r="O376" s="18"/>
      <c r="P376" s="18"/>
    </row>
    <row r="377" spans="8:16">
      <c r="H377" s="18"/>
      <c r="I377" s="18"/>
      <c r="J377" s="18"/>
      <c r="K377" s="18"/>
      <c r="L377" s="18"/>
      <c r="M377" s="18"/>
      <c r="N377" s="18"/>
      <c r="O377" s="18"/>
      <c r="P377" s="18"/>
    </row>
    <row r="378" spans="8:16">
      <c r="H378" s="18"/>
      <c r="I378" s="18"/>
      <c r="J378" s="18"/>
      <c r="K378" s="18"/>
      <c r="L378" s="18"/>
      <c r="M378" s="18"/>
      <c r="N378" s="18"/>
      <c r="O378" s="18"/>
      <c r="P378" s="18"/>
    </row>
    <row r="379" spans="8:16">
      <c r="H379" s="18"/>
      <c r="I379" s="18"/>
      <c r="J379" s="18"/>
      <c r="K379" s="18"/>
      <c r="L379" s="18"/>
      <c r="M379" s="18"/>
      <c r="N379" s="18"/>
      <c r="O379" s="18"/>
      <c r="P379" s="18"/>
    </row>
    <row r="380" spans="8:16">
      <c r="H380" s="18"/>
      <c r="I380" s="18"/>
      <c r="J380" s="18"/>
      <c r="K380" s="18"/>
      <c r="L380" s="18"/>
      <c r="M380" s="18"/>
      <c r="N380" s="18"/>
      <c r="O380" s="18"/>
      <c r="P380" s="18"/>
    </row>
    <row r="381" spans="8:16">
      <c r="H381" s="18"/>
      <c r="I381" s="18"/>
      <c r="J381" s="18"/>
      <c r="K381" s="18"/>
      <c r="L381" s="18"/>
      <c r="M381" s="18"/>
      <c r="N381" s="18"/>
      <c r="O381" s="18"/>
      <c r="P381" s="18"/>
    </row>
    <row r="382" spans="8:16">
      <c r="H382" s="18"/>
      <c r="I382" s="18"/>
      <c r="J382" s="18"/>
      <c r="K382" s="18"/>
      <c r="L382" s="18"/>
      <c r="M382" s="18"/>
      <c r="N382" s="18"/>
      <c r="O382" s="18"/>
      <c r="P382" s="18"/>
    </row>
    <row r="383" spans="8:16">
      <c r="H383" s="18"/>
      <c r="I383" s="18"/>
      <c r="J383" s="18"/>
      <c r="K383" s="18"/>
      <c r="L383" s="18"/>
      <c r="M383" s="18"/>
      <c r="N383" s="18"/>
      <c r="O383" s="18"/>
      <c r="P383" s="18"/>
    </row>
    <row r="384" spans="8:16">
      <c r="H384" s="18"/>
      <c r="I384" s="18"/>
      <c r="J384" s="18"/>
      <c r="K384" s="18"/>
      <c r="L384" s="18"/>
      <c r="M384" s="18"/>
      <c r="N384" s="18"/>
      <c r="O384" s="18"/>
      <c r="P384" s="18"/>
    </row>
    <row r="385" spans="8:16">
      <c r="H385" s="18"/>
      <c r="I385" s="18"/>
      <c r="J385" s="18"/>
      <c r="K385" s="18"/>
      <c r="L385" s="18"/>
      <c r="M385" s="18"/>
      <c r="N385" s="18"/>
      <c r="O385" s="18"/>
      <c r="P385" s="18"/>
    </row>
    <row r="386" spans="8:16">
      <c r="H386" s="18"/>
      <c r="I386" s="18"/>
      <c r="J386" s="18"/>
      <c r="K386" s="18"/>
      <c r="L386" s="18"/>
      <c r="M386" s="18"/>
      <c r="N386" s="18"/>
      <c r="O386" s="18"/>
      <c r="P386" s="18"/>
    </row>
    <row r="387" spans="8:16">
      <c r="H387" s="18"/>
      <c r="I387" s="18"/>
      <c r="J387" s="18"/>
      <c r="K387" s="18"/>
      <c r="L387" s="18"/>
      <c r="M387" s="18"/>
      <c r="N387" s="18"/>
      <c r="O387" s="18"/>
      <c r="P387" s="18"/>
    </row>
    <row r="388" spans="8:16">
      <c r="H388" s="18"/>
      <c r="I388" s="18"/>
      <c r="J388" s="18"/>
      <c r="K388" s="18"/>
      <c r="L388" s="18"/>
      <c r="M388" s="18"/>
      <c r="N388" s="18"/>
      <c r="O388" s="18"/>
      <c r="P388" s="18"/>
    </row>
    <row r="389" spans="8:16">
      <c r="H389" s="18"/>
      <c r="I389" s="18"/>
      <c r="J389" s="18"/>
      <c r="K389" s="18"/>
      <c r="L389" s="18"/>
      <c r="M389" s="18"/>
      <c r="N389" s="18"/>
      <c r="O389" s="18"/>
      <c r="P389" s="18"/>
    </row>
    <row r="390" spans="8:16">
      <c r="H390" s="18"/>
      <c r="I390" s="18"/>
      <c r="J390" s="18"/>
      <c r="K390" s="18"/>
      <c r="L390" s="18"/>
      <c r="M390" s="18"/>
      <c r="N390" s="18"/>
      <c r="O390" s="18"/>
      <c r="P390" s="18"/>
    </row>
    <row r="391" spans="8:16">
      <c r="H391" s="18"/>
      <c r="I391" s="18"/>
      <c r="J391" s="18"/>
      <c r="K391" s="18"/>
      <c r="L391" s="18"/>
      <c r="M391" s="18"/>
      <c r="N391" s="18"/>
      <c r="O391" s="18"/>
      <c r="P391" s="18"/>
    </row>
    <row r="392" spans="8:16">
      <c r="H392" s="18"/>
      <c r="I392" s="18"/>
      <c r="J392" s="18"/>
      <c r="K392" s="18"/>
      <c r="L392" s="18"/>
      <c r="M392" s="18"/>
      <c r="N392" s="18"/>
      <c r="O392" s="18"/>
      <c r="P392" s="18"/>
    </row>
    <row r="393" spans="8:16">
      <c r="H393" s="18"/>
      <c r="I393" s="18"/>
      <c r="J393" s="18"/>
      <c r="K393" s="18"/>
      <c r="L393" s="18"/>
      <c r="M393" s="18"/>
      <c r="N393" s="18"/>
      <c r="O393" s="18"/>
      <c r="P393" s="18"/>
    </row>
    <row r="394" spans="8:16">
      <c r="H394" s="18"/>
      <c r="I394" s="18"/>
      <c r="J394" s="18"/>
      <c r="K394" s="18"/>
      <c r="L394" s="18"/>
      <c r="M394" s="18"/>
      <c r="N394" s="18"/>
      <c r="O394" s="18"/>
      <c r="P394" s="18"/>
    </row>
    <row r="395" spans="8:16">
      <c r="H395" s="18"/>
      <c r="I395" s="18"/>
      <c r="J395" s="18"/>
      <c r="K395" s="18"/>
      <c r="L395" s="18"/>
      <c r="M395" s="18"/>
      <c r="N395" s="18"/>
      <c r="O395" s="18"/>
      <c r="P395" s="18"/>
    </row>
    <row r="396" spans="8:16">
      <c r="H396" s="18"/>
      <c r="I396" s="18"/>
      <c r="J396" s="18"/>
      <c r="K396" s="18"/>
      <c r="L396" s="18"/>
      <c r="M396" s="18"/>
      <c r="N396" s="18"/>
      <c r="O396" s="18"/>
      <c r="P396" s="18"/>
    </row>
    <row r="397" spans="8:16">
      <c r="H397" s="18"/>
      <c r="I397" s="18"/>
      <c r="J397" s="18"/>
      <c r="K397" s="18"/>
      <c r="L397" s="18"/>
      <c r="M397" s="18"/>
      <c r="N397" s="18"/>
      <c r="O397" s="18"/>
      <c r="P397" s="18"/>
    </row>
    <row r="398" spans="8:16">
      <c r="H398" s="18"/>
      <c r="I398" s="18"/>
      <c r="J398" s="18"/>
      <c r="K398" s="18"/>
      <c r="L398" s="18"/>
      <c r="M398" s="18"/>
      <c r="N398" s="18"/>
      <c r="O398" s="18"/>
      <c r="P398" s="18"/>
    </row>
    <row r="399" spans="8:16">
      <c r="H399" s="18"/>
      <c r="I399" s="18"/>
      <c r="J399" s="18"/>
      <c r="K399" s="18"/>
      <c r="L399" s="18"/>
      <c r="M399" s="18"/>
      <c r="N399" s="18"/>
      <c r="O399" s="18"/>
      <c r="P399" s="18"/>
    </row>
    <row r="400" spans="8:16">
      <c r="H400" s="18"/>
      <c r="I400" s="18"/>
      <c r="J400" s="18"/>
      <c r="K400" s="18"/>
      <c r="L400" s="18"/>
      <c r="M400" s="18"/>
      <c r="N400" s="18"/>
      <c r="O400" s="18"/>
      <c r="P400" s="18"/>
    </row>
    <row r="401" spans="8:16">
      <c r="H401" s="18"/>
      <c r="I401" s="18"/>
      <c r="J401" s="18"/>
      <c r="K401" s="18"/>
      <c r="L401" s="18"/>
      <c r="M401" s="18"/>
      <c r="N401" s="18"/>
      <c r="O401" s="18"/>
      <c r="P401" s="18"/>
    </row>
    <row r="402" spans="8:16">
      <c r="H402" s="18"/>
      <c r="I402" s="18"/>
      <c r="J402" s="18"/>
      <c r="K402" s="18"/>
      <c r="L402" s="18"/>
      <c r="M402" s="18"/>
      <c r="N402" s="18"/>
      <c r="O402" s="18"/>
      <c r="P402" s="18"/>
    </row>
    <row r="403" spans="8:16">
      <c r="H403" s="18"/>
      <c r="I403" s="18"/>
      <c r="J403" s="18"/>
      <c r="K403" s="18"/>
      <c r="L403" s="18"/>
      <c r="M403" s="18"/>
      <c r="N403" s="18"/>
      <c r="O403" s="18"/>
      <c r="P403" s="18"/>
    </row>
    <row r="404" spans="8:16">
      <c r="H404" s="18"/>
      <c r="I404" s="18"/>
      <c r="J404" s="18"/>
      <c r="K404" s="18"/>
      <c r="L404" s="18"/>
      <c r="M404" s="18"/>
      <c r="N404" s="18"/>
      <c r="O404" s="18"/>
      <c r="P404" s="18"/>
    </row>
    <row r="405" spans="8:16">
      <c r="H405" s="18"/>
      <c r="I405" s="18"/>
      <c r="J405" s="18"/>
      <c r="K405" s="18"/>
      <c r="L405" s="18"/>
      <c r="M405" s="18"/>
      <c r="N405" s="18"/>
      <c r="O405" s="18"/>
      <c r="P405" s="18"/>
    </row>
    <row r="406" spans="8:16">
      <c r="H406" s="18"/>
      <c r="I406" s="18"/>
      <c r="J406" s="18"/>
      <c r="K406" s="18"/>
      <c r="L406" s="18"/>
      <c r="M406" s="18"/>
      <c r="N406" s="18"/>
      <c r="O406" s="18"/>
      <c r="P406" s="18"/>
    </row>
    <row r="407" spans="8:16">
      <c r="H407" s="18"/>
      <c r="I407" s="18"/>
      <c r="J407" s="18"/>
      <c r="K407" s="18"/>
      <c r="L407" s="18"/>
      <c r="M407" s="18"/>
      <c r="N407" s="18"/>
      <c r="O407" s="18"/>
      <c r="P407" s="18"/>
    </row>
    <row r="408" spans="8:16">
      <c r="H408" s="18"/>
      <c r="I408" s="18"/>
      <c r="J408" s="18"/>
      <c r="K408" s="18"/>
      <c r="L408" s="18"/>
      <c r="M408" s="18"/>
      <c r="N408" s="18"/>
      <c r="O408" s="18"/>
      <c r="P408" s="18"/>
    </row>
    <row r="409" spans="8:16">
      <c r="H409" s="18"/>
      <c r="I409" s="18"/>
      <c r="J409" s="18"/>
      <c r="K409" s="18"/>
      <c r="L409" s="18"/>
      <c r="M409" s="18"/>
      <c r="N409" s="18"/>
      <c r="O409" s="18"/>
      <c r="P409" s="18"/>
    </row>
    <row r="410" spans="8:16">
      <c r="H410" s="18"/>
      <c r="I410" s="18"/>
      <c r="J410" s="18"/>
      <c r="K410" s="18"/>
      <c r="L410" s="18"/>
      <c r="M410" s="18"/>
      <c r="N410" s="18"/>
      <c r="O410" s="18"/>
      <c r="P410" s="18"/>
    </row>
    <row r="411" spans="8:16">
      <c r="H411" s="18"/>
      <c r="I411" s="18"/>
      <c r="J411" s="18"/>
      <c r="K411" s="18"/>
      <c r="L411" s="18"/>
      <c r="M411" s="18"/>
      <c r="N411" s="18"/>
      <c r="O411" s="18"/>
      <c r="P411" s="18"/>
    </row>
    <row r="412" spans="8:16">
      <c r="H412" s="18"/>
      <c r="I412" s="18"/>
      <c r="J412" s="18"/>
      <c r="K412" s="18"/>
      <c r="L412" s="18"/>
      <c r="M412" s="18"/>
      <c r="N412" s="18"/>
      <c r="O412" s="18"/>
      <c r="P412" s="18"/>
    </row>
    <row r="413" spans="8:16">
      <c r="H413" s="18"/>
      <c r="I413" s="18"/>
      <c r="J413" s="18"/>
      <c r="K413" s="18"/>
      <c r="L413" s="18"/>
      <c r="M413" s="18"/>
      <c r="N413" s="18"/>
      <c r="O413" s="18"/>
      <c r="P413" s="18"/>
    </row>
    <row r="414" spans="8:16">
      <c r="H414" s="18"/>
      <c r="I414" s="18"/>
      <c r="J414" s="18"/>
      <c r="K414" s="18"/>
      <c r="L414" s="18"/>
      <c r="M414" s="18"/>
      <c r="N414" s="18"/>
      <c r="O414" s="18"/>
      <c r="P414" s="18"/>
    </row>
    <row r="415" spans="8:16">
      <c r="H415" s="18"/>
      <c r="I415" s="18"/>
      <c r="J415" s="18"/>
      <c r="K415" s="18"/>
      <c r="L415" s="18"/>
      <c r="M415" s="18"/>
      <c r="N415" s="18"/>
      <c r="O415" s="18"/>
      <c r="P415" s="18"/>
    </row>
    <row r="416" spans="8:16">
      <c r="H416" s="18"/>
      <c r="I416" s="18"/>
      <c r="J416" s="18"/>
      <c r="K416" s="18"/>
      <c r="L416" s="18"/>
      <c r="M416" s="18"/>
      <c r="N416" s="18"/>
      <c r="O416" s="18"/>
      <c r="P416" s="18"/>
    </row>
    <row r="417" spans="8:16">
      <c r="H417" s="18"/>
      <c r="I417" s="18"/>
      <c r="J417" s="18"/>
      <c r="K417" s="18"/>
      <c r="L417" s="18"/>
      <c r="M417" s="18"/>
      <c r="N417" s="18"/>
      <c r="O417" s="18"/>
      <c r="P417" s="18"/>
    </row>
    <row r="418" spans="8:16">
      <c r="H418" s="18"/>
      <c r="I418" s="18"/>
      <c r="J418" s="18"/>
      <c r="K418" s="18"/>
      <c r="L418" s="18"/>
      <c r="M418" s="18"/>
      <c r="N418" s="18"/>
      <c r="O418" s="18"/>
      <c r="P418" s="18"/>
    </row>
    <row r="419" spans="8:16">
      <c r="H419" s="18"/>
      <c r="I419" s="18"/>
      <c r="J419" s="18"/>
      <c r="K419" s="18"/>
      <c r="L419" s="18"/>
      <c r="M419" s="18"/>
      <c r="N419" s="18"/>
      <c r="O419" s="18"/>
      <c r="P419" s="18"/>
    </row>
    <row r="420" spans="8:16">
      <c r="H420" s="18"/>
      <c r="I420" s="18"/>
      <c r="J420" s="18"/>
      <c r="K420" s="18"/>
      <c r="L420" s="18"/>
      <c r="M420" s="18"/>
      <c r="N420" s="18"/>
      <c r="O420" s="18"/>
      <c r="P420" s="18"/>
    </row>
    <row r="421" spans="8:16">
      <c r="H421" s="18"/>
      <c r="I421" s="18"/>
      <c r="J421" s="18"/>
      <c r="K421" s="18"/>
      <c r="L421" s="18"/>
      <c r="M421" s="18"/>
      <c r="N421" s="18"/>
      <c r="O421" s="18"/>
      <c r="P421" s="18"/>
    </row>
    <row r="422" spans="8:16">
      <c r="H422" s="18"/>
      <c r="I422" s="18"/>
      <c r="J422" s="18"/>
      <c r="K422" s="18"/>
      <c r="L422" s="18"/>
      <c r="M422" s="18"/>
      <c r="N422" s="18"/>
      <c r="O422" s="18"/>
      <c r="P422" s="18"/>
    </row>
    <row r="423" spans="8:16">
      <c r="H423" s="18"/>
      <c r="I423" s="18"/>
      <c r="J423" s="18"/>
      <c r="K423" s="18"/>
      <c r="L423" s="18"/>
      <c r="M423" s="18"/>
      <c r="N423" s="18"/>
      <c r="O423" s="18"/>
      <c r="P423" s="18"/>
    </row>
    <row r="424" spans="8:16">
      <c r="H424" s="18"/>
      <c r="I424" s="18"/>
      <c r="J424" s="18"/>
      <c r="K424" s="18"/>
      <c r="L424" s="18"/>
      <c r="M424" s="18"/>
      <c r="N424" s="18"/>
      <c r="O424" s="18"/>
      <c r="P424" s="18"/>
    </row>
    <row r="425" spans="8:16">
      <c r="H425" s="18"/>
      <c r="I425" s="18"/>
      <c r="J425" s="18"/>
      <c r="K425" s="18"/>
      <c r="L425" s="18"/>
      <c r="M425" s="18"/>
      <c r="N425" s="18"/>
      <c r="O425" s="18"/>
      <c r="P425" s="18"/>
    </row>
    <row r="426" spans="8:16">
      <c r="H426" s="18"/>
      <c r="I426" s="18"/>
      <c r="J426" s="18"/>
      <c r="K426" s="18"/>
      <c r="L426" s="18"/>
      <c r="M426" s="18"/>
      <c r="N426" s="18"/>
      <c r="O426" s="18"/>
      <c r="P426" s="18"/>
    </row>
    <row r="427" spans="8:16">
      <c r="H427" s="18"/>
      <c r="I427" s="18"/>
      <c r="J427" s="18"/>
      <c r="K427" s="18"/>
      <c r="L427" s="18"/>
      <c r="M427" s="18"/>
      <c r="N427" s="18"/>
      <c r="O427" s="18"/>
      <c r="P427" s="18"/>
    </row>
    <row r="428" spans="8:16">
      <c r="H428" s="18"/>
      <c r="I428" s="18"/>
      <c r="J428" s="18"/>
      <c r="K428" s="18"/>
      <c r="L428" s="18"/>
      <c r="M428" s="18"/>
      <c r="N428" s="18"/>
      <c r="O428" s="18"/>
      <c r="P428" s="18"/>
    </row>
    <row r="429" spans="8:16">
      <c r="H429" s="18"/>
      <c r="I429" s="18"/>
      <c r="J429" s="18"/>
      <c r="K429" s="18"/>
      <c r="L429" s="18"/>
      <c r="M429" s="18"/>
      <c r="N429" s="18"/>
      <c r="O429" s="18"/>
      <c r="P429" s="18"/>
    </row>
    <row r="430" spans="8:16">
      <c r="H430" s="18"/>
      <c r="I430" s="18"/>
      <c r="J430" s="18"/>
      <c r="K430" s="18"/>
      <c r="L430" s="18"/>
      <c r="M430" s="18"/>
      <c r="N430" s="18"/>
      <c r="O430" s="18"/>
      <c r="P430" s="18"/>
    </row>
    <row r="431" spans="8:16">
      <c r="H431" s="18"/>
      <c r="I431" s="18"/>
      <c r="J431" s="18"/>
      <c r="K431" s="18"/>
      <c r="L431" s="18"/>
      <c r="M431" s="18"/>
      <c r="N431" s="18"/>
      <c r="O431" s="18"/>
      <c r="P431" s="18"/>
    </row>
    <row r="432" spans="8:16">
      <c r="H432" s="18"/>
      <c r="I432" s="18"/>
      <c r="J432" s="18"/>
      <c r="K432" s="18"/>
      <c r="L432" s="18"/>
      <c r="M432" s="18"/>
      <c r="N432" s="18"/>
      <c r="O432" s="18"/>
      <c r="P432" s="18"/>
    </row>
    <row r="433" spans="8:16">
      <c r="H433" s="18"/>
      <c r="I433" s="18"/>
      <c r="J433" s="18"/>
      <c r="K433" s="18"/>
      <c r="L433" s="18"/>
      <c r="M433" s="18"/>
      <c r="N433" s="18"/>
      <c r="O433" s="18"/>
      <c r="P433" s="18"/>
    </row>
    <row r="434" spans="8:16">
      <c r="H434" s="18"/>
      <c r="I434" s="18"/>
      <c r="J434" s="18"/>
      <c r="K434" s="18"/>
      <c r="L434" s="18"/>
      <c r="M434" s="18"/>
      <c r="N434" s="18"/>
      <c r="O434" s="18"/>
      <c r="P434" s="18"/>
    </row>
    <row r="435" spans="8:16">
      <c r="H435" s="18"/>
      <c r="I435" s="18"/>
      <c r="J435" s="18"/>
      <c r="K435" s="18"/>
      <c r="L435" s="18"/>
      <c r="M435" s="18"/>
      <c r="N435" s="18"/>
      <c r="O435" s="18"/>
      <c r="P435" s="18"/>
    </row>
    <row r="436" spans="8:16">
      <c r="H436" s="18"/>
      <c r="I436" s="18"/>
      <c r="J436" s="18"/>
      <c r="K436" s="18"/>
      <c r="L436" s="18"/>
      <c r="M436" s="18"/>
      <c r="N436" s="18"/>
      <c r="O436" s="18"/>
      <c r="P436" s="18"/>
    </row>
    <row r="437" spans="8:16">
      <c r="H437" s="18"/>
      <c r="I437" s="18"/>
      <c r="J437" s="18"/>
      <c r="K437" s="18"/>
      <c r="L437" s="18"/>
      <c r="M437" s="18"/>
      <c r="N437" s="18"/>
      <c r="O437" s="18"/>
      <c r="P437" s="18"/>
    </row>
    <row r="438" spans="8:16">
      <c r="H438" s="18"/>
      <c r="I438" s="18"/>
      <c r="J438" s="18"/>
      <c r="K438" s="18"/>
      <c r="L438" s="18"/>
      <c r="M438" s="18"/>
      <c r="N438" s="18"/>
      <c r="O438" s="18"/>
      <c r="P438" s="18"/>
    </row>
    <row r="439" spans="8:16">
      <c r="H439" s="18"/>
      <c r="I439" s="18"/>
      <c r="J439" s="18"/>
      <c r="K439" s="18"/>
      <c r="L439" s="18"/>
      <c r="M439" s="18"/>
      <c r="N439" s="18"/>
      <c r="O439" s="18"/>
      <c r="P439" s="18"/>
    </row>
    <row r="440" spans="8:16">
      <c r="H440" s="18"/>
      <c r="I440" s="18"/>
      <c r="J440" s="18"/>
      <c r="K440" s="18"/>
      <c r="L440" s="18"/>
      <c r="M440" s="18"/>
      <c r="N440" s="18"/>
      <c r="O440" s="18"/>
      <c r="P440" s="18"/>
    </row>
    <row r="441" spans="8:16">
      <c r="H441" s="18"/>
      <c r="I441" s="18"/>
      <c r="J441" s="18"/>
      <c r="K441" s="18"/>
      <c r="L441" s="18"/>
      <c r="M441" s="18"/>
      <c r="N441" s="18"/>
      <c r="O441" s="18"/>
      <c r="P441" s="18"/>
    </row>
    <row r="442" spans="8:16">
      <c r="H442" s="18"/>
      <c r="I442" s="18"/>
      <c r="J442" s="18"/>
      <c r="K442" s="18"/>
      <c r="L442" s="18"/>
      <c r="M442" s="18"/>
      <c r="N442" s="18"/>
      <c r="O442" s="18"/>
      <c r="P442" s="18"/>
    </row>
    <row r="443" spans="8:16">
      <c r="H443" s="18"/>
      <c r="I443" s="18"/>
      <c r="J443" s="18"/>
      <c r="K443" s="18"/>
      <c r="L443" s="18"/>
      <c r="M443" s="18"/>
      <c r="N443" s="18"/>
      <c r="O443" s="18"/>
      <c r="P443" s="18"/>
    </row>
    <row r="444" spans="8:16">
      <c r="H444" s="18"/>
      <c r="I444" s="18"/>
      <c r="J444" s="18"/>
      <c r="K444" s="18"/>
      <c r="L444" s="18"/>
      <c r="M444" s="18"/>
      <c r="N444" s="18"/>
      <c r="O444" s="18"/>
      <c r="P444" s="18"/>
    </row>
    <row r="445" spans="8:16">
      <c r="H445" s="18"/>
      <c r="I445" s="18"/>
      <c r="J445" s="18"/>
      <c r="K445" s="18"/>
      <c r="L445" s="18"/>
      <c r="M445" s="18"/>
      <c r="N445" s="18"/>
      <c r="O445" s="18"/>
      <c r="P445" s="18"/>
    </row>
    <row r="446" spans="8:16">
      <c r="H446" s="18"/>
      <c r="I446" s="18"/>
      <c r="J446" s="18"/>
      <c r="K446" s="18"/>
      <c r="L446" s="18"/>
      <c r="M446" s="18"/>
      <c r="N446" s="18"/>
      <c r="O446" s="18"/>
      <c r="P446" s="18"/>
    </row>
    <row r="447" spans="8:16">
      <c r="H447" s="18"/>
      <c r="I447" s="18"/>
      <c r="J447" s="18"/>
      <c r="K447" s="18"/>
      <c r="L447" s="18"/>
      <c r="M447" s="18"/>
      <c r="N447" s="18"/>
      <c r="O447" s="18"/>
      <c r="P447" s="18"/>
    </row>
    <row r="448" spans="8:16">
      <c r="H448" s="18"/>
      <c r="I448" s="18"/>
      <c r="J448" s="18"/>
      <c r="K448" s="18"/>
      <c r="L448" s="18"/>
      <c r="M448" s="18"/>
      <c r="N448" s="18"/>
      <c r="O448" s="18"/>
      <c r="P448" s="18"/>
    </row>
    <row r="449" spans="8:16">
      <c r="H449" s="18"/>
      <c r="I449" s="18"/>
      <c r="J449" s="18"/>
      <c r="K449" s="18"/>
      <c r="L449" s="18"/>
      <c r="M449" s="18"/>
      <c r="N449" s="18"/>
      <c r="O449" s="18"/>
      <c r="P449" s="18"/>
    </row>
    <row r="450" spans="8:16">
      <c r="H450" s="18"/>
      <c r="I450" s="18"/>
      <c r="J450" s="18"/>
      <c r="K450" s="18"/>
      <c r="L450" s="18"/>
      <c r="M450" s="18"/>
      <c r="N450" s="18"/>
      <c r="O450" s="18"/>
      <c r="P450" s="18"/>
    </row>
    <row r="451" spans="8:16">
      <c r="H451" s="18"/>
      <c r="I451" s="18"/>
      <c r="J451" s="18"/>
      <c r="K451" s="18"/>
      <c r="L451" s="18"/>
      <c r="M451" s="18"/>
      <c r="N451" s="18"/>
      <c r="O451" s="18"/>
      <c r="P451" s="18"/>
    </row>
    <row r="452" spans="8:16">
      <c r="H452" s="18"/>
      <c r="I452" s="18"/>
      <c r="J452" s="18"/>
      <c r="K452" s="18"/>
      <c r="L452" s="18"/>
      <c r="M452" s="18"/>
      <c r="N452" s="18"/>
      <c r="O452" s="18"/>
      <c r="P452" s="18"/>
    </row>
    <row r="453" spans="8:16">
      <c r="H453" s="18"/>
      <c r="I453" s="18"/>
      <c r="J453" s="18"/>
      <c r="K453" s="18"/>
      <c r="L453" s="18"/>
      <c r="M453" s="18"/>
      <c r="N453" s="18"/>
      <c r="O453" s="18"/>
      <c r="P453" s="18"/>
    </row>
    <row r="454" spans="8:16">
      <c r="H454" s="18"/>
      <c r="I454" s="18"/>
      <c r="J454" s="18"/>
      <c r="K454" s="18"/>
      <c r="L454" s="18"/>
      <c r="M454" s="18"/>
      <c r="N454" s="18"/>
      <c r="O454" s="18"/>
      <c r="P454" s="18"/>
    </row>
    <row r="455" spans="8:16">
      <c r="H455" s="18"/>
      <c r="I455" s="18"/>
      <c r="J455" s="18"/>
      <c r="K455" s="18"/>
      <c r="L455" s="18"/>
      <c r="M455" s="18"/>
      <c r="N455" s="18"/>
      <c r="O455" s="18"/>
      <c r="P455" s="18"/>
    </row>
    <row r="456" spans="8:16">
      <c r="H456" s="18"/>
      <c r="I456" s="18"/>
      <c r="J456" s="18"/>
      <c r="K456" s="18"/>
      <c r="L456" s="18"/>
      <c r="M456" s="18"/>
      <c r="N456" s="18"/>
      <c r="O456" s="18"/>
      <c r="P456" s="18"/>
    </row>
    <row r="457" spans="8:16">
      <c r="H457" s="18"/>
      <c r="I457" s="18"/>
      <c r="J457" s="18"/>
      <c r="K457" s="18"/>
      <c r="L457" s="18"/>
      <c r="M457" s="18"/>
      <c r="N457" s="18"/>
      <c r="O457" s="18"/>
      <c r="P457" s="18"/>
    </row>
    <row r="458" spans="8:16">
      <c r="H458" s="18"/>
      <c r="I458" s="18"/>
      <c r="J458" s="18"/>
      <c r="K458" s="18"/>
      <c r="L458" s="18"/>
      <c r="M458" s="18"/>
      <c r="N458" s="18"/>
      <c r="O458" s="18"/>
      <c r="P458" s="18"/>
    </row>
    <row r="459" spans="8:16">
      <c r="H459" s="18"/>
      <c r="I459" s="18"/>
      <c r="J459" s="18"/>
      <c r="K459" s="18"/>
      <c r="L459" s="18"/>
      <c r="M459" s="18"/>
      <c r="N459" s="18"/>
      <c r="O459" s="18"/>
      <c r="P459" s="18"/>
    </row>
    <row r="460" spans="8:16">
      <c r="H460" s="18"/>
      <c r="I460" s="18"/>
      <c r="J460" s="18"/>
      <c r="K460" s="18"/>
      <c r="L460" s="18"/>
      <c r="M460" s="18"/>
      <c r="N460" s="18"/>
      <c r="O460" s="18"/>
      <c r="P460" s="18"/>
    </row>
    <row r="461" spans="8:16">
      <c r="H461" s="18"/>
      <c r="I461" s="18"/>
      <c r="J461" s="18"/>
      <c r="K461" s="18"/>
      <c r="L461" s="18"/>
      <c r="M461" s="18"/>
      <c r="N461" s="18"/>
      <c r="O461" s="18"/>
      <c r="P461" s="18"/>
    </row>
    <row r="462" spans="8:16">
      <c r="H462" s="18"/>
      <c r="I462" s="18"/>
      <c r="J462" s="18"/>
      <c r="K462" s="18"/>
      <c r="L462" s="18"/>
      <c r="M462" s="18"/>
      <c r="N462" s="18"/>
      <c r="O462" s="18"/>
      <c r="P462" s="18"/>
    </row>
    <row r="463" spans="8:16">
      <c r="H463" s="18"/>
      <c r="I463" s="18"/>
      <c r="J463" s="18"/>
      <c r="K463" s="18"/>
      <c r="L463" s="18"/>
      <c r="M463" s="18"/>
      <c r="N463" s="18"/>
      <c r="O463" s="18"/>
      <c r="P463" s="18"/>
    </row>
    <row r="464" spans="8:16">
      <c r="H464" s="18"/>
      <c r="I464" s="18"/>
      <c r="J464" s="18"/>
      <c r="K464" s="18"/>
      <c r="L464" s="18"/>
      <c r="M464" s="18"/>
      <c r="N464" s="18"/>
      <c r="O464" s="18"/>
      <c r="P464" s="18"/>
    </row>
    <row r="465" spans="8:16">
      <c r="H465" s="18"/>
      <c r="I465" s="18"/>
      <c r="J465" s="18"/>
      <c r="K465" s="18"/>
      <c r="L465" s="18"/>
      <c r="M465" s="18"/>
      <c r="N465" s="18"/>
      <c r="O465" s="18"/>
      <c r="P465" s="18"/>
    </row>
    <row r="466" spans="8:16">
      <c r="H466" s="18"/>
      <c r="I466" s="18"/>
      <c r="J466" s="18"/>
      <c r="K466" s="18"/>
      <c r="L466" s="18"/>
      <c r="M466" s="18"/>
      <c r="N466" s="18"/>
      <c r="O466" s="18"/>
      <c r="P466" s="18"/>
    </row>
  </sheetData>
  <autoFilter ref="A12:P183" xr:uid="{00000000-0009-0000-0000-00000E000000}"/>
  <mergeCells count="1">
    <mergeCell ref="F10:K10"/>
  </mergeCells>
  <phoneticPr fontId="40" type="noConversion"/>
  <printOptions horizontalCentered="1" gridLines="1"/>
  <pageMargins left="0" right="0" top="0.98425196850393704" bottom="0.51181102362204722" header="0.51181102362204722" footer="0.31496062992125984"/>
  <pageSetup paperSize="9" scale="69" orientation="landscape" r:id="rId1"/>
  <headerFooter alignWithMargins="0">
    <oddFooter>&amp;C&amp;A&amp;R&amp;P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B3FC-286D-4566-BE10-489376467A54}">
  <sheetPr>
    <tabColor rgb="FFFFFF00"/>
  </sheetPr>
  <dimension ref="A1:P312"/>
  <sheetViews>
    <sheetView zoomScaleNormal="100" zoomScaleSheetLayoutView="100" workbookViewId="0">
      <selection activeCell="G22" sqref="G22"/>
    </sheetView>
  </sheetViews>
  <sheetFormatPr defaultColWidth="9.109375" defaultRowHeight="13.2"/>
  <cols>
    <col min="1" max="1" width="10" style="11" customWidth="1"/>
    <col min="2" max="2" width="10.109375" style="12" customWidth="1"/>
    <col min="3" max="3" width="58.441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5546875" style="11" customWidth="1"/>
    <col min="14" max="14" width="12" style="11" customWidth="1"/>
    <col min="15" max="15" width="11.6640625" style="11" customWidth="1"/>
    <col min="16" max="16" width="11.5546875" style="11" customWidth="1"/>
    <col min="17" max="16384" width="9.109375" style="11"/>
  </cols>
  <sheetData>
    <row r="1" spans="1:16">
      <c r="B1" s="7"/>
      <c r="C1" s="8"/>
      <c r="D1" s="8"/>
      <c r="E1" s="8"/>
      <c r="F1" s="9" t="s">
        <v>35</v>
      </c>
      <c r="G1" s="10" t="s">
        <v>130</v>
      </c>
      <c r="H1" s="9"/>
      <c r="J1" s="8"/>
      <c r="K1" s="8"/>
      <c r="L1" s="8"/>
      <c r="M1" s="8"/>
      <c r="N1" s="8"/>
      <c r="O1" s="8"/>
      <c r="P1" s="8"/>
    </row>
    <row r="2" spans="1:16">
      <c r="B2" s="7"/>
      <c r="C2" s="8"/>
      <c r="D2" s="8"/>
      <c r="E2" s="8"/>
      <c r="F2" s="8" t="s">
        <v>981</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s="30" customFormat="1">
      <c r="A13" s="789"/>
      <c r="B13" s="787"/>
      <c r="C13" s="790"/>
      <c r="D13" s="787"/>
      <c r="E13" s="1865"/>
      <c r="F13" s="1860"/>
      <c r="G13" s="775"/>
      <c r="H13" s="775"/>
      <c r="I13" s="591"/>
      <c r="J13" s="775"/>
      <c r="K13" s="781"/>
      <c r="L13" s="779"/>
      <c r="M13" s="776"/>
      <c r="N13" s="776"/>
      <c r="O13" s="776"/>
      <c r="P13" s="777"/>
    </row>
    <row r="14" spans="1:16" s="30" customFormat="1">
      <c r="A14" s="662"/>
      <c r="B14" s="645"/>
      <c r="C14" s="664" t="s">
        <v>189</v>
      </c>
      <c r="D14" s="645"/>
      <c r="E14" s="1866"/>
      <c r="F14" s="1861"/>
      <c r="G14" s="719"/>
      <c r="H14" s="716"/>
      <c r="I14" s="1419"/>
      <c r="J14" s="716"/>
      <c r="K14" s="1418"/>
      <c r="L14" s="1417"/>
      <c r="M14" s="349"/>
      <c r="N14" s="349"/>
      <c r="O14" s="349"/>
      <c r="P14" s="350"/>
    </row>
    <row r="15" spans="1:16" s="30" customFormat="1">
      <c r="A15" s="662">
        <v>1</v>
      </c>
      <c r="B15" s="645"/>
      <c r="C15" s="642" t="s">
        <v>190</v>
      </c>
      <c r="D15" s="762" t="s">
        <v>103</v>
      </c>
      <c r="E15" s="762">
        <v>1</v>
      </c>
      <c r="F15" s="1728"/>
      <c r="G15" s="607"/>
      <c r="H15" s="607"/>
      <c r="I15" s="608"/>
      <c r="J15" s="607"/>
      <c r="K15" s="347"/>
      <c r="L15" s="618"/>
      <c r="M15" s="349"/>
      <c r="N15" s="349"/>
      <c r="O15" s="349"/>
      <c r="P15" s="350"/>
    </row>
    <row r="16" spans="1:16" s="30" customFormat="1">
      <c r="A16" s="638"/>
      <c r="B16" s="635"/>
      <c r="C16" s="642"/>
      <c r="D16" s="635"/>
      <c r="E16" s="1750"/>
      <c r="F16" s="1716"/>
      <c r="G16" s="599"/>
      <c r="H16" s="716"/>
      <c r="I16" s="1419"/>
      <c r="J16" s="1416"/>
      <c r="K16" s="1415"/>
      <c r="L16" s="1427"/>
      <c r="M16" s="349"/>
      <c r="N16" s="349"/>
      <c r="O16" s="349"/>
      <c r="P16" s="350"/>
    </row>
    <row r="17" spans="1:16" s="30" customFormat="1">
      <c r="A17" s="663"/>
      <c r="B17" s="644"/>
      <c r="C17" s="1414" t="s">
        <v>191</v>
      </c>
      <c r="D17" s="644"/>
      <c r="E17" s="1749"/>
      <c r="F17" s="1716"/>
      <c r="G17" s="599"/>
      <c r="H17" s="652"/>
      <c r="I17" s="721"/>
      <c r="J17" s="652"/>
      <c r="K17" s="653"/>
      <c r="L17" s="654"/>
      <c r="M17" s="652"/>
      <c r="N17" s="652"/>
      <c r="O17" s="652"/>
      <c r="P17" s="653"/>
    </row>
    <row r="18" spans="1:16" s="30" customFormat="1" ht="20.399999999999999">
      <c r="A18" s="663">
        <f>A15+1</f>
        <v>2</v>
      </c>
      <c r="B18" s="1413"/>
      <c r="C18" s="642" t="s">
        <v>977</v>
      </c>
      <c r="D18" s="762" t="s">
        <v>103</v>
      </c>
      <c r="E18" s="762">
        <v>1</v>
      </c>
      <c r="F18" s="1728"/>
      <c r="G18" s="607"/>
      <c r="H18" s="607"/>
      <c r="I18" s="608"/>
      <c r="J18" s="607"/>
      <c r="K18" s="347"/>
      <c r="L18" s="618"/>
      <c r="M18" s="349"/>
      <c r="N18" s="349"/>
      <c r="O18" s="349"/>
      <c r="P18" s="350"/>
    </row>
    <row r="19" spans="1:16">
      <c r="A19" s="769"/>
      <c r="B19" s="644"/>
      <c r="C19" s="642"/>
      <c r="D19" s="645"/>
      <c r="E19" s="1843"/>
      <c r="F19" s="1862"/>
      <c r="G19" s="1412"/>
      <c r="H19" s="596"/>
      <c r="I19" s="596"/>
      <c r="J19" s="1411"/>
      <c r="K19" s="350"/>
      <c r="L19" s="1410"/>
      <c r="M19" s="349"/>
      <c r="N19" s="349"/>
      <c r="O19" s="349"/>
      <c r="P19" s="350"/>
    </row>
    <row r="20" spans="1:16" s="30" customFormat="1" ht="20.399999999999999">
      <c r="A20" s="1409"/>
      <c r="B20" s="788" t="s">
        <v>3233</v>
      </c>
      <c r="C20" s="791" t="s">
        <v>3234</v>
      </c>
      <c r="D20" s="788" t="s">
        <v>214</v>
      </c>
      <c r="E20" s="1867">
        <v>483.09</v>
      </c>
      <c r="F20" s="1863"/>
      <c r="G20" s="652"/>
      <c r="H20" s="652"/>
      <c r="I20" s="652"/>
      <c r="J20" s="652"/>
      <c r="K20" s="653"/>
      <c r="L20" s="654"/>
      <c r="M20" s="652"/>
      <c r="N20" s="652"/>
      <c r="O20" s="652"/>
      <c r="P20" s="653"/>
    </row>
    <row r="21" spans="1:16" ht="40.799999999999997">
      <c r="A21" s="1408" t="s">
        <v>3395</v>
      </c>
      <c r="B21" s="788" t="s">
        <v>3143</v>
      </c>
      <c r="C21" s="792" t="s">
        <v>3568</v>
      </c>
      <c r="D21" s="1407" t="s">
        <v>4485</v>
      </c>
      <c r="E21" s="1868">
        <v>478.8</v>
      </c>
      <c r="F21" s="1718"/>
      <c r="G21" s="648"/>
      <c r="H21" s="719"/>
      <c r="I21" s="648"/>
      <c r="J21" s="719"/>
      <c r="K21" s="1388"/>
      <c r="L21" s="1389"/>
      <c r="M21" s="604"/>
      <c r="N21" s="604"/>
      <c r="O21" s="604"/>
      <c r="P21" s="1388"/>
    </row>
    <row r="22" spans="1:16" ht="40.799999999999997">
      <c r="A22" s="1408" t="s">
        <v>3395</v>
      </c>
      <c r="B22" s="788" t="s">
        <v>3144</v>
      </c>
      <c r="C22" s="792" t="s">
        <v>3569</v>
      </c>
      <c r="D22" s="1407" t="s">
        <v>4485</v>
      </c>
      <c r="E22" s="1868">
        <v>124.8</v>
      </c>
      <c r="F22" s="1718"/>
      <c r="G22" s="648"/>
      <c r="H22" s="719"/>
      <c r="I22" s="648"/>
      <c r="J22" s="719"/>
      <c r="K22" s="1388"/>
      <c r="L22" s="1389"/>
      <c r="M22" s="604"/>
      <c r="N22" s="604"/>
      <c r="O22" s="604"/>
      <c r="P22" s="1388"/>
    </row>
    <row r="23" spans="1:16" s="30" customFormat="1">
      <c r="A23" s="768"/>
      <c r="B23" s="644"/>
      <c r="C23" s="642"/>
      <c r="D23" s="645"/>
      <c r="E23" s="1849"/>
      <c r="F23" s="1466"/>
      <c r="G23" s="652"/>
      <c r="H23" s="652"/>
      <c r="I23" s="652"/>
      <c r="J23" s="652"/>
      <c r="K23" s="653"/>
      <c r="L23" s="654"/>
      <c r="M23" s="652"/>
      <c r="N23" s="652"/>
      <c r="O23" s="652"/>
      <c r="P23" s="653"/>
    </row>
    <row r="24" spans="1:16" s="30" customFormat="1" ht="20.399999999999999">
      <c r="A24" s="768"/>
      <c r="B24" s="644" t="s">
        <v>3235</v>
      </c>
      <c r="C24" s="739" t="s">
        <v>3236</v>
      </c>
      <c r="D24" s="644" t="s">
        <v>214</v>
      </c>
      <c r="E24" s="1747">
        <v>81.41</v>
      </c>
      <c r="F24" s="1863"/>
      <c r="G24" s="652"/>
      <c r="H24" s="652"/>
      <c r="I24" s="652"/>
      <c r="J24" s="652"/>
      <c r="K24" s="653"/>
      <c r="L24" s="654"/>
      <c r="M24" s="652"/>
      <c r="N24" s="652"/>
      <c r="O24" s="652"/>
      <c r="P24" s="653"/>
    </row>
    <row r="25" spans="1:16" s="30" customFormat="1" ht="20.399999999999999">
      <c r="A25" s="768"/>
      <c r="B25" s="644" t="s">
        <v>3237</v>
      </c>
      <c r="C25" s="739" t="s">
        <v>3238</v>
      </c>
      <c r="D25" s="644" t="s">
        <v>214</v>
      </c>
      <c r="E25" s="1747">
        <v>221.26</v>
      </c>
      <c r="F25" s="1863"/>
      <c r="G25" s="652"/>
      <c r="H25" s="652"/>
      <c r="I25" s="652"/>
      <c r="J25" s="652"/>
      <c r="K25" s="653"/>
      <c r="L25" s="654"/>
      <c r="M25" s="652"/>
      <c r="N25" s="652"/>
      <c r="O25" s="652"/>
      <c r="P25" s="653"/>
    </row>
    <row r="26" spans="1:16" s="30" customFormat="1" ht="30.6">
      <c r="A26" s="663">
        <f>A18+1</f>
        <v>3</v>
      </c>
      <c r="B26" s="644"/>
      <c r="C26" s="642" t="s">
        <v>3354</v>
      </c>
      <c r="D26" s="645" t="s">
        <v>4473</v>
      </c>
      <c r="E26" s="1849">
        <v>302.66999999999996</v>
      </c>
      <c r="F26" s="1718"/>
      <c r="G26" s="648"/>
      <c r="H26" s="719"/>
      <c r="I26" s="719"/>
      <c r="J26" s="603"/>
      <c r="K26" s="605"/>
      <c r="L26" s="617"/>
      <c r="M26" s="604"/>
      <c r="N26" s="604"/>
      <c r="O26" s="604"/>
      <c r="P26" s="605"/>
    </row>
    <row r="27" spans="1:16" s="30" customFormat="1" ht="30.6">
      <c r="A27" s="663">
        <f>A26+1</f>
        <v>4</v>
      </c>
      <c r="B27" s="644"/>
      <c r="C27" s="642" t="s">
        <v>3451</v>
      </c>
      <c r="D27" s="645" t="s">
        <v>4473</v>
      </c>
      <c r="E27" s="1849">
        <v>302.66999999999996</v>
      </c>
      <c r="F27" s="1718"/>
      <c r="G27" s="648"/>
      <c r="H27" s="719"/>
      <c r="I27" s="719"/>
      <c r="J27" s="603"/>
      <c r="K27" s="605"/>
      <c r="L27" s="617"/>
      <c r="M27" s="604"/>
      <c r="N27" s="604"/>
      <c r="O27" s="604"/>
      <c r="P27" s="605"/>
    </row>
    <row r="28" spans="1:16" ht="20.399999999999999">
      <c r="A28" s="663">
        <f t="shared" ref="A28:A31" si="1">A27+1</f>
        <v>5</v>
      </c>
      <c r="B28" s="644"/>
      <c r="C28" s="642" t="s">
        <v>3574</v>
      </c>
      <c r="D28" s="762" t="s">
        <v>4473</v>
      </c>
      <c r="E28" s="1749">
        <v>442.7</v>
      </c>
      <c r="F28" s="1479"/>
      <c r="G28" s="717"/>
      <c r="H28" s="717"/>
      <c r="I28" s="717"/>
      <c r="J28" s="717"/>
      <c r="K28" s="718"/>
      <c r="L28" s="322"/>
      <c r="M28" s="717"/>
      <c r="N28" s="717"/>
      <c r="O28" s="717"/>
      <c r="P28" s="718"/>
    </row>
    <row r="29" spans="1:16" ht="61.2">
      <c r="A29" s="663">
        <f t="shared" si="1"/>
        <v>6</v>
      </c>
      <c r="B29" s="644" t="s">
        <v>3149</v>
      </c>
      <c r="C29" s="642" t="s">
        <v>3353</v>
      </c>
      <c r="D29" s="645" t="s">
        <v>4473</v>
      </c>
      <c r="E29" s="1843">
        <v>295.8</v>
      </c>
      <c r="F29" s="1479"/>
      <c r="G29" s="717"/>
      <c r="H29" s="717"/>
      <c r="I29" s="717"/>
      <c r="J29" s="717"/>
      <c r="K29" s="718"/>
      <c r="L29" s="322"/>
      <c r="M29" s="717"/>
      <c r="N29" s="717"/>
      <c r="O29" s="717"/>
      <c r="P29" s="718"/>
    </row>
    <row r="30" spans="1:16" ht="71.400000000000006">
      <c r="A30" s="663">
        <f t="shared" si="1"/>
        <v>7</v>
      </c>
      <c r="B30" s="644" t="s">
        <v>3349</v>
      </c>
      <c r="C30" s="642" t="s">
        <v>3352</v>
      </c>
      <c r="D30" s="645" t="s">
        <v>4473</v>
      </c>
      <c r="E30" s="1843">
        <v>133.6</v>
      </c>
      <c r="F30" s="1479"/>
      <c r="G30" s="717"/>
      <c r="H30" s="717"/>
      <c r="I30" s="717"/>
      <c r="J30" s="717"/>
      <c r="K30" s="718"/>
      <c r="L30" s="322"/>
      <c r="M30" s="717"/>
      <c r="N30" s="717"/>
      <c r="O30" s="717"/>
      <c r="P30" s="718"/>
    </row>
    <row r="31" spans="1:16" ht="61.2">
      <c r="A31" s="663">
        <f t="shared" si="1"/>
        <v>8</v>
      </c>
      <c r="B31" s="644" t="s">
        <v>3150</v>
      </c>
      <c r="C31" s="642" t="s">
        <v>3351</v>
      </c>
      <c r="D31" s="645" t="s">
        <v>4473</v>
      </c>
      <c r="E31" s="1843">
        <v>13.3</v>
      </c>
      <c r="F31" s="1479"/>
      <c r="G31" s="717"/>
      <c r="H31" s="717"/>
      <c r="I31" s="717"/>
      <c r="J31" s="717"/>
      <c r="K31" s="718"/>
      <c r="L31" s="322"/>
      <c r="M31" s="717"/>
      <c r="N31" s="717"/>
      <c r="O31" s="717"/>
      <c r="P31" s="718"/>
    </row>
    <row r="32" spans="1:16" s="30" customFormat="1">
      <c r="A32" s="768"/>
      <c r="B32" s="644"/>
      <c r="C32" s="739"/>
      <c r="D32" s="644"/>
      <c r="E32" s="1747"/>
      <c r="F32" s="1466"/>
      <c r="G32" s="652"/>
      <c r="H32" s="652"/>
      <c r="I32" s="652"/>
      <c r="J32" s="652"/>
      <c r="K32" s="653"/>
      <c r="L32" s="654"/>
      <c r="M32" s="652"/>
      <c r="N32" s="652"/>
      <c r="O32" s="652"/>
      <c r="P32" s="653"/>
    </row>
    <row r="33" spans="1:16" s="30" customFormat="1">
      <c r="A33" s="768"/>
      <c r="B33" s="788" t="s">
        <v>3239</v>
      </c>
      <c r="C33" s="791" t="s">
        <v>3240</v>
      </c>
      <c r="D33" s="788" t="s">
        <v>214</v>
      </c>
      <c r="E33" s="1867">
        <v>156.83000000000001</v>
      </c>
      <c r="F33" s="1863"/>
      <c r="G33" s="652"/>
      <c r="H33" s="652"/>
      <c r="I33" s="652"/>
      <c r="J33" s="652"/>
      <c r="K33" s="653"/>
      <c r="L33" s="654"/>
      <c r="M33" s="652"/>
      <c r="N33" s="652"/>
      <c r="O33" s="652"/>
      <c r="P33" s="653"/>
    </row>
    <row r="34" spans="1:16" ht="40.799999999999997">
      <c r="A34" s="1408" t="s">
        <v>3395</v>
      </c>
      <c r="B34" s="788" t="s">
        <v>3145</v>
      </c>
      <c r="C34" s="792" t="s">
        <v>3570</v>
      </c>
      <c r="D34" s="1407" t="s">
        <v>4485</v>
      </c>
      <c r="E34" s="1868">
        <v>146.19999999999999</v>
      </c>
      <c r="F34" s="1718"/>
      <c r="G34" s="648"/>
      <c r="H34" s="719"/>
      <c r="I34" s="648"/>
      <c r="J34" s="719"/>
      <c r="K34" s="1388"/>
      <c r="L34" s="1389"/>
      <c r="M34" s="604"/>
      <c r="N34" s="604"/>
      <c r="O34" s="604"/>
      <c r="P34" s="1388"/>
    </row>
    <row r="35" spans="1:16" s="30" customFormat="1" ht="40.799999999999997">
      <c r="A35" s="1408" t="s">
        <v>3395</v>
      </c>
      <c r="B35" s="788" t="s">
        <v>3241</v>
      </c>
      <c r="C35" s="791" t="s">
        <v>3242</v>
      </c>
      <c r="D35" s="788" t="s">
        <v>214</v>
      </c>
      <c r="E35" s="1867">
        <v>1394.18</v>
      </c>
      <c r="F35" s="1863"/>
      <c r="G35" s="652"/>
      <c r="H35" s="652"/>
      <c r="I35" s="652"/>
      <c r="J35" s="652"/>
      <c r="K35" s="653"/>
      <c r="L35" s="654"/>
      <c r="M35" s="652"/>
      <c r="N35" s="652"/>
      <c r="O35" s="652"/>
      <c r="P35" s="653"/>
    </row>
    <row r="36" spans="1:16" s="30" customFormat="1" ht="40.799999999999997">
      <c r="A36" s="1408" t="s">
        <v>3395</v>
      </c>
      <c r="B36" s="788" t="s">
        <v>3243</v>
      </c>
      <c r="C36" s="791" t="s">
        <v>3244</v>
      </c>
      <c r="D36" s="788" t="s">
        <v>214</v>
      </c>
      <c r="E36" s="1867">
        <v>110.4</v>
      </c>
      <c r="F36" s="1863"/>
      <c r="G36" s="652"/>
      <c r="H36" s="652"/>
      <c r="I36" s="652"/>
      <c r="J36" s="652"/>
      <c r="K36" s="653"/>
      <c r="L36" s="654"/>
      <c r="M36" s="652"/>
      <c r="N36" s="652"/>
      <c r="O36" s="652"/>
      <c r="P36" s="653"/>
    </row>
    <row r="37" spans="1:16" s="30" customFormat="1" ht="40.799999999999997">
      <c r="A37" s="1408" t="s">
        <v>3395</v>
      </c>
      <c r="B37" s="788" t="s">
        <v>3245</v>
      </c>
      <c r="C37" s="791" t="s">
        <v>3246</v>
      </c>
      <c r="D37" s="788" t="s">
        <v>214</v>
      </c>
      <c r="E37" s="1867">
        <v>636.44000000000005</v>
      </c>
      <c r="F37" s="1863"/>
      <c r="G37" s="652"/>
      <c r="H37" s="652"/>
      <c r="I37" s="652"/>
      <c r="J37" s="652"/>
      <c r="K37" s="653"/>
      <c r="L37" s="654"/>
      <c r="M37" s="652"/>
      <c r="N37" s="652"/>
      <c r="O37" s="652"/>
      <c r="P37" s="653"/>
    </row>
    <row r="38" spans="1:16" s="30" customFormat="1" ht="40.799999999999997">
      <c r="A38" s="1408" t="s">
        <v>3395</v>
      </c>
      <c r="B38" s="788" t="s">
        <v>3247</v>
      </c>
      <c r="C38" s="791" t="s">
        <v>3248</v>
      </c>
      <c r="D38" s="788" t="s">
        <v>214</v>
      </c>
      <c r="E38" s="1867">
        <v>49.05</v>
      </c>
      <c r="F38" s="1863"/>
      <c r="G38" s="652"/>
      <c r="H38" s="652"/>
      <c r="I38" s="652"/>
      <c r="J38" s="652"/>
      <c r="K38" s="653"/>
      <c r="L38" s="654"/>
      <c r="M38" s="652"/>
      <c r="N38" s="652"/>
      <c r="O38" s="652"/>
      <c r="P38" s="653"/>
    </row>
    <row r="39" spans="1:16" ht="40.799999999999997">
      <c r="A39" s="1408" t="s">
        <v>3395</v>
      </c>
      <c r="B39" s="788" t="s">
        <v>3146</v>
      </c>
      <c r="C39" s="792" t="s">
        <v>3571</v>
      </c>
      <c r="D39" s="1407" t="s">
        <v>4485</v>
      </c>
      <c r="E39" s="1868">
        <v>674.6</v>
      </c>
      <c r="F39" s="1718"/>
      <c r="G39" s="648"/>
      <c r="H39" s="719"/>
      <c r="I39" s="648"/>
      <c r="J39" s="719"/>
      <c r="K39" s="1388"/>
      <c r="L39" s="1389"/>
      <c r="M39" s="604"/>
      <c r="N39" s="604"/>
      <c r="O39" s="604"/>
      <c r="P39" s="1388"/>
    </row>
    <row r="40" spans="1:16" ht="40.799999999999997">
      <c r="A40" s="1408" t="s">
        <v>3395</v>
      </c>
      <c r="B40" s="788" t="s">
        <v>3147</v>
      </c>
      <c r="C40" s="792" t="s">
        <v>3572</v>
      </c>
      <c r="D40" s="1407" t="s">
        <v>4485</v>
      </c>
      <c r="E40" s="1868">
        <v>758.8</v>
      </c>
      <c r="F40" s="1718"/>
      <c r="G40" s="648"/>
      <c r="H40" s="719"/>
      <c r="I40" s="648"/>
      <c r="J40" s="719"/>
      <c r="K40" s="1388"/>
      <c r="L40" s="1389"/>
      <c r="M40" s="604"/>
      <c r="N40" s="604"/>
      <c r="O40" s="604"/>
      <c r="P40" s="1388"/>
    </row>
    <row r="41" spans="1:16" ht="40.799999999999997">
      <c r="A41" s="1408" t="s">
        <v>3395</v>
      </c>
      <c r="B41" s="788" t="s">
        <v>3148</v>
      </c>
      <c r="C41" s="792" t="s">
        <v>3573</v>
      </c>
      <c r="D41" s="1407" t="s">
        <v>4485</v>
      </c>
      <c r="E41" s="1868">
        <v>922.7</v>
      </c>
      <c r="F41" s="1718"/>
      <c r="G41" s="648"/>
      <c r="H41" s="719"/>
      <c r="I41" s="648"/>
      <c r="J41" s="719"/>
      <c r="K41" s="1388"/>
      <c r="L41" s="1389"/>
      <c r="M41" s="604"/>
      <c r="N41" s="604"/>
      <c r="O41" s="604"/>
      <c r="P41" s="1388"/>
    </row>
    <row r="42" spans="1:16">
      <c r="A42" s="1406"/>
      <c r="B42" s="644"/>
      <c r="C42" s="792"/>
      <c r="D42" s="645"/>
      <c r="E42" s="1843"/>
      <c r="F42" s="1426"/>
      <c r="G42" s="1412"/>
      <c r="H42" s="596"/>
      <c r="I42" s="596"/>
      <c r="J42" s="1411"/>
      <c r="K42" s="350"/>
      <c r="L42" s="1410"/>
      <c r="M42" s="349"/>
      <c r="N42" s="349"/>
      <c r="O42" s="349"/>
      <c r="P42" s="350"/>
    </row>
    <row r="43" spans="1:16" s="30" customFormat="1" ht="20.399999999999999">
      <c r="A43" s="768"/>
      <c r="B43" s="644" t="s">
        <v>2632</v>
      </c>
      <c r="C43" s="739" t="s">
        <v>3249</v>
      </c>
      <c r="D43" s="644" t="s">
        <v>214</v>
      </c>
      <c r="E43" s="1747">
        <v>157.69</v>
      </c>
      <c r="F43" s="1863"/>
      <c r="G43" s="652"/>
      <c r="H43" s="652"/>
      <c r="I43" s="652"/>
      <c r="J43" s="652"/>
      <c r="K43" s="653"/>
      <c r="L43" s="654"/>
      <c r="M43" s="652"/>
      <c r="N43" s="652"/>
      <c r="O43" s="652"/>
      <c r="P43" s="653"/>
    </row>
    <row r="44" spans="1:16" s="30" customFormat="1" ht="30.6">
      <c r="A44" s="663">
        <f>A31+1</f>
        <v>9</v>
      </c>
      <c r="B44" s="644"/>
      <c r="C44" s="642" t="s">
        <v>3356</v>
      </c>
      <c r="D44" s="645" t="s">
        <v>4473</v>
      </c>
      <c r="E44" s="1849">
        <v>157.69</v>
      </c>
      <c r="F44" s="1718"/>
      <c r="G44" s="648"/>
      <c r="H44" s="719"/>
      <c r="I44" s="719"/>
      <c r="J44" s="603"/>
      <c r="K44" s="605"/>
      <c r="L44" s="617"/>
      <c r="M44" s="604"/>
      <c r="N44" s="604"/>
      <c r="O44" s="604"/>
      <c r="P44" s="605"/>
    </row>
    <row r="45" spans="1:16" s="30" customFormat="1">
      <c r="A45" s="663">
        <f>A44+1</f>
        <v>10</v>
      </c>
      <c r="B45" s="644"/>
      <c r="C45" s="642" t="s">
        <v>3357</v>
      </c>
      <c r="D45" s="645" t="s">
        <v>4473</v>
      </c>
      <c r="E45" s="1849">
        <v>157.69</v>
      </c>
      <c r="F45" s="1718"/>
      <c r="G45" s="648"/>
      <c r="H45" s="719"/>
      <c r="I45" s="719"/>
      <c r="J45" s="719"/>
      <c r="K45" s="605"/>
      <c r="L45" s="617"/>
      <c r="M45" s="604"/>
      <c r="N45" s="604"/>
      <c r="O45" s="604"/>
      <c r="P45" s="605"/>
    </row>
    <row r="46" spans="1:16" ht="20.399999999999999">
      <c r="A46" s="663">
        <f t="shared" ref="A46:A47" si="2">A45+1</f>
        <v>11</v>
      </c>
      <c r="B46" s="644"/>
      <c r="C46" s="642" t="s">
        <v>3448</v>
      </c>
      <c r="D46" s="762" t="s">
        <v>4473</v>
      </c>
      <c r="E46" s="1749">
        <v>157.69</v>
      </c>
      <c r="F46" s="1479"/>
      <c r="G46" s="717"/>
      <c r="H46" s="717"/>
      <c r="I46" s="717"/>
      <c r="J46" s="717"/>
      <c r="K46" s="718"/>
      <c r="L46" s="322"/>
      <c r="M46" s="717"/>
      <c r="N46" s="717"/>
      <c r="O46" s="717"/>
      <c r="P46" s="718"/>
    </row>
    <row r="47" spans="1:16" ht="61.2">
      <c r="A47" s="663">
        <f t="shared" si="2"/>
        <v>12</v>
      </c>
      <c r="B47" s="644" t="s">
        <v>3151</v>
      </c>
      <c r="C47" s="642" t="s">
        <v>3350</v>
      </c>
      <c r="D47" s="645" t="s">
        <v>4473</v>
      </c>
      <c r="E47" s="1843">
        <v>162</v>
      </c>
      <c r="F47" s="1479"/>
      <c r="G47" s="717"/>
      <c r="H47" s="717"/>
      <c r="I47" s="717"/>
      <c r="J47" s="717"/>
      <c r="K47" s="718"/>
      <c r="L47" s="322"/>
      <c r="M47" s="717"/>
      <c r="N47" s="717"/>
      <c r="O47" s="717"/>
      <c r="P47" s="718"/>
    </row>
    <row r="48" spans="1:16">
      <c r="A48" s="663"/>
      <c r="B48" s="644"/>
      <c r="C48" s="642"/>
      <c r="D48" s="762"/>
      <c r="E48" s="1749"/>
      <c r="F48" s="1716"/>
      <c r="G48" s="598"/>
      <c r="H48" s="721"/>
      <c r="I48" s="721"/>
      <c r="J48" s="599"/>
      <c r="K48" s="722"/>
      <c r="L48" s="726"/>
      <c r="M48" s="721"/>
      <c r="N48" s="721"/>
      <c r="O48" s="721"/>
      <c r="P48" s="722"/>
    </row>
    <row r="49" spans="1:16" s="30" customFormat="1" ht="40.799999999999997">
      <c r="A49" s="768"/>
      <c r="B49" s="644" t="s">
        <v>3250</v>
      </c>
      <c r="C49" s="739" t="s">
        <v>3251</v>
      </c>
      <c r="D49" s="644" t="s">
        <v>214</v>
      </c>
      <c r="E49" s="1747">
        <v>62.8</v>
      </c>
      <c r="F49" s="1466"/>
      <c r="G49" s="652"/>
      <c r="H49" s="652"/>
      <c r="I49" s="652"/>
      <c r="J49" s="652"/>
      <c r="K49" s="653"/>
      <c r="L49" s="654"/>
      <c r="M49" s="652"/>
      <c r="N49" s="652"/>
      <c r="O49" s="652"/>
      <c r="P49" s="653"/>
    </row>
    <row r="50" spans="1:16" s="30" customFormat="1" ht="20.399999999999999">
      <c r="A50" s="663">
        <f>A47+1</f>
        <v>13</v>
      </c>
      <c r="B50" s="665"/>
      <c r="C50" s="771" t="s">
        <v>3375</v>
      </c>
      <c r="D50" s="762" t="s">
        <v>4473</v>
      </c>
      <c r="E50" s="1843">
        <v>62.8</v>
      </c>
      <c r="F50" s="1718"/>
      <c r="G50" s="648"/>
      <c r="H50" s="719"/>
      <c r="I50" s="719"/>
      <c r="J50" s="719"/>
      <c r="K50" s="605"/>
      <c r="L50" s="617"/>
      <c r="M50" s="604"/>
      <c r="N50" s="604"/>
      <c r="O50" s="604"/>
      <c r="P50" s="605"/>
    </row>
    <row r="51" spans="1:16" s="30" customFormat="1" ht="20.399999999999999">
      <c r="A51" s="663">
        <f t="shared" ref="A51:A55" si="3">A50+1</f>
        <v>14</v>
      </c>
      <c r="B51" s="644"/>
      <c r="C51" s="771" t="s">
        <v>3392</v>
      </c>
      <c r="D51" s="762" t="s">
        <v>4473</v>
      </c>
      <c r="E51" s="1843">
        <v>62.8</v>
      </c>
      <c r="F51" s="1718"/>
      <c r="G51" s="648"/>
      <c r="H51" s="719"/>
      <c r="I51" s="719"/>
      <c r="J51" s="719"/>
      <c r="K51" s="605"/>
      <c r="L51" s="617"/>
      <c r="M51" s="604"/>
      <c r="N51" s="604"/>
      <c r="O51" s="604"/>
      <c r="P51" s="605"/>
    </row>
    <row r="52" spans="1:16" s="30" customFormat="1" ht="30.6">
      <c r="A52" s="663">
        <f t="shared" si="3"/>
        <v>15</v>
      </c>
      <c r="B52" s="644"/>
      <c r="C52" s="642" t="s">
        <v>3354</v>
      </c>
      <c r="D52" s="645" t="s">
        <v>4473</v>
      </c>
      <c r="E52" s="1849">
        <v>62.8</v>
      </c>
      <c r="F52" s="1718"/>
      <c r="G52" s="648"/>
      <c r="H52" s="719"/>
      <c r="I52" s="719"/>
      <c r="J52" s="603"/>
      <c r="K52" s="605"/>
      <c r="L52" s="617"/>
      <c r="M52" s="604"/>
      <c r="N52" s="604"/>
      <c r="O52" s="604"/>
      <c r="P52" s="605"/>
    </row>
    <row r="53" spans="1:16" s="30" customFormat="1" ht="30.6">
      <c r="A53" s="663">
        <f t="shared" si="3"/>
        <v>16</v>
      </c>
      <c r="B53" s="644"/>
      <c r="C53" s="642" t="s">
        <v>3391</v>
      </c>
      <c r="D53" s="645" t="s">
        <v>4473</v>
      </c>
      <c r="E53" s="1849">
        <v>62.8</v>
      </c>
      <c r="F53" s="1718"/>
      <c r="G53" s="648"/>
      <c r="H53" s="719"/>
      <c r="I53" s="719"/>
      <c r="J53" s="603"/>
      <c r="K53" s="605"/>
      <c r="L53" s="617"/>
      <c r="M53" s="604"/>
      <c r="N53" s="604"/>
      <c r="O53" s="604"/>
      <c r="P53" s="605"/>
    </row>
    <row r="54" spans="1:16" ht="20.399999999999999">
      <c r="A54" s="663">
        <f t="shared" si="3"/>
        <v>17</v>
      </c>
      <c r="B54" s="644"/>
      <c r="C54" s="642" t="s">
        <v>3448</v>
      </c>
      <c r="D54" s="762" t="s">
        <v>4473</v>
      </c>
      <c r="E54" s="1749">
        <v>62.8</v>
      </c>
      <c r="F54" s="1479"/>
      <c r="G54" s="717"/>
      <c r="H54" s="717"/>
      <c r="I54" s="717"/>
      <c r="J54" s="717"/>
      <c r="K54" s="718"/>
      <c r="L54" s="322"/>
      <c r="M54" s="717"/>
      <c r="N54" s="717"/>
      <c r="O54" s="717"/>
      <c r="P54" s="718"/>
    </row>
    <row r="55" spans="1:16" ht="61.2">
      <c r="A55" s="663">
        <f t="shared" si="3"/>
        <v>18</v>
      </c>
      <c r="B55" s="644" t="s">
        <v>3151</v>
      </c>
      <c r="C55" s="642" t="s">
        <v>3350</v>
      </c>
      <c r="D55" s="645" t="s">
        <v>4473</v>
      </c>
      <c r="E55" s="1843">
        <v>62.8</v>
      </c>
      <c r="F55" s="1479"/>
      <c r="G55" s="717"/>
      <c r="H55" s="717"/>
      <c r="I55" s="717"/>
      <c r="J55" s="717"/>
      <c r="K55" s="718"/>
      <c r="L55" s="322"/>
      <c r="M55" s="717"/>
      <c r="N55" s="717"/>
      <c r="O55" s="717"/>
      <c r="P55" s="718"/>
    </row>
    <row r="56" spans="1:16">
      <c r="A56" s="663"/>
      <c r="B56" s="644"/>
      <c r="C56" s="642"/>
      <c r="D56" s="762"/>
      <c r="E56" s="1749"/>
      <c r="F56" s="1716"/>
      <c r="G56" s="598"/>
      <c r="H56" s="721"/>
      <c r="I56" s="721"/>
      <c r="J56" s="599"/>
      <c r="K56" s="722"/>
      <c r="L56" s="726"/>
      <c r="M56" s="721"/>
      <c r="N56" s="721"/>
      <c r="O56" s="721"/>
      <c r="P56" s="722"/>
    </row>
    <row r="57" spans="1:16" s="30" customFormat="1" ht="30.6">
      <c r="A57" s="768"/>
      <c r="B57" s="644" t="s">
        <v>3252</v>
      </c>
      <c r="C57" s="739" t="s">
        <v>3253</v>
      </c>
      <c r="D57" s="644" t="s">
        <v>214</v>
      </c>
      <c r="E57" s="1747">
        <v>54.08</v>
      </c>
      <c r="F57" s="1718"/>
      <c r="G57" s="648"/>
      <c r="H57" s="719"/>
      <c r="I57" s="719"/>
      <c r="J57" s="719"/>
      <c r="K57" s="605"/>
      <c r="L57" s="617"/>
      <c r="M57" s="604"/>
      <c r="N57" s="604"/>
      <c r="O57" s="604"/>
      <c r="P57" s="605"/>
    </row>
    <row r="58" spans="1:16" s="30" customFormat="1" ht="20.399999999999999">
      <c r="A58" s="663">
        <f>A55+1</f>
        <v>19</v>
      </c>
      <c r="B58" s="665"/>
      <c r="C58" s="771" t="s">
        <v>3375</v>
      </c>
      <c r="D58" s="762" t="s">
        <v>4473</v>
      </c>
      <c r="E58" s="1843">
        <v>54.08</v>
      </c>
      <c r="F58" s="1718"/>
      <c r="G58" s="648"/>
      <c r="H58" s="719"/>
      <c r="I58" s="719"/>
      <c r="J58" s="719"/>
      <c r="K58" s="605"/>
      <c r="L58" s="617"/>
      <c r="M58" s="604"/>
      <c r="N58" s="604"/>
      <c r="O58" s="604"/>
      <c r="P58" s="605"/>
    </row>
    <row r="59" spans="1:16" s="30" customFormat="1" ht="20.399999999999999">
      <c r="A59" s="663">
        <f t="shared" ref="A59:A62" si="4">A58+1</f>
        <v>20</v>
      </c>
      <c r="B59" s="644"/>
      <c r="C59" s="771" t="s">
        <v>3374</v>
      </c>
      <c r="D59" s="762" t="s">
        <v>4473</v>
      </c>
      <c r="E59" s="1843">
        <v>54.08</v>
      </c>
      <c r="F59" s="1479"/>
      <c r="G59" s="717"/>
      <c r="H59" s="717"/>
      <c r="I59" s="717"/>
      <c r="J59" s="717"/>
      <c r="K59" s="718"/>
      <c r="L59" s="322"/>
      <c r="M59" s="717"/>
      <c r="N59" s="717"/>
      <c r="O59" s="717"/>
      <c r="P59" s="718"/>
    </row>
    <row r="60" spans="1:16" s="30" customFormat="1" ht="30.6">
      <c r="A60" s="663">
        <f t="shared" si="4"/>
        <v>21</v>
      </c>
      <c r="B60" s="644"/>
      <c r="C60" s="771" t="s">
        <v>3373</v>
      </c>
      <c r="D60" s="762" t="s">
        <v>4473</v>
      </c>
      <c r="E60" s="1843">
        <v>54.08</v>
      </c>
      <c r="F60" s="1718"/>
      <c r="G60" s="648"/>
      <c r="H60" s="719"/>
      <c r="I60" s="719"/>
      <c r="J60" s="603"/>
      <c r="K60" s="605"/>
      <c r="L60" s="617"/>
      <c r="M60" s="604"/>
      <c r="N60" s="604"/>
      <c r="O60" s="604"/>
      <c r="P60" s="605"/>
    </row>
    <row r="61" spans="1:16" s="30" customFormat="1" ht="20.399999999999999">
      <c r="A61" s="663">
        <f t="shared" si="4"/>
        <v>22</v>
      </c>
      <c r="B61" s="644"/>
      <c r="C61" s="771" t="s">
        <v>3372</v>
      </c>
      <c r="D61" s="762" t="s">
        <v>4473</v>
      </c>
      <c r="E61" s="1843">
        <v>54.08</v>
      </c>
      <c r="F61" s="1479"/>
      <c r="G61" s="717"/>
      <c r="H61" s="717"/>
      <c r="I61" s="717"/>
      <c r="J61" s="717"/>
      <c r="K61" s="718"/>
      <c r="L61" s="322"/>
      <c r="M61" s="717"/>
      <c r="N61" s="717"/>
      <c r="O61" s="717"/>
      <c r="P61" s="718"/>
    </row>
    <row r="62" spans="1:16" s="30" customFormat="1">
      <c r="A62" s="663">
        <f t="shared" si="4"/>
        <v>23</v>
      </c>
      <c r="B62" s="644"/>
      <c r="C62" s="771" t="s">
        <v>3371</v>
      </c>
      <c r="D62" s="762" t="s">
        <v>4473</v>
      </c>
      <c r="E62" s="1843">
        <v>54.08</v>
      </c>
      <c r="F62" s="1466"/>
      <c r="G62" s="652"/>
      <c r="H62" s="652"/>
      <c r="I62" s="652"/>
      <c r="J62" s="652"/>
      <c r="K62" s="653"/>
      <c r="L62" s="654"/>
      <c r="M62" s="652"/>
      <c r="N62" s="652"/>
      <c r="O62" s="652"/>
      <c r="P62" s="653"/>
    </row>
    <row r="63" spans="1:16" s="30" customFormat="1">
      <c r="A63" s="768"/>
      <c r="B63" s="644"/>
      <c r="C63" s="739"/>
      <c r="D63" s="644"/>
      <c r="E63" s="1747"/>
      <c r="F63" s="1466"/>
      <c r="G63" s="652"/>
      <c r="H63" s="652"/>
      <c r="I63" s="652"/>
      <c r="J63" s="652"/>
      <c r="K63" s="653"/>
      <c r="L63" s="654"/>
      <c r="M63" s="652"/>
      <c r="N63" s="652"/>
      <c r="O63" s="652"/>
      <c r="P63" s="653"/>
    </row>
    <row r="64" spans="1:16" s="30" customFormat="1" ht="20.399999999999999">
      <c r="A64" s="768"/>
      <c r="B64" s="644" t="s">
        <v>3254</v>
      </c>
      <c r="C64" s="1857" t="s">
        <v>4612</v>
      </c>
      <c r="D64" s="644" t="s">
        <v>214</v>
      </c>
      <c r="E64" s="1751">
        <v>87.16</v>
      </c>
      <c r="F64" s="1466"/>
      <c r="G64" s="652"/>
      <c r="H64" s="652"/>
      <c r="I64" s="652"/>
      <c r="J64" s="652"/>
      <c r="K64" s="653"/>
      <c r="L64" s="654"/>
      <c r="M64" s="652"/>
      <c r="N64" s="652"/>
      <c r="O64" s="652"/>
      <c r="P64" s="653"/>
    </row>
    <row r="65" spans="1:16" s="30" customFormat="1" ht="20.399999999999999">
      <c r="A65" s="1929" t="s">
        <v>4723</v>
      </c>
      <c r="B65" s="1420"/>
      <c r="C65" s="1858" t="s">
        <v>3348</v>
      </c>
      <c r="D65" s="1463" t="s">
        <v>4476</v>
      </c>
      <c r="E65" s="1845">
        <v>87.16</v>
      </c>
      <c r="F65" s="1466"/>
      <c r="G65" s="652"/>
      <c r="H65" s="652"/>
      <c r="I65" s="652"/>
      <c r="J65" s="652"/>
      <c r="K65" s="653"/>
      <c r="L65" s="1466"/>
      <c r="M65" s="652"/>
      <c r="N65" s="652"/>
      <c r="O65" s="652"/>
      <c r="P65" s="653"/>
    </row>
    <row r="66" spans="1:16" s="30" customFormat="1" ht="20.399999999999999">
      <c r="A66" s="1929" t="s">
        <v>4726</v>
      </c>
      <c r="B66" s="1420"/>
      <c r="C66" s="1858" t="s">
        <v>962</v>
      </c>
      <c r="D66" s="1463" t="s">
        <v>4476</v>
      </c>
      <c r="E66" s="1845">
        <v>87.16</v>
      </c>
      <c r="F66" s="1466"/>
      <c r="G66" s="652"/>
      <c r="H66" s="652"/>
      <c r="I66" s="652"/>
      <c r="J66" s="652"/>
      <c r="K66" s="653"/>
      <c r="L66" s="1466"/>
      <c r="M66" s="652"/>
      <c r="N66" s="652"/>
      <c r="O66" s="652"/>
      <c r="P66" s="653"/>
    </row>
    <row r="67" spans="1:16" s="30" customFormat="1" ht="30.6">
      <c r="A67" s="1929" t="s">
        <v>4727</v>
      </c>
      <c r="B67" s="1420"/>
      <c r="C67" s="1858" t="s">
        <v>4609</v>
      </c>
      <c r="D67" s="1463" t="s">
        <v>4476</v>
      </c>
      <c r="E67" s="1845">
        <v>87.16</v>
      </c>
      <c r="F67" s="1466"/>
      <c r="G67" s="652"/>
      <c r="H67" s="652"/>
      <c r="I67" s="652"/>
      <c r="J67" s="652"/>
      <c r="K67" s="653"/>
      <c r="L67" s="1466"/>
      <c r="M67" s="652"/>
      <c r="N67" s="652"/>
      <c r="O67" s="652"/>
      <c r="P67" s="653"/>
    </row>
    <row r="68" spans="1:16" s="30" customFormat="1" ht="30.6">
      <c r="A68" s="1929" t="s">
        <v>4728</v>
      </c>
      <c r="B68" s="1420"/>
      <c r="C68" s="1859" t="s">
        <v>4610</v>
      </c>
      <c r="D68" s="1463" t="s">
        <v>4476</v>
      </c>
      <c r="E68" s="1845">
        <v>87.16</v>
      </c>
      <c r="F68" s="1466"/>
      <c r="G68" s="652"/>
      <c r="H68" s="652"/>
      <c r="I68" s="652"/>
      <c r="J68" s="652"/>
      <c r="K68" s="653"/>
      <c r="L68" s="1466"/>
      <c r="M68" s="652"/>
      <c r="N68" s="652"/>
      <c r="O68" s="652"/>
      <c r="P68" s="653"/>
    </row>
    <row r="69" spans="1:16" s="30" customFormat="1" ht="20.399999999999999">
      <c r="A69" s="1929" t="s">
        <v>4724</v>
      </c>
      <c r="B69" s="1420"/>
      <c r="C69" s="1859" t="s">
        <v>4611</v>
      </c>
      <c r="D69" s="1463" t="s">
        <v>4476</v>
      </c>
      <c r="E69" s="1845">
        <v>87.16</v>
      </c>
      <c r="F69" s="1466"/>
      <c r="G69" s="652"/>
      <c r="H69" s="652"/>
      <c r="I69" s="652"/>
      <c r="J69" s="652"/>
      <c r="K69" s="653"/>
      <c r="L69" s="1466"/>
      <c r="M69" s="652"/>
      <c r="N69" s="652"/>
      <c r="O69" s="652"/>
      <c r="P69" s="653"/>
    </row>
    <row r="70" spans="1:16" s="30" customFormat="1" ht="20.399999999999999">
      <c r="A70" s="1929" t="s">
        <v>4729</v>
      </c>
      <c r="B70" s="1420"/>
      <c r="C70" s="1859" t="s">
        <v>3361</v>
      </c>
      <c r="D70" s="1463" t="s">
        <v>4476</v>
      </c>
      <c r="E70" s="1845">
        <v>87.16</v>
      </c>
      <c r="F70" s="1466"/>
      <c r="G70" s="652"/>
      <c r="H70" s="652"/>
      <c r="I70" s="652"/>
      <c r="J70" s="652"/>
      <c r="K70" s="653"/>
      <c r="L70" s="1466"/>
      <c r="M70" s="652"/>
      <c r="N70" s="652"/>
      <c r="O70" s="652"/>
      <c r="P70" s="653"/>
    </row>
    <row r="71" spans="1:16" s="30" customFormat="1" ht="20.399999999999999">
      <c r="A71" s="1929" t="s">
        <v>4725</v>
      </c>
      <c r="B71" s="1420"/>
      <c r="C71" s="1858" t="s">
        <v>3343</v>
      </c>
      <c r="D71" s="1463" t="s">
        <v>4476</v>
      </c>
      <c r="E71" s="1845">
        <v>87.16</v>
      </c>
      <c r="F71" s="1466"/>
      <c r="G71" s="652"/>
      <c r="H71" s="652"/>
      <c r="I71" s="652"/>
      <c r="J71" s="652"/>
      <c r="K71" s="653"/>
      <c r="L71" s="1466"/>
      <c r="M71" s="652"/>
      <c r="N71" s="652"/>
      <c r="O71" s="652"/>
      <c r="P71" s="653"/>
    </row>
    <row r="72" spans="1:16" s="30" customFormat="1" ht="20.399999999999999">
      <c r="A72" s="1929" t="s">
        <v>4730</v>
      </c>
      <c r="B72" s="1420"/>
      <c r="C72" s="1858" t="s">
        <v>3342</v>
      </c>
      <c r="D72" s="1463" t="s">
        <v>4476</v>
      </c>
      <c r="E72" s="1845">
        <v>87.16</v>
      </c>
      <c r="F72" s="1466"/>
      <c r="G72" s="652"/>
      <c r="H72" s="652"/>
      <c r="I72" s="652"/>
      <c r="J72" s="652"/>
      <c r="K72" s="653"/>
      <c r="L72" s="1466"/>
      <c r="M72" s="652"/>
      <c r="N72" s="652"/>
      <c r="O72" s="652"/>
      <c r="P72" s="653"/>
    </row>
    <row r="73" spans="1:16" s="30" customFormat="1">
      <c r="A73" s="768"/>
      <c r="B73" s="644"/>
      <c r="C73" s="739"/>
      <c r="D73" s="644"/>
      <c r="E73" s="1747"/>
      <c r="F73" s="1466"/>
      <c r="G73" s="652"/>
      <c r="H73" s="652"/>
      <c r="I73" s="652"/>
      <c r="J73" s="652"/>
      <c r="K73" s="653"/>
      <c r="L73" s="1466"/>
      <c r="M73" s="652"/>
      <c r="N73" s="652"/>
      <c r="O73" s="652"/>
      <c r="P73" s="653"/>
    </row>
    <row r="74" spans="1:16" s="30" customFormat="1" ht="20.399999999999999">
      <c r="A74" s="768"/>
      <c r="B74" s="644" t="s">
        <v>3256</v>
      </c>
      <c r="C74" s="739" t="s">
        <v>3257</v>
      </c>
      <c r="D74" s="644" t="s">
        <v>214</v>
      </c>
      <c r="E74" s="1751">
        <v>131.63</v>
      </c>
      <c r="F74" s="1466"/>
      <c r="G74" s="652"/>
      <c r="H74" s="652"/>
      <c r="I74" s="652"/>
      <c r="J74" s="652"/>
      <c r="K74" s="653"/>
      <c r="L74" s="654"/>
      <c r="M74" s="652"/>
      <c r="N74" s="652"/>
      <c r="O74" s="652"/>
      <c r="P74" s="653"/>
    </row>
    <row r="75" spans="1:16" s="30" customFormat="1" ht="20.399999999999999">
      <c r="A75" s="663">
        <f>A62+1</f>
        <v>24</v>
      </c>
      <c r="B75" s="644"/>
      <c r="C75" s="771" t="s">
        <v>3348</v>
      </c>
      <c r="D75" s="762" t="s">
        <v>4473</v>
      </c>
      <c r="E75" s="1848">
        <v>131.63</v>
      </c>
      <c r="F75" s="1479"/>
      <c r="G75" s="717"/>
      <c r="H75" s="717"/>
      <c r="I75" s="717"/>
      <c r="J75" s="717"/>
      <c r="K75" s="718"/>
      <c r="L75" s="322"/>
      <c r="M75" s="717"/>
      <c r="N75" s="717"/>
      <c r="O75" s="717"/>
      <c r="P75" s="718"/>
    </row>
    <row r="76" spans="1:16" s="30" customFormat="1" ht="20.399999999999999">
      <c r="A76" s="663">
        <f>A75+1</f>
        <v>25</v>
      </c>
      <c r="B76" s="644"/>
      <c r="C76" s="771" t="s">
        <v>962</v>
      </c>
      <c r="D76" s="762" t="s">
        <v>4473</v>
      </c>
      <c r="E76" s="1848">
        <v>131.63</v>
      </c>
      <c r="F76" s="1479"/>
      <c r="G76" s="717"/>
      <c r="H76" s="717"/>
      <c r="I76" s="717"/>
      <c r="J76" s="717"/>
      <c r="K76" s="718"/>
      <c r="L76" s="322"/>
      <c r="M76" s="717"/>
      <c r="N76" s="717"/>
      <c r="O76" s="717"/>
      <c r="P76" s="718"/>
    </row>
    <row r="77" spans="1:16" s="30" customFormat="1" ht="30.6">
      <c r="A77" s="663">
        <f>A76+1</f>
        <v>26</v>
      </c>
      <c r="B77" s="644"/>
      <c r="C77" s="771" t="s">
        <v>3362</v>
      </c>
      <c r="D77" s="762" t="s">
        <v>4473</v>
      </c>
      <c r="E77" s="1848">
        <v>131.63</v>
      </c>
      <c r="F77" s="1715"/>
      <c r="G77" s="607"/>
      <c r="H77" s="607"/>
      <c r="I77" s="607"/>
      <c r="J77" s="607"/>
      <c r="K77" s="347"/>
      <c r="L77" s="618"/>
      <c r="M77" s="349"/>
      <c r="N77" s="349"/>
      <c r="O77" s="349"/>
      <c r="P77" s="350"/>
    </row>
    <row r="78" spans="1:16" s="30" customFormat="1" ht="30.6">
      <c r="A78" s="663">
        <f t="shared" ref="A78:A82" si="5">A77+1</f>
        <v>27</v>
      </c>
      <c r="B78" s="644"/>
      <c r="C78" s="1859" t="s">
        <v>4610</v>
      </c>
      <c r="D78" s="1463" t="s">
        <v>4476</v>
      </c>
      <c r="E78" s="1848">
        <v>131.63</v>
      </c>
      <c r="F78" s="1715"/>
      <c r="G78" s="607"/>
      <c r="H78" s="607"/>
      <c r="I78" s="607"/>
      <c r="J78" s="607"/>
      <c r="K78" s="347"/>
      <c r="L78" s="618"/>
      <c r="M78" s="349"/>
      <c r="N78" s="349"/>
      <c r="O78" s="349"/>
      <c r="P78" s="350"/>
    </row>
    <row r="79" spans="1:16" s="30" customFormat="1" ht="20.399999999999999">
      <c r="A79" s="1929" t="s">
        <v>4731</v>
      </c>
      <c r="B79" s="1420"/>
      <c r="C79" s="1859" t="s">
        <v>4611</v>
      </c>
      <c r="D79" s="1463" t="s">
        <v>4476</v>
      </c>
      <c r="E79" s="1848">
        <v>131.63</v>
      </c>
      <c r="F79" s="1715"/>
      <c r="G79" s="607"/>
      <c r="H79" s="607"/>
      <c r="I79" s="607"/>
      <c r="J79" s="607"/>
      <c r="K79" s="347"/>
      <c r="L79" s="306"/>
      <c r="M79" s="349"/>
      <c r="N79" s="349"/>
      <c r="O79" s="349"/>
      <c r="P79" s="350"/>
    </row>
    <row r="80" spans="1:16" s="30" customFormat="1" ht="20.399999999999999">
      <c r="A80" s="663">
        <f>A78+1</f>
        <v>28</v>
      </c>
      <c r="B80" s="644"/>
      <c r="C80" s="771" t="s">
        <v>3361</v>
      </c>
      <c r="D80" s="762" t="s">
        <v>4473</v>
      </c>
      <c r="E80" s="1848">
        <v>131.63</v>
      </c>
      <c r="F80" s="1479"/>
      <c r="G80" s="717"/>
      <c r="H80" s="717"/>
      <c r="I80" s="717"/>
      <c r="J80" s="717"/>
      <c r="K80" s="718"/>
      <c r="L80" s="322"/>
      <c r="M80" s="717"/>
      <c r="N80" s="717"/>
      <c r="O80" s="717"/>
      <c r="P80" s="718"/>
    </row>
    <row r="81" spans="1:16" s="30" customFormat="1" ht="20.399999999999999">
      <c r="A81" s="663">
        <f t="shared" si="5"/>
        <v>29</v>
      </c>
      <c r="B81" s="644"/>
      <c r="C81" s="771" t="s">
        <v>3343</v>
      </c>
      <c r="D81" s="762" t="s">
        <v>4473</v>
      </c>
      <c r="E81" s="1848">
        <v>131.63</v>
      </c>
      <c r="F81" s="1479"/>
      <c r="G81" s="717"/>
      <c r="H81" s="717"/>
      <c r="I81" s="717"/>
      <c r="J81" s="717"/>
      <c r="K81" s="718"/>
      <c r="L81" s="322"/>
      <c r="M81" s="717"/>
      <c r="N81" s="717"/>
      <c r="O81" s="717"/>
      <c r="P81" s="718"/>
    </row>
    <row r="82" spans="1:16" s="30" customFormat="1" ht="20.399999999999999">
      <c r="A82" s="663">
        <f t="shared" si="5"/>
        <v>30</v>
      </c>
      <c r="B82" s="644"/>
      <c r="C82" s="771" t="s">
        <v>3342</v>
      </c>
      <c r="D82" s="762" t="s">
        <v>4473</v>
      </c>
      <c r="E82" s="1848">
        <v>131.63</v>
      </c>
      <c r="F82" s="1479"/>
      <c r="G82" s="717"/>
      <c r="H82" s="717"/>
      <c r="I82" s="717"/>
      <c r="J82" s="717"/>
      <c r="K82" s="718"/>
      <c r="L82" s="322"/>
      <c r="M82" s="717"/>
      <c r="N82" s="717"/>
      <c r="O82" s="717"/>
      <c r="P82" s="718"/>
    </row>
    <row r="83" spans="1:16" s="30" customFormat="1">
      <c r="A83" s="663"/>
      <c r="B83" s="644"/>
      <c r="C83" s="771"/>
      <c r="D83" s="762"/>
      <c r="E83" s="1843"/>
      <c r="F83" s="1466"/>
      <c r="G83" s="652"/>
      <c r="H83" s="652"/>
      <c r="I83" s="652"/>
      <c r="J83" s="652"/>
      <c r="K83" s="653"/>
      <c r="L83" s="654"/>
      <c r="M83" s="652"/>
      <c r="N83" s="652"/>
      <c r="O83" s="652"/>
      <c r="P83" s="653"/>
    </row>
    <row r="84" spans="1:16" s="30" customFormat="1" ht="20.399999999999999">
      <c r="A84" s="1930"/>
      <c r="B84" s="1855" t="s">
        <v>4613</v>
      </c>
      <c r="C84" s="1857" t="s">
        <v>3255</v>
      </c>
      <c r="D84" s="1855" t="s">
        <v>214</v>
      </c>
      <c r="E84" s="1847">
        <v>6.98</v>
      </c>
      <c r="F84" s="1466"/>
      <c r="G84" s="652"/>
      <c r="H84" s="652"/>
      <c r="I84" s="652"/>
      <c r="J84" s="652"/>
      <c r="K84" s="653"/>
      <c r="L84" s="1466"/>
      <c r="M84" s="652"/>
      <c r="N84" s="652"/>
      <c r="O84" s="652"/>
      <c r="P84" s="653"/>
    </row>
    <row r="85" spans="1:16" s="30" customFormat="1" ht="20.399999999999999">
      <c r="A85" s="1929" t="s">
        <v>4732</v>
      </c>
      <c r="B85" s="1856"/>
      <c r="C85" s="1858" t="s">
        <v>3348</v>
      </c>
      <c r="D85" s="1463" t="s">
        <v>4476</v>
      </c>
      <c r="E85" s="1845">
        <v>6.98</v>
      </c>
      <c r="F85" s="1466"/>
      <c r="G85" s="652"/>
      <c r="H85" s="652"/>
      <c r="I85" s="652"/>
      <c r="J85" s="652"/>
      <c r="K85" s="653"/>
      <c r="L85" s="1466"/>
      <c r="M85" s="652"/>
      <c r="N85" s="652"/>
      <c r="O85" s="652"/>
      <c r="P85" s="653"/>
    </row>
    <row r="86" spans="1:16" s="30" customFormat="1" ht="20.399999999999999">
      <c r="A86" s="1929" t="s">
        <v>4733</v>
      </c>
      <c r="B86" s="1856"/>
      <c r="C86" s="1858" t="s">
        <v>4614</v>
      </c>
      <c r="D86" s="1463" t="s">
        <v>4476</v>
      </c>
      <c r="E86" s="1845">
        <v>6.98</v>
      </c>
      <c r="F86" s="1466"/>
      <c r="G86" s="652"/>
      <c r="H86" s="652"/>
      <c r="I86" s="652"/>
      <c r="J86" s="652"/>
      <c r="K86" s="653"/>
      <c r="L86" s="1466"/>
      <c r="M86" s="652"/>
      <c r="N86" s="652"/>
      <c r="O86" s="652"/>
      <c r="P86" s="653"/>
    </row>
    <row r="87" spans="1:16" s="30" customFormat="1" ht="30.6">
      <c r="A87" s="1929" t="s">
        <v>4734</v>
      </c>
      <c r="B87" s="1856"/>
      <c r="C87" s="1858" t="s">
        <v>4609</v>
      </c>
      <c r="D87" s="1463" t="s">
        <v>4476</v>
      </c>
      <c r="E87" s="1845">
        <v>6.98</v>
      </c>
      <c r="F87" s="1466"/>
      <c r="G87" s="652"/>
      <c r="H87" s="652"/>
      <c r="I87" s="652"/>
      <c r="J87" s="652"/>
      <c r="K87" s="653"/>
      <c r="L87" s="1466"/>
      <c r="M87" s="652"/>
      <c r="N87" s="652"/>
      <c r="O87" s="652"/>
      <c r="P87" s="653"/>
    </row>
    <row r="88" spans="1:16" s="30" customFormat="1" ht="30.6">
      <c r="A88" s="1929" t="s">
        <v>4735</v>
      </c>
      <c r="B88" s="1856"/>
      <c r="C88" s="1859" t="s">
        <v>3345</v>
      </c>
      <c r="D88" s="1463" t="s">
        <v>4476</v>
      </c>
      <c r="E88" s="1845">
        <v>6.98</v>
      </c>
      <c r="F88" s="1466"/>
      <c r="G88" s="652"/>
      <c r="H88" s="652"/>
      <c r="I88" s="652"/>
      <c r="J88" s="652"/>
      <c r="K88" s="653"/>
      <c r="L88" s="1466"/>
      <c r="M88" s="652"/>
      <c r="N88" s="652"/>
      <c r="O88" s="652"/>
      <c r="P88" s="653"/>
    </row>
    <row r="89" spans="1:16" s="30" customFormat="1" ht="20.399999999999999">
      <c r="A89" s="1929" t="s">
        <v>4736</v>
      </c>
      <c r="B89" s="1856"/>
      <c r="C89" s="1859" t="s">
        <v>3361</v>
      </c>
      <c r="D89" s="1463" t="s">
        <v>4476</v>
      </c>
      <c r="E89" s="1845">
        <v>6.98</v>
      </c>
      <c r="F89" s="1466"/>
      <c r="G89" s="652"/>
      <c r="H89" s="652"/>
      <c r="I89" s="652"/>
      <c r="J89" s="652"/>
      <c r="K89" s="653"/>
      <c r="L89" s="1466"/>
      <c r="M89" s="652"/>
      <c r="N89" s="652"/>
      <c r="O89" s="652"/>
      <c r="P89" s="653"/>
    </row>
    <row r="90" spans="1:16" s="30" customFormat="1" ht="20.399999999999999">
      <c r="A90" s="1929" t="s">
        <v>4737</v>
      </c>
      <c r="B90" s="1856"/>
      <c r="C90" s="1858" t="s">
        <v>3343</v>
      </c>
      <c r="D90" s="1463" t="s">
        <v>4476</v>
      </c>
      <c r="E90" s="1845">
        <v>6.98</v>
      </c>
      <c r="F90" s="1466"/>
      <c r="G90" s="652"/>
      <c r="H90" s="652"/>
      <c r="I90" s="652"/>
      <c r="J90" s="652"/>
      <c r="K90" s="653"/>
      <c r="L90" s="1466"/>
      <c r="M90" s="652"/>
      <c r="N90" s="652"/>
      <c r="O90" s="652"/>
      <c r="P90" s="653"/>
    </row>
    <row r="91" spans="1:16" s="30" customFormat="1" ht="20.399999999999999">
      <c r="A91" s="1929" t="s">
        <v>4738</v>
      </c>
      <c r="B91" s="1856"/>
      <c r="C91" s="1858" t="s">
        <v>3342</v>
      </c>
      <c r="D91" s="1463" t="s">
        <v>4476</v>
      </c>
      <c r="E91" s="1845">
        <v>6.98</v>
      </c>
      <c r="F91" s="1466"/>
      <c r="G91" s="652"/>
      <c r="H91" s="652"/>
      <c r="I91" s="652"/>
      <c r="J91" s="652"/>
      <c r="K91" s="653"/>
      <c r="L91" s="1466"/>
      <c r="M91" s="652"/>
      <c r="N91" s="652"/>
      <c r="O91" s="652"/>
      <c r="P91" s="653"/>
    </row>
    <row r="92" spans="1:16" s="30" customFormat="1">
      <c r="A92" s="663"/>
      <c r="B92" s="644"/>
      <c r="C92" s="771"/>
      <c r="D92" s="762"/>
      <c r="E92" s="1843"/>
      <c r="F92" s="1466"/>
      <c r="G92" s="652"/>
      <c r="H92" s="652"/>
      <c r="I92" s="652"/>
      <c r="J92" s="652"/>
      <c r="K92" s="653"/>
      <c r="L92" s="1466"/>
      <c r="M92" s="652"/>
      <c r="N92" s="652"/>
      <c r="O92" s="652"/>
      <c r="P92" s="653"/>
    </row>
    <row r="93" spans="1:16" s="30" customFormat="1">
      <c r="A93" s="768"/>
      <c r="B93" s="644" t="s">
        <v>3258</v>
      </c>
      <c r="C93" s="739" t="s">
        <v>3259</v>
      </c>
      <c r="D93" s="644" t="s">
        <v>214</v>
      </c>
      <c r="E93" s="1747">
        <v>412.66</v>
      </c>
      <c r="F93" s="1466"/>
      <c r="G93" s="652"/>
      <c r="H93" s="652"/>
      <c r="I93" s="652"/>
      <c r="J93" s="652"/>
      <c r="K93" s="653"/>
      <c r="L93" s="654"/>
      <c r="M93" s="652"/>
      <c r="N93" s="652"/>
      <c r="O93" s="652"/>
      <c r="P93" s="653"/>
    </row>
    <row r="94" spans="1:16" s="30" customFormat="1">
      <c r="A94" s="770">
        <f>A82+1</f>
        <v>31</v>
      </c>
      <c r="B94" s="644"/>
      <c r="C94" s="642" t="s">
        <v>3358</v>
      </c>
      <c r="D94" s="645" t="s">
        <v>4473</v>
      </c>
      <c r="E94" s="1849">
        <v>412.66</v>
      </c>
      <c r="F94" s="1718"/>
      <c r="G94" s="648"/>
      <c r="H94" s="719"/>
      <c r="I94" s="603"/>
      <c r="J94" s="719"/>
      <c r="K94" s="605"/>
      <c r="L94" s="617"/>
      <c r="M94" s="604"/>
      <c r="N94" s="604"/>
      <c r="O94" s="604"/>
      <c r="P94" s="605"/>
    </row>
    <row r="95" spans="1:16" s="30" customFormat="1" ht="20.399999999999999">
      <c r="A95" s="663">
        <f>A94+1</f>
        <v>32</v>
      </c>
      <c r="B95" s="644"/>
      <c r="C95" s="642" t="s">
        <v>3359</v>
      </c>
      <c r="D95" s="645" t="s">
        <v>4473</v>
      </c>
      <c r="E95" s="1849">
        <v>412.66</v>
      </c>
      <c r="F95" s="1718"/>
      <c r="G95" s="648"/>
      <c r="H95" s="719"/>
      <c r="I95" s="603"/>
      <c r="J95" s="603"/>
      <c r="K95" s="605"/>
      <c r="L95" s="617"/>
      <c r="M95" s="604"/>
      <c r="N95" s="604"/>
      <c r="O95" s="604"/>
      <c r="P95" s="605"/>
    </row>
    <row r="96" spans="1:16" s="30" customFormat="1">
      <c r="A96" s="768"/>
      <c r="B96" s="644"/>
      <c r="C96" s="739"/>
      <c r="D96" s="644"/>
      <c r="E96" s="1747"/>
      <c r="F96" s="1466"/>
      <c r="G96" s="652"/>
      <c r="H96" s="652"/>
      <c r="I96" s="652"/>
      <c r="J96" s="652"/>
      <c r="K96" s="653"/>
      <c r="L96" s="654"/>
      <c r="M96" s="652"/>
      <c r="N96" s="652"/>
      <c r="O96" s="652"/>
      <c r="P96" s="653"/>
    </row>
    <row r="97" spans="1:16" s="30" customFormat="1">
      <c r="A97" s="768"/>
      <c r="B97" s="644" t="s">
        <v>3260</v>
      </c>
      <c r="C97" s="739" t="s">
        <v>3261</v>
      </c>
      <c r="D97" s="644" t="s">
        <v>214</v>
      </c>
      <c r="E97" s="1747">
        <v>137.86000000000001</v>
      </c>
      <c r="F97" s="1466"/>
      <c r="G97" s="652"/>
      <c r="H97" s="652"/>
      <c r="I97" s="652"/>
      <c r="J97" s="652"/>
      <c r="K97" s="653"/>
      <c r="L97" s="654"/>
      <c r="M97" s="652"/>
      <c r="N97" s="652"/>
      <c r="O97" s="652"/>
      <c r="P97" s="653"/>
    </row>
    <row r="98" spans="1:16" s="30" customFormat="1">
      <c r="A98" s="770">
        <f>A95+1</f>
        <v>33</v>
      </c>
      <c r="B98" s="644"/>
      <c r="C98" s="642" t="s">
        <v>3358</v>
      </c>
      <c r="D98" s="645" t="s">
        <v>4473</v>
      </c>
      <c r="E98" s="1849">
        <v>137.86000000000001</v>
      </c>
      <c r="F98" s="1718"/>
      <c r="G98" s="648"/>
      <c r="H98" s="719"/>
      <c r="I98" s="603"/>
      <c r="J98" s="719"/>
      <c r="K98" s="605"/>
      <c r="L98" s="617"/>
      <c r="M98" s="604"/>
      <c r="N98" s="604"/>
      <c r="O98" s="604"/>
      <c r="P98" s="605"/>
    </row>
    <row r="99" spans="1:16" s="30" customFormat="1" ht="20.399999999999999">
      <c r="A99" s="663">
        <f>A98+1</f>
        <v>34</v>
      </c>
      <c r="B99" s="644"/>
      <c r="C99" s="642" t="s">
        <v>3360</v>
      </c>
      <c r="D99" s="645" t="s">
        <v>4473</v>
      </c>
      <c r="E99" s="1849">
        <v>137.86000000000001</v>
      </c>
      <c r="F99" s="1718"/>
      <c r="G99" s="648"/>
      <c r="H99" s="719"/>
      <c r="I99" s="603"/>
      <c r="J99" s="603"/>
      <c r="K99" s="605"/>
      <c r="L99" s="617"/>
      <c r="M99" s="604"/>
      <c r="N99" s="604"/>
      <c r="O99" s="604"/>
      <c r="P99" s="605"/>
    </row>
    <row r="100" spans="1:16" s="30" customFormat="1">
      <c r="A100" s="768"/>
      <c r="B100" s="644"/>
      <c r="C100" s="739"/>
      <c r="D100" s="644"/>
      <c r="E100" s="1747"/>
      <c r="F100" s="1466"/>
      <c r="G100" s="652"/>
      <c r="H100" s="652"/>
      <c r="I100" s="652"/>
      <c r="J100" s="652"/>
      <c r="K100" s="653"/>
      <c r="L100" s="654"/>
      <c r="M100" s="652"/>
      <c r="N100" s="652"/>
      <c r="O100" s="652"/>
      <c r="P100" s="653"/>
    </row>
    <row r="101" spans="1:16" s="30" customFormat="1" ht="20.399999999999999">
      <c r="A101" s="768"/>
      <c r="B101" s="644" t="s">
        <v>3262</v>
      </c>
      <c r="C101" s="739" t="s">
        <v>3263</v>
      </c>
      <c r="D101" s="644" t="s">
        <v>214</v>
      </c>
      <c r="E101" s="1747">
        <v>170.2</v>
      </c>
      <c r="F101" s="1466"/>
      <c r="G101" s="652"/>
      <c r="H101" s="652"/>
      <c r="I101" s="652"/>
      <c r="J101" s="652"/>
      <c r="K101" s="653"/>
      <c r="L101" s="654"/>
      <c r="M101" s="652"/>
      <c r="N101" s="652"/>
      <c r="O101" s="652"/>
      <c r="P101" s="653"/>
    </row>
    <row r="102" spans="1:16" s="30" customFormat="1">
      <c r="A102" s="663">
        <f>A99+1</f>
        <v>35</v>
      </c>
      <c r="B102" s="644"/>
      <c r="C102" s="642" t="s">
        <v>3358</v>
      </c>
      <c r="D102" s="645" t="s">
        <v>4473</v>
      </c>
      <c r="E102" s="1849">
        <v>170.2</v>
      </c>
      <c r="F102" s="1718"/>
      <c r="G102" s="648"/>
      <c r="H102" s="719"/>
      <c r="I102" s="603"/>
      <c r="J102" s="719"/>
      <c r="K102" s="605"/>
      <c r="L102" s="617"/>
      <c r="M102" s="604"/>
      <c r="N102" s="604"/>
      <c r="O102" s="604"/>
      <c r="P102" s="605"/>
    </row>
    <row r="103" spans="1:16">
      <c r="A103" s="769"/>
      <c r="B103" s="644"/>
      <c r="C103" s="642"/>
      <c r="D103" s="762"/>
      <c r="E103" s="1749"/>
      <c r="F103" s="1716"/>
      <c r="G103" s="598"/>
      <c r="H103" s="721"/>
      <c r="I103" s="721"/>
      <c r="J103" s="599"/>
      <c r="K103" s="722"/>
      <c r="L103" s="726"/>
      <c r="M103" s="721"/>
      <c r="N103" s="721"/>
      <c r="O103" s="721"/>
      <c r="P103" s="722"/>
    </row>
    <row r="104" spans="1:16">
      <c r="A104" s="770"/>
      <c r="B104" s="644"/>
      <c r="C104" s="739" t="s">
        <v>2921</v>
      </c>
      <c r="D104" s="766"/>
      <c r="E104" s="1851"/>
      <c r="F104" s="1839"/>
      <c r="G104" s="747"/>
      <c r="H104" s="748"/>
      <c r="I104" s="748"/>
      <c r="J104" s="748"/>
      <c r="K104" s="750"/>
      <c r="L104" s="754"/>
      <c r="M104" s="749"/>
      <c r="N104" s="749"/>
      <c r="O104" s="749"/>
      <c r="P104" s="750"/>
    </row>
    <row r="105" spans="1:16" ht="30.6">
      <c r="A105" s="663">
        <f>A102+1</f>
        <v>36</v>
      </c>
      <c r="B105" s="762" t="s">
        <v>2935</v>
      </c>
      <c r="C105" s="771" t="s">
        <v>2940</v>
      </c>
      <c r="D105" s="765" t="s">
        <v>2</v>
      </c>
      <c r="E105" s="1852">
        <v>12</v>
      </c>
      <c r="F105" s="1718"/>
      <c r="G105" s="648"/>
      <c r="H105" s="719"/>
      <c r="I105" s="603"/>
      <c r="J105" s="603"/>
      <c r="K105" s="605"/>
      <c r="L105" s="617"/>
      <c r="M105" s="604"/>
      <c r="N105" s="604"/>
      <c r="O105" s="604"/>
      <c r="P105" s="605"/>
    </row>
    <row r="106" spans="1:16" ht="30.6">
      <c r="A106" s="663">
        <f t="shared" ref="A106:A110" si="6">A105+1</f>
        <v>37</v>
      </c>
      <c r="B106" s="762" t="s">
        <v>2936</v>
      </c>
      <c r="C106" s="771" t="s">
        <v>2943</v>
      </c>
      <c r="D106" s="765" t="s">
        <v>2</v>
      </c>
      <c r="E106" s="1852">
        <v>12.8</v>
      </c>
      <c r="F106" s="1718"/>
      <c r="G106" s="648"/>
      <c r="H106" s="719"/>
      <c r="I106" s="603"/>
      <c r="J106" s="603"/>
      <c r="K106" s="605"/>
      <c r="L106" s="617"/>
      <c r="M106" s="604"/>
      <c r="N106" s="604"/>
      <c r="O106" s="604"/>
      <c r="P106" s="605"/>
    </row>
    <row r="107" spans="1:16" ht="30.6">
      <c r="A107" s="663">
        <f t="shared" si="6"/>
        <v>38</v>
      </c>
      <c r="B107" s="762" t="s">
        <v>2937</v>
      </c>
      <c r="C107" s="771" t="s">
        <v>2944</v>
      </c>
      <c r="D107" s="765" t="s">
        <v>2</v>
      </c>
      <c r="E107" s="1852">
        <v>14.5</v>
      </c>
      <c r="F107" s="1718"/>
      <c r="G107" s="648"/>
      <c r="H107" s="719"/>
      <c r="I107" s="603"/>
      <c r="J107" s="603"/>
      <c r="K107" s="605"/>
      <c r="L107" s="617"/>
      <c r="M107" s="604"/>
      <c r="N107" s="604"/>
      <c r="O107" s="604"/>
      <c r="P107" s="605"/>
    </row>
    <row r="108" spans="1:16" ht="30.6">
      <c r="A108" s="663">
        <f t="shared" si="6"/>
        <v>39</v>
      </c>
      <c r="B108" s="762" t="s">
        <v>2938</v>
      </c>
      <c r="C108" s="771" t="s">
        <v>2941</v>
      </c>
      <c r="D108" s="765" t="s">
        <v>2</v>
      </c>
      <c r="E108" s="1852">
        <v>20.100000000000001</v>
      </c>
      <c r="F108" s="1718"/>
      <c r="G108" s="648"/>
      <c r="H108" s="719"/>
      <c r="I108" s="603"/>
      <c r="J108" s="603"/>
      <c r="K108" s="605"/>
      <c r="L108" s="617"/>
      <c r="M108" s="604"/>
      <c r="N108" s="604"/>
      <c r="O108" s="604"/>
      <c r="P108" s="605"/>
    </row>
    <row r="109" spans="1:16" ht="30.6">
      <c r="A109" s="663">
        <f t="shared" si="6"/>
        <v>40</v>
      </c>
      <c r="B109" s="762" t="s">
        <v>2939</v>
      </c>
      <c r="C109" s="771" t="s">
        <v>2942</v>
      </c>
      <c r="D109" s="765" t="s">
        <v>2</v>
      </c>
      <c r="E109" s="1852">
        <v>94.8</v>
      </c>
      <c r="F109" s="1718"/>
      <c r="G109" s="648"/>
      <c r="H109" s="719"/>
      <c r="I109" s="603"/>
      <c r="J109" s="603"/>
      <c r="K109" s="605"/>
      <c r="L109" s="617"/>
      <c r="M109" s="604"/>
      <c r="N109" s="604"/>
      <c r="O109" s="604"/>
      <c r="P109" s="605"/>
    </row>
    <row r="110" spans="1:16" ht="71.400000000000006">
      <c r="A110" s="663">
        <f t="shared" si="6"/>
        <v>41</v>
      </c>
      <c r="B110" s="762" t="s">
        <v>3899</v>
      </c>
      <c r="C110" s="771" t="s">
        <v>3900</v>
      </c>
      <c r="D110" s="765" t="s">
        <v>2</v>
      </c>
      <c r="E110" s="1852">
        <v>367.86</v>
      </c>
      <c r="F110" s="1718"/>
      <c r="G110" s="648"/>
      <c r="H110" s="719"/>
      <c r="I110" s="719"/>
      <c r="J110" s="719"/>
      <c r="K110" s="605"/>
      <c r="L110" s="617"/>
      <c r="M110" s="604"/>
      <c r="N110" s="604"/>
      <c r="O110" s="604"/>
      <c r="P110" s="605"/>
    </row>
    <row r="111" spans="1:16">
      <c r="A111" s="769"/>
      <c r="B111" s="644"/>
      <c r="C111" s="642"/>
      <c r="D111" s="762"/>
      <c r="E111" s="1749"/>
      <c r="F111" s="1716"/>
      <c r="G111" s="598"/>
      <c r="H111" s="721"/>
      <c r="I111" s="721"/>
      <c r="J111" s="599"/>
      <c r="K111" s="722"/>
      <c r="L111" s="726"/>
      <c r="M111" s="721"/>
      <c r="N111" s="721"/>
      <c r="O111" s="721"/>
      <c r="P111" s="722"/>
    </row>
    <row r="112" spans="1:16">
      <c r="A112" s="770"/>
      <c r="B112" s="644"/>
      <c r="C112" s="739" t="s">
        <v>3901</v>
      </c>
      <c r="D112" s="766"/>
      <c r="E112" s="1851"/>
      <c r="F112" s="1839"/>
      <c r="G112" s="747"/>
      <c r="H112" s="748"/>
      <c r="I112" s="748"/>
      <c r="J112" s="748"/>
      <c r="K112" s="750"/>
      <c r="L112" s="754"/>
      <c r="M112" s="749"/>
      <c r="N112" s="749"/>
      <c r="O112" s="749"/>
      <c r="P112" s="750"/>
    </row>
    <row r="113" spans="1:16" ht="71.400000000000006">
      <c r="A113" s="663">
        <f>A110+1</f>
        <v>42</v>
      </c>
      <c r="B113" s="762" t="s">
        <v>3902</v>
      </c>
      <c r="C113" s="771" t="s">
        <v>3909</v>
      </c>
      <c r="D113" s="765" t="s">
        <v>103</v>
      </c>
      <c r="E113" s="1853">
        <v>6</v>
      </c>
      <c r="F113" s="1718"/>
      <c r="G113" s="648"/>
      <c r="H113" s="719"/>
      <c r="I113" s="719"/>
      <c r="J113" s="719"/>
      <c r="K113" s="605"/>
      <c r="L113" s="617"/>
      <c r="M113" s="604"/>
      <c r="N113" s="604"/>
      <c r="O113" s="604"/>
      <c r="P113" s="605"/>
    </row>
    <row r="114" spans="1:16" ht="71.400000000000006">
      <c r="A114" s="663">
        <f t="shared" ref="A114:A119" si="7">A113+1</f>
        <v>43</v>
      </c>
      <c r="B114" s="762" t="s">
        <v>3903</v>
      </c>
      <c r="C114" s="771" t="s">
        <v>3909</v>
      </c>
      <c r="D114" s="765" t="s">
        <v>103</v>
      </c>
      <c r="E114" s="1853">
        <v>1</v>
      </c>
      <c r="F114" s="1718"/>
      <c r="G114" s="648"/>
      <c r="H114" s="719"/>
      <c r="I114" s="719"/>
      <c r="J114" s="719"/>
      <c r="K114" s="605"/>
      <c r="L114" s="617"/>
      <c r="M114" s="604"/>
      <c r="N114" s="604"/>
      <c r="O114" s="604"/>
      <c r="P114" s="605"/>
    </row>
    <row r="115" spans="1:16" ht="71.400000000000006">
      <c r="A115" s="663">
        <f t="shared" si="7"/>
        <v>44</v>
      </c>
      <c r="B115" s="762" t="s">
        <v>3904</v>
      </c>
      <c r="C115" s="771" t="s">
        <v>3909</v>
      </c>
      <c r="D115" s="765" t="s">
        <v>103</v>
      </c>
      <c r="E115" s="1853">
        <v>1</v>
      </c>
      <c r="F115" s="1718"/>
      <c r="G115" s="648"/>
      <c r="H115" s="719"/>
      <c r="I115" s="719"/>
      <c r="J115" s="719"/>
      <c r="K115" s="605"/>
      <c r="L115" s="617"/>
      <c r="M115" s="604"/>
      <c r="N115" s="604"/>
      <c r="O115" s="604"/>
      <c r="P115" s="605"/>
    </row>
    <row r="116" spans="1:16" ht="71.400000000000006">
      <c r="A116" s="663">
        <f t="shared" si="7"/>
        <v>45</v>
      </c>
      <c r="B116" s="762" t="s">
        <v>3905</v>
      </c>
      <c r="C116" s="771" t="s">
        <v>3909</v>
      </c>
      <c r="D116" s="765" t="s">
        <v>103</v>
      </c>
      <c r="E116" s="1853">
        <v>1</v>
      </c>
      <c r="F116" s="1718"/>
      <c r="G116" s="648"/>
      <c r="H116" s="719"/>
      <c r="I116" s="719"/>
      <c r="J116" s="719"/>
      <c r="K116" s="605"/>
      <c r="L116" s="617"/>
      <c r="M116" s="604"/>
      <c r="N116" s="604"/>
      <c r="O116" s="604"/>
      <c r="P116" s="605"/>
    </row>
    <row r="117" spans="1:16" ht="71.400000000000006">
      <c r="A117" s="663">
        <f t="shared" si="7"/>
        <v>46</v>
      </c>
      <c r="B117" s="762" t="s">
        <v>3906</v>
      </c>
      <c r="C117" s="771" t="s">
        <v>3909</v>
      </c>
      <c r="D117" s="765" t="s">
        <v>103</v>
      </c>
      <c r="E117" s="1853">
        <v>1</v>
      </c>
      <c r="F117" s="1718"/>
      <c r="G117" s="648"/>
      <c r="H117" s="719"/>
      <c r="I117" s="719"/>
      <c r="J117" s="719"/>
      <c r="K117" s="605"/>
      <c r="L117" s="617"/>
      <c r="M117" s="604"/>
      <c r="N117" s="604"/>
      <c r="O117" s="604"/>
      <c r="P117" s="605"/>
    </row>
    <row r="118" spans="1:16" ht="71.400000000000006">
      <c r="A118" s="663">
        <f t="shared" si="7"/>
        <v>47</v>
      </c>
      <c r="B118" s="762" t="s">
        <v>3907</v>
      </c>
      <c r="C118" s="771" t="s">
        <v>3909</v>
      </c>
      <c r="D118" s="765" t="s">
        <v>103</v>
      </c>
      <c r="E118" s="1853">
        <v>1</v>
      </c>
      <c r="F118" s="1718"/>
      <c r="G118" s="648"/>
      <c r="H118" s="719"/>
      <c r="I118" s="719"/>
      <c r="J118" s="719"/>
      <c r="K118" s="605"/>
      <c r="L118" s="617"/>
      <c r="M118" s="604"/>
      <c r="N118" s="604"/>
      <c r="O118" s="604"/>
      <c r="P118" s="605"/>
    </row>
    <row r="119" spans="1:16" ht="71.400000000000006">
      <c r="A119" s="663">
        <f t="shared" si="7"/>
        <v>48</v>
      </c>
      <c r="B119" s="762" t="s">
        <v>3908</v>
      </c>
      <c r="C119" s="771" t="s">
        <v>3909</v>
      </c>
      <c r="D119" s="765" t="s">
        <v>103</v>
      </c>
      <c r="E119" s="1853">
        <v>1</v>
      </c>
      <c r="F119" s="1718"/>
      <c r="G119" s="648"/>
      <c r="H119" s="719"/>
      <c r="I119" s="719"/>
      <c r="J119" s="719"/>
      <c r="K119" s="605"/>
      <c r="L119" s="617"/>
      <c r="M119" s="604"/>
      <c r="N119" s="604"/>
      <c r="O119" s="604"/>
      <c r="P119" s="605"/>
    </row>
    <row r="120" spans="1:16">
      <c r="A120" s="667"/>
      <c r="B120" s="1405"/>
      <c r="C120" s="1404"/>
      <c r="D120" s="1403"/>
      <c r="E120" s="1869"/>
      <c r="F120" s="1864"/>
      <c r="G120" s="1425"/>
      <c r="H120" s="1402"/>
      <c r="I120" s="1402"/>
      <c r="J120" s="1402"/>
      <c r="K120" s="1401"/>
      <c r="L120" s="1424"/>
      <c r="M120" s="1400"/>
      <c r="N120" s="1400"/>
      <c r="O120" s="1400"/>
      <c r="P120" s="1399"/>
    </row>
    <row r="121" spans="1:16" s="274" customFormat="1">
      <c r="A121" s="490"/>
      <c r="B121" s="491"/>
      <c r="C121" s="492" t="s">
        <v>29</v>
      </c>
      <c r="D121" s="493"/>
      <c r="E121" s="614"/>
      <c r="F121" s="521"/>
      <c r="G121" s="521"/>
      <c r="H121" s="521"/>
      <c r="I121" s="521"/>
      <c r="J121" s="521"/>
      <c r="K121" s="521"/>
      <c r="L121" s="524">
        <f>SUM($L$13:L120)</f>
        <v>0</v>
      </c>
      <c r="M121" s="524">
        <f>SUM($M$13:M120)</f>
        <v>0</v>
      </c>
      <c r="N121" s="524">
        <f>SUM($N$13:N120)</f>
        <v>0</v>
      </c>
      <c r="O121" s="524">
        <f>SUM($O$13:O120)</f>
        <v>0</v>
      </c>
      <c r="P121" s="525">
        <f>SUM($P$13:P120)</f>
        <v>0</v>
      </c>
    </row>
    <row r="122" spans="1:16">
      <c r="A122" s="312"/>
      <c r="B122" s="101"/>
      <c r="D122" s="2"/>
      <c r="E122" s="2"/>
      <c r="F122" s="2"/>
      <c r="G122" s="2"/>
      <c r="H122" s="18"/>
      <c r="I122" s="98"/>
      <c r="J122" s="98"/>
      <c r="K122" s="98"/>
      <c r="L122" s="98"/>
      <c r="M122" s="3"/>
      <c r="N122" s="3"/>
      <c r="O122" s="3"/>
      <c r="P122" s="3"/>
    </row>
    <row r="123" spans="1:16">
      <c r="A123" s="291"/>
      <c r="B123" s="80"/>
      <c r="D123" s="291"/>
      <c r="E123" s="291"/>
      <c r="F123" s="291"/>
      <c r="G123" s="291"/>
      <c r="H123" s="292"/>
      <c r="I123" s="292"/>
      <c r="J123" s="292"/>
      <c r="K123" s="36"/>
      <c r="L123" s="36"/>
      <c r="M123" s="29"/>
      <c r="N123" s="29"/>
      <c r="O123" s="29"/>
      <c r="P123" s="29"/>
    </row>
    <row r="124" spans="1:16">
      <c r="H124" s="18"/>
      <c r="I124" s="18"/>
      <c r="J124" s="18"/>
      <c r="K124" s="18"/>
      <c r="L124" s="18"/>
      <c r="M124" s="18"/>
      <c r="N124" s="18"/>
      <c r="O124" s="18"/>
      <c r="P124" s="18"/>
    </row>
    <row r="125" spans="1:16">
      <c r="H125" s="18"/>
      <c r="I125" s="18"/>
      <c r="J125" s="18"/>
      <c r="K125" s="18"/>
      <c r="L125" s="18"/>
      <c r="M125" s="18"/>
      <c r="N125" s="18"/>
      <c r="O125" s="18"/>
      <c r="P125" s="18"/>
    </row>
    <row r="126" spans="1:16">
      <c r="B126" s="11"/>
      <c r="E126" s="11"/>
      <c r="F126" s="11"/>
      <c r="G126" s="11"/>
      <c r="H126" s="18"/>
      <c r="I126" s="18"/>
      <c r="J126" s="18"/>
      <c r="K126" s="18"/>
      <c r="L126" s="18"/>
      <c r="M126" s="18"/>
      <c r="N126" s="18"/>
      <c r="O126" s="18"/>
      <c r="P126" s="18"/>
    </row>
    <row r="127" spans="1:16">
      <c r="B127" s="11"/>
      <c r="E127" s="11"/>
      <c r="F127" s="11"/>
      <c r="G127" s="11"/>
      <c r="H127" s="18"/>
      <c r="I127" s="18"/>
      <c r="J127" s="18"/>
      <c r="K127" s="18"/>
      <c r="L127" s="18"/>
      <c r="M127" s="18"/>
      <c r="N127" s="18"/>
      <c r="O127" s="18"/>
      <c r="P127" s="18"/>
    </row>
    <row r="128" spans="1:16">
      <c r="B128" s="11"/>
      <c r="E128" s="11"/>
      <c r="F128" s="11"/>
      <c r="G128" s="11"/>
      <c r="H128" s="18"/>
      <c r="I128" s="18"/>
      <c r="J128" s="18"/>
      <c r="K128" s="18"/>
      <c r="L128" s="18"/>
      <c r="M128" s="18"/>
      <c r="N128" s="18"/>
      <c r="O128" s="18"/>
      <c r="P128" s="18"/>
    </row>
    <row r="129" spans="2:16">
      <c r="B129" s="11"/>
      <c r="E129" s="11"/>
      <c r="F129" s="11"/>
      <c r="G129" s="11"/>
      <c r="H129" s="18"/>
      <c r="I129" s="18"/>
      <c r="J129" s="18"/>
      <c r="K129" s="18"/>
      <c r="L129" s="18"/>
      <c r="M129" s="18"/>
      <c r="N129" s="18"/>
      <c r="O129" s="18"/>
      <c r="P129" s="18"/>
    </row>
    <row r="130" spans="2:16">
      <c r="B130" s="11"/>
      <c r="E130" s="11"/>
      <c r="F130" s="11"/>
      <c r="G130" s="11"/>
      <c r="H130" s="18"/>
      <c r="I130" s="18"/>
      <c r="J130" s="18"/>
      <c r="K130" s="18"/>
      <c r="L130" s="18"/>
      <c r="M130" s="18"/>
      <c r="N130" s="18"/>
      <c r="O130" s="18"/>
      <c r="P130" s="18"/>
    </row>
    <row r="131" spans="2:16">
      <c r="B131" s="11"/>
      <c r="E131" s="11"/>
      <c r="F131" s="11"/>
      <c r="G131" s="11"/>
      <c r="H131" s="18"/>
      <c r="I131" s="18"/>
      <c r="J131" s="18"/>
      <c r="K131" s="18"/>
      <c r="L131" s="18"/>
      <c r="M131" s="18"/>
      <c r="N131" s="18"/>
      <c r="O131" s="18"/>
      <c r="P131" s="18"/>
    </row>
    <row r="132" spans="2:16">
      <c r="B132" s="11"/>
      <c r="E132" s="11"/>
      <c r="F132" s="11"/>
      <c r="G132" s="11"/>
      <c r="H132" s="18"/>
      <c r="I132" s="18"/>
      <c r="J132" s="18"/>
      <c r="K132" s="18"/>
      <c r="L132" s="18"/>
      <c r="M132" s="18"/>
      <c r="N132" s="18"/>
      <c r="O132" s="18"/>
      <c r="P132" s="18"/>
    </row>
    <row r="133" spans="2:16">
      <c r="B133" s="11"/>
      <c r="E133" s="11"/>
      <c r="F133" s="11"/>
      <c r="G133" s="11"/>
      <c r="H133" s="18"/>
      <c r="I133" s="18"/>
      <c r="J133" s="18"/>
      <c r="K133" s="18"/>
      <c r="L133" s="18"/>
      <c r="M133" s="18"/>
      <c r="N133" s="18"/>
      <c r="O133" s="18"/>
      <c r="P133" s="18"/>
    </row>
    <row r="134" spans="2:16">
      <c r="B134" s="11"/>
      <c r="E134" s="11"/>
      <c r="F134" s="11"/>
      <c r="G134" s="11"/>
      <c r="H134" s="18"/>
      <c r="I134" s="18"/>
      <c r="J134" s="18"/>
      <c r="K134" s="18"/>
      <c r="L134" s="18"/>
      <c r="M134" s="18"/>
      <c r="N134" s="18"/>
      <c r="O134" s="18"/>
      <c r="P134" s="18"/>
    </row>
    <row r="135" spans="2:16">
      <c r="B135" s="11"/>
      <c r="E135" s="11"/>
      <c r="F135" s="11"/>
      <c r="G135" s="11"/>
      <c r="H135" s="18"/>
      <c r="I135" s="18"/>
      <c r="J135" s="18"/>
      <c r="K135" s="18"/>
      <c r="L135" s="18"/>
      <c r="M135" s="18"/>
      <c r="N135" s="18"/>
      <c r="O135" s="18"/>
      <c r="P135" s="18"/>
    </row>
    <row r="136" spans="2:16">
      <c r="B136" s="11"/>
      <c r="E136" s="11"/>
      <c r="F136" s="11"/>
      <c r="G136" s="11"/>
      <c r="H136" s="18"/>
      <c r="I136" s="18"/>
      <c r="J136" s="18"/>
      <c r="K136" s="18"/>
      <c r="L136" s="18"/>
      <c r="M136" s="18"/>
      <c r="N136" s="18"/>
      <c r="O136" s="18"/>
      <c r="P136" s="18"/>
    </row>
    <row r="137" spans="2:16">
      <c r="B137" s="11"/>
      <c r="E137" s="11"/>
      <c r="F137" s="11"/>
      <c r="G137" s="11"/>
      <c r="H137" s="18"/>
      <c r="I137" s="18"/>
      <c r="J137" s="18"/>
      <c r="K137" s="18"/>
      <c r="L137" s="18"/>
      <c r="M137" s="18"/>
      <c r="N137" s="18"/>
      <c r="O137" s="18"/>
      <c r="P137" s="18"/>
    </row>
    <row r="138" spans="2:16">
      <c r="B138" s="11"/>
      <c r="E138" s="11"/>
      <c r="F138" s="11"/>
      <c r="G138" s="11"/>
      <c r="H138" s="18"/>
      <c r="I138" s="18"/>
      <c r="J138" s="18"/>
      <c r="K138" s="18"/>
      <c r="L138" s="18"/>
      <c r="M138" s="18"/>
      <c r="N138" s="18"/>
      <c r="O138" s="18"/>
      <c r="P138" s="18"/>
    </row>
    <row r="139" spans="2:16">
      <c r="B139" s="11"/>
      <c r="E139" s="11"/>
      <c r="F139" s="11"/>
      <c r="G139" s="11"/>
      <c r="H139" s="18"/>
      <c r="I139" s="18"/>
      <c r="J139" s="18"/>
      <c r="K139" s="18"/>
      <c r="L139" s="18"/>
      <c r="M139" s="18"/>
      <c r="N139" s="18"/>
      <c r="O139" s="18"/>
      <c r="P139" s="18"/>
    </row>
    <row r="140" spans="2:16">
      <c r="B140" s="11"/>
      <c r="E140" s="11"/>
      <c r="F140" s="11"/>
      <c r="G140" s="11"/>
      <c r="H140" s="18"/>
      <c r="I140" s="18"/>
      <c r="J140" s="18"/>
      <c r="K140" s="18"/>
      <c r="L140" s="18"/>
      <c r="M140" s="18"/>
      <c r="N140" s="18"/>
      <c r="O140" s="18"/>
      <c r="P140" s="18"/>
    </row>
    <row r="141" spans="2:16">
      <c r="B141" s="11"/>
      <c r="E141" s="11"/>
      <c r="F141" s="11"/>
      <c r="G141" s="11"/>
      <c r="H141" s="18"/>
      <c r="I141" s="18"/>
      <c r="J141" s="18"/>
      <c r="K141" s="18"/>
      <c r="L141" s="18"/>
      <c r="M141" s="18"/>
      <c r="N141" s="18"/>
      <c r="O141" s="18"/>
      <c r="P141" s="18"/>
    </row>
    <row r="142" spans="2:16">
      <c r="B142" s="11"/>
      <c r="E142" s="11"/>
      <c r="F142" s="11"/>
      <c r="G142" s="11"/>
      <c r="H142" s="18"/>
      <c r="I142" s="18"/>
      <c r="J142" s="18"/>
      <c r="K142" s="18"/>
      <c r="L142" s="18"/>
      <c r="M142" s="18"/>
      <c r="N142" s="18"/>
      <c r="O142" s="18"/>
      <c r="P142" s="18"/>
    </row>
    <row r="143" spans="2:16">
      <c r="B143" s="11"/>
      <c r="E143" s="11"/>
      <c r="F143" s="11"/>
      <c r="G143" s="11"/>
      <c r="H143" s="18"/>
      <c r="I143" s="18"/>
      <c r="J143" s="18"/>
      <c r="K143" s="18"/>
      <c r="L143" s="18"/>
      <c r="M143" s="18"/>
      <c r="N143" s="18"/>
      <c r="O143" s="18"/>
      <c r="P143" s="18"/>
    </row>
    <row r="144" spans="2:16">
      <c r="B144" s="11"/>
      <c r="E144" s="11"/>
      <c r="F144" s="11"/>
      <c r="G144" s="11"/>
      <c r="H144" s="18"/>
      <c r="I144" s="18"/>
      <c r="J144" s="18"/>
      <c r="K144" s="18"/>
      <c r="L144" s="18"/>
      <c r="M144" s="18"/>
      <c r="N144" s="18"/>
      <c r="O144" s="18"/>
      <c r="P144" s="18"/>
    </row>
    <row r="145" spans="2:16">
      <c r="B145" s="11"/>
      <c r="E145" s="11"/>
      <c r="F145" s="11"/>
      <c r="G145" s="11"/>
      <c r="H145" s="18"/>
      <c r="I145" s="18"/>
      <c r="J145" s="18"/>
      <c r="K145" s="18"/>
      <c r="L145" s="18"/>
      <c r="M145" s="18"/>
      <c r="N145" s="18"/>
      <c r="O145" s="18"/>
      <c r="P145" s="18"/>
    </row>
    <row r="146" spans="2:16">
      <c r="B146" s="11"/>
      <c r="E146" s="11"/>
      <c r="F146" s="11"/>
      <c r="G146" s="11"/>
      <c r="H146" s="18"/>
      <c r="I146" s="18"/>
      <c r="J146" s="18"/>
      <c r="K146" s="18"/>
      <c r="L146" s="18"/>
      <c r="M146" s="18"/>
      <c r="N146" s="18"/>
      <c r="O146" s="18"/>
      <c r="P146" s="18"/>
    </row>
    <row r="147" spans="2:16">
      <c r="B147" s="11"/>
      <c r="E147" s="11"/>
      <c r="F147" s="11"/>
      <c r="G147" s="11"/>
      <c r="H147" s="18"/>
      <c r="I147" s="18"/>
      <c r="J147" s="18"/>
      <c r="K147" s="18"/>
      <c r="L147" s="18"/>
      <c r="M147" s="18"/>
      <c r="N147" s="18"/>
      <c r="O147" s="18"/>
      <c r="P147" s="18"/>
    </row>
    <row r="148" spans="2:16">
      <c r="B148" s="11"/>
      <c r="E148" s="11"/>
      <c r="F148" s="11"/>
      <c r="G148" s="11"/>
      <c r="H148" s="18"/>
      <c r="I148" s="18"/>
      <c r="J148" s="18"/>
      <c r="K148" s="18"/>
      <c r="L148" s="18"/>
      <c r="M148" s="18"/>
      <c r="N148" s="18"/>
      <c r="O148" s="18"/>
      <c r="P148" s="18"/>
    </row>
    <row r="149" spans="2:16">
      <c r="B149" s="11"/>
      <c r="E149" s="11"/>
      <c r="F149" s="11"/>
      <c r="G149" s="11"/>
      <c r="H149" s="18"/>
      <c r="I149" s="18"/>
      <c r="J149" s="18"/>
      <c r="K149" s="18"/>
      <c r="L149" s="18"/>
      <c r="M149" s="18"/>
      <c r="N149" s="18"/>
      <c r="O149" s="18"/>
      <c r="P149" s="18"/>
    </row>
    <row r="150" spans="2:16">
      <c r="B150" s="11"/>
      <c r="E150" s="11"/>
      <c r="F150" s="11"/>
      <c r="G150" s="11"/>
      <c r="H150" s="18"/>
      <c r="I150" s="18"/>
      <c r="J150" s="18"/>
      <c r="K150" s="18"/>
      <c r="L150" s="18"/>
      <c r="M150" s="18"/>
      <c r="N150" s="18"/>
      <c r="O150" s="18"/>
      <c r="P150" s="18"/>
    </row>
    <row r="151" spans="2:16">
      <c r="B151" s="11"/>
      <c r="E151" s="11"/>
      <c r="F151" s="11"/>
      <c r="G151" s="11"/>
      <c r="H151" s="18"/>
      <c r="I151" s="18"/>
      <c r="J151" s="18"/>
      <c r="K151" s="18"/>
      <c r="L151" s="18"/>
      <c r="M151" s="18"/>
      <c r="N151" s="18"/>
      <c r="O151" s="18"/>
      <c r="P151" s="18"/>
    </row>
    <row r="152" spans="2:16">
      <c r="B152" s="11"/>
      <c r="E152" s="11"/>
      <c r="F152" s="11"/>
      <c r="G152" s="11"/>
      <c r="H152" s="18"/>
      <c r="I152" s="18"/>
      <c r="J152" s="18"/>
      <c r="K152" s="18"/>
      <c r="L152" s="18"/>
      <c r="M152" s="18"/>
      <c r="N152" s="18"/>
      <c r="O152" s="18"/>
      <c r="P152" s="18"/>
    </row>
    <row r="153" spans="2:16">
      <c r="B153" s="11"/>
      <c r="E153" s="11"/>
      <c r="F153" s="11"/>
      <c r="G153" s="11"/>
      <c r="H153" s="18"/>
      <c r="I153" s="18"/>
      <c r="J153" s="18"/>
      <c r="K153" s="18"/>
      <c r="L153" s="18"/>
      <c r="M153" s="18"/>
      <c r="N153" s="18"/>
      <c r="O153" s="18"/>
      <c r="P153" s="18"/>
    </row>
    <row r="154" spans="2:16">
      <c r="B154" s="11"/>
      <c r="E154" s="11"/>
      <c r="F154" s="11"/>
      <c r="G154" s="11"/>
      <c r="H154" s="18"/>
      <c r="I154" s="18"/>
      <c r="J154" s="18"/>
      <c r="K154" s="18"/>
      <c r="L154" s="18"/>
      <c r="M154" s="18"/>
      <c r="N154" s="18"/>
      <c r="O154" s="18"/>
      <c r="P154" s="18"/>
    </row>
    <row r="155" spans="2:16">
      <c r="B155" s="11"/>
      <c r="E155" s="11"/>
      <c r="F155" s="11"/>
      <c r="G155" s="11"/>
      <c r="H155" s="18"/>
      <c r="I155" s="18"/>
      <c r="J155" s="18"/>
      <c r="K155" s="18"/>
      <c r="L155" s="18"/>
      <c r="M155" s="18"/>
      <c r="N155" s="18"/>
      <c r="O155" s="18"/>
      <c r="P155" s="18"/>
    </row>
    <row r="156" spans="2:16">
      <c r="B156" s="11"/>
      <c r="E156" s="11"/>
      <c r="F156" s="11"/>
      <c r="G156" s="11"/>
      <c r="H156" s="18"/>
      <c r="I156" s="18"/>
      <c r="J156" s="18"/>
      <c r="K156" s="18"/>
      <c r="L156" s="18"/>
      <c r="M156" s="18"/>
      <c r="N156" s="18"/>
      <c r="O156" s="18"/>
      <c r="P156" s="18"/>
    </row>
    <row r="157" spans="2:16">
      <c r="B157" s="11"/>
      <c r="E157" s="11"/>
      <c r="F157" s="11"/>
      <c r="G157" s="11"/>
      <c r="H157" s="18"/>
      <c r="I157" s="18"/>
      <c r="J157" s="18"/>
      <c r="K157" s="18"/>
      <c r="L157" s="18"/>
      <c r="M157" s="18"/>
      <c r="N157" s="18"/>
      <c r="O157" s="18"/>
      <c r="P157" s="18"/>
    </row>
    <row r="158" spans="2:16">
      <c r="B158" s="11"/>
      <c r="E158" s="11"/>
      <c r="F158" s="11"/>
      <c r="G158" s="11"/>
      <c r="H158" s="18"/>
      <c r="I158" s="18"/>
      <c r="J158" s="18"/>
      <c r="K158" s="18"/>
      <c r="L158" s="18"/>
      <c r="M158" s="18"/>
      <c r="N158" s="18"/>
      <c r="O158" s="18"/>
      <c r="P158" s="18"/>
    </row>
    <row r="159" spans="2:16">
      <c r="B159" s="11"/>
      <c r="E159" s="11"/>
      <c r="F159" s="11"/>
      <c r="G159" s="11"/>
      <c r="H159" s="18"/>
      <c r="I159" s="18"/>
      <c r="J159" s="18"/>
      <c r="K159" s="18"/>
      <c r="L159" s="18"/>
      <c r="M159" s="18"/>
      <c r="N159" s="18"/>
      <c r="O159" s="18"/>
      <c r="P159" s="18"/>
    </row>
    <row r="160" spans="2:16">
      <c r="B160" s="11"/>
      <c r="E160" s="11"/>
      <c r="F160" s="11"/>
      <c r="G160" s="11"/>
      <c r="H160" s="18"/>
      <c r="I160" s="18"/>
      <c r="J160" s="18"/>
      <c r="K160" s="18"/>
      <c r="L160" s="18"/>
      <c r="M160" s="18"/>
      <c r="N160" s="18"/>
      <c r="O160" s="18"/>
      <c r="P160" s="18"/>
    </row>
    <row r="161" spans="2:16">
      <c r="B161" s="11"/>
      <c r="E161" s="11"/>
      <c r="F161" s="11"/>
      <c r="G161" s="11"/>
      <c r="H161" s="18"/>
      <c r="I161" s="18"/>
      <c r="J161" s="18"/>
      <c r="K161" s="18"/>
      <c r="L161" s="18"/>
      <c r="M161" s="18"/>
      <c r="N161" s="18"/>
      <c r="O161" s="18"/>
      <c r="P161" s="18"/>
    </row>
    <row r="162" spans="2:16">
      <c r="B162" s="11"/>
      <c r="E162" s="11"/>
      <c r="F162" s="11"/>
      <c r="G162" s="11"/>
      <c r="H162" s="18"/>
      <c r="I162" s="18"/>
      <c r="J162" s="18"/>
      <c r="K162" s="18"/>
      <c r="L162" s="18"/>
      <c r="M162" s="18"/>
      <c r="N162" s="18"/>
      <c r="O162" s="18"/>
      <c r="P162" s="18"/>
    </row>
    <row r="163" spans="2:16">
      <c r="B163" s="11"/>
      <c r="E163" s="11"/>
      <c r="F163" s="11"/>
      <c r="G163" s="11"/>
      <c r="H163" s="18"/>
      <c r="I163" s="18"/>
      <c r="J163" s="18"/>
      <c r="K163" s="18"/>
      <c r="L163" s="18"/>
      <c r="M163" s="18"/>
      <c r="N163" s="18"/>
      <c r="O163" s="18"/>
      <c r="P163" s="18"/>
    </row>
    <row r="164" spans="2:16">
      <c r="B164" s="11"/>
      <c r="E164" s="11"/>
      <c r="F164" s="11"/>
      <c r="G164" s="11"/>
      <c r="H164" s="18"/>
      <c r="I164" s="18"/>
      <c r="J164" s="18"/>
      <c r="K164" s="18"/>
      <c r="L164" s="18"/>
      <c r="M164" s="18"/>
      <c r="N164" s="18"/>
      <c r="O164" s="18"/>
      <c r="P164" s="18"/>
    </row>
    <row r="165" spans="2:16">
      <c r="B165" s="11"/>
      <c r="E165" s="11"/>
      <c r="F165" s="11"/>
      <c r="G165" s="11"/>
      <c r="H165" s="18"/>
      <c r="I165" s="18"/>
      <c r="J165" s="18"/>
      <c r="K165" s="18"/>
      <c r="L165" s="18"/>
      <c r="M165" s="18"/>
      <c r="N165" s="18"/>
      <c r="O165" s="18"/>
      <c r="P165" s="18"/>
    </row>
    <row r="166" spans="2:16">
      <c r="B166" s="11"/>
      <c r="E166" s="11"/>
      <c r="F166" s="11"/>
      <c r="G166" s="11"/>
      <c r="H166" s="18"/>
      <c r="I166" s="18"/>
      <c r="J166" s="18"/>
      <c r="K166" s="18"/>
      <c r="L166" s="18"/>
      <c r="M166" s="18"/>
      <c r="N166" s="18"/>
      <c r="O166" s="18"/>
      <c r="P166" s="18"/>
    </row>
    <row r="167" spans="2:16">
      <c r="B167" s="11"/>
      <c r="E167" s="11"/>
      <c r="F167" s="11"/>
      <c r="G167" s="11"/>
      <c r="H167" s="18"/>
      <c r="I167" s="18"/>
      <c r="J167" s="18"/>
      <c r="K167" s="18"/>
      <c r="L167" s="18"/>
      <c r="M167" s="18"/>
      <c r="N167" s="18"/>
      <c r="O167" s="18"/>
      <c r="P167" s="18"/>
    </row>
    <row r="168" spans="2:16">
      <c r="B168" s="11"/>
      <c r="E168" s="11"/>
      <c r="F168" s="11"/>
      <c r="G168" s="11"/>
      <c r="H168" s="18"/>
      <c r="I168" s="18"/>
      <c r="J168" s="18"/>
      <c r="K168" s="18"/>
      <c r="L168" s="18"/>
      <c r="M168" s="18"/>
      <c r="N168" s="18"/>
      <c r="O168" s="18"/>
      <c r="P168" s="18"/>
    </row>
    <row r="169" spans="2:16">
      <c r="B169" s="11"/>
      <c r="E169" s="11"/>
      <c r="F169" s="11"/>
      <c r="G169" s="11"/>
      <c r="H169" s="18"/>
      <c r="I169" s="18"/>
      <c r="J169" s="18"/>
      <c r="K169" s="18"/>
      <c r="L169" s="18"/>
      <c r="M169" s="18"/>
      <c r="N169" s="18"/>
      <c r="O169" s="18"/>
      <c r="P169" s="18"/>
    </row>
    <row r="170" spans="2:16">
      <c r="B170" s="11"/>
      <c r="E170" s="11"/>
      <c r="F170" s="11"/>
      <c r="G170" s="11"/>
      <c r="H170" s="18"/>
      <c r="I170" s="18"/>
      <c r="J170" s="18"/>
      <c r="K170" s="18"/>
      <c r="L170" s="18"/>
      <c r="M170" s="18"/>
      <c r="N170" s="18"/>
      <c r="O170" s="18"/>
      <c r="P170" s="18"/>
    </row>
    <row r="171" spans="2:16">
      <c r="B171" s="11"/>
      <c r="E171" s="11"/>
      <c r="F171" s="11"/>
      <c r="G171" s="11"/>
      <c r="H171" s="18"/>
      <c r="I171" s="18"/>
      <c r="J171" s="18"/>
      <c r="K171" s="18"/>
      <c r="L171" s="18"/>
      <c r="M171" s="18"/>
      <c r="N171" s="18"/>
      <c r="O171" s="18"/>
      <c r="P171" s="18"/>
    </row>
    <row r="172" spans="2:16">
      <c r="B172" s="11"/>
      <c r="E172" s="11"/>
      <c r="F172" s="11"/>
      <c r="G172" s="11"/>
      <c r="H172" s="18"/>
      <c r="I172" s="18"/>
      <c r="J172" s="18"/>
      <c r="K172" s="18"/>
      <c r="L172" s="18"/>
      <c r="M172" s="18"/>
      <c r="N172" s="18"/>
      <c r="O172" s="18"/>
      <c r="P172" s="18"/>
    </row>
    <row r="173" spans="2:16">
      <c r="B173" s="11"/>
      <c r="E173" s="11"/>
      <c r="F173" s="11"/>
      <c r="G173" s="11"/>
      <c r="H173" s="18"/>
      <c r="I173" s="18"/>
      <c r="J173" s="18"/>
      <c r="K173" s="18"/>
      <c r="L173" s="18"/>
      <c r="M173" s="18"/>
      <c r="N173" s="18"/>
      <c r="O173" s="18"/>
      <c r="P173" s="18"/>
    </row>
    <row r="174" spans="2:16">
      <c r="B174" s="11"/>
      <c r="E174" s="11"/>
      <c r="F174" s="11"/>
      <c r="G174" s="11"/>
      <c r="H174" s="18"/>
      <c r="I174" s="18"/>
      <c r="J174" s="18"/>
      <c r="K174" s="18"/>
      <c r="L174" s="18"/>
      <c r="M174" s="18"/>
      <c r="N174" s="18"/>
      <c r="O174" s="18"/>
      <c r="P174" s="18"/>
    </row>
    <row r="175" spans="2:16">
      <c r="B175" s="11"/>
      <c r="E175" s="11"/>
      <c r="F175" s="11"/>
      <c r="G175" s="11"/>
      <c r="H175" s="18"/>
      <c r="I175" s="18"/>
      <c r="J175" s="18"/>
      <c r="K175" s="18"/>
      <c r="L175" s="18"/>
      <c r="M175" s="18"/>
      <c r="N175" s="18"/>
      <c r="O175" s="18"/>
      <c r="P175" s="18"/>
    </row>
    <row r="176" spans="2:16">
      <c r="B176" s="11"/>
      <c r="E176" s="11"/>
      <c r="F176" s="11"/>
      <c r="G176" s="11"/>
      <c r="H176" s="18"/>
      <c r="I176" s="18"/>
      <c r="J176" s="18"/>
      <c r="K176" s="18"/>
      <c r="L176" s="18"/>
      <c r="M176" s="18"/>
      <c r="N176" s="18"/>
      <c r="O176" s="18"/>
      <c r="P176" s="18"/>
    </row>
    <row r="177" spans="2:16">
      <c r="B177" s="11"/>
      <c r="E177" s="11"/>
      <c r="F177" s="11"/>
      <c r="G177" s="11"/>
      <c r="H177" s="18"/>
      <c r="I177" s="18"/>
      <c r="J177" s="18"/>
      <c r="K177" s="18"/>
      <c r="L177" s="18"/>
      <c r="M177" s="18"/>
      <c r="N177" s="18"/>
      <c r="O177" s="18"/>
      <c r="P177" s="18"/>
    </row>
    <row r="178" spans="2:16">
      <c r="B178" s="11"/>
      <c r="E178" s="11"/>
      <c r="F178" s="11"/>
      <c r="G178" s="11"/>
      <c r="H178" s="18"/>
      <c r="I178" s="18"/>
      <c r="J178" s="18"/>
      <c r="K178" s="18"/>
      <c r="L178" s="18"/>
      <c r="M178" s="18"/>
      <c r="N178" s="18"/>
      <c r="O178" s="18"/>
      <c r="P178" s="18"/>
    </row>
    <row r="179" spans="2:16">
      <c r="B179" s="11"/>
      <c r="E179" s="11"/>
      <c r="F179" s="11"/>
      <c r="G179" s="11"/>
      <c r="H179" s="18"/>
      <c r="I179" s="18"/>
      <c r="J179" s="18"/>
      <c r="K179" s="18"/>
      <c r="L179" s="18"/>
      <c r="M179" s="18"/>
      <c r="N179" s="18"/>
      <c r="O179" s="18"/>
      <c r="P179" s="18"/>
    </row>
    <row r="180" spans="2:16">
      <c r="B180" s="11"/>
      <c r="E180" s="11"/>
      <c r="F180" s="11"/>
      <c r="G180" s="11"/>
      <c r="H180" s="18"/>
      <c r="I180" s="18"/>
      <c r="J180" s="18"/>
      <c r="K180" s="18"/>
      <c r="L180" s="18"/>
      <c r="M180" s="18"/>
      <c r="N180" s="18"/>
      <c r="O180" s="18"/>
      <c r="P180" s="18"/>
    </row>
    <row r="181" spans="2:16">
      <c r="B181" s="11"/>
      <c r="E181" s="11"/>
      <c r="F181" s="11"/>
      <c r="G181" s="11"/>
      <c r="H181" s="18"/>
      <c r="I181" s="18"/>
      <c r="J181" s="18"/>
      <c r="K181" s="18"/>
      <c r="L181" s="18"/>
      <c r="M181" s="18"/>
      <c r="N181" s="18"/>
      <c r="O181" s="18"/>
      <c r="P181" s="18"/>
    </row>
    <row r="182" spans="2:16">
      <c r="B182" s="11"/>
      <c r="E182" s="11"/>
      <c r="F182" s="11"/>
      <c r="G182" s="11"/>
      <c r="H182" s="18"/>
      <c r="I182" s="18"/>
      <c r="J182" s="18"/>
      <c r="K182" s="18"/>
      <c r="L182" s="18"/>
      <c r="M182" s="18"/>
      <c r="N182" s="18"/>
      <c r="O182" s="18"/>
      <c r="P182" s="18"/>
    </row>
    <row r="183" spans="2:16">
      <c r="B183" s="11"/>
      <c r="E183" s="11"/>
      <c r="F183" s="11"/>
      <c r="G183" s="11"/>
      <c r="H183" s="18"/>
      <c r="I183" s="18"/>
      <c r="J183" s="18"/>
      <c r="K183" s="18"/>
      <c r="L183" s="18"/>
      <c r="M183" s="18"/>
      <c r="N183" s="18"/>
      <c r="O183" s="18"/>
      <c r="P183" s="18"/>
    </row>
    <row r="184" spans="2:16">
      <c r="B184" s="11"/>
      <c r="E184" s="11"/>
      <c r="F184" s="11"/>
      <c r="G184" s="11"/>
      <c r="H184" s="18"/>
      <c r="I184" s="18"/>
      <c r="J184" s="18"/>
      <c r="K184" s="18"/>
      <c r="L184" s="18"/>
      <c r="M184" s="18"/>
      <c r="N184" s="18"/>
      <c r="O184" s="18"/>
      <c r="P184" s="18"/>
    </row>
    <row r="185" spans="2:16">
      <c r="B185" s="11"/>
      <c r="E185" s="11"/>
      <c r="F185" s="11"/>
      <c r="G185" s="11"/>
      <c r="H185" s="18"/>
      <c r="I185" s="18"/>
      <c r="J185" s="18"/>
      <c r="K185" s="18"/>
      <c r="L185" s="18"/>
      <c r="M185" s="18"/>
      <c r="N185" s="18"/>
      <c r="O185" s="18"/>
      <c r="P185" s="18"/>
    </row>
    <row r="186" spans="2:16">
      <c r="B186" s="11"/>
      <c r="E186" s="11"/>
      <c r="F186" s="11"/>
      <c r="G186" s="11"/>
      <c r="H186" s="18"/>
      <c r="I186" s="18"/>
      <c r="J186" s="18"/>
      <c r="K186" s="18"/>
      <c r="L186" s="18"/>
      <c r="M186" s="18"/>
      <c r="N186" s="18"/>
      <c r="O186" s="18"/>
      <c r="P186" s="18"/>
    </row>
    <row r="187" spans="2:16">
      <c r="B187" s="11"/>
      <c r="E187" s="11"/>
      <c r="F187" s="11"/>
      <c r="G187" s="11"/>
      <c r="H187" s="18"/>
      <c r="I187" s="18"/>
      <c r="J187" s="18"/>
      <c r="K187" s="18"/>
      <c r="L187" s="18"/>
      <c r="M187" s="18"/>
      <c r="N187" s="18"/>
      <c r="O187" s="18"/>
      <c r="P187" s="18"/>
    </row>
    <row r="188" spans="2:16">
      <c r="B188" s="11"/>
      <c r="E188" s="11"/>
      <c r="F188" s="11"/>
      <c r="G188" s="11"/>
      <c r="H188" s="18"/>
      <c r="I188" s="18"/>
      <c r="J188" s="18"/>
      <c r="K188" s="18"/>
      <c r="L188" s="18"/>
      <c r="M188" s="18"/>
      <c r="N188" s="18"/>
      <c r="O188" s="18"/>
      <c r="P188" s="18"/>
    </row>
    <row r="189" spans="2:16">
      <c r="B189" s="11"/>
      <c r="E189" s="11"/>
      <c r="F189" s="11"/>
      <c r="G189" s="11"/>
      <c r="H189" s="18"/>
      <c r="I189" s="18"/>
      <c r="J189" s="18"/>
      <c r="K189" s="18"/>
      <c r="L189" s="18"/>
      <c r="M189" s="18"/>
      <c r="N189" s="18"/>
      <c r="O189" s="18"/>
      <c r="P189" s="18"/>
    </row>
    <row r="190" spans="2:16">
      <c r="B190" s="11"/>
      <c r="E190" s="11"/>
      <c r="F190" s="11"/>
      <c r="G190" s="11"/>
      <c r="H190" s="18"/>
      <c r="I190" s="18"/>
      <c r="J190" s="18"/>
      <c r="K190" s="18"/>
      <c r="L190" s="18"/>
      <c r="M190" s="18"/>
      <c r="N190" s="18"/>
      <c r="O190" s="18"/>
      <c r="P190" s="18"/>
    </row>
    <row r="191" spans="2:16">
      <c r="B191" s="11"/>
      <c r="E191" s="11"/>
      <c r="F191" s="11"/>
      <c r="G191" s="11"/>
      <c r="H191" s="18"/>
      <c r="I191" s="18"/>
      <c r="J191" s="18"/>
      <c r="K191" s="18"/>
      <c r="L191" s="18"/>
      <c r="M191" s="18"/>
      <c r="N191" s="18"/>
      <c r="O191" s="18"/>
      <c r="P191" s="18"/>
    </row>
    <row r="192" spans="2:16">
      <c r="B192" s="11"/>
      <c r="E192" s="11"/>
      <c r="F192" s="11"/>
      <c r="G192" s="11"/>
      <c r="H192" s="18"/>
      <c r="I192" s="18"/>
      <c r="J192" s="18"/>
      <c r="K192" s="18"/>
      <c r="L192" s="18"/>
      <c r="M192" s="18"/>
      <c r="N192" s="18"/>
      <c r="O192" s="18"/>
      <c r="P192" s="18"/>
    </row>
    <row r="193" spans="2:16">
      <c r="B193" s="11"/>
      <c r="E193" s="11"/>
      <c r="F193" s="11"/>
      <c r="G193" s="11"/>
      <c r="H193" s="18"/>
      <c r="I193" s="18"/>
      <c r="J193" s="18"/>
      <c r="K193" s="18"/>
      <c r="L193" s="18"/>
      <c r="M193" s="18"/>
      <c r="N193" s="18"/>
      <c r="O193" s="18"/>
      <c r="P193" s="18"/>
    </row>
    <row r="194" spans="2:16">
      <c r="B194" s="11"/>
      <c r="E194" s="11"/>
      <c r="F194" s="11"/>
      <c r="G194" s="11"/>
      <c r="H194" s="18"/>
      <c r="I194" s="18"/>
      <c r="J194" s="18"/>
      <c r="K194" s="18"/>
      <c r="L194" s="18"/>
      <c r="M194" s="18"/>
      <c r="N194" s="18"/>
      <c r="O194" s="18"/>
      <c r="P194" s="18"/>
    </row>
    <row r="195" spans="2:16">
      <c r="B195" s="11"/>
      <c r="E195" s="11"/>
      <c r="F195" s="11"/>
      <c r="G195" s="11"/>
      <c r="H195" s="18"/>
      <c r="I195" s="18"/>
      <c r="J195" s="18"/>
      <c r="K195" s="18"/>
      <c r="L195" s="18"/>
      <c r="M195" s="18"/>
      <c r="N195" s="18"/>
      <c r="O195" s="18"/>
      <c r="P195" s="18"/>
    </row>
    <row r="196" spans="2:16">
      <c r="B196" s="11"/>
      <c r="E196" s="11"/>
      <c r="F196" s="11"/>
      <c r="G196" s="11"/>
      <c r="H196" s="18"/>
      <c r="I196" s="18"/>
      <c r="J196" s="18"/>
      <c r="K196" s="18"/>
      <c r="L196" s="18"/>
      <c r="M196" s="18"/>
      <c r="N196" s="18"/>
      <c r="O196" s="18"/>
      <c r="P196" s="18"/>
    </row>
    <row r="197" spans="2:16">
      <c r="B197" s="11"/>
      <c r="E197" s="11"/>
      <c r="F197" s="11"/>
      <c r="G197" s="11"/>
      <c r="H197" s="18"/>
      <c r="I197" s="18"/>
      <c r="J197" s="18"/>
      <c r="K197" s="18"/>
      <c r="L197" s="18"/>
      <c r="M197" s="18"/>
      <c r="N197" s="18"/>
      <c r="O197" s="18"/>
      <c r="P197" s="18"/>
    </row>
    <row r="198" spans="2:16">
      <c r="B198" s="11"/>
      <c r="E198" s="11"/>
      <c r="F198" s="11"/>
      <c r="G198" s="11"/>
      <c r="H198" s="18"/>
      <c r="I198" s="18"/>
      <c r="J198" s="18"/>
      <c r="K198" s="18"/>
      <c r="L198" s="18"/>
      <c r="M198" s="18"/>
      <c r="N198" s="18"/>
      <c r="O198" s="18"/>
      <c r="P198" s="18"/>
    </row>
    <row r="199" spans="2:16">
      <c r="B199" s="11"/>
      <c r="E199" s="11"/>
      <c r="F199" s="11"/>
      <c r="G199" s="11"/>
      <c r="H199" s="18"/>
      <c r="I199" s="18"/>
      <c r="J199" s="18"/>
      <c r="K199" s="18"/>
      <c r="L199" s="18"/>
      <c r="M199" s="18"/>
      <c r="N199" s="18"/>
      <c r="O199" s="18"/>
      <c r="P199" s="18"/>
    </row>
    <row r="200" spans="2:16">
      <c r="B200" s="11"/>
      <c r="E200" s="11"/>
      <c r="F200" s="11"/>
      <c r="G200" s="11"/>
      <c r="H200" s="18"/>
      <c r="I200" s="18"/>
      <c r="J200" s="18"/>
      <c r="K200" s="18"/>
      <c r="L200" s="18"/>
      <c r="M200" s="18"/>
      <c r="N200" s="18"/>
      <c r="O200" s="18"/>
      <c r="P200" s="18"/>
    </row>
    <row r="201" spans="2:16">
      <c r="B201" s="11"/>
      <c r="E201" s="11"/>
      <c r="F201" s="11"/>
      <c r="G201" s="11"/>
      <c r="H201" s="18"/>
      <c r="I201" s="18"/>
      <c r="J201" s="18"/>
      <c r="K201" s="18"/>
      <c r="L201" s="18"/>
      <c r="M201" s="18"/>
      <c r="N201" s="18"/>
      <c r="O201" s="18"/>
      <c r="P201" s="18"/>
    </row>
    <row r="202" spans="2:16">
      <c r="B202" s="11"/>
      <c r="E202" s="11"/>
      <c r="F202" s="11"/>
      <c r="G202" s="11"/>
      <c r="H202" s="18"/>
      <c r="I202" s="18"/>
      <c r="J202" s="18"/>
      <c r="K202" s="18"/>
      <c r="L202" s="18"/>
      <c r="M202" s="18"/>
      <c r="N202" s="18"/>
      <c r="O202" s="18"/>
      <c r="P202" s="18"/>
    </row>
    <row r="203" spans="2:16">
      <c r="B203" s="11"/>
      <c r="E203" s="11"/>
      <c r="F203" s="11"/>
      <c r="G203" s="11"/>
      <c r="H203" s="18"/>
      <c r="I203" s="18"/>
      <c r="J203" s="18"/>
      <c r="K203" s="18"/>
      <c r="L203" s="18"/>
      <c r="M203" s="18"/>
      <c r="N203" s="18"/>
      <c r="O203" s="18"/>
      <c r="P203" s="18"/>
    </row>
    <row r="204" spans="2:16">
      <c r="B204" s="11"/>
      <c r="E204" s="11"/>
      <c r="F204" s="11"/>
      <c r="G204" s="11"/>
      <c r="H204" s="18"/>
      <c r="I204" s="18"/>
      <c r="J204" s="18"/>
      <c r="K204" s="18"/>
      <c r="L204" s="18"/>
      <c r="M204" s="18"/>
      <c r="N204" s="18"/>
      <c r="O204" s="18"/>
      <c r="P204" s="18"/>
    </row>
    <row r="205" spans="2:16">
      <c r="B205" s="11"/>
      <c r="E205" s="11"/>
      <c r="F205" s="11"/>
      <c r="G205" s="11"/>
      <c r="H205" s="18"/>
      <c r="I205" s="18"/>
      <c r="J205" s="18"/>
      <c r="K205" s="18"/>
      <c r="L205" s="18"/>
      <c r="M205" s="18"/>
      <c r="N205" s="18"/>
      <c r="O205" s="18"/>
      <c r="P205" s="18"/>
    </row>
    <row r="206" spans="2:16">
      <c r="B206" s="11"/>
      <c r="E206" s="11"/>
      <c r="F206" s="11"/>
      <c r="G206" s="11"/>
      <c r="H206" s="18"/>
      <c r="I206" s="18"/>
      <c r="J206" s="18"/>
      <c r="K206" s="18"/>
      <c r="L206" s="18"/>
      <c r="M206" s="18"/>
      <c r="N206" s="18"/>
      <c r="O206" s="18"/>
      <c r="P206" s="18"/>
    </row>
    <row r="207" spans="2:16">
      <c r="B207" s="11"/>
      <c r="E207" s="11"/>
      <c r="F207" s="11"/>
      <c r="G207" s="11"/>
      <c r="H207" s="18"/>
      <c r="I207" s="18"/>
      <c r="J207" s="18"/>
      <c r="K207" s="18"/>
      <c r="L207" s="18"/>
      <c r="M207" s="18"/>
      <c r="N207" s="18"/>
      <c r="O207" s="18"/>
      <c r="P207" s="18"/>
    </row>
    <row r="208" spans="2:16">
      <c r="B208" s="11"/>
      <c r="E208" s="11"/>
      <c r="F208" s="11"/>
      <c r="G208" s="11"/>
      <c r="H208" s="18"/>
      <c r="I208" s="18"/>
      <c r="J208" s="18"/>
      <c r="K208" s="18"/>
      <c r="L208" s="18"/>
      <c r="M208" s="18"/>
      <c r="N208" s="18"/>
      <c r="O208" s="18"/>
      <c r="P208" s="18"/>
    </row>
    <row r="209" spans="2:16">
      <c r="B209" s="11"/>
      <c r="E209" s="11"/>
      <c r="F209" s="11"/>
      <c r="G209" s="11"/>
      <c r="H209" s="18"/>
      <c r="I209" s="18"/>
      <c r="J209" s="18"/>
      <c r="K209" s="18"/>
      <c r="L209" s="18"/>
      <c r="M209" s="18"/>
      <c r="N209" s="18"/>
      <c r="O209" s="18"/>
      <c r="P209" s="18"/>
    </row>
    <row r="210" spans="2:16">
      <c r="B210" s="11"/>
      <c r="E210" s="11"/>
      <c r="F210" s="11"/>
      <c r="G210" s="11"/>
      <c r="H210" s="18"/>
      <c r="I210" s="18"/>
      <c r="J210" s="18"/>
      <c r="K210" s="18"/>
      <c r="L210" s="18"/>
      <c r="M210" s="18"/>
      <c r="N210" s="18"/>
      <c r="O210" s="18"/>
      <c r="P210" s="18"/>
    </row>
    <row r="211" spans="2:16">
      <c r="B211" s="11"/>
      <c r="E211" s="11"/>
      <c r="F211" s="11"/>
      <c r="G211" s="11"/>
      <c r="H211" s="18"/>
      <c r="I211" s="18"/>
      <c r="J211" s="18"/>
      <c r="K211" s="18"/>
      <c r="L211" s="18"/>
      <c r="M211" s="18"/>
      <c r="N211" s="18"/>
      <c r="O211" s="18"/>
      <c r="P211" s="18"/>
    </row>
    <row r="212" spans="2:16">
      <c r="B212" s="11"/>
      <c r="E212" s="11"/>
      <c r="F212" s="11"/>
      <c r="G212" s="11"/>
      <c r="H212" s="18"/>
      <c r="I212" s="18"/>
      <c r="J212" s="18"/>
      <c r="K212" s="18"/>
      <c r="L212" s="18"/>
      <c r="M212" s="18"/>
      <c r="N212" s="18"/>
      <c r="O212" s="18"/>
      <c r="P212" s="18"/>
    </row>
    <row r="213" spans="2:16">
      <c r="B213" s="11"/>
      <c r="E213" s="11"/>
      <c r="F213" s="11"/>
      <c r="G213" s="11"/>
      <c r="H213" s="18"/>
      <c r="I213" s="18"/>
      <c r="J213" s="18"/>
      <c r="K213" s="18"/>
      <c r="L213" s="18"/>
      <c r="M213" s="18"/>
      <c r="N213" s="18"/>
      <c r="O213" s="18"/>
      <c r="P213" s="18"/>
    </row>
    <row r="214" spans="2:16">
      <c r="B214" s="11"/>
      <c r="E214" s="11"/>
      <c r="F214" s="11"/>
      <c r="G214" s="11"/>
      <c r="H214" s="18"/>
      <c r="I214" s="18"/>
      <c r="J214" s="18"/>
      <c r="K214" s="18"/>
      <c r="L214" s="18"/>
      <c r="M214" s="18"/>
      <c r="N214" s="18"/>
      <c r="O214" s="18"/>
      <c r="P214" s="18"/>
    </row>
    <row r="215" spans="2:16">
      <c r="B215" s="11"/>
      <c r="E215" s="11"/>
      <c r="F215" s="11"/>
      <c r="G215" s="11"/>
      <c r="H215" s="18"/>
      <c r="I215" s="18"/>
      <c r="J215" s="18"/>
      <c r="K215" s="18"/>
      <c r="L215" s="18"/>
      <c r="M215" s="18"/>
      <c r="N215" s="18"/>
      <c r="O215" s="18"/>
      <c r="P215" s="18"/>
    </row>
    <row r="216" spans="2:16">
      <c r="B216" s="11"/>
      <c r="E216" s="11"/>
      <c r="F216" s="11"/>
      <c r="G216" s="11"/>
      <c r="H216" s="18"/>
      <c r="I216" s="18"/>
      <c r="J216" s="18"/>
      <c r="K216" s="18"/>
      <c r="L216" s="18"/>
      <c r="M216" s="18"/>
      <c r="N216" s="18"/>
      <c r="O216" s="18"/>
      <c r="P216" s="18"/>
    </row>
    <row r="217" spans="2:16">
      <c r="B217" s="11"/>
      <c r="E217" s="11"/>
      <c r="F217" s="11"/>
      <c r="G217" s="11"/>
      <c r="H217" s="18"/>
      <c r="I217" s="18"/>
      <c r="J217" s="18"/>
      <c r="K217" s="18"/>
      <c r="L217" s="18"/>
      <c r="M217" s="18"/>
      <c r="N217" s="18"/>
      <c r="O217" s="18"/>
      <c r="P217" s="18"/>
    </row>
    <row r="218" spans="2:16">
      <c r="B218" s="11"/>
      <c r="E218" s="11"/>
      <c r="F218" s="11"/>
      <c r="G218" s="11"/>
      <c r="H218" s="18"/>
      <c r="I218" s="18"/>
      <c r="J218" s="18"/>
      <c r="K218" s="18"/>
      <c r="L218" s="18"/>
      <c r="M218" s="18"/>
      <c r="N218" s="18"/>
      <c r="O218" s="18"/>
      <c r="P218" s="18"/>
    </row>
    <row r="219" spans="2:16">
      <c r="B219" s="11"/>
      <c r="E219" s="11"/>
      <c r="F219" s="11"/>
      <c r="G219" s="11"/>
      <c r="H219" s="18"/>
      <c r="I219" s="18"/>
      <c r="J219" s="18"/>
      <c r="K219" s="18"/>
      <c r="L219" s="18"/>
      <c r="M219" s="18"/>
      <c r="N219" s="18"/>
      <c r="O219" s="18"/>
      <c r="P219" s="18"/>
    </row>
    <row r="220" spans="2:16">
      <c r="B220" s="11"/>
      <c r="E220" s="11"/>
      <c r="F220" s="11"/>
      <c r="G220" s="11"/>
      <c r="H220" s="18"/>
      <c r="I220" s="18"/>
      <c r="J220" s="18"/>
      <c r="K220" s="18"/>
      <c r="L220" s="18"/>
      <c r="M220" s="18"/>
      <c r="N220" s="18"/>
      <c r="O220" s="18"/>
      <c r="P220" s="18"/>
    </row>
    <row r="221" spans="2:16">
      <c r="B221" s="11"/>
      <c r="E221" s="11"/>
      <c r="F221" s="11"/>
      <c r="G221" s="11"/>
      <c r="H221" s="18"/>
      <c r="I221" s="18"/>
      <c r="J221" s="18"/>
      <c r="K221" s="18"/>
      <c r="L221" s="18"/>
      <c r="M221" s="18"/>
      <c r="N221" s="18"/>
      <c r="O221" s="18"/>
      <c r="P221" s="18"/>
    </row>
    <row r="222" spans="2:16">
      <c r="B222" s="11"/>
      <c r="E222" s="11"/>
      <c r="F222" s="11"/>
      <c r="G222" s="11"/>
      <c r="H222" s="18"/>
      <c r="I222" s="18"/>
      <c r="J222" s="18"/>
      <c r="K222" s="18"/>
      <c r="L222" s="18"/>
      <c r="M222" s="18"/>
      <c r="N222" s="18"/>
      <c r="O222" s="18"/>
      <c r="P222" s="18"/>
    </row>
    <row r="223" spans="2:16">
      <c r="B223" s="11"/>
      <c r="E223" s="11"/>
      <c r="F223" s="11"/>
      <c r="G223" s="11"/>
      <c r="H223" s="18"/>
      <c r="I223" s="18"/>
      <c r="J223" s="18"/>
      <c r="K223" s="18"/>
      <c r="L223" s="18"/>
      <c r="M223" s="18"/>
      <c r="N223" s="18"/>
      <c r="O223" s="18"/>
      <c r="P223" s="18"/>
    </row>
    <row r="224" spans="2:16">
      <c r="B224" s="11"/>
      <c r="E224" s="11"/>
      <c r="F224" s="11"/>
      <c r="G224" s="11"/>
      <c r="H224" s="18"/>
      <c r="I224" s="18"/>
      <c r="J224" s="18"/>
      <c r="K224" s="18"/>
      <c r="L224" s="18"/>
      <c r="M224" s="18"/>
      <c r="N224" s="18"/>
      <c r="O224" s="18"/>
      <c r="P224" s="18"/>
    </row>
    <row r="225" spans="2:16">
      <c r="B225" s="11"/>
      <c r="E225" s="11"/>
      <c r="F225" s="11"/>
      <c r="G225" s="11"/>
      <c r="H225" s="18"/>
      <c r="I225" s="18"/>
      <c r="J225" s="18"/>
      <c r="K225" s="18"/>
      <c r="L225" s="18"/>
      <c r="M225" s="18"/>
      <c r="N225" s="18"/>
      <c r="O225" s="18"/>
      <c r="P225" s="18"/>
    </row>
    <row r="226" spans="2:16">
      <c r="B226" s="11"/>
      <c r="E226" s="11"/>
      <c r="F226" s="11"/>
      <c r="G226" s="11"/>
      <c r="H226" s="18"/>
      <c r="I226" s="18"/>
      <c r="J226" s="18"/>
      <c r="K226" s="18"/>
      <c r="L226" s="18"/>
      <c r="M226" s="18"/>
      <c r="N226" s="18"/>
      <c r="O226" s="18"/>
      <c r="P226" s="18"/>
    </row>
    <row r="227" spans="2:16">
      <c r="B227" s="11"/>
      <c r="E227" s="11"/>
      <c r="F227" s="11"/>
      <c r="G227" s="11"/>
      <c r="H227" s="18"/>
      <c r="I227" s="18"/>
      <c r="J227" s="18"/>
      <c r="K227" s="18"/>
      <c r="L227" s="18"/>
      <c r="M227" s="18"/>
      <c r="N227" s="18"/>
      <c r="O227" s="18"/>
      <c r="P227" s="18"/>
    </row>
    <row r="228" spans="2:16">
      <c r="B228" s="11"/>
      <c r="E228" s="11"/>
      <c r="F228" s="11"/>
      <c r="G228" s="11"/>
      <c r="H228" s="18"/>
      <c r="I228" s="18"/>
      <c r="J228" s="18"/>
      <c r="K228" s="18"/>
      <c r="L228" s="18"/>
      <c r="M228" s="18"/>
      <c r="N228" s="18"/>
      <c r="O228" s="18"/>
      <c r="P228" s="18"/>
    </row>
    <row r="229" spans="2:16">
      <c r="B229" s="11"/>
      <c r="E229" s="11"/>
      <c r="F229" s="11"/>
      <c r="G229" s="11"/>
      <c r="H229" s="18"/>
      <c r="I229" s="18"/>
      <c r="J229" s="18"/>
      <c r="K229" s="18"/>
      <c r="L229" s="18"/>
      <c r="M229" s="18"/>
      <c r="N229" s="18"/>
      <c r="O229" s="18"/>
      <c r="P229" s="18"/>
    </row>
    <row r="230" spans="2:16">
      <c r="B230" s="11"/>
      <c r="E230" s="11"/>
      <c r="F230" s="11"/>
      <c r="G230" s="11"/>
      <c r="H230" s="18"/>
      <c r="I230" s="18"/>
      <c r="J230" s="18"/>
      <c r="K230" s="18"/>
      <c r="L230" s="18"/>
      <c r="M230" s="18"/>
      <c r="N230" s="18"/>
      <c r="O230" s="18"/>
      <c r="P230" s="18"/>
    </row>
    <row r="231" spans="2:16">
      <c r="B231" s="11"/>
      <c r="E231" s="11"/>
      <c r="F231" s="11"/>
      <c r="G231" s="11"/>
      <c r="H231" s="18"/>
      <c r="I231" s="18"/>
      <c r="J231" s="18"/>
      <c r="K231" s="18"/>
      <c r="L231" s="18"/>
      <c r="M231" s="18"/>
      <c r="N231" s="18"/>
      <c r="O231" s="18"/>
      <c r="P231" s="18"/>
    </row>
    <row r="232" spans="2:16">
      <c r="B232" s="11"/>
      <c r="E232" s="11"/>
      <c r="F232" s="11"/>
      <c r="G232" s="11"/>
      <c r="H232" s="18"/>
      <c r="I232" s="18"/>
      <c r="J232" s="18"/>
      <c r="K232" s="18"/>
      <c r="L232" s="18"/>
      <c r="M232" s="18"/>
      <c r="N232" s="18"/>
      <c r="O232" s="18"/>
      <c r="P232" s="18"/>
    </row>
    <row r="233" spans="2:16">
      <c r="B233" s="11"/>
      <c r="E233" s="11"/>
      <c r="F233" s="11"/>
      <c r="G233" s="11"/>
      <c r="H233" s="18"/>
      <c r="I233" s="18"/>
      <c r="J233" s="18"/>
      <c r="K233" s="18"/>
      <c r="L233" s="18"/>
      <c r="M233" s="18"/>
      <c r="N233" s="18"/>
      <c r="O233" s="18"/>
      <c r="P233" s="18"/>
    </row>
    <row r="234" spans="2:16">
      <c r="B234" s="11"/>
      <c r="E234" s="11"/>
      <c r="F234" s="11"/>
      <c r="G234" s="11"/>
      <c r="H234" s="18"/>
      <c r="I234" s="18"/>
      <c r="J234" s="18"/>
      <c r="K234" s="18"/>
      <c r="L234" s="18"/>
      <c r="M234" s="18"/>
      <c r="N234" s="18"/>
      <c r="O234" s="18"/>
      <c r="P234" s="18"/>
    </row>
    <row r="235" spans="2:16">
      <c r="B235" s="11"/>
      <c r="E235" s="11"/>
      <c r="F235" s="11"/>
      <c r="G235" s="11"/>
      <c r="H235" s="18"/>
      <c r="I235" s="18"/>
      <c r="J235" s="18"/>
      <c r="K235" s="18"/>
      <c r="L235" s="18"/>
      <c r="M235" s="18"/>
      <c r="N235" s="18"/>
      <c r="O235" s="18"/>
      <c r="P235" s="18"/>
    </row>
    <row r="236" spans="2:16">
      <c r="B236" s="11"/>
      <c r="E236" s="11"/>
      <c r="F236" s="11"/>
      <c r="G236" s="11"/>
      <c r="H236" s="18"/>
      <c r="I236" s="18"/>
      <c r="J236" s="18"/>
      <c r="K236" s="18"/>
      <c r="L236" s="18"/>
      <c r="M236" s="18"/>
      <c r="N236" s="18"/>
      <c r="O236" s="18"/>
      <c r="P236" s="18"/>
    </row>
    <row r="237" spans="2:16">
      <c r="B237" s="11"/>
      <c r="E237" s="11"/>
      <c r="F237" s="11"/>
      <c r="G237" s="11"/>
      <c r="H237" s="18"/>
      <c r="I237" s="18"/>
      <c r="J237" s="18"/>
      <c r="K237" s="18"/>
      <c r="L237" s="18"/>
      <c r="M237" s="18"/>
      <c r="N237" s="18"/>
      <c r="O237" s="18"/>
      <c r="P237" s="18"/>
    </row>
    <row r="238" spans="2:16">
      <c r="B238" s="11"/>
      <c r="E238" s="11"/>
      <c r="F238" s="11"/>
      <c r="G238" s="11"/>
      <c r="H238" s="18"/>
      <c r="I238" s="18"/>
      <c r="J238" s="18"/>
      <c r="K238" s="18"/>
      <c r="L238" s="18"/>
      <c r="M238" s="18"/>
      <c r="N238" s="18"/>
      <c r="O238" s="18"/>
      <c r="P238" s="18"/>
    </row>
    <row r="239" spans="2:16">
      <c r="B239" s="11"/>
      <c r="E239" s="11"/>
      <c r="F239" s="11"/>
      <c r="G239" s="11"/>
      <c r="H239" s="18"/>
      <c r="I239" s="18"/>
      <c r="J239" s="18"/>
      <c r="K239" s="18"/>
      <c r="L239" s="18"/>
      <c r="M239" s="18"/>
      <c r="N239" s="18"/>
      <c r="O239" s="18"/>
      <c r="P239" s="18"/>
    </row>
    <row r="240" spans="2:16">
      <c r="B240" s="11"/>
      <c r="E240" s="11"/>
      <c r="F240" s="11"/>
      <c r="G240" s="11"/>
      <c r="H240" s="18"/>
      <c r="I240" s="18"/>
      <c r="J240" s="18"/>
      <c r="K240" s="18"/>
      <c r="L240" s="18"/>
      <c r="M240" s="18"/>
      <c r="N240" s="18"/>
      <c r="O240" s="18"/>
      <c r="P240" s="18"/>
    </row>
    <row r="241" spans="2:16">
      <c r="B241" s="11"/>
      <c r="E241" s="11"/>
      <c r="F241" s="11"/>
      <c r="G241" s="11"/>
      <c r="H241" s="18"/>
      <c r="I241" s="18"/>
      <c r="J241" s="18"/>
      <c r="K241" s="18"/>
      <c r="L241" s="18"/>
      <c r="M241" s="18"/>
      <c r="N241" s="18"/>
      <c r="O241" s="18"/>
      <c r="P241" s="18"/>
    </row>
    <row r="242" spans="2:16">
      <c r="B242" s="11"/>
      <c r="E242" s="11"/>
      <c r="F242" s="11"/>
      <c r="G242" s="11"/>
      <c r="H242" s="18"/>
      <c r="I242" s="18"/>
      <c r="J242" s="18"/>
      <c r="K242" s="18"/>
      <c r="L242" s="18"/>
      <c r="M242" s="18"/>
      <c r="N242" s="18"/>
      <c r="O242" s="18"/>
      <c r="P242" s="18"/>
    </row>
    <row r="243" spans="2:16">
      <c r="B243" s="11"/>
      <c r="E243" s="11"/>
      <c r="F243" s="11"/>
      <c r="G243" s="11"/>
      <c r="H243" s="18"/>
      <c r="I243" s="18"/>
      <c r="J243" s="18"/>
      <c r="K243" s="18"/>
      <c r="L243" s="18"/>
      <c r="M243" s="18"/>
      <c r="N243" s="18"/>
      <c r="O243" s="18"/>
      <c r="P243" s="18"/>
    </row>
    <row r="244" spans="2:16">
      <c r="B244" s="11"/>
      <c r="E244" s="11"/>
      <c r="F244" s="11"/>
      <c r="G244" s="11"/>
      <c r="H244" s="18"/>
      <c r="I244" s="18"/>
      <c r="J244" s="18"/>
      <c r="K244" s="18"/>
      <c r="L244" s="18"/>
      <c r="M244" s="18"/>
      <c r="N244" s="18"/>
      <c r="O244" s="18"/>
      <c r="P244" s="18"/>
    </row>
    <row r="245" spans="2:16">
      <c r="B245" s="11"/>
      <c r="E245" s="11"/>
      <c r="F245" s="11"/>
      <c r="G245" s="11"/>
      <c r="H245" s="18"/>
      <c r="I245" s="18"/>
      <c r="J245" s="18"/>
      <c r="K245" s="18"/>
      <c r="L245" s="18"/>
      <c r="M245" s="18"/>
      <c r="N245" s="18"/>
      <c r="O245" s="18"/>
      <c r="P245" s="18"/>
    </row>
    <row r="246" spans="2:16">
      <c r="B246" s="11"/>
      <c r="E246" s="11"/>
      <c r="F246" s="11"/>
      <c r="G246" s="11"/>
      <c r="H246" s="18"/>
      <c r="I246" s="18"/>
      <c r="J246" s="18"/>
      <c r="K246" s="18"/>
      <c r="L246" s="18"/>
      <c r="M246" s="18"/>
      <c r="N246" s="18"/>
      <c r="O246" s="18"/>
      <c r="P246" s="18"/>
    </row>
    <row r="247" spans="2:16">
      <c r="B247" s="11"/>
      <c r="E247" s="11"/>
      <c r="F247" s="11"/>
      <c r="G247" s="11"/>
      <c r="H247" s="18"/>
      <c r="I247" s="18"/>
      <c r="J247" s="18"/>
      <c r="K247" s="18"/>
      <c r="L247" s="18"/>
      <c r="M247" s="18"/>
      <c r="N247" s="18"/>
      <c r="O247" s="18"/>
      <c r="P247" s="18"/>
    </row>
    <row r="248" spans="2:16">
      <c r="B248" s="11"/>
      <c r="E248" s="11"/>
      <c r="F248" s="11"/>
      <c r="G248" s="11"/>
      <c r="H248" s="18"/>
      <c r="I248" s="18"/>
      <c r="J248" s="18"/>
      <c r="K248" s="18"/>
      <c r="L248" s="18"/>
      <c r="M248" s="18"/>
      <c r="N248" s="18"/>
      <c r="O248" s="18"/>
      <c r="P248" s="18"/>
    </row>
    <row r="249" spans="2:16">
      <c r="B249" s="11"/>
      <c r="E249" s="11"/>
      <c r="F249" s="11"/>
      <c r="G249" s="11"/>
      <c r="H249" s="18"/>
      <c r="I249" s="18"/>
      <c r="J249" s="18"/>
      <c r="K249" s="18"/>
      <c r="L249" s="18"/>
      <c r="M249" s="18"/>
      <c r="N249" s="18"/>
      <c r="O249" s="18"/>
      <c r="P249" s="18"/>
    </row>
    <row r="250" spans="2:16">
      <c r="B250" s="11"/>
      <c r="E250" s="11"/>
      <c r="F250" s="11"/>
      <c r="G250" s="11"/>
      <c r="H250" s="18"/>
      <c r="I250" s="18"/>
      <c r="J250" s="18"/>
      <c r="K250" s="18"/>
      <c r="L250" s="18"/>
      <c r="M250" s="18"/>
      <c r="N250" s="18"/>
      <c r="O250" s="18"/>
      <c r="P250" s="18"/>
    </row>
    <row r="251" spans="2:16">
      <c r="B251" s="11"/>
      <c r="E251" s="11"/>
      <c r="F251" s="11"/>
      <c r="G251" s="11"/>
      <c r="H251" s="18"/>
      <c r="I251" s="18"/>
      <c r="J251" s="18"/>
      <c r="K251" s="18"/>
      <c r="L251" s="18"/>
      <c r="M251" s="18"/>
      <c r="N251" s="18"/>
      <c r="O251" s="18"/>
      <c r="P251" s="18"/>
    </row>
    <row r="252" spans="2:16">
      <c r="B252" s="11"/>
      <c r="E252" s="11"/>
      <c r="F252" s="11"/>
      <c r="G252" s="11"/>
      <c r="H252" s="18"/>
      <c r="I252" s="18"/>
      <c r="J252" s="18"/>
      <c r="K252" s="18"/>
      <c r="L252" s="18"/>
      <c r="M252" s="18"/>
      <c r="N252" s="18"/>
      <c r="O252" s="18"/>
      <c r="P252" s="18"/>
    </row>
    <row r="253" spans="2:16">
      <c r="B253" s="11"/>
      <c r="E253" s="11"/>
      <c r="F253" s="11"/>
      <c r="G253" s="11"/>
      <c r="H253" s="18"/>
      <c r="I253" s="18"/>
      <c r="J253" s="18"/>
      <c r="K253" s="18"/>
      <c r="L253" s="18"/>
      <c r="M253" s="18"/>
      <c r="N253" s="18"/>
      <c r="O253" s="18"/>
      <c r="P253" s="18"/>
    </row>
    <row r="254" spans="2:16">
      <c r="B254" s="11"/>
      <c r="E254" s="11"/>
      <c r="F254" s="11"/>
      <c r="G254" s="11"/>
      <c r="H254" s="18"/>
      <c r="I254" s="18"/>
      <c r="J254" s="18"/>
      <c r="K254" s="18"/>
      <c r="L254" s="18"/>
      <c r="M254" s="18"/>
      <c r="N254" s="18"/>
      <c r="O254" s="18"/>
      <c r="P254" s="18"/>
    </row>
    <row r="255" spans="2:16">
      <c r="B255" s="11"/>
      <c r="E255" s="11"/>
      <c r="F255" s="11"/>
      <c r="G255" s="11"/>
      <c r="H255" s="18"/>
      <c r="I255" s="18"/>
      <c r="J255" s="18"/>
      <c r="K255" s="18"/>
      <c r="L255" s="18"/>
      <c r="M255" s="18"/>
      <c r="N255" s="18"/>
      <c r="O255" s="18"/>
      <c r="P255" s="18"/>
    </row>
    <row r="256" spans="2:16">
      <c r="B256" s="11"/>
      <c r="E256" s="11"/>
      <c r="F256" s="11"/>
      <c r="G256" s="11"/>
      <c r="H256" s="18"/>
      <c r="I256" s="18"/>
      <c r="J256" s="18"/>
      <c r="K256" s="18"/>
      <c r="L256" s="18"/>
      <c r="M256" s="18"/>
      <c r="N256" s="18"/>
      <c r="O256" s="18"/>
      <c r="P256" s="18"/>
    </row>
    <row r="257" spans="2:16">
      <c r="B257" s="11"/>
      <c r="E257" s="11"/>
      <c r="F257" s="11"/>
      <c r="G257" s="11"/>
      <c r="H257" s="18"/>
      <c r="I257" s="18"/>
      <c r="J257" s="18"/>
      <c r="K257" s="18"/>
      <c r="L257" s="18"/>
      <c r="M257" s="18"/>
      <c r="N257" s="18"/>
      <c r="O257" s="18"/>
      <c r="P257" s="18"/>
    </row>
    <row r="258" spans="2:16">
      <c r="B258" s="11"/>
      <c r="E258" s="11"/>
      <c r="F258" s="11"/>
      <c r="G258" s="11"/>
      <c r="H258" s="18"/>
      <c r="I258" s="18"/>
      <c r="J258" s="18"/>
      <c r="K258" s="18"/>
      <c r="L258" s="18"/>
      <c r="M258" s="18"/>
      <c r="N258" s="18"/>
      <c r="O258" s="18"/>
      <c r="P258" s="18"/>
    </row>
    <row r="259" spans="2:16">
      <c r="B259" s="11"/>
      <c r="E259" s="11"/>
      <c r="F259" s="11"/>
      <c r="G259" s="11"/>
      <c r="H259" s="18"/>
      <c r="I259" s="18"/>
      <c r="J259" s="18"/>
      <c r="K259" s="18"/>
      <c r="L259" s="18"/>
      <c r="M259" s="18"/>
      <c r="N259" s="18"/>
      <c r="O259" s="18"/>
      <c r="P259" s="18"/>
    </row>
    <row r="260" spans="2:16">
      <c r="B260" s="11"/>
      <c r="E260" s="11"/>
      <c r="F260" s="11"/>
      <c r="G260" s="11"/>
      <c r="H260" s="18"/>
      <c r="I260" s="18"/>
      <c r="J260" s="18"/>
      <c r="K260" s="18"/>
      <c r="L260" s="18"/>
      <c r="M260" s="18"/>
      <c r="N260" s="18"/>
      <c r="O260" s="18"/>
      <c r="P260" s="18"/>
    </row>
    <row r="261" spans="2:16">
      <c r="B261" s="11"/>
      <c r="E261" s="11"/>
      <c r="F261" s="11"/>
      <c r="G261" s="11"/>
      <c r="H261" s="18"/>
      <c r="I261" s="18"/>
      <c r="J261" s="18"/>
      <c r="K261" s="18"/>
      <c r="L261" s="18"/>
      <c r="M261" s="18"/>
      <c r="N261" s="18"/>
      <c r="O261" s="18"/>
      <c r="P261" s="18"/>
    </row>
    <row r="262" spans="2:16">
      <c r="B262" s="11"/>
      <c r="E262" s="11"/>
      <c r="F262" s="11"/>
      <c r="G262" s="11"/>
      <c r="H262" s="18"/>
      <c r="I262" s="18"/>
      <c r="J262" s="18"/>
      <c r="K262" s="18"/>
      <c r="L262" s="18"/>
      <c r="M262" s="18"/>
      <c r="N262" s="18"/>
      <c r="O262" s="18"/>
      <c r="P262" s="18"/>
    </row>
    <row r="263" spans="2:16">
      <c r="B263" s="11"/>
      <c r="E263" s="11"/>
      <c r="F263" s="11"/>
      <c r="G263" s="11"/>
      <c r="H263" s="18"/>
      <c r="I263" s="18"/>
      <c r="J263" s="18"/>
      <c r="K263" s="18"/>
      <c r="L263" s="18"/>
      <c r="M263" s="18"/>
      <c r="N263" s="18"/>
      <c r="O263" s="18"/>
      <c r="P263" s="18"/>
    </row>
    <row r="264" spans="2:16">
      <c r="B264" s="11"/>
      <c r="E264" s="11"/>
      <c r="F264" s="11"/>
      <c r="G264" s="11"/>
      <c r="H264" s="18"/>
      <c r="I264" s="18"/>
      <c r="J264" s="18"/>
      <c r="K264" s="18"/>
      <c r="L264" s="18"/>
      <c r="M264" s="18"/>
      <c r="N264" s="18"/>
      <c r="O264" s="18"/>
      <c r="P264" s="18"/>
    </row>
    <row r="265" spans="2:16">
      <c r="B265" s="11"/>
      <c r="E265" s="11"/>
      <c r="F265" s="11"/>
      <c r="G265" s="11"/>
      <c r="H265" s="18"/>
      <c r="I265" s="18"/>
      <c r="J265" s="18"/>
      <c r="K265" s="18"/>
      <c r="L265" s="18"/>
      <c r="M265" s="18"/>
      <c r="N265" s="18"/>
      <c r="O265" s="18"/>
      <c r="P265" s="18"/>
    </row>
    <row r="266" spans="2:16">
      <c r="B266" s="11"/>
      <c r="E266" s="11"/>
      <c r="F266" s="11"/>
      <c r="G266" s="11"/>
      <c r="H266" s="18"/>
      <c r="I266" s="18"/>
      <c r="J266" s="18"/>
      <c r="K266" s="18"/>
      <c r="L266" s="18"/>
      <c r="M266" s="18"/>
      <c r="N266" s="18"/>
      <c r="O266" s="18"/>
      <c r="P266" s="18"/>
    </row>
    <row r="267" spans="2:16">
      <c r="B267" s="11"/>
      <c r="E267" s="11"/>
      <c r="F267" s="11"/>
      <c r="G267" s="11"/>
      <c r="H267" s="18"/>
      <c r="I267" s="18"/>
      <c r="J267" s="18"/>
      <c r="K267" s="18"/>
      <c r="L267" s="18"/>
      <c r="M267" s="18"/>
      <c r="N267" s="18"/>
      <c r="O267" s="18"/>
      <c r="P267" s="18"/>
    </row>
    <row r="268" spans="2:16">
      <c r="B268" s="11"/>
      <c r="E268" s="11"/>
      <c r="F268" s="11"/>
      <c r="G268" s="11"/>
      <c r="H268" s="18"/>
      <c r="I268" s="18"/>
      <c r="J268" s="18"/>
      <c r="K268" s="18"/>
      <c r="L268" s="18"/>
      <c r="M268" s="18"/>
      <c r="N268" s="18"/>
      <c r="O268" s="18"/>
      <c r="P268" s="18"/>
    </row>
    <row r="269" spans="2:16">
      <c r="B269" s="11"/>
      <c r="E269" s="11"/>
      <c r="F269" s="11"/>
      <c r="G269" s="11"/>
      <c r="H269" s="18"/>
      <c r="I269" s="18"/>
      <c r="J269" s="18"/>
      <c r="K269" s="18"/>
      <c r="L269" s="18"/>
      <c r="M269" s="18"/>
      <c r="N269" s="18"/>
      <c r="O269" s="18"/>
      <c r="P269" s="18"/>
    </row>
    <row r="270" spans="2:16">
      <c r="B270" s="11"/>
      <c r="E270" s="11"/>
      <c r="F270" s="11"/>
      <c r="G270" s="11"/>
      <c r="H270" s="18"/>
      <c r="I270" s="18"/>
      <c r="J270" s="18"/>
      <c r="K270" s="18"/>
      <c r="L270" s="18"/>
      <c r="M270" s="18"/>
      <c r="N270" s="18"/>
      <c r="O270" s="18"/>
      <c r="P270" s="18"/>
    </row>
    <row r="271" spans="2:16">
      <c r="B271" s="11"/>
      <c r="E271" s="11"/>
      <c r="F271" s="11"/>
      <c r="G271" s="11"/>
      <c r="H271" s="18"/>
      <c r="I271" s="18"/>
      <c r="J271" s="18"/>
      <c r="K271" s="18"/>
      <c r="L271" s="18"/>
      <c r="M271" s="18"/>
      <c r="N271" s="18"/>
      <c r="O271" s="18"/>
      <c r="P271" s="18"/>
    </row>
    <row r="272" spans="2:16">
      <c r="B272" s="11"/>
      <c r="E272" s="11"/>
      <c r="F272" s="11"/>
      <c r="G272" s="11"/>
      <c r="H272" s="18"/>
      <c r="I272" s="18"/>
      <c r="J272" s="18"/>
      <c r="K272" s="18"/>
      <c r="L272" s="18"/>
      <c r="M272" s="18"/>
      <c r="N272" s="18"/>
      <c r="O272" s="18"/>
      <c r="P272" s="18"/>
    </row>
    <row r="273" spans="2:16">
      <c r="B273" s="11"/>
      <c r="E273" s="11"/>
      <c r="F273" s="11"/>
      <c r="G273" s="11"/>
      <c r="H273" s="18"/>
      <c r="I273" s="18"/>
      <c r="J273" s="18"/>
      <c r="K273" s="18"/>
      <c r="L273" s="18"/>
      <c r="M273" s="18"/>
      <c r="N273" s="18"/>
      <c r="O273" s="18"/>
      <c r="P273" s="18"/>
    </row>
    <row r="274" spans="2:16">
      <c r="B274" s="11"/>
      <c r="E274" s="11"/>
      <c r="F274" s="11"/>
      <c r="G274" s="11"/>
      <c r="H274" s="18"/>
      <c r="I274" s="18"/>
      <c r="J274" s="18"/>
      <c r="K274" s="18"/>
      <c r="L274" s="18"/>
      <c r="M274" s="18"/>
      <c r="N274" s="18"/>
      <c r="O274" s="18"/>
      <c r="P274" s="18"/>
    </row>
    <row r="275" spans="2:16">
      <c r="B275" s="11"/>
      <c r="E275" s="11"/>
      <c r="F275" s="11"/>
      <c r="G275" s="11"/>
      <c r="H275" s="18"/>
      <c r="I275" s="18"/>
      <c r="J275" s="18"/>
      <c r="K275" s="18"/>
      <c r="L275" s="18"/>
      <c r="M275" s="18"/>
      <c r="N275" s="18"/>
      <c r="O275" s="18"/>
      <c r="P275" s="18"/>
    </row>
    <row r="276" spans="2:16">
      <c r="B276" s="11"/>
      <c r="E276" s="11"/>
      <c r="F276" s="11"/>
      <c r="G276" s="11"/>
      <c r="H276" s="18"/>
      <c r="I276" s="18"/>
      <c r="J276" s="18"/>
      <c r="K276" s="18"/>
      <c r="L276" s="18"/>
      <c r="M276" s="18"/>
      <c r="N276" s="18"/>
      <c r="O276" s="18"/>
      <c r="P276" s="18"/>
    </row>
    <row r="277" spans="2:16">
      <c r="B277" s="11"/>
      <c r="E277" s="11"/>
      <c r="F277" s="11"/>
      <c r="G277" s="11"/>
      <c r="H277" s="18"/>
      <c r="I277" s="18"/>
      <c r="J277" s="18"/>
      <c r="K277" s="18"/>
      <c r="L277" s="18"/>
      <c r="M277" s="18"/>
      <c r="N277" s="18"/>
      <c r="O277" s="18"/>
      <c r="P277" s="18"/>
    </row>
    <row r="278" spans="2:16">
      <c r="B278" s="11"/>
      <c r="E278" s="11"/>
      <c r="F278" s="11"/>
      <c r="G278" s="11"/>
      <c r="H278" s="18"/>
      <c r="I278" s="18"/>
      <c r="J278" s="18"/>
      <c r="K278" s="18"/>
      <c r="L278" s="18"/>
      <c r="M278" s="18"/>
      <c r="N278" s="18"/>
      <c r="O278" s="18"/>
      <c r="P278" s="18"/>
    </row>
    <row r="279" spans="2:16">
      <c r="B279" s="11"/>
      <c r="E279" s="11"/>
      <c r="F279" s="11"/>
      <c r="G279" s="11"/>
      <c r="H279" s="18"/>
      <c r="I279" s="18"/>
      <c r="J279" s="18"/>
      <c r="K279" s="18"/>
      <c r="L279" s="18"/>
      <c r="M279" s="18"/>
      <c r="N279" s="18"/>
      <c r="O279" s="18"/>
      <c r="P279" s="18"/>
    </row>
    <row r="280" spans="2:16">
      <c r="B280" s="11"/>
      <c r="E280" s="11"/>
      <c r="F280" s="11"/>
      <c r="G280" s="11"/>
      <c r="H280" s="18"/>
      <c r="I280" s="18"/>
      <c r="J280" s="18"/>
      <c r="K280" s="18"/>
      <c r="L280" s="18"/>
      <c r="M280" s="18"/>
      <c r="N280" s="18"/>
      <c r="O280" s="18"/>
      <c r="P280" s="18"/>
    </row>
    <row r="281" spans="2:16">
      <c r="B281" s="11"/>
      <c r="E281" s="11"/>
      <c r="F281" s="11"/>
      <c r="G281" s="11"/>
      <c r="H281" s="18"/>
      <c r="I281" s="18"/>
      <c r="J281" s="18"/>
      <c r="K281" s="18"/>
      <c r="L281" s="18"/>
      <c r="M281" s="18"/>
      <c r="N281" s="18"/>
      <c r="O281" s="18"/>
      <c r="P281" s="18"/>
    </row>
    <row r="282" spans="2:16">
      <c r="B282" s="11"/>
      <c r="E282" s="11"/>
      <c r="F282" s="11"/>
      <c r="G282" s="11"/>
      <c r="H282" s="18"/>
      <c r="I282" s="18"/>
      <c r="J282" s="18"/>
      <c r="K282" s="18"/>
      <c r="L282" s="18"/>
      <c r="M282" s="18"/>
      <c r="N282" s="18"/>
      <c r="O282" s="18"/>
      <c r="P282" s="18"/>
    </row>
    <row r="283" spans="2:16">
      <c r="B283" s="11"/>
      <c r="E283" s="11"/>
      <c r="F283" s="11"/>
      <c r="G283" s="11"/>
      <c r="H283" s="18"/>
      <c r="I283" s="18"/>
      <c r="J283" s="18"/>
      <c r="K283" s="18"/>
      <c r="L283" s="18"/>
      <c r="M283" s="18"/>
      <c r="N283" s="18"/>
      <c r="O283" s="18"/>
      <c r="P283" s="18"/>
    </row>
    <row r="284" spans="2:16">
      <c r="B284" s="11"/>
      <c r="E284" s="11"/>
      <c r="F284" s="11"/>
      <c r="G284" s="11"/>
      <c r="H284" s="18"/>
      <c r="I284" s="18"/>
      <c r="J284" s="18"/>
      <c r="K284" s="18"/>
      <c r="L284" s="18"/>
      <c r="M284" s="18"/>
      <c r="N284" s="18"/>
      <c r="O284" s="18"/>
      <c r="P284" s="18"/>
    </row>
    <row r="285" spans="2:16">
      <c r="B285" s="11"/>
      <c r="E285" s="11"/>
      <c r="F285" s="11"/>
      <c r="G285" s="11"/>
      <c r="H285" s="18"/>
      <c r="I285" s="18"/>
      <c r="J285" s="18"/>
      <c r="K285" s="18"/>
      <c r="L285" s="18"/>
      <c r="M285" s="18"/>
      <c r="N285" s="18"/>
      <c r="O285" s="18"/>
      <c r="P285" s="18"/>
    </row>
    <row r="286" spans="2:16">
      <c r="B286" s="11"/>
      <c r="E286" s="11"/>
      <c r="F286" s="11"/>
      <c r="G286" s="11"/>
      <c r="H286" s="18"/>
      <c r="I286" s="18"/>
      <c r="J286" s="18"/>
      <c r="K286" s="18"/>
      <c r="L286" s="18"/>
      <c r="M286" s="18"/>
      <c r="N286" s="18"/>
      <c r="O286" s="18"/>
      <c r="P286" s="18"/>
    </row>
    <row r="287" spans="2:16">
      <c r="B287" s="11"/>
      <c r="E287" s="11"/>
      <c r="F287" s="11"/>
      <c r="G287" s="11"/>
      <c r="H287" s="18"/>
      <c r="I287" s="18"/>
      <c r="J287" s="18"/>
      <c r="K287" s="18"/>
      <c r="L287" s="18"/>
      <c r="M287" s="18"/>
      <c r="N287" s="18"/>
      <c r="O287" s="18"/>
      <c r="P287" s="18"/>
    </row>
    <row r="288" spans="2:16">
      <c r="B288" s="11"/>
      <c r="E288" s="11"/>
      <c r="F288" s="11"/>
      <c r="G288" s="11"/>
      <c r="H288" s="18"/>
      <c r="I288" s="18"/>
      <c r="J288" s="18"/>
      <c r="K288" s="18"/>
      <c r="L288" s="18"/>
      <c r="M288" s="18"/>
      <c r="N288" s="18"/>
      <c r="O288" s="18"/>
      <c r="P288" s="18"/>
    </row>
    <row r="289" spans="2:16">
      <c r="B289" s="11"/>
      <c r="E289" s="11"/>
      <c r="F289" s="11"/>
      <c r="G289" s="11"/>
      <c r="H289" s="18"/>
      <c r="I289" s="18"/>
      <c r="J289" s="18"/>
      <c r="K289" s="18"/>
      <c r="L289" s="18"/>
      <c r="M289" s="18"/>
      <c r="N289" s="18"/>
      <c r="O289" s="18"/>
      <c r="P289" s="18"/>
    </row>
    <row r="290" spans="2:16">
      <c r="B290" s="11"/>
      <c r="E290" s="11"/>
      <c r="F290" s="11"/>
      <c r="G290" s="11"/>
      <c r="H290" s="18"/>
      <c r="I290" s="18"/>
      <c r="J290" s="18"/>
      <c r="K290" s="18"/>
      <c r="L290" s="18"/>
      <c r="M290" s="18"/>
      <c r="N290" s="18"/>
      <c r="O290" s="18"/>
      <c r="P290" s="18"/>
    </row>
    <row r="291" spans="2:16">
      <c r="B291" s="11"/>
      <c r="E291" s="11"/>
      <c r="F291" s="11"/>
      <c r="G291" s="11"/>
      <c r="H291" s="18"/>
      <c r="I291" s="18"/>
      <c r="J291" s="18"/>
      <c r="K291" s="18"/>
      <c r="L291" s="18"/>
      <c r="M291" s="18"/>
      <c r="N291" s="18"/>
      <c r="O291" s="18"/>
      <c r="P291" s="18"/>
    </row>
    <row r="292" spans="2:16">
      <c r="B292" s="11"/>
      <c r="E292" s="11"/>
      <c r="F292" s="11"/>
      <c r="G292" s="11"/>
      <c r="H292" s="18"/>
      <c r="I292" s="18"/>
      <c r="J292" s="18"/>
      <c r="K292" s="18"/>
      <c r="L292" s="18"/>
      <c r="M292" s="18"/>
      <c r="N292" s="18"/>
      <c r="O292" s="18"/>
      <c r="P292" s="18"/>
    </row>
    <row r="293" spans="2:16">
      <c r="B293" s="11"/>
      <c r="E293" s="11"/>
      <c r="F293" s="11"/>
      <c r="G293" s="11"/>
      <c r="H293" s="18"/>
      <c r="I293" s="18"/>
      <c r="J293" s="18"/>
      <c r="K293" s="18"/>
      <c r="L293" s="18"/>
      <c r="M293" s="18"/>
      <c r="N293" s="18"/>
      <c r="O293" s="18"/>
      <c r="P293" s="18"/>
    </row>
    <row r="294" spans="2:16">
      <c r="B294" s="11"/>
      <c r="E294" s="11"/>
      <c r="F294" s="11"/>
      <c r="G294" s="11"/>
      <c r="H294" s="18"/>
      <c r="I294" s="18"/>
      <c r="J294" s="18"/>
      <c r="K294" s="18"/>
      <c r="L294" s="18"/>
      <c r="M294" s="18"/>
      <c r="N294" s="18"/>
      <c r="O294" s="18"/>
      <c r="P294" s="18"/>
    </row>
    <row r="295" spans="2:16">
      <c r="B295" s="11"/>
      <c r="E295" s="11"/>
      <c r="F295" s="11"/>
      <c r="G295" s="11"/>
      <c r="H295" s="18"/>
      <c r="I295" s="18"/>
      <c r="J295" s="18"/>
      <c r="K295" s="18"/>
      <c r="L295" s="18"/>
      <c r="M295" s="18"/>
      <c r="N295" s="18"/>
      <c r="O295" s="18"/>
      <c r="P295" s="18"/>
    </row>
    <row r="296" spans="2:16">
      <c r="B296" s="11"/>
      <c r="E296" s="11"/>
      <c r="F296" s="11"/>
      <c r="G296" s="11"/>
      <c r="H296" s="18"/>
      <c r="I296" s="18"/>
      <c r="J296" s="18"/>
      <c r="K296" s="18"/>
      <c r="L296" s="18"/>
      <c r="M296" s="18"/>
      <c r="N296" s="18"/>
      <c r="O296" s="18"/>
      <c r="P296" s="18"/>
    </row>
    <row r="297" spans="2:16">
      <c r="B297" s="11"/>
      <c r="E297" s="11"/>
      <c r="F297" s="11"/>
      <c r="G297" s="11"/>
      <c r="H297" s="18"/>
      <c r="I297" s="18"/>
      <c r="J297" s="18"/>
      <c r="K297" s="18"/>
      <c r="L297" s="18"/>
      <c r="M297" s="18"/>
      <c r="N297" s="18"/>
      <c r="O297" s="18"/>
      <c r="P297" s="18"/>
    </row>
    <row r="298" spans="2:16">
      <c r="B298" s="11"/>
      <c r="E298" s="11"/>
      <c r="F298" s="11"/>
      <c r="G298" s="11"/>
      <c r="H298" s="18"/>
      <c r="I298" s="18"/>
      <c r="J298" s="18"/>
      <c r="K298" s="18"/>
      <c r="L298" s="18"/>
      <c r="M298" s="18"/>
      <c r="N298" s="18"/>
      <c r="O298" s="18"/>
      <c r="P298" s="18"/>
    </row>
    <row r="299" spans="2:16">
      <c r="B299" s="11"/>
      <c r="E299" s="11"/>
      <c r="F299" s="11"/>
      <c r="G299" s="11"/>
      <c r="H299" s="18"/>
      <c r="I299" s="18"/>
      <c r="J299" s="18"/>
      <c r="K299" s="18"/>
      <c r="L299" s="18"/>
      <c r="M299" s="18"/>
      <c r="N299" s="18"/>
      <c r="O299" s="18"/>
      <c r="P299" s="18"/>
    </row>
    <row r="300" spans="2:16">
      <c r="B300" s="11"/>
      <c r="E300" s="11"/>
      <c r="F300" s="11"/>
      <c r="G300" s="11"/>
      <c r="H300" s="18"/>
      <c r="I300" s="18"/>
      <c r="J300" s="18"/>
      <c r="K300" s="18"/>
      <c r="L300" s="18"/>
      <c r="M300" s="18"/>
      <c r="N300" s="18"/>
      <c r="O300" s="18"/>
      <c r="P300" s="18"/>
    </row>
    <row r="301" spans="2:16">
      <c r="B301" s="11"/>
      <c r="E301" s="11"/>
      <c r="F301" s="11"/>
      <c r="G301" s="11"/>
      <c r="H301" s="18"/>
      <c r="I301" s="18"/>
      <c r="J301" s="18"/>
      <c r="K301" s="18"/>
      <c r="L301" s="18"/>
      <c r="M301" s="18"/>
      <c r="N301" s="18"/>
      <c r="O301" s="18"/>
      <c r="P301" s="18"/>
    </row>
    <row r="302" spans="2:16">
      <c r="B302" s="11"/>
      <c r="E302" s="11"/>
      <c r="F302" s="11"/>
      <c r="G302" s="11"/>
      <c r="H302" s="18"/>
      <c r="I302" s="18"/>
      <c r="J302" s="18"/>
      <c r="K302" s="18"/>
      <c r="L302" s="18"/>
      <c r="M302" s="18"/>
      <c r="N302" s="18"/>
      <c r="O302" s="18"/>
      <c r="P302" s="18"/>
    </row>
    <row r="303" spans="2:16">
      <c r="B303" s="11"/>
      <c r="E303" s="11"/>
      <c r="F303" s="11"/>
      <c r="G303" s="11"/>
      <c r="H303" s="18"/>
      <c r="I303" s="18"/>
      <c r="J303" s="18"/>
      <c r="K303" s="18"/>
      <c r="L303" s="18"/>
      <c r="M303" s="18"/>
      <c r="N303" s="18"/>
      <c r="O303" s="18"/>
      <c r="P303" s="18"/>
    </row>
    <row r="304" spans="2:16">
      <c r="B304" s="11"/>
      <c r="E304" s="11"/>
      <c r="F304" s="11"/>
      <c r="G304" s="11"/>
      <c r="H304" s="18"/>
      <c r="I304" s="18"/>
      <c r="J304" s="18"/>
      <c r="K304" s="18"/>
      <c r="L304" s="18"/>
      <c r="M304" s="18"/>
      <c r="N304" s="18"/>
      <c r="O304" s="18"/>
      <c r="P304" s="18"/>
    </row>
    <row r="305" spans="2:16">
      <c r="B305" s="11"/>
      <c r="E305" s="11"/>
      <c r="F305" s="11"/>
      <c r="G305" s="11"/>
      <c r="H305" s="18"/>
      <c r="I305" s="18"/>
      <c r="J305" s="18"/>
      <c r="K305" s="18"/>
      <c r="L305" s="18"/>
      <c r="M305" s="18"/>
      <c r="N305" s="18"/>
      <c r="O305" s="18"/>
      <c r="P305" s="18"/>
    </row>
    <row r="306" spans="2:16">
      <c r="B306" s="11"/>
      <c r="E306" s="11"/>
      <c r="F306" s="11"/>
      <c r="G306" s="11"/>
      <c r="H306" s="18"/>
      <c r="I306" s="18"/>
      <c r="J306" s="18"/>
      <c r="K306" s="18"/>
      <c r="L306" s="18"/>
      <c r="M306" s="18"/>
      <c r="N306" s="18"/>
      <c r="O306" s="18"/>
      <c r="P306" s="18"/>
    </row>
    <row r="307" spans="2:16">
      <c r="B307" s="11"/>
      <c r="E307" s="11"/>
      <c r="F307" s="11"/>
      <c r="G307" s="11"/>
      <c r="H307" s="18"/>
      <c r="I307" s="18"/>
      <c r="J307" s="18"/>
      <c r="K307" s="18"/>
      <c r="L307" s="18"/>
      <c r="M307" s="18"/>
      <c r="N307" s="18"/>
      <c r="O307" s="18"/>
      <c r="P307" s="18"/>
    </row>
    <row r="308" spans="2:16">
      <c r="B308" s="11"/>
      <c r="E308" s="11"/>
      <c r="F308" s="11"/>
      <c r="G308" s="11"/>
      <c r="H308" s="18"/>
      <c r="I308" s="18"/>
      <c r="J308" s="18"/>
      <c r="K308" s="18"/>
      <c r="L308" s="18"/>
      <c r="M308" s="18"/>
      <c r="N308" s="18"/>
      <c r="O308" s="18"/>
      <c r="P308" s="18"/>
    </row>
    <row r="309" spans="2:16">
      <c r="B309" s="11"/>
      <c r="E309" s="11"/>
      <c r="F309" s="11"/>
      <c r="G309" s="11"/>
      <c r="H309" s="18"/>
      <c r="I309" s="18"/>
      <c r="J309" s="18"/>
      <c r="K309" s="18"/>
      <c r="L309" s="18"/>
      <c r="M309" s="18"/>
      <c r="N309" s="18"/>
      <c r="O309" s="18"/>
      <c r="P309" s="18"/>
    </row>
    <row r="310" spans="2:16">
      <c r="B310" s="11"/>
      <c r="E310" s="11"/>
      <c r="F310" s="11"/>
      <c r="G310" s="11"/>
      <c r="H310" s="18"/>
      <c r="I310" s="18"/>
      <c r="J310" s="18"/>
      <c r="K310" s="18"/>
      <c r="L310" s="18"/>
      <c r="M310" s="18"/>
      <c r="N310" s="18"/>
      <c r="O310" s="18"/>
      <c r="P310" s="18"/>
    </row>
    <row r="311" spans="2:16">
      <c r="B311" s="11"/>
      <c r="E311" s="11"/>
      <c r="F311" s="11"/>
      <c r="G311" s="11"/>
      <c r="H311" s="18"/>
      <c r="I311" s="18"/>
      <c r="J311" s="18"/>
      <c r="K311" s="18"/>
      <c r="L311" s="18"/>
      <c r="M311" s="18"/>
      <c r="N311" s="18"/>
      <c r="O311" s="18"/>
      <c r="P311" s="18"/>
    </row>
    <row r="312" spans="2:16">
      <c r="B312" s="11"/>
      <c r="E312" s="11"/>
      <c r="F312" s="11"/>
      <c r="G312" s="11"/>
      <c r="H312" s="18"/>
      <c r="I312" s="18"/>
      <c r="J312" s="18"/>
      <c r="K312" s="18"/>
      <c r="L312" s="18"/>
      <c r="M312" s="18"/>
      <c r="N312" s="18"/>
      <c r="O312" s="18"/>
      <c r="P312" s="18"/>
    </row>
  </sheetData>
  <autoFilter ref="A12:P121" xr:uid="{00000000-0009-0000-0000-00000F000000}"/>
  <mergeCells count="1">
    <mergeCell ref="F10:K10"/>
  </mergeCells>
  <phoneticPr fontId="40" type="noConversion"/>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BE278-B554-49E5-885C-CE53F92B91B8}">
  <sheetPr>
    <tabColor rgb="FFFFFF00"/>
  </sheetPr>
  <dimension ref="A1:P215"/>
  <sheetViews>
    <sheetView zoomScaleNormal="100" zoomScaleSheetLayoutView="85" workbookViewId="0">
      <selection activeCell="S20" sqref="S20"/>
    </sheetView>
  </sheetViews>
  <sheetFormatPr defaultColWidth="9.109375" defaultRowHeight="13.2"/>
  <cols>
    <col min="1" max="1" width="7.109375" style="11" customWidth="1"/>
    <col min="2" max="2" width="6.88671875" style="12" bestFit="1" customWidth="1"/>
    <col min="3" max="3" width="63.21875" style="11" customWidth="1"/>
    <col min="4" max="4" width="7.66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5546875" style="11" customWidth="1"/>
    <col min="14" max="14" width="12" style="11" customWidth="1"/>
    <col min="15" max="15" width="11.6640625" style="11" customWidth="1"/>
    <col min="16" max="16" width="12.77734375" style="11" customWidth="1"/>
    <col min="17" max="16384" width="9.109375" style="11"/>
  </cols>
  <sheetData>
    <row r="1" spans="1:16">
      <c r="B1" s="7"/>
      <c r="C1" s="8"/>
      <c r="D1" s="8"/>
      <c r="E1" s="8"/>
      <c r="F1" s="9" t="s">
        <v>35</v>
      </c>
      <c r="G1" s="10" t="s">
        <v>131</v>
      </c>
      <c r="H1" s="9"/>
      <c r="J1" s="8"/>
      <c r="K1" s="8"/>
      <c r="L1" s="8"/>
      <c r="M1" s="8"/>
      <c r="N1" s="8"/>
      <c r="O1" s="8"/>
      <c r="P1" s="8"/>
    </row>
    <row r="2" spans="1:16">
      <c r="B2" s="7"/>
      <c r="C2" s="8"/>
      <c r="D2" s="8"/>
      <c r="E2" s="8"/>
      <c r="F2" s="8" t="s">
        <v>986</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30" customFormat="1">
      <c r="A13" s="789"/>
      <c r="B13" s="787"/>
      <c r="C13" s="790"/>
      <c r="D13" s="787"/>
      <c r="E13" s="784"/>
      <c r="F13" s="780"/>
      <c r="G13" s="775"/>
      <c r="H13" s="775"/>
      <c r="I13" s="591"/>
      <c r="J13" s="775"/>
      <c r="K13" s="781"/>
      <c r="L13" s="779"/>
      <c r="M13" s="776"/>
      <c r="N13" s="776"/>
      <c r="O13" s="776"/>
      <c r="P13" s="777"/>
    </row>
    <row r="14" spans="1:16" s="30" customFormat="1">
      <c r="A14" s="638"/>
      <c r="B14" s="812"/>
      <c r="C14" s="664" t="s">
        <v>192</v>
      </c>
      <c r="D14" s="635"/>
      <c r="E14" s="632"/>
      <c r="F14" s="655"/>
      <c r="G14" s="606"/>
      <c r="H14" s="596"/>
      <c r="I14" s="595"/>
      <c r="J14" s="595"/>
      <c r="K14" s="800"/>
      <c r="L14" s="727"/>
      <c r="M14" s="349"/>
      <c r="N14" s="349"/>
      <c r="O14" s="349"/>
      <c r="P14" s="350"/>
    </row>
    <row r="15" spans="1:16" s="12" customFormat="1" ht="40.799999999999997">
      <c r="A15" s="807"/>
      <c r="B15" s="806"/>
      <c r="C15" s="810" t="s">
        <v>2949</v>
      </c>
      <c r="D15" s="806"/>
      <c r="E15" s="805"/>
      <c r="F15" s="793"/>
      <c r="G15" s="794"/>
      <c r="H15" s="794"/>
      <c r="I15" s="794"/>
      <c r="J15" s="794"/>
      <c r="K15" s="597"/>
      <c r="L15" s="797"/>
      <c r="M15" s="794"/>
      <c r="N15" s="794"/>
      <c r="O15" s="794"/>
      <c r="P15" s="597"/>
    </row>
    <row r="16" spans="1:16" s="30" customFormat="1" ht="30.6">
      <c r="A16" s="808">
        <v>1</v>
      </c>
      <c r="B16" s="762" t="s">
        <v>2950</v>
      </c>
      <c r="C16" s="771" t="s">
        <v>3396</v>
      </c>
      <c r="D16" s="762" t="s">
        <v>103</v>
      </c>
      <c r="E16" s="659">
        <v>77</v>
      </c>
      <c r="F16" s="729"/>
      <c r="G16" s="717"/>
      <c r="H16" s="717"/>
      <c r="I16" s="717"/>
      <c r="J16" s="717"/>
      <c r="K16" s="718"/>
      <c r="L16" s="322"/>
      <c r="M16" s="717"/>
      <c r="N16" s="717"/>
      <c r="O16" s="717"/>
      <c r="P16" s="718"/>
    </row>
    <row r="17" spans="1:16" s="30" customFormat="1" ht="30.6">
      <c r="A17" s="808">
        <f>IF(COUNTBLANK(E17)=1,"",COUNTA(E$13:$E17))</f>
        <v>2</v>
      </c>
      <c r="B17" s="762" t="s">
        <v>2951</v>
      </c>
      <c r="C17" s="771" t="s">
        <v>3397</v>
      </c>
      <c r="D17" s="762" t="s">
        <v>103</v>
      </c>
      <c r="E17" s="659">
        <v>17</v>
      </c>
      <c r="F17" s="729"/>
      <c r="G17" s="717"/>
      <c r="H17" s="717"/>
      <c r="I17" s="717"/>
      <c r="J17" s="717"/>
      <c r="K17" s="718"/>
      <c r="L17" s="322"/>
      <c r="M17" s="717"/>
      <c r="N17" s="717"/>
      <c r="O17" s="717"/>
      <c r="P17" s="718"/>
    </row>
    <row r="18" spans="1:16" s="30" customFormat="1" ht="30.6">
      <c r="A18" s="808">
        <f>IF(COUNTBLANK(E18)=1,"",COUNTA(E$13:$E18))</f>
        <v>3</v>
      </c>
      <c r="B18" s="762" t="s">
        <v>2952</v>
      </c>
      <c r="C18" s="771" t="s">
        <v>3397</v>
      </c>
      <c r="D18" s="762" t="s">
        <v>103</v>
      </c>
      <c r="E18" s="659">
        <v>6</v>
      </c>
      <c r="F18" s="729"/>
      <c r="G18" s="717"/>
      <c r="H18" s="717"/>
      <c r="I18" s="717"/>
      <c r="J18" s="717"/>
      <c r="K18" s="718"/>
      <c r="L18" s="322"/>
      <c r="M18" s="717"/>
      <c r="N18" s="717"/>
      <c r="O18" s="717"/>
      <c r="P18" s="718"/>
    </row>
    <row r="19" spans="1:16" s="30" customFormat="1" ht="51">
      <c r="A19" s="808">
        <f>IF(COUNTBLANK(E19)=1,"",COUNTA(E$13:$E19))</f>
        <v>4</v>
      </c>
      <c r="B19" s="762" t="s">
        <v>2953</v>
      </c>
      <c r="C19" s="771" t="s">
        <v>3398</v>
      </c>
      <c r="D19" s="762" t="s">
        <v>103</v>
      </c>
      <c r="E19" s="659">
        <v>10</v>
      </c>
      <c r="F19" s="729"/>
      <c r="G19" s="717"/>
      <c r="H19" s="717"/>
      <c r="I19" s="717"/>
      <c r="J19" s="717"/>
      <c r="K19" s="718"/>
      <c r="L19" s="322"/>
      <c r="M19" s="717"/>
      <c r="N19" s="717"/>
      <c r="O19" s="717"/>
      <c r="P19" s="718"/>
    </row>
    <row r="20" spans="1:16" s="30" customFormat="1" ht="51">
      <c r="A20" s="808">
        <f>IF(COUNTBLANK(E20)=1,"",COUNTA(E$13:$E20))</f>
        <v>5</v>
      </c>
      <c r="B20" s="762" t="s">
        <v>2954</v>
      </c>
      <c r="C20" s="771" t="s">
        <v>3398</v>
      </c>
      <c r="D20" s="762" t="s">
        <v>103</v>
      </c>
      <c r="E20" s="659">
        <v>1</v>
      </c>
      <c r="F20" s="729"/>
      <c r="G20" s="717"/>
      <c r="H20" s="717"/>
      <c r="I20" s="717"/>
      <c r="J20" s="717"/>
      <c r="K20" s="718"/>
      <c r="L20" s="322"/>
      <c r="M20" s="717"/>
      <c r="N20" s="717"/>
      <c r="O20" s="717"/>
      <c r="P20" s="718"/>
    </row>
    <row r="21" spans="1:16" s="30" customFormat="1" ht="30.6">
      <c r="A21" s="808">
        <f>IF(COUNTBLANK(E21)=1,"",COUNTA(E$13:$E21))</f>
        <v>6</v>
      </c>
      <c r="B21" s="762" t="s">
        <v>2955</v>
      </c>
      <c r="C21" s="771" t="s">
        <v>3399</v>
      </c>
      <c r="D21" s="762" t="s">
        <v>103</v>
      </c>
      <c r="E21" s="659">
        <v>8</v>
      </c>
      <c r="F21" s="729"/>
      <c r="G21" s="717"/>
      <c r="H21" s="717"/>
      <c r="I21" s="717"/>
      <c r="J21" s="717"/>
      <c r="K21" s="718"/>
      <c r="L21" s="322"/>
      <c r="M21" s="717"/>
      <c r="N21" s="717"/>
      <c r="O21" s="717"/>
      <c r="P21" s="718"/>
    </row>
    <row r="22" spans="1:16" s="30" customFormat="1" ht="30.6">
      <c r="A22" s="808">
        <f>IF(COUNTBLANK(E22)=1,"",COUNTA(E$13:$E22))</f>
        <v>7</v>
      </c>
      <c r="B22" s="762" t="s">
        <v>2956</v>
      </c>
      <c r="C22" s="771" t="s">
        <v>3400</v>
      </c>
      <c r="D22" s="762" t="s">
        <v>103</v>
      </c>
      <c r="E22" s="659">
        <v>15</v>
      </c>
      <c r="F22" s="729"/>
      <c r="G22" s="717"/>
      <c r="H22" s="717"/>
      <c r="I22" s="717"/>
      <c r="J22" s="717"/>
      <c r="K22" s="718"/>
      <c r="L22" s="322"/>
      <c r="M22" s="717"/>
      <c r="N22" s="717"/>
      <c r="O22" s="717"/>
      <c r="P22" s="718"/>
    </row>
    <row r="23" spans="1:16" s="30" customFormat="1" ht="30.6">
      <c r="A23" s="808">
        <f>IF(COUNTBLANK(E23)=1,"",COUNTA(E$13:$E23))</f>
        <v>8</v>
      </c>
      <c r="B23" s="762" t="s">
        <v>2957</v>
      </c>
      <c r="C23" s="771" t="s">
        <v>3401</v>
      </c>
      <c r="D23" s="762" t="s">
        <v>103</v>
      </c>
      <c r="E23" s="659">
        <v>5</v>
      </c>
      <c r="F23" s="729"/>
      <c r="G23" s="717"/>
      <c r="H23" s="717"/>
      <c r="I23" s="717"/>
      <c r="J23" s="717"/>
      <c r="K23" s="718"/>
      <c r="L23" s="322"/>
      <c r="M23" s="717"/>
      <c r="N23" s="717"/>
      <c r="O23" s="717"/>
      <c r="P23" s="718"/>
    </row>
    <row r="24" spans="1:16" s="30" customFormat="1" ht="40.799999999999997">
      <c r="A24" s="808">
        <f>IF(COUNTBLANK(E24)=1,"",COUNTA(E$13:$E24))</f>
        <v>9</v>
      </c>
      <c r="B24" s="762" t="s">
        <v>195</v>
      </c>
      <c r="C24" s="771" t="s">
        <v>3402</v>
      </c>
      <c r="D24" s="762" t="s">
        <v>103</v>
      </c>
      <c r="E24" s="659">
        <v>24</v>
      </c>
      <c r="F24" s="729"/>
      <c r="G24" s="717"/>
      <c r="H24" s="717"/>
      <c r="I24" s="717"/>
      <c r="J24" s="717"/>
      <c r="K24" s="718"/>
      <c r="L24" s="322"/>
      <c r="M24" s="717"/>
      <c r="N24" s="717"/>
      <c r="O24" s="717"/>
      <c r="P24" s="718"/>
    </row>
    <row r="25" spans="1:16" s="30" customFormat="1" ht="40.799999999999997">
      <c r="A25" s="808">
        <f>IF(COUNTBLANK(E25)=1,"",COUNTA(E$13:$E25))</f>
        <v>10</v>
      </c>
      <c r="B25" s="762" t="s">
        <v>196</v>
      </c>
      <c r="C25" s="771" t="s">
        <v>3403</v>
      </c>
      <c r="D25" s="762" t="s">
        <v>103</v>
      </c>
      <c r="E25" s="659">
        <v>11</v>
      </c>
      <c r="F25" s="729"/>
      <c r="G25" s="717"/>
      <c r="H25" s="717"/>
      <c r="I25" s="717"/>
      <c r="J25" s="717"/>
      <c r="K25" s="718"/>
      <c r="L25" s="322"/>
      <c r="M25" s="717"/>
      <c r="N25" s="717"/>
      <c r="O25" s="717"/>
      <c r="P25" s="718"/>
    </row>
    <row r="26" spans="1:16" s="30" customFormat="1" ht="40.799999999999997">
      <c r="A26" s="808">
        <f>IF(COUNTBLANK(E26)=1,"",COUNTA(E$13:$E26))</f>
        <v>11</v>
      </c>
      <c r="B26" s="762" t="s">
        <v>2958</v>
      </c>
      <c r="C26" s="771" t="s">
        <v>3403</v>
      </c>
      <c r="D26" s="762" t="s">
        <v>103</v>
      </c>
      <c r="E26" s="659">
        <v>12</v>
      </c>
      <c r="F26" s="729"/>
      <c r="G26" s="717"/>
      <c r="H26" s="717"/>
      <c r="I26" s="717"/>
      <c r="J26" s="717"/>
      <c r="K26" s="718"/>
      <c r="L26" s="322"/>
      <c r="M26" s="717"/>
      <c r="N26" s="717"/>
      <c r="O26" s="717"/>
      <c r="P26" s="718"/>
    </row>
    <row r="27" spans="1:16" s="30" customFormat="1" ht="40.799999999999997">
      <c r="A27" s="808">
        <f>IF(COUNTBLANK(E27)=1,"",COUNTA(E$13:$E27))</f>
        <v>12</v>
      </c>
      <c r="B27" s="762" t="s">
        <v>197</v>
      </c>
      <c r="C27" s="771" t="s">
        <v>3404</v>
      </c>
      <c r="D27" s="762" t="s">
        <v>103</v>
      </c>
      <c r="E27" s="659">
        <v>28</v>
      </c>
      <c r="F27" s="729"/>
      <c r="G27" s="717"/>
      <c r="H27" s="717"/>
      <c r="I27" s="717"/>
      <c r="J27" s="717"/>
      <c r="K27" s="718"/>
      <c r="L27" s="322"/>
      <c r="M27" s="717"/>
      <c r="N27" s="717"/>
      <c r="O27" s="717"/>
      <c r="P27" s="718"/>
    </row>
    <row r="28" spans="1:16" s="30" customFormat="1" ht="40.799999999999997">
      <c r="A28" s="808">
        <f>IF(COUNTBLANK(E28)=1,"",COUNTA(E$13:$E28))</f>
        <v>13</v>
      </c>
      <c r="B28" s="762" t="s">
        <v>198</v>
      </c>
      <c r="C28" s="771" t="s">
        <v>3405</v>
      </c>
      <c r="D28" s="762" t="s">
        <v>103</v>
      </c>
      <c r="E28" s="659">
        <v>11</v>
      </c>
      <c r="F28" s="729"/>
      <c r="G28" s="717"/>
      <c r="H28" s="717"/>
      <c r="I28" s="717"/>
      <c r="J28" s="717"/>
      <c r="K28" s="718"/>
      <c r="L28" s="322"/>
      <c r="M28" s="717"/>
      <c r="N28" s="717"/>
      <c r="O28" s="717"/>
      <c r="P28" s="718"/>
    </row>
    <row r="29" spans="1:16" s="30" customFormat="1" ht="40.799999999999997">
      <c r="A29" s="808">
        <f>IF(COUNTBLANK(E29)=1,"",COUNTA(E$13:$E29))</f>
        <v>14</v>
      </c>
      <c r="B29" s="762" t="s">
        <v>2959</v>
      </c>
      <c r="C29" s="771" t="s">
        <v>3406</v>
      </c>
      <c r="D29" s="762" t="s">
        <v>103</v>
      </c>
      <c r="E29" s="659">
        <v>20</v>
      </c>
      <c r="F29" s="729"/>
      <c r="G29" s="717"/>
      <c r="H29" s="717"/>
      <c r="I29" s="717"/>
      <c r="J29" s="717"/>
      <c r="K29" s="718"/>
      <c r="L29" s="322"/>
      <c r="M29" s="717"/>
      <c r="N29" s="717"/>
      <c r="O29" s="717"/>
      <c r="P29" s="718"/>
    </row>
    <row r="30" spans="1:16" s="30" customFormat="1" ht="40.799999999999997">
      <c r="A30" s="808">
        <f>IF(COUNTBLANK(E30)=1,"",COUNTA(E$13:$E30))</f>
        <v>15</v>
      </c>
      <c r="B30" s="762" t="s">
        <v>2960</v>
      </c>
      <c r="C30" s="771" t="s">
        <v>3406</v>
      </c>
      <c r="D30" s="762" t="s">
        <v>103</v>
      </c>
      <c r="E30" s="659">
        <v>4</v>
      </c>
      <c r="F30" s="729"/>
      <c r="G30" s="717"/>
      <c r="H30" s="717"/>
      <c r="I30" s="717"/>
      <c r="J30" s="717"/>
      <c r="K30" s="718"/>
      <c r="L30" s="322"/>
      <c r="M30" s="717"/>
      <c r="N30" s="717"/>
      <c r="O30" s="717"/>
      <c r="P30" s="718"/>
    </row>
    <row r="31" spans="1:16" s="30" customFormat="1" ht="40.799999999999997">
      <c r="A31" s="808">
        <f>IF(COUNTBLANK(E31)=1,"",COUNTA(E$13:$E31))</f>
        <v>16</v>
      </c>
      <c r="B31" s="762" t="s">
        <v>2961</v>
      </c>
      <c r="C31" s="771" t="s">
        <v>3407</v>
      </c>
      <c r="D31" s="762" t="s">
        <v>103</v>
      </c>
      <c r="E31" s="659">
        <v>15</v>
      </c>
      <c r="F31" s="729"/>
      <c r="G31" s="717"/>
      <c r="H31" s="717"/>
      <c r="I31" s="717"/>
      <c r="J31" s="717"/>
      <c r="K31" s="718"/>
      <c r="L31" s="322"/>
      <c r="M31" s="717"/>
      <c r="N31" s="717"/>
      <c r="O31" s="717"/>
      <c r="P31" s="718"/>
    </row>
    <row r="32" spans="1:16" s="30" customFormat="1" ht="51">
      <c r="A32" s="808">
        <f>IF(COUNTBLANK(E32)=1,"",COUNTA(E$13:$E32))</f>
        <v>17</v>
      </c>
      <c r="B32" s="762" t="s">
        <v>199</v>
      </c>
      <c r="C32" s="771" t="s">
        <v>3408</v>
      </c>
      <c r="D32" s="762" t="s">
        <v>103</v>
      </c>
      <c r="E32" s="659">
        <v>1</v>
      </c>
      <c r="F32" s="729"/>
      <c r="G32" s="717"/>
      <c r="H32" s="717"/>
      <c r="I32" s="717"/>
      <c r="J32" s="717"/>
      <c r="K32" s="718"/>
      <c r="L32" s="322"/>
      <c r="M32" s="717"/>
      <c r="N32" s="717"/>
      <c r="O32" s="717"/>
      <c r="P32" s="718"/>
    </row>
    <row r="33" spans="1:16" s="30" customFormat="1" ht="40.799999999999997">
      <c r="A33" s="808">
        <f>IF(COUNTBLANK(E33)=1,"",COUNTA(E$13:$E33))</f>
        <v>18</v>
      </c>
      <c r="B33" s="762" t="s">
        <v>200</v>
      </c>
      <c r="C33" s="771" t="s">
        <v>3409</v>
      </c>
      <c r="D33" s="762" t="s">
        <v>103</v>
      </c>
      <c r="E33" s="659">
        <v>2</v>
      </c>
      <c r="F33" s="729"/>
      <c r="G33" s="717"/>
      <c r="H33" s="717"/>
      <c r="I33" s="717"/>
      <c r="J33" s="717"/>
      <c r="K33" s="718"/>
      <c r="L33" s="322"/>
      <c r="M33" s="717"/>
      <c r="N33" s="717"/>
      <c r="O33" s="717"/>
      <c r="P33" s="718"/>
    </row>
    <row r="34" spans="1:16" s="30" customFormat="1" ht="132.6">
      <c r="A34" s="808">
        <f>IF(COUNTBLANK(E34)=1,"",COUNTA(E$13:$E34))</f>
        <v>19</v>
      </c>
      <c r="B34" s="762"/>
      <c r="C34" s="771" t="s">
        <v>3370</v>
      </c>
      <c r="D34" s="762" t="s">
        <v>2</v>
      </c>
      <c r="E34" s="659">
        <v>2294.0999999999995</v>
      </c>
      <c r="F34" s="782"/>
      <c r="G34" s="607"/>
      <c r="H34" s="607"/>
      <c r="I34" s="608"/>
      <c r="J34" s="607"/>
      <c r="K34" s="347"/>
      <c r="L34" s="618"/>
      <c r="M34" s="349"/>
      <c r="N34" s="349"/>
      <c r="O34" s="349"/>
      <c r="P34" s="350"/>
    </row>
    <row r="35" spans="1:16" s="30" customFormat="1" ht="20.399999999999999">
      <c r="A35" s="808">
        <f>IF(COUNTBLANK(E35)=1,"",COUNTA(E$13:$E35))</f>
        <v>20</v>
      </c>
      <c r="B35" s="762"/>
      <c r="C35" s="771" t="s">
        <v>3368</v>
      </c>
      <c r="D35" s="762" t="s">
        <v>2</v>
      </c>
      <c r="E35" s="659">
        <v>2.92</v>
      </c>
      <c r="F35" s="730"/>
      <c r="G35" s="601"/>
      <c r="H35" s="602"/>
      <c r="I35" s="603"/>
      <c r="J35" s="744"/>
      <c r="K35" s="745"/>
      <c r="L35" s="753"/>
      <c r="M35" s="600"/>
      <c r="N35" s="600"/>
      <c r="O35" s="600"/>
      <c r="P35" s="745"/>
    </row>
    <row r="36" spans="1:16" s="30" customFormat="1">
      <c r="A36" s="808" t="str">
        <f>IF(COUNTBLANK(E36)=1,"",COUNTA(E$13:$E36))</f>
        <v/>
      </c>
      <c r="B36" s="762"/>
      <c r="C36" s="771"/>
      <c r="D36" s="762"/>
      <c r="E36" s="659"/>
      <c r="F36" s="650"/>
      <c r="G36" s="651"/>
      <c r="H36" s="652"/>
      <c r="I36" s="652"/>
      <c r="J36" s="652"/>
      <c r="K36" s="653"/>
      <c r="L36" s="654"/>
      <c r="M36" s="652"/>
      <c r="N36" s="652"/>
      <c r="O36" s="652"/>
      <c r="P36" s="653"/>
    </row>
    <row r="37" spans="1:16" s="30" customFormat="1">
      <c r="A37" s="808" t="str">
        <f>IF(COUNTBLANK(E37)=1,"",COUNTA(E$13:$E37))</f>
        <v/>
      </c>
      <c r="B37" s="762"/>
      <c r="C37" s="664" t="s">
        <v>974</v>
      </c>
      <c r="D37" s="762"/>
      <c r="E37" s="659"/>
      <c r="F37" s="650"/>
      <c r="G37" s="651"/>
      <c r="H37" s="652"/>
      <c r="I37" s="652"/>
      <c r="J37" s="652"/>
      <c r="K37" s="653"/>
      <c r="L37" s="654"/>
      <c r="M37" s="652"/>
      <c r="N37" s="652"/>
      <c r="O37" s="652"/>
      <c r="P37" s="653"/>
    </row>
    <row r="38" spans="1:16" s="30" customFormat="1" ht="30.6">
      <c r="A38" s="663">
        <f>A35+1</f>
        <v>21</v>
      </c>
      <c r="B38" s="644" t="s">
        <v>2962</v>
      </c>
      <c r="C38" s="771" t="s">
        <v>3411</v>
      </c>
      <c r="D38" s="665" t="s">
        <v>4478</v>
      </c>
      <c r="E38" s="1467">
        <v>1219</v>
      </c>
      <c r="F38" s="622"/>
      <c r="G38" s="601"/>
      <c r="H38" s="602"/>
      <c r="I38" s="602"/>
      <c r="J38" s="602"/>
      <c r="K38" s="605"/>
      <c r="L38" s="617"/>
      <c r="M38" s="600"/>
      <c r="N38" s="600"/>
      <c r="O38" s="600"/>
      <c r="P38" s="745"/>
    </row>
    <row r="39" spans="1:16" s="30" customFormat="1" ht="30.6">
      <c r="A39" s="809" t="s">
        <v>2999</v>
      </c>
      <c r="B39" s="762" t="s">
        <v>2963</v>
      </c>
      <c r="C39" s="811" t="s">
        <v>3412</v>
      </c>
      <c r="D39" s="762" t="s">
        <v>103</v>
      </c>
      <c r="E39" s="659">
        <v>3</v>
      </c>
      <c r="F39" s="650"/>
      <c r="G39" s="651"/>
      <c r="H39" s="652"/>
      <c r="I39" s="652"/>
      <c r="J39" s="652"/>
      <c r="K39" s="653"/>
      <c r="L39" s="654"/>
      <c r="M39" s="652"/>
      <c r="N39" s="652"/>
      <c r="O39" s="652"/>
      <c r="P39" s="653"/>
    </row>
    <row r="40" spans="1:16" s="30" customFormat="1" ht="30.6">
      <c r="A40" s="809" t="s">
        <v>3000</v>
      </c>
      <c r="B40" s="762" t="s">
        <v>2964</v>
      </c>
      <c r="C40" s="811" t="s">
        <v>3412</v>
      </c>
      <c r="D40" s="762" t="s">
        <v>103</v>
      </c>
      <c r="E40" s="659">
        <v>2</v>
      </c>
      <c r="F40" s="650"/>
      <c r="G40" s="651"/>
      <c r="H40" s="652"/>
      <c r="I40" s="652"/>
      <c r="J40" s="652"/>
      <c r="K40" s="653"/>
      <c r="L40" s="654"/>
      <c r="M40" s="652"/>
      <c r="N40" s="652"/>
      <c r="O40" s="652"/>
      <c r="P40" s="653"/>
    </row>
    <row r="41" spans="1:16" s="30" customFormat="1" ht="30.6">
      <c r="A41" s="809" t="s">
        <v>3001</v>
      </c>
      <c r="B41" s="762" t="s">
        <v>2965</v>
      </c>
      <c r="C41" s="811" t="s">
        <v>3413</v>
      </c>
      <c r="D41" s="762" t="s">
        <v>103</v>
      </c>
      <c r="E41" s="659">
        <v>1</v>
      </c>
      <c r="F41" s="650"/>
      <c r="G41" s="651"/>
      <c r="H41" s="652"/>
      <c r="I41" s="652"/>
      <c r="J41" s="652"/>
      <c r="K41" s="653"/>
      <c r="L41" s="654"/>
      <c r="M41" s="652"/>
      <c r="N41" s="652"/>
      <c r="O41" s="652"/>
      <c r="P41" s="653"/>
    </row>
    <row r="42" spans="1:16" s="30" customFormat="1" ht="30.6">
      <c r="A42" s="809" t="s">
        <v>3002</v>
      </c>
      <c r="B42" s="762" t="s">
        <v>2966</v>
      </c>
      <c r="C42" s="811" t="s">
        <v>3414</v>
      </c>
      <c r="D42" s="762" t="s">
        <v>103</v>
      </c>
      <c r="E42" s="659">
        <v>1</v>
      </c>
      <c r="F42" s="650"/>
      <c r="G42" s="651"/>
      <c r="H42" s="652"/>
      <c r="I42" s="652"/>
      <c r="J42" s="652"/>
      <c r="K42" s="653"/>
      <c r="L42" s="654"/>
      <c r="M42" s="652"/>
      <c r="N42" s="652"/>
      <c r="O42" s="652"/>
      <c r="P42" s="653"/>
    </row>
    <row r="43" spans="1:16" s="30" customFormat="1" ht="30.6">
      <c r="A43" s="809" t="s">
        <v>3003</v>
      </c>
      <c r="B43" s="762" t="s">
        <v>2967</v>
      </c>
      <c r="C43" s="811" t="s">
        <v>3412</v>
      </c>
      <c r="D43" s="762" t="s">
        <v>103</v>
      </c>
      <c r="E43" s="659">
        <v>2</v>
      </c>
      <c r="F43" s="650"/>
      <c r="G43" s="651"/>
      <c r="H43" s="652"/>
      <c r="I43" s="652"/>
      <c r="J43" s="652"/>
      <c r="K43" s="653"/>
      <c r="L43" s="654"/>
      <c r="M43" s="652"/>
      <c r="N43" s="652"/>
      <c r="O43" s="652"/>
      <c r="P43" s="653"/>
    </row>
    <row r="44" spans="1:16" s="30" customFormat="1" ht="30.6">
      <c r="A44" s="809" t="s">
        <v>3004</v>
      </c>
      <c r="B44" s="762" t="s">
        <v>2968</v>
      </c>
      <c r="C44" s="811" t="s">
        <v>3412</v>
      </c>
      <c r="D44" s="762" t="s">
        <v>103</v>
      </c>
      <c r="E44" s="659">
        <v>1</v>
      </c>
      <c r="F44" s="650"/>
      <c r="G44" s="651"/>
      <c r="H44" s="652"/>
      <c r="I44" s="652"/>
      <c r="J44" s="652"/>
      <c r="K44" s="653"/>
      <c r="L44" s="654"/>
      <c r="M44" s="652"/>
      <c r="N44" s="652"/>
      <c r="O44" s="652"/>
      <c r="P44" s="653"/>
    </row>
    <row r="45" spans="1:16" s="30" customFormat="1" ht="30.6">
      <c r="A45" s="809" t="s">
        <v>3005</v>
      </c>
      <c r="B45" s="762" t="s">
        <v>2969</v>
      </c>
      <c r="C45" s="811" t="s">
        <v>3415</v>
      </c>
      <c r="D45" s="762" t="s">
        <v>103</v>
      </c>
      <c r="E45" s="659">
        <v>1</v>
      </c>
      <c r="F45" s="650"/>
      <c r="G45" s="651"/>
      <c r="H45" s="652"/>
      <c r="I45" s="652"/>
      <c r="J45" s="652"/>
      <c r="K45" s="653"/>
      <c r="L45" s="654"/>
      <c r="M45" s="652"/>
      <c r="N45" s="652"/>
      <c r="O45" s="652"/>
      <c r="P45" s="653"/>
    </row>
    <row r="46" spans="1:16" s="30" customFormat="1" ht="30.6">
      <c r="A46" s="809" t="s">
        <v>3006</v>
      </c>
      <c r="B46" s="762" t="s">
        <v>2970</v>
      </c>
      <c r="C46" s="811" t="s">
        <v>3415</v>
      </c>
      <c r="D46" s="762" t="s">
        <v>103</v>
      </c>
      <c r="E46" s="659">
        <v>1</v>
      </c>
      <c r="F46" s="650"/>
      <c r="G46" s="651"/>
      <c r="H46" s="652"/>
      <c r="I46" s="652"/>
      <c r="J46" s="652"/>
      <c r="K46" s="653"/>
      <c r="L46" s="654"/>
      <c r="M46" s="652"/>
      <c r="N46" s="652"/>
      <c r="O46" s="652"/>
      <c r="P46" s="653"/>
    </row>
    <row r="47" spans="1:16" s="30" customFormat="1" ht="30.6">
      <c r="A47" s="809" t="s">
        <v>3007</v>
      </c>
      <c r="B47" s="762" t="s">
        <v>2971</v>
      </c>
      <c r="C47" s="811" t="s">
        <v>3415</v>
      </c>
      <c r="D47" s="762" t="s">
        <v>103</v>
      </c>
      <c r="E47" s="659">
        <v>1</v>
      </c>
      <c r="F47" s="650"/>
      <c r="G47" s="651"/>
      <c r="H47" s="652"/>
      <c r="I47" s="652"/>
      <c r="J47" s="652"/>
      <c r="K47" s="653"/>
      <c r="L47" s="654"/>
      <c r="M47" s="652"/>
      <c r="N47" s="652"/>
      <c r="O47" s="652"/>
      <c r="P47" s="653"/>
    </row>
    <row r="48" spans="1:16" s="30" customFormat="1" ht="30.6">
      <c r="A48" s="809" t="s">
        <v>3008</v>
      </c>
      <c r="B48" s="762" t="s">
        <v>2972</v>
      </c>
      <c r="C48" s="811" t="s">
        <v>3415</v>
      </c>
      <c r="D48" s="762" t="s">
        <v>103</v>
      </c>
      <c r="E48" s="659">
        <v>1</v>
      </c>
      <c r="F48" s="650"/>
      <c r="G48" s="651"/>
      <c r="H48" s="652"/>
      <c r="I48" s="652"/>
      <c r="J48" s="652"/>
      <c r="K48" s="653"/>
      <c r="L48" s="654"/>
      <c r="M48" s="652"/>
      <c r="N48" s="652"/>
      <c r="O48" s="652"/>
      <c r="P48" s="653"/>
    </row>
    <row r="49" spans="1:16" s="30" customFormat="1" ht="20.399999999999999">
      <c r="A49" s="809" t="s">
        <v>3009</v>
      </c>
      <c r="B49" s="762" t="s">
        <v>2973</v>
      </c>
      <c r="C49" s="811" t="s">
        <v>3416</v>
      </c>
      <c r="D49" s="762" t="s">
        <v>103</v>
      </c>
      <c r="E49" s="659">
        <v>1</v>
      </c>
      <c r="F49" s="650"/>
      <c r="G49" s="651"/>
      <c r="H49" s="652"/>
      <c r="I49" s="652"/>
      <c r="J49" s="652"/>
      <c r="K49" s="653"/>
      <c r="L49" s="654"/>
      <c r="M49" s="652"/>
      <c r="N49" s="652"/>
      <c r="O49" s="652"/>
      <c r="P49" s="653"/>
    </row>
    <row r="50" spans="1:16" s="30" customFormat="1" ht="20.399999999999999">
      <c r="A50" s="809" t="s">
        <v>3010</v>
      </c>
      <c r="B50" s="762" t="s">
        <v>2974</v>
      </c>
      <c r="C50" s="811" t="s">
        <v>3417</v>
      </c>
      <c r="D50" s="762" t="s">
        <v>103</v>
      </c>
      <c r="E50" s="659">
        <v>4</v>
      </c>
      <c r="F50" s="650"/>
      <c r="G50" s="651"/>
      <c r="H50" s="652"/>
      <c r="I50" s="652"/>
      <c r="J50" s="652"/>
      <c r="K50" s="653"/>
      <c r="L50" s="654"/>
      <c r="M50" s="652"/>
      <c r="N50" s="652"/>
      <c r="O50" s="652"/>
      <c r="P50" s="653"/>
    </row>
    <row r="51" spans="1:16" s="30" customFormat="1" ht="20.399999999999999">
      <c r="A51" s="809" t="s">
        <v>3011</v>
      </c>
      <c r="B51" s="762" t="s">
        <v>2975</v>
      </c>
      <c r="C51" s="811" t="s">
        <v>3418</v>
      </c>
      <c r="D51" s="762" t="s">
        <v>103</v>
      </c>
      <c r="E51" s="659">
        <v>1</v>
      </c>
      <c r="F51" s="650"/>
      <c r="G51" s="651"/>
      <c r="H51" s="652"/>
      <c r="I51" s="652"/>
      <c r="J51" s="652"/>
      <c r="K51" s="653"/>
      <c r="L51" s="654"/>
      <c r="M51" s="652"/>
      <c r="N51" s="652"/>
      <c r="O51" s="652"/>
      <c r="P51" s="653"/>
    </row>
    <row r="52" spans="1:16" s="30" customFormat="1" ht="20.399999999999999">
      <c r="A52" s="809" t="s">
        <v>3012</v>
      </c>
      <c r="B52" s="762" t="s">
        <v>2976</v>
      </c>
      <c r="C52" s="811" t="s">
        <v>3419</v>
      </c>
      <c r="D52" s="762" t="s">
        <v>103</v>
      </c>
      <c r="E52" s="659">
        <v>2</v>
      </c>
      <c r="F52" s="650"/>
      <c r="G52" s="651"/>
      <c r="H52" s="652"/>
      <c r="I52" s="652"/>
      <c r="J52" s="652"/>
      <c r="K52" s="653"/>
      <c r="L52" s="654"/>
      <c r="M52" s="652"/>
      <c r="N52" s="652"/>
      <c r="O52" s="652"/>
      <c r="P52" s="653"/>
    </row>
    <row r="53" spans="1:16" s="30" customFormat="1" ht="30.6">
      <c r="A53" s="809" t="s">
        <v>3013</v>
      </c>
      <c r="B53" s="762" t="s">
        <v>2977</v>
      </c>
      <c r="C53" s="811" t="s">
        <v>3420</v>
      </c>
      <c r="D53" s="762" t="s">
        <v>103</v>
      </c>
      <c r="E53" s="659">
        <v>1</v>
      </c>
      <c r="F53" s="650"/>
      <c r="G53" s="651"/>
      <c r="H53" s="652"/>
      <c r="I53" s="652"/>
      <c r="J53" s="652"/>
      <c r="K53" s="653"/>
      <c r="L53" s="654"/>
      <c r="M53" s="652"/>
      <c r="N53" s="652"/>
      <c r="O53" s="652"/>
      <c r="P53" s="653"/>
    </row>
    <row r="54" spans="1:16" s="30" customFormat="1" ht="30.6">
      <c r="A54" s="809" t="s">
        <v>3014</v>
      </c>
      <c r="B54" s="762" t="s">
        <v>2978</v>
      </c>
      <c r="C54" s="811" t="s">
        <v>3420</v>
      </c>
      <c r="D54" s="762" t="s">
        <v>103</v>
      </c>
      <c r="E54" s="659">
        <v>2</v>
      </c>
      <c r="F54" s="650"/>
      <c r="G54" s="651"/>
      <c r="H54" s="652"/>
      <c r="I54" s="652"/>
      <c r="J54" s="652"/>
      <c r="K54" s="653"/>
      <c r="L54" s="654"/>
      <c r="M54" s="652"/>
      <c r="N54" s="652"/>
      <c r="O54" s="652"/>
      <c r="P54" s="653"/>
    </row>
    <row r="55" spans="1:16" s="30" customFormat="1" ht="30.6">
      <c r="A55" s="809" t="s">
        <v>3015</v>
      </c>
      <c r="B55" s="762" t="s">
        <v>2979</v>
      </c>
      <c r="C55" s="811" t="s">
        <v>3421</v>
      </c>
      <c r="D55" s="762" t="s">
        <v>103</v>
      </c>
      <c r="E55" s="659">
        <v>1</v>
      </c>
      <c r="F55" s="650"/>
      <c r="G55" s="651"/>
      <c r="H55" s="652"/>
      <c r="I55" s="652"/>
      <c r="J55" s="652"/>
      <c r="K55" s="653"/>
      <c r="L55" s="654"/>
      <c r="M55" s="652"/>
      <c r="N55" s="652"/>
      <c r="O55" s="652"/>
      <c r="P55" s="653"/>
    </row>
    <row r="56" spans="1:16" s="30" customFormat="1" ht="30.6">
      <c r="A56" s="809" t="s">
        <v>3016</v>
      </c>
      <c r="B56" s="762" t="s">
        <v>2980</v>
      </c>
      <c r="C56" s="811" t="s">
        <v>3422</v>
      </c>
      <c r="D56" s="762" t="s">
        <v>103</v>
      </c>
      <c r="E56" s="659">
        <v>1</v>
      </c>
      <c r="F56" s="650"/>
      <c r="G56" s="651"/>
      <c r="H56" s="652"/>
      <c r="I56" s="652"/>
      <c r="J56" s="652"/>
      <c r="K56" s="653"/>
      <c r="L56" s="654"/>
      <c r="M56" s="652"/>
      <c r="N56" s="652"/>
      <c r="O56" s="652"/>
      <c r="P56" s="653"/>
    </row>
    <row r="57" spans="1:16" s="30" customFormat="1" ht="30.6">
      <c r="A57" s="809" t="s">
        <v>3017</v>
      </c>
      <c r="B57" s="762" t="s">
        <v>2981</v>
      </c>
      <c r="C57" s="811" t="s">
        <v>3422</v>
      </c>
      <c r="D57" s="762" t="s">
        <v>103</v>
      </c>
      <c r="E57" s="659">
        <v>1</v>
      </c>
      <c r="F57" s="650"/>
      <c r="G57" s="651"/>
      <c r="H57" s="652"/>
      <c r="I57" s="652"/>
      <c r="J57" s="652"/>
      <c r="K57" s="653"/>
      <c r="L57" s="654"/>
      <c r="M57" s="652"/>
      <c r="N57" s="652"/>
      <c r="O57" s="652"/>
      <c r="P57" s="653"/>
    </row>
    <row r="58" spans="1:16" s="30" customFormat="1" ht="30.6">
      <c r="A58" s="809" t="s">
        <v>3018</v>
      </c>
      <c r="B58" s="762" t="s">
        <v>2982</v>
      </c>
      <c r="C58" s="811" t="s">
        <v>3423</v>
      </c>
      <c r="D58" s="762" t="s">
        <v>103</v>
      </c>
      <c r="E58" s="659">
        <v>1</v>
      </c>
      <c r="F58" s="650"/>
      <c r="G58" s="651"/>
      <c r="H58" s="652"/>
      <c r="I58" s="652"/>
      <c r="J58" s="652"/>
      <c r="K58" s="653"/>
      <c r="L58" s="654"/>
      <c r="M58" s="652"/>
      <c r="N58" s="652"/>
      <c r="O58" s="652"/>
      <c r="P58" s="653"/>
    </row>
    <row r="59" spans="1:16" s="30" customFormat="1" ht="30.6">
      <c r="A59" s="809" t="s">
        <v>3019</v>
      </c>
      <c r="B59" s="762" t="s">
        <v>2983</v>
      </c>
      <c r="C59" s="811" t="s">
        <v>3421</v>
      </c>
      <c r="D59" s="762" t="s">
        <v>103</v>
      </c>
      <c r="E59" s="659">
        <v>1</v>
      </c>
      <c r="F59" s="650"/>
      <c r="G59" s="651"/>
      <c r="H59" s="652"/>
      <c r="I59" s="652"/>
      <c r="J59" s="652"/>
      <c r="K59" s="653"/>
      <c r="L59" s="654"/>
      <c r="M59" s="652"/>
      <c r="N59" s="652"/>
      <c r="O59" s="652"/>
      <c r="P59" s="653"/>
    </row>
    <row r="60" spans="1:16" s="30" customFormat="1" ht="30.6">
      <c r="A60" s="809" t="s">
        <v>3020</v>
      </c>
      <c r="B60" s="762" t="s">
        <v>2984</v>
      </c>
      <c r="C60" s="811" t="s">
        <v>3424</v>
      </c>
      <c r="D60" s="762" t="s">
        <v>103</v>
      </c>
      <c r="E60" s="659">
        <v>1</v>
      </c>
      <c r="F60" s="650"/>
      <c r="G60" s="651"/>
      <c r="H60" s="652"/>
      <c r="I60" s="652"/>
      <c r="J60" s="652"/>
      <c r="K60" s="653"/>
      <c r="L60" s="654"/>
      <c r="M60" s="652"/>
      <c r="N60" s="652"/>
      <c r="O60" s="652"/>
      <c r="P60" s="653"/>
    </row>
    <row r="61" spans="1:16" s="30" customFormat="1" ht="30.6">
      <c r="A61" s="809" t="s">
        <v>3021</v>
      </c>
      <c r="B61" s="762" t="s">
        <v>2985</v>
      </c>
      <c r="C61" s="811" t="s">
        <v>3425</v>
      </c>
      <c r="D61" s="762" t="s">
        <v>103</v>
      </c>
      <c r="E61" s="659">
        <v>1</v>
      </c>
      <c r="F61" s="650"/>
      <c r="G61" s="651"/>
      <c r="H61" s="652"/>
      <c r="I61" s="652"/>
      <c r="J61" s="652"/>
      <c r="K61" s="653"/>
      <c r="L61" s="654"/>
      <c r="M61" s="652"/>
      <c r="N61" s="652"/>
      <c r="O61" s="652"/>
      <c r="P61" s="653"/>
    </row>
    <row r="62" spans="1:16" s="30" customFormat="1" ht="30.6">
      <c r="A62" s="809" t="s">
        <v>3022</v>
      </c>
      <c r="B62" s="762" t="s">
        <v>2986</v>
      </c>
      <c r="C62" s="811" t="s">
        <v>3426</v>
      </c>
      <c r="D62" s="762" t="s">
        <v>103</v>
      </c>
      <c r="E62" s="659">
        <v>1</v>
      </c>
      <c r="F62" s="650"/>
      <c r="G62" s="651"/>
      <c r="H62" s="652"/>
      <c r="I62" s="652"/>
      <c r="J62" s="652"/>
      <c r="K62" s="653"/>
      <c r="L62" s="654"/>
      <c r="M62" s="652"/>
      <c r="N62" s="652"/>
      <c r="O62" s="652"/>
      <c r="P62" s="653"/>
    </row>
    <row r="63" spans="1:16" s="30" customFormat="1" ht="30.6">
      <c r="A63" s="809" t="s">
        <v>3023</v>
      </c>
      <c r="B63" s="762" t="s">
        <v>2987</v>
      </c>
      <c r="C63" s="811" t="s">
        <v>3427</v>
      </c>
      <c r="D63" s="762" t="s">
        <v>103</v>
      </c>
      <c r="E63" s="659">
        <v>1</v>
      </c>
      <c r="F63" s="650"/>
      <c r="G63" s="651"/>
      <c r="H63" s="652"/>
      <c r="I63" s="652"/>
      <c r="J63" s="652"/>
      <c r="K63" s="653"/>
      <c r="L63" s="654"/>
      <c r="M63" s="652"/>
      <c r="N63" s="652"/>
      <c r="O63" s="652"/>
      <c r="P63" s="653"/>
    </row>
    <row r="64" spans="1:16" s="42" customFormat="1" ht="20.399999999999999">
      <c r="A64" s="809" t="s">
        <v>3024</v>
      </c>
      <c r="B64" s="645" t="s">
        <v>2988</v>
      </c>
      <c r="C64" s="811" t="s">
        <v>3428</v>
      </c>
      <c r="D64" s="762" t="s">
        <v>103</v>
      </c>
      <c r="E64" s="659">
        <v>1</v>
      </c>
      <c r="F64" s="801"/>
      <c r="G64" s="608"/>
      <c r="H64" s="608"/>
      <c r="I64" s="608"/>
      <c r="J64" s="608"/>
      <c r="K64" s="796"/>
      <c r="L64" s="798"/>
      <c r="M64" s="608"/>
      <c r="N64" s="608"/>
      <c r="O64" s="608"/>
      <c r="P64" s="796"/>
    </row>
    <row r="65" spans="1:16" s="42" customFormat="1" ht="20.399999999999999">
      <c r="A65" s="809" t="s">
        <v>3025</v>
      </c>
      <c r="B65" s="645" t="s">
        <v>2989</v>
      </c>
      <c r="C65" s="811" t="s">
        <v>3429</v>
      </c>
      <c r="D65" s="762" t="s">
        <v>103</v>
      </c>
      <c r="E65" s="659">
        <v>1</v>
      </c>
      <c r="F65" s="801"/>
      <c r="G65" s="608"/>
      <c r="H65" s="608"/>
      <c r="I65" s="608"/>
      <c r="J65" s="608"/>
      <c r="K65" s="796"/>
      <c r="L65" s="798"/>
      <c r="M65" s="608"/>
      <c r="N65" s="608"/>
      <c r="O65" s="608"/>
      <c r="P65" s="796"/>
    </row>
    <row r="66" spans="1:16" s="42" customFormat="1" ht="20.399999999999999">
      <c r="A66" s="809" t="s">
        <v>3026</v>
      </c>
      <c r="B66" s="645" t="s">
        <v>2990</v>
      </c>
      <c r="C66" s="811" t="s">
        <v>3430</v>
      </c>
      <c r="D66" s="762" t="s">
        <v>103</v>
      </c>
      <c r="E66" s="659">
        <v>1</v>
      </c>
      <c r="F66" s="801"/>
      <c r="G66" s="608"/>
      <c r="H66" s="608"/>
      <c r="I66" s="608"/>
      <c r="J66" s="608"/>
      <c r="K66" s="796"/>
      <c r="L66" s="798"/>
      <c r="M66" s="608"/>
      <c r="N66" s="608"/>
      <c r="O66" s="608"/>
      <c r="P66" s="796"/>
    </row>
    <row r="67" spans="1:16" s="42" customFormat="1" ht="30.6">
      <c r="A67" s="809" t="s">
        <v>3027</v>
      </c>
      <c r="B67" s="645" t="s">
        <v>2991</v>
      </c>
      <c r="C67" s="811" t="s">
        <v>3431</v>
      </c>
      <c r="D67" s="762" t="s">
        <v>103</v>
      </c>
      <c r="E67" s="659">
        <v>1</v>
      </c>
      <c r="F67" s="801"/>
      <c r="G67" s="608"/>
      <c r="H67" s="608"/>
      <c r="I67" s="608"/>
      <c r="J67" s="608"/>
      <c r="K67" s="796"/>
      <c r="L67" s="798"/>
      <c r="M67" s="608"/>
      <c r="N67" s="608"/>
      <c r="O67" s="608"/>
      <c r="P67" s="796"/>
    </row>
    <row r="68" spans="1:16" s="42" customFormat="1" ht="20.399999999999999">
      <c r="A68" s="809" t="s">
        <v>3028</v>
      </c>
      <c r="B68" s="645" t="s">
        <v>2992</v>
      </c>
      <c r="C68" s="811" t="s">
        <v>3432</v>
      </c>
      <c r="D68" s="762" t="s">
        <v>103</v>
      </c>
      <c r="E68" s="659">
        <v>1</v>
      </c>
      <c r="F68" s="801"/>
      <c r="G68" s="608"/>
      <c r="H68" s="608"/>
      <c r="I68" s="608"/>
      <c r="J68" s="608"/>
      <c r="K68" s="796"/>
      <c r="L68" s="798"/>
      <c r="M68" s="608"/>
      <c r="N68" s="608"/>
      <c r="O68" s="608"/>
      <c r="P68" s="796"/>
    </row>
    <row r="69" spans="1:16" s="42" customFormat="1" ht="20.399999999999999">
      <c r="A69" s="809" t="s">
        <v>3029</v>
      </c>
      <c r="B69" s="645" t="s">
        <v>2993</v>
      </c>
      <c r="C69" s="811" t="s">
        <v>3433</v>
      </c>
      <c r="D69" s="762" t="s">
        <v>103</v>
      </c>
      <c r="E69" s="659">
        <v>1</v>
      </c>
      <c r="F69" s="801"/>
      <c r="G69" s="608"/>
      <c r="H69" s="608"/>
      <c r="I69" s="608"/>
      <c r="J69" s="608"/>
      <c r="K69" s="796"/>
      <c r="L69" s="798"/>
      <c r="M69" s="608"/>
      <c r="N69" s="608"/>
      <c r="O69" s="608"/>
      <c r="P69" s="796"/>
    </row>
    <row r="70" spans="1:16" s="42" customFormat="1" ht="30.6">
      <c r="A70" s="809" t="s">
        <v>3030</v>
      </c>
      <c r="B70" s="645" t="s">
        <v>2994</v>
      </c>
      <c r="C70" s="811" t="s">
        <v>3434</v>
      </c>
      <c r="D70" s="762" t="s">
        <v>103</v>
      </c>
      <c r="E70" s="659">
        <v>1</v>
      </c>
      <c r="F70" s="801"/>
      <c r="G70" s="608"/>
      <c r="H70" s="608"/>
      <c r="I70" s="608"/>
      <c r="J70" s="608"/>
      <c r="K70" s="796"/>
      <c r="L70" s="798"/>
      <c r="M70" s="608"/>
      <c r="N70" s="608"/>
      <c r="O70" s="608"/>
      <c r="P70" s="796"/>
    </row>
    <row r="71" spans="1:16" s="42" customFormat="1" ht="30.6">
      <c r="A71" s="809" t="s">
        <v>3031</v>
      </c>
      <c r="B71" s="645" t="s">
        <v>2995</v>
      </c>
      <c r="C71" s="811" t="s">
        <v>3435</v>
      </c>
      <c r="D71" s="762" t="s">
        <v>103</v>
      </c>
      <c r="E71" s="659">
        <v>1</v>
      </c>
      <c r="F71" s="801"/>
      <c r="G71" s="608"/>
      <c r="H71" s="608"/>
      <c r="I71" s="608"/>
      <c r="J71" s="608"/>
      <c r="K71" s="796"/>
      <c r="L71" s="798"/>
      <c r="M71" s="608"/>
      <c r="N71" s="608"/>
      <c r="O71" s="608"/>
      <c r="P71" s="796"/>
    </row>
    <row r="72" spans="1:16" s="42" customFormat="1" ht="30.6">
      <c r="A72" s="809" t="s">
        <v>3032</v>
      </c>
      <c r="B72" s="645" t="s">
        <v>2996</v>
      </c>
      <c r="C72" s="811" t="s">
        <v>3436</v>
      </c>
      <c r="D72" s="762" t="s">
        <v>103</v>
      </c>
      <c r="E72" s="659">
        <v>1</v>
      </c>
      <c r="F72" s="801"/>
      <c r="G72" s="608"/>
      <c r="H72" s="608"/>
      <c r="I72" s="608"/>
      <c r="J72" s="608"/>
      <c r="K72" s="796"/>
      <c r="L72" s="798"/>
      <c r="M72" s="608"/>
      <c r="N72" s="608"/>
      <c r="O72" s="608"/>
      <c r="P72" s="796"/>
    </row>
    <row r="73" spans="1:16" s="42" customFormat="1" ht="20.399999999999999">
      <c r="A73" s="809" t="s">
        <v>3033</v>
      </c>
      <c r="B73" s="645" t="s">
        <v>2997</v>
      </c>
      <c r="C73" s="811" t="s">
        <v>3437</v>
      </c>
      <c r="D73" s="762" t="s">
        <v>103</v>
      </c>
      <c r="E73" s="659">
        <v>1</v>
      </c>
      <c r="F73" s="801"/>
      <c r="G73" s="608"/>
      <c r="H73" s="608"/>
      <c r="I73" s="608"/>
      <c r="J73" s="608"/>
      <c r="K73" s="796"/>
      <c r="L73" s="798"/>
      <c r="M73" s="608"/>
      <c r="N73" s="608"/>
      <c r="O73" s="608"/>
      <c r="P73" s="796"/>
    </row>
    <row r="74" spans="1:16" s="42" customFormat="1" ht="20.399999999999999">
      <c r="A74" s="809" t="s">
        <v>3034</v>
      </c>
      <c r="B74" s="645" t="s">
        <v>2998</v>
      </c>
      <c r="C74" s="811" t="s">
        <v>3438</v>
      </c>
      <c r="D74" s="762" t="s">
        <v>103</v>
      </c>
      <c r="E74" s="659">
        <v>2</v>
      </c>
      <c r="F74" s="801"/>
      <c r="G74" s="608"/>
      <c r="H74" s="608"/>
      <c r="I74" s="608"/>
      <c r="J74" s="608"/>
      <c r="K74" s="796"/>
      <c r="L74" s="798"/>
      <c r="M74" s="608"/>
      <c r="N74" s="608"/>
      <c r="O74" s="608"/>
      <c r="P74" s="796"/>
    </row>
    <row r="75" spans="1:16" s="42" customFormat="1" ht="20.399999999999999">
      <c r="A75" s="809" t="s">
        <v>3035</v>
      </c>
      <c r="B75" s="645" t="s">
        <v>3410</v>
      </c>
      <c r="C75" s="811" t="s">
        <v>3439</v>
      </c>
      <c r="D75" s="762" t="s">
        <v>103</v>
      </c>
      <c r="E75" s="659">
        <v>1</v>
      </c>
      <c r="F75" s="801"/>
      <c r="G75" s="608"/>
      <c r="H75" s="608"/>
      <c r="I75" s="608"/>
      <c r="J75" s="608"/>
      <c r="K75" s="796"/>
      <c r="L75" s="798"/>
      <c r="M75" s="608"/>
      <c r="N75" s="608"/>
      <c r="O75" s="608"/>
      <c r="P75" s="796"/>
    </row>
    <row r="76" spans="1:16" s="42" customFormat="1">
      <c r="A76" s="809" t="s">
        <v>3036</v>
      </c>
      <c r="B76" s="645" t="s">
        <v>2842</v>
      </c>
      <c r="C76" s="811" t="s">
        <v>3440</v>
      </c>
      <c r="D76" s="762" t="s">
        <v>103</v>
      </c>
      <c r="E76" s="659">
        <v>15</v>
      </c>
      <c r="F76" s="801"/>
      <c r="G76" s="608"/>
      <c r="H76" s="608"/>
      <c r="I76" s="608"/>
      <c r="J76" s="608"/>
      <c r="K76" s="796"/>
      <c r="L76" s="798"/>
      <c r="M76" s="608"/>
      <c r="N76" s="608"/>
      <c r="O76" s="608"/>
      <c r="P76" s="796"/>
    </row>
    <row r="77" spans="1:16" s="42" customFormat="1">
      <c r="A77" s="809" t="s">
        <v>3037</v>
      </c>
      <c r="B77" s="645" t="s">
        <v>2843</v>
      </c>
      <c r="C77" s="811" t="s">
        <v>3441</v>
      </c>
      <c r="D77" s="762" t="s">
        <v>103</v>
      </c>
      <c r="E77" s="659">
        <v>5</v>
      </c>
      <c r="F77" s="801"/>
      <c r="G77" s="608"/>
      <c r="H77" s="608"/>
      <c r="I77" s="608"/>
      <c r="J77" s="608"/>
      <c r="K77" s="796"/>
      <c r="L77" s="798"/>
      <c r="M77" s="608"/>
      <c r="N77" s="608"/>
      <c r="O77" s="608"/>
      <c r="P77" s="796"/>
    </row>
    <row r="78" spans="1:16" s="42" customFormat="1">
      <c r="A78" s="809" t="s">
        <v>3038</v>
      </c>
      <c r="B78" s="645" t="s">
        <v>2844</v>
      </c>
      <c r="C78" s="811" t="s">
        <v>3442</v>
      </c>
      <c r="D78" s="762" t="s">
        <v>103</v>
      </c>
      <c r="E78" s="659">
        <v>10</v>
      </c>
      <c r="F78" s="801"/>
      <c r="G78" s="608"/>
      <c r="H78" s="608"/>
      <c r="I78" s="608"/>
      <c r="J78" s="608"/>
      <c r="K78" s="796"/>
      <c r="L78" s="798"/>
      <c r="M78" s="608"/>
      <c r="N78" s="608"/>
      <c r="O78" s="608"/>
      <c r="P78" s="796"/>
    </row>
    <row r="79" spans="1:16" s="42" customFormat="1">
      <c r="A79" s="809" t="s">
        <v>3039</v>
      </c>
      <c r="B79" s="645" t="s">
        <v>2845</v>
      </c>
      <c r="C79" s="811" t="s">
        <v>3443</v>
      </c>
      <c r="D79" s="762" t="s">
        <v>103</v>
      </c>
      <c r="E79" s="659">
        <v>2</v>
      </c>
      <c r="F79" s="801"/>
      <c r="G79" s="608"/>
      <c r="H79" s="608"/>
      <c r="I79" s="608"/>
      <c r="J79" s="608"/>
      <c r="K79" s="796"/>
      <c r="L79" s="798"/>
      <c r="M79" s="608"/>
      <c r="N79" s="608"/>
      <c r="O79" s="608"/>
      <c r="P79" s="796"/>
    </row>
    <row r="80" spans="1:16" s="42" customFormat="1" ht="20.399999999999999">
      <c r="A80" s="809" t="s">
        <v>3040</v>
      </c>
      <c r="B80" s="645" t="s">
        <v>2846</v>
      </c>
      <c r="C80" s="811" t="s">
        <v>3444</v>
      </c>
      <c r="D80" s="762" t="s">
        <v>103</v>
      </c>
      <c r="E80" s="659">
        <v>2</v>
      </c>
      <c r="F80" s="801"/>
      <c r="G80" s="608"/>
      <c r="H80" s="608"/>
      <c r="I80" s="608"/>
      <c r="J80" s="608"/>
      <c r="K80" s="796"/>
      <c r="L80" s="798"/>
      <c r="M80" s="608"/>
      <c r="N80" s="608"/>
      <c r="O80" s="608"/>
      <c r="P80" s="796"/>
    </row>
    <row r="81" spans="1:16" s="42" customFormat="1">
      <c r="A81" s="809" t="s">
        <v>3041</v>
      </c>
      <c r="B81" s="645" t="s">
        <v>2847</v>
      </c>
      <c r="C81" s="811" t="s">
        <v>3443</v>
      </c>
      <c r="D81" s="762" t="s">
        <v>103</v>
      </c>
      <c r="E81" s="659">
        <v>2</v>
      </c>
      <c r="F81" s="801"/>
      <c r="G81" s="608"/>
      <c r="H81" s="608"/>
      <c r="I81" s="608"/>
      <c r="J81" s="608"/>
      <c r="K81" s="796"/>
      <c r="L81" s="798"/>
      <c r="M81" s="608"/>
      <c r="N81" s="608"/>
      <c r="O81" s="608"/>
      <c r="P81" s="796"/>
    </row>
    <row r="82" spans="1:16" s="30" customFormat="1">
      <c r="A82" s="809" t="s">
        <v>3042</v>
      </c>
      <c r="B82" s="762" t="s">
        <v>2848</v>
      </c>
      <c r="C82" s="811" t="s">
        <v>3445</v>
      </c>
      <c r="D82" s="762" t="s">
        <v>103</v>
      </c>
      <c r="E82" s="659">
        <v>1</v>
      </c>
      <c r="F82" s="650"/>
      <c r="G82" s="651"/>
      <c r="H82" s="652"/>
      <c r="I82" s="652"/>
      <c r="J82" s="652"/>
      <c r="K82" s="653"/>
      <c r="L82" s="654"/>
      <c r="M82" s="652"/>
      <c r="N82" s="652"/>
      <c r="O82" s="652"/>
      <c r="P82" s="653"/>
    </row>
    <row r="83" spans="1:16" s="45" customFormat="1" ht="142.80000000000001">
      <c r="A83" s="808">
        <f>A38+1</f>
        <v>22</v>
      </c>
      <c r="B83" s="645"/>
      <c r="C83" s="771" t="s">
        <v>3369</v>
      </c>
      <c r="D83" s="762" t="s">
        <v>2</v>
      </c>
      <c r="E83" s="1468">
        <v>1206.9000000000001</v>
      </c>
      <c r="F83" s="782"/>
      <c r="G83" s="607"/>
      <c r="H83" s="607"/>
      <c r="I83" s="607"/>
      <c r="J83" s="607"/>
      <c r="K83" s="347"/>
      <c r="L83" s="618"/>
      <c r="M83" s="349"/>
      <c r="N83" s="349"/>
      <c r="O83" s="349"/>
      <c r="P83" s="350"/>
    </row>
    <row r="84" spans="1:16" s="30" customFormat="1">
      <c r="A84" s="639"/>
      <c r="B84" s="813"/>
      <c r="C84" s="643"/>
      <c r="D84" s="661"/>
      <c r="E84" s="633"/>
      <c r="F84" s="624"/>
      <c r="G84" s="625"/>
      <c r="H84" s="802"/>
      <c r="I84" s="803"/>
      <c r="J84" s="802"/>
      <c r="K84" s="804"/>
      <c r="L84" s="799"/>
      <c r="M84" s="612"/>
      <c r="N84" s="612"/>
      <c r="O84" s="612"/>
      <c r="P84" s="613"/>
    </row>
    <row r="85" spans="1:16" s="274" customFormat="1">
      <c r="A85" s="490"/>
      <c r="B85" s="491"/>
      <c r="C85" s="492" t="s">
        <v>29</v>
      </c>
      <c r="D85" s="493"/>
      <c r="E85" s="614"/>
      <c r="F85" s="521"/>
      <c r="G85" s="521"/>
      <c r="H85" s="521"/>
      <c r="I85" s="521"/>
      <c r="J85" s="521"/>
      <c r="K85" s="521"/>
      <c r="L85" s="524">
        <f>SUM($L$13:L84)</f>
        <v>0</v>
      </c>
      <c r="M85" s="524">
        <f>SUM($M$13:M84)</f>
        <v>0</v>
      </c>
      <c r="N85" s="524">
        <f>SUM($N$13:N84)</f>
        <v>0</v>
      </c>
      <c r="O85" s="524">
        <f>SUM($O$13:O84)</f>
        <v>0</v>
      </c>
      <c r="P85" s="525">
        <f>SUM($P$13:P84)</f>
        <v>0</v>
      </c>
    </row>
    <row r="86" spans="1:16">
      <c r="A86" s="312"/>
      <c r="B86" s="101"/>
      <c r="D86" s="2"/>
      <c r="E86" s="2"/>
      <c r="F86" s="2"/>
      <c r="G86" s="2"/>
      <c r="H86" s="18"/>
      <c r="I86" s="98"/>
      <c r="J86" s="98"/>
      <c r="K86" s="98"/>
      <c r="L86" s="98"/>
      <c r="M86" s="3"/>
      <c r="N86" s="3"/>
      <c r="O86" s="3"/>
      <c r="P86" s="3"/>
    </row>
    <row r="87" spans="1:16">
      <c r="A87" s="291"/>
      <c r="B87" s="80"/>
      <c r="D87" s="291"/>
      <c r="E87" s="291"/>
      <c r="F87" s="291"/>
      <c r="G87" s="291"/>
      <c r="H87" s="292"/>
      <c r="I87" s="292"/>
      <c r="J87" s="292"/>
      <c r="K87" s="36"/>
      <c r="L87" s="36"/>
      <c r="M87" s="29"/>
      <c r="N87" s="29"/>
      <c r="O87" s="29"/>
      <c r="P87" s="29"/>
    </row>
    <row r="88" spans="1:16">
      <c r="A88" s="291"/>
      <c r="B88" s="80"/>
      <c r="D88" s="291"/>
      <c r="E88" s="291"/>
      <c r="F88" s="291"/>
      <c r="G88" s="291"/>
      <c r="H88" s="292"/>
      <c r="I88" s="292"/>
      <c r="J88" s="292"/>
      <c r="K88" s="292"/>
      <c r="L88" s="292"/>
      <c r="M88" s="292"/>
      <c r="N88" s="292"/>
      <c r="O88" s="292"/>
      <c r="P88" s="292"/>
    </row>
    <row r="89" spans="1:16">
      <c r="C89" s="28"/>
      <c r="H89" s="18"/>
      <c r="I89" s="18"/>
      <c r="J89" s="18"/>
      <c r="K89" s="18"/>
      <c r="L89" s="18"/>
      <c r="M89" s="18"/>
      <c r="N89" s="18"/>
      <c r="O89" s="18"/>
      <c r="P89" s="18"/>
    </row>
    <row r="90" spans="1:16">
      <c r="C90" s="102"/>
      <c r="H90" s="18"/>
      <c r="I90" s="18"/>
      <c r="J90" s="18"/>
      <c r="K90" s="18"/>
      <c r="L90" s="18"/>
      <c r="M90" s="18"/>
      <c r="N90" s="18"/>
      <c r="O90" s="18"/>
      <c r="P90" s="18"/>
    </row>
    <row r="91" spans="1:16" ht="14.4">
      <c r="C91" s="314"/>
      <c r="H91" s="18"/>
      <c r="I91" s="18"/>
      <c r="J91" s="18"/>
      <c r="K91" s="18"/>
      <c r="L91" s="18"/>
      <c r="M91" s="18"/>
      <c r="N91" s="18"/>
      <c r="O91" s="18"/>
      <c r="P91" s="18"/>
    </row>
    <row r="92" spans="1:16">
      <c r="H92" s="18"/>
      <c r="I92" s="18"/>
      <c r="J92" s="18"/>
      <c r="K92" s="18"/>
      <c r="L92" s="18"/>
      <c r="M92" s="18"/>
      <c r="N92" s="18"/>
      <c r="O92" s="18"/>
      <c r="P92" s="18"/>
    </row>
    <row r="93" spans="1:16">
      <c r="C93" s="102"/>
      <c r="D93" s="45"/>
      <c r="H93" s="18"/>
      <c r="I93" s="18"/>
      <c r="J93" s="18"/>
      <c r="K93" s="18"/>
      <c r="L93" s="18"/>
      <c r="M93" s="18"/>
      <c r="N93" s="18"/>
      <c r="O93" s="18"/>
      <c r="P93" s="18"/>
    </row>
    <row r="94" spans="1:16">
      <c r="C94" s="102"/>
      <c r="D94" s="45"/>
      <c r="H94" s="18"/>
      <c r="I94" s="18"/>
      <c r="J94" s="18"/>
      <c r="K94" s="292"/>
      <c r="L94" s="292"/>
      <c r="M94" s="292"/>
      <c r="N94" s="18"/>
      <c r="O94" s="18"/>
      <c r="P94" s="18"/>
    </row>
    <row r="95" spans="1:16">
      <c r="C95" s="102"/>
      <c r="D95" s="45"/>
      <c r="H95" s="18"/>
      <c r="I95" s="18"/>
      <c r="J95" s="18"/>
      <c r="K95" s="18"/>
      <c r="L95" s="18"/>
      <c r="M95" s="18"/>
      <c r="N95" s="18"/>
      <c r="O95" s="18"/>
      <c r="P95" s="18"/>
    </row>
    <row r="96" spans="1:16">
      <c r="C96" s="102"/>
      <c r="D96" s="45"/>
      <c r="H96" s="18"/>
      <c r="I96" s="18"/>
      <c r="J96" s="18"/>
      <c r="K96" s="18"/>
      <c r="L96" s="18"/>
      <c r="M96" s="18"/>
      <c r="N96" s="18"/>
      <c r="O96" s="18"/>
      <c r="P96" s="18"/>
    </row>
    <row r="97" spans="3:16">
      <c r="C97" s="102"/>
      <c r="D97" s="45"/>
      <c r="H97" s="18"/>
      <c r="I97" s="18"/>
      <c r="J97" s="18"/>
      <c r="K97" s="18"/>
      <c r="L97" s="18"/>
      <c r="M97" s="18"/>
      <c r="N97" s="18"/>
      <c r="O97" s="18"/>
      <c r="P97" s="18"/>
    </row>
    <row r="98" spans="3:16">
      <c r="C98" s="102"/>
      <c r="D98" s="45"/>
      <c r="H98" s="18"/>
      <c r="I98" s="18"/>
      <c r="J98" s="18"/>
      <c r="K98" s="18"/>
      <c r="L98" s="18"/>
      <c r="M98" s="18"/>
      <c r="N98" s="18"/>
      <c r="O98" s="18"/>
      <c r="P98" s="18"/>
    </row>
    <row r="99" spans="3:16">
      <c r="C99" s="102"/>
      <c r="D99" s="45"/>
      <c r="H99" s="18"/>
      <c r="I99" s="18"/>
      <c r="J99" s="18"/>
      <c r="K99" s="18"/>
      <c r="L99" s="18"/>
      <c r="M99" s="18"/>
      <c r="N99" s="18"/>
      <c r="O99" s="18"/>
      <c r="P99" s="18"/>
    </row>
    <row r="100" spans="3:16">
      <c r="C100" s="102"/>
      <c r="D100" s="45"/>
      <c r="H100" s="18"/>
      <c r="I100" s="18"/>
      <c r="J100" s="18"/>
      <c r="K100" s="18"/>
      <c r="L100" s="18"/>
      <c r="M100" s="18"/>
      <c r="N100" s="18"/>
      <c r="O100" s="18"/>
      <c r="P100" s="18"/>
    </row>
    <row r="101" spans="3:16">
      <c r="C101" s="102"/>
      <c r="D101" s="45"/>
      <c r="H101" s="18"/>
      <c r="I101" s="18"/>
      <c r="J101" s="18"/>
      <c r="K101" s="18"/>
      <c r="L101" s="18"/>
      <c r="M101" s="18"/>
      <c r="N101" s="18"/>
      <c r="O101" s="18"/>
      <c r="P101" s="18"/>
    </row>
    <row r="102" spans="3:16">
      <c r="C102" s="102"/>
      <c r="D102" s="45"/>
      <c r="H102" s="18"/>
      <c r="I102" s="18"/>
      <c r="J102" s="18"/>
      <c r="K102" s="18"/>
      <c r="L102" s="18"/>
      <c r="M102" s="18"/>
      <c r="N102" s="18"/>
      <c r="O102" s="18"/>
      <c r="P102" s="18"/>
    </row>
    <row r="103" spans="3:16">
      <c r="C103" s="102"/>
      <c r="D103" s="45"/>
      <c r="H103" s="18"/>
      <c r="I103" s="18"/>
      <c r="J103" s="18"/>
      <c r="K103" s="18"/>
      <c r="L103" s="18"/>
      <c r="M103" s="18"/>
      <c r="N103" s="18"/>
      <c r="O103" s="18"/>
      <c r="P103" s="18"/>
    </row>
    <row r="104" spans="3:16">
      <c r="C104" s="102"/>
      <c r="D104" s="45"/>
      <c r="H104" s="18"/>
      <c r="I104" s="18"/>
      <c r="J104" s="18"/>
      <c r="K104" s="18"/>
      <c r="L104" s="18"/>
      <c r="M104" s="18"/>
      <c r="N104" s="18"/>
      <c r="O104" s="18"/>
      <c r="P104" s="18"/>
    </row>
    <row r="105" spans="3:16">
      <c r="C105" s="102"/>
      <c r="D105" s="45"/>
      <c r="H105" s="18"/>
      <c r="I105" s="18"/>
      <c r="J105" s="18"/>
      <c r="K105" s="18"/>
      <c r="L105" s="18"/>
      <c r="M105" s="18"/>
      <c r="N105" s="18"/>
      <c r="O105" s="18"/>
      <c r="P105" s="18"/>
    </row>
    <row r="106" spans="3:16">
      <c r="C106" s="102"/>
      <c r="D106" s="45"/>
      <c r="H106" s="18"/>
      <c r="I106" s="18"/>
      <c r="J106" s="18"/>
      <c r="K106" s="18"/>
      <c r="L106" s="18"/>
      <c r="M106" s="18"/>
      <c r="N106" s="18"/>
      <c r="O106" s="18"/>
      <c r="P106" s="18"/>
    </row>
    <row r="107" spans="3:16">
      <c r="C107" s="102"/>
      <c r="D107" s="45"/>
      <c r="H107" s="18"/>
      <c r="I107" s="18"/>
      <c r="J107" s="18"/>
      <c r="K107" s="18"/>
      <c r="L107" s="18"/>
      <c r="M107" s="18"/>
      <c r="N107" s="18"/>
      <c r="O107" s="18"/>
      <c r="P107" s="18"/>
    </row>
    <row r="108" spans="3:16">
      <c r="C108" s="102"/>
      <c r="D108" s="45"/>
      <c r="H108" s="18"/>
      <c r="I108" s="18"/>
      <c r="J108" s="18"/>
      <c r="K108" s="18"/>
      <c r="L108" s="18"/>
      <c r="M108" s="18"/>
      <c r="N108" s="18"/>
      <c r="O108" s="18"/>
      <c r="P108" s="18"/>
    </row>
    <row r="109" spans="3:16">
      <c r="C109" s="102"/>
      <c r="D109" s="45"/>
      <c r="H109" s="18"/>
      <c r="I109" s="18"/>
      <c r="J109" s="18"/>
      <c r="K109" s="18"/>
      <c r="L109" s="18"/>
      <c r="M109" s="18"/>
      <c r="N109" s="18"/>
      <c r="O109" s="18"/>
      <c r="P109" s="18"/>
    </row>
    <row r="110" spans="3:16">
      <c r="C110" s="102"/>
      <c r="D110" s="45"/>
      <c r="H110" s="18"/>
      <c r="I110" s="18"/>
      <c r="J110" s="18"/>
      <c r="K110" s="18"/>
      <c r="L110" s="18"/>
      <c r="M110" s="18"/>
      <c r="N110" s="18"/>
      <c r="O110" s="18"/>
      <c r="P110" s="18"/>
    </row>
    <row r="111" spans="3:16">
      <c r="C111" s="102"/>
      <c r="D111" s="45"/>
      <c r="H111" s="18"/>
      <c r="I111" s="18"/>
      <c r="J111" s="18"/>
      <c r="K111" s="18"/>
      <c r="L111" s="18"/>
      <c r="M111" s="18"/>
      <c r="N111" s="18"/>
      <c r="O111" s="18"/>
      <c r="P111" s="18"/>
    </row>
    <row r="112" spans="3:16">
      <c r="C112" s="102"/>
      <c r="D112" s="45"/>
      <c r="H112" s="18"/>
      <c r="I112" s="18"/>
      <c r="J112" s="18"/>
      <c r="K112" s="18"/>
      <c r="L112" s="18"/>
      <c r="M112" s="18"/>
      <c r="N112" s="18"/>
      <c r="O112" s="18"/>
      <c r="P112" s="18"/>
    </row>
    <row r="113" spans="3:16">
      <c r="C113" s="102"/>
      <c r="D113" s="45"/>
      <c r="H113" s="18"/>
      <c r="I113" s="18"/>
      <c r="J113" s="18"/>
      <c r="K113" s="18"/>
      <c r="L113" s="18"/>
      <c r="M113" s="18"/>
      <c r="N113" s="18"/>
      <c r="O113" s="18"/>
      <c r="P113" s="18"/>
    </row>
    <row r="114" spans="3:16">
      <c r="C114" s="102"/>
      <c r="D114" s="45"/>
      <c r="H114" s="18"/>
      <c r="I114" s="18"/>
      <c r="J114" s="18"/>
      <c r="K114" s="18"/>
      <c r="L114" s="18"/>
      <c r="M114" s="18"/>
      <c r="N114" s="18"/>
      <c r="O114" s="18"/>
      <c r="P114" s="18"/>
    </row>
    <row r="115" spans="3:16">
      <c r="C115" s="102"/>
      <c r="D115" s="45"/>
      <c r="H115" s="18"/>
      <c r="I115" s="18"/>
      <c r="J115" s="18"/>
      <c r="K115" s="18"/>
      <c r="L115" s="18"/>
      <c r="M115" s="18"/>
      <c r="N115" s="18"/>
      <c r="O115" s="18"/>
      <c r="P115" s="18"/>
    </row>
    <row r="116" spans="3:16">
      <c r="C116" s="102"/>
      <c r="D116" s="45"/>
      <c r="H116" s="18"/>
      <c r="I116" s="18"/>
      <c r="J116" s="18"/>
      <c r="K116" s="18"/>
      <c r="L116" s="18"/>
      <c r="M116" s="18"/>
      <c r="N116" s="18"/>
      <c r="O116" s="18"/>
      <c r="P116" s="18"/>
    </row>
    <row r="117" spans="3:16">
      <c r="C117" s="102"/>
      <c r="D117" s="45"/>
      <c r="H117" s="18"/>
      <c r="I117" s="18"/>
      <c r="J117" s="18"/>
      <c r="K117" s="18"/>
      <c r="L117" s="18"/>
      <c r="M117" s="18"/>
      <c r="N117" s="18"/>
      <c r="O117" s="18"/>
      <c r="P117" s="18"/>
    </row>
    <row r="118" spans="3:16">
      <c r="C118" s="102"/>
      <c r="D118" s="45"/>
      <c r="H118" s="18"/>
      <c r="I118" s="18"/>
      <c r="J118" s="18"/>
      <c r="K118" s="18"/>
      <c r="L118" s="18"/>
      <c r="M118" s="18"/>
      <c r="N118" s="18"/>
      <c r="O118" s="18"/>
      <c r="P118" s="18"/>
    </row>
    <row r="119" spans="3:16">
      <c r="C119" s="102"/>
      <c r="D119" s="45"/>
      <c r="H119" s="18"/>
      <c r="I119" s="18"/>
      <c r="J119" s="18"/>
      <c r="K119" s="18"/>
      <c r="L119" s="18"/>
      <c r="M119" s="18"/>
      <c r="N119" s="18"/>
      <c r="O119" s="18"/>
      <c r="P119" s="18"/>
    </row>
    <row r="120" spans="3:16">
      <c r="C120" s="102"/>
      <c r="D120" s="45"/>
      <c r="H120" s="18"/>
      <c r="I120" s="18"/>
      <c r="J120" s="18"/>
      <c r="K120" s="18"/>
      <c r="L120" s="18"/>
      <c r="M120" s="18"/>
      <c r="N120" s="18"/>
      <c r="O120" s="18"/>
      <c r="P120" s="18"/>
    </row>
    <row r="121" spans="3:16">
      <c r="C121" s="102"/>
      <c r="D121" s="45"/>
      <c r="H121" s="18"/>
      <c r="I121" s="18"/>
      <c r="J121" s="18"/>
      <c r="K121" s="18"/>
      <c r="L121" s="18"/>
      <c r="M121" s="18"/>
      <c r="N121" s="18"/>
      <c r="O121" s="18"/>
      <c r="P121" s="18"/>
    </row>
    <row r="122" spans="3:16">
      <c r="C122" s="102"/>
      <c r="D122" s="45"/>
      <c r="H122" s="18"/>
      <c r="I122" s="18"/>
      <c r="J122" s="18"/>
      <c r="K122" s="18"/>
      <c r="L122" s="18"/>
      <c r="M122" s="18"/>
      <c r="N122" s="18"/>
      <c r="O122" s="18"/>
      <c r="P122" s="18"/>
    </row>
    <row r="123" spans="3:16">
      <c r="C123" s="45"/>
      <c r="D123" s="45"/>
      <c r="H123" s="18"/>
      <c r="I123" s="18"/>
      <c r="J123" s="18"/>
      <c r="K123" s="18"/>
      <c r="L123" s="18"/>
      <c r="M123" s="18"/>
      <c r="N123" s="18"/>
      <c r="O123" s="18"/>
      <c r="P123" s="18"/>
    </row>
    <row r="124" spans="3:16">
      <c r="C124" s="102"/>
      <c r="D124" s="45"/>
      <c r="H124" s="18"/>
      <c r="I124" s="18"/>
      <c r="J124" s="18"/>
      <c r="K124" s="18"/>
      <c r="L124" s="18"/>
      <c r="M124" s="18"/>
      <c r="N124" s="18"/>
      <c r="O124" s="18"/>
      <c r="P124" s="18"/>
    </row>
    <row r="125" spans="3:16">
      <c r="C125" s="102"/>
      <c r="D125" s="45"/>
      <c r="H125" s="18"/>
      <c r="I125" s="18"/>
      <c r="J125" s="18"/>
      <c r="K125" s="18"/>
      <c r="L125" s="18"/>
      <c r="M125" s="18"/>
      <c r="N125" s="18"/>
      <c r="O125" s="18"/>
      <c r="P125" s="18"/>
    </row>
    <row r="126" spans="3:16">
      <c r="C126" s="102"/>
      <c r="D126" s="45"/>
      <c r="H126" s="18"/>
      <c r="I126" s="18"/>
      <c r="J126" s="18"/>
      <c r="K126" s="18"/>
      <c r="L126" s="18"/>
      <c r="M126" s="18"/>
      <c r="N126" s="18"/>
      <c r="O126" s="18"/>
      <c r="P126" s="18"/>
    </row>
    <row r="127" spans="3:16">
      <c r="C127" s="102"/>
      <c r="D127" s="45"/>
      <c r="H127" s="18"/>
      <c r="I127" s="18"/>
      <c r="J127" s="18"/>
      <c r="K127" s="18"/>
      <c r="L127" s="18"/>
      <c r="M127" s="18"/>
      <c r="N127" s="18"/>
      <c r="O127" s="18"/>
      <c r="P127" s="18"/>
    </row>
    <row r="128" spans="3:16">
      <c r="C128" s="102"/>
      <c r="D128" s="45"/>
      <c r="H128" s="18"/>
      <c r="I128" s="18"/>
      <c r="J128" s="18"/>
      <c r="K128" s="18"/>
      <c r="L128" s="18"/>
      <c r="M128" s="18"/>
      <c r="N128" s="18"/>
      <c r="O128" s="18"/>
      <c r="P128" s="18"/>
    </row>
    <row r="129" spans="3:16">
      <c r="C129" s="102"/>
      <c r="D129" s="45"/>
      <c r="H129" s="18"/>
      <c r="I129" s="18"/>
      <c r="J129" s="18"/>
      <c r="K129" s="18"/>
      <c r="L129" s="18"/>
      <c r="M129" s="18"/>
      <c r="N129" s="18"/>
      <c r="O129" s="18"/>
      <c r="P129" s="18"/>
    </row>
    <row r="130" spans="3:16">
      <c r="C130" s="102"/>
      <c r="D130" s="45"/>
      <c r="H130" s="18"/>
      <c r="I130" s="18"/>
      <c r="J130" s="18"/>
      <c r="K130" s="18"/>
      <c r="L130" s="18"/>
      <c r="M130" s="18"/>
      <c r="N130" s="18"/>
      <c r="O130" s="18"/>
      <c r="P130" s="18"/>
    </row>
    <row r="131" spans="3:16">
      <c r="C131" s="102"/>
      <c r="D131" s="45"/>
      <c r="H131" s="18"/>
      <c r="I131" s="18"/>
      <c r="J131" s="18"/>
      <c r="K131" s="18"/>
      <c r="L131" s="18"/>
      <c r="M131" s="18"/>
      <c r="N131" s="18"/>
      <c r="O131" s="18"/>
      <c r="P131" s="18"/>
    </row>
    <row r="132" spans="3:16">
      <c r="C132" s="102"/>
      <c r="D132" s="45"/>
      <c r="H132" s="18"/>
      <c r="I132" s="18"/>
      <c r="J132" s="18"/>
      <c r="K132" s="18"/>
      <c r="L132" s="18"/>
      <c r="M132" s="18"/>
      <c r="N132" s="18"/>
      <c r="O132" s="18"/>
      <c r="P132" s="18"/>
    </row>
    <row r="133" spans="3:16">
      <c r="C133" s="102"/>
      <c r="D133" s="45"/>
      <c r="H133" s="18"/>
      <c r="I133" s="18"/>
      <c r="J133" s="18"/>
      <c r="K133" s="18"/>
      <c r="L133" s="18"/>
      <c r="M133" s="18"/>
      <c r="N133" s="18"/>
      <c r="O133" s="18"/>
      <c r="P133" s="18"/>
    </row>
    <row r="134" spans="3:16">
      <c r="C134" s="102"/>
      <c r="D134" s="45"/>
      <c r="H134" s="18"/>
      <c r="I134" s="18"/>
      <c r="J134" s="18"/>
      <c r="K134" s="18"/>
      <c r="L134" s="18"/>
      <c r="M134" s="18"/>
      <c r="N134" s="18"/>
      <c r="O134" s="18"/>
      <c r="P134" s="18"/>
    </row>
    <row r="135" spans="3:16">
      <c r="C135" s="102"/>
      <c r="D135" s="45"/>
      <c r="H135" s="18"/>
      <c r="I135" s="18"/>
      <c r="J135" s="18"/>
      <c r="K135" s="18"/>
      <c r="L135" s="18"/>
      <c r="M135" s="18"/>
      <c r="N135" s="18"/>
      <c r="O135" s="18"/>
      <c r="P135" s="18"/>
    </row>
    <row r="136" spans="3:16">
      <c r="C136" s="102"/>
      <c r="D136" s="45"/>
      <c r="H136" s="18"/>
      <c r="I136" s="18"/>
      <c r="J136" s="18"/>
      <c r="K136" s="18"/>
      <c r="L136" s="18"/>
      <c r="M136" s="18"/>
      <c r="N136" s="18"/>
      <c r="O136" s="18"/>
      <c r="P136" s="18"/>
    </row>
    <row r="137" spans="3:16">
      <c r="C137" s="102"/>
      <c r="D137" s="45"/>
      <c r="H137" s="18"/>
      <c r="I137" s="18"/>
      <c r="J137" s="18"/>
      <c r="K137" s="18"/>
      <c r="L137" s="18"/>
      <c r="M137" s="18"/>
      <c r="N137" s="18"/>
      <c r="O137" s="18"/>
      <c r="P137" s="18"/>
    </row>
    <row r="138" spans="3:16">
      <c r="C138" s="102"/>
      <c r="D138" s="45"/>
      <c r="H138" s="18"/>
      <c r="I138" s="18"/>
      <c r="J138" s="18"/>
      <c r="K138" s="18"/>
      <c r="L138" s="18"/>
      <c r="M138" s="18"/>
      <c r="N138" s="18"/>
      <c r="O138" s="18"/>
      <c r="P138" s="18"/>
    </row>
    <row r="139" spans="3:16">
      <c r="C139" s="102"/>
      <c r="D139" s="45"/>
      <c r="H139" s="18"/>
      <c r="I139" s="18"/>
      <c r="J139" s="18"/>
      <c r="K139" s="18"/>
      <c r="L139" s="18"/>
      <c r="M139" s="18"/>
      <c r="N139" s="18"/>
      <c r="O139" s="18"/>
      <c r="P139" s="18"/>
    </row>
    <row r="140" spans="3:16">
      <c r="C140" s="102"/>
      <c r="D140" s="45"/>
      <c r="H140" s="18"/>
      <c r="I140" s="18"/>
      <c r="J140" s="18"/>
      <c r="K140" s="18"/>
      <c r="L140" s="18"/>
      <c r="M140" s="18"/>
      <c r="N140" s="18"/>
      <c r="O140" s="18"/>
      <c r="P140" s="18"/>
    </row>
    <row r="141" spans="3:16">
      <c r="C141" s="102"/>
      <c r="D141" s="45"/>
      <c r="H141" s="18"/>
      <c r="I141" s="18"/>
      <c r="J141" s="18"/>
      <c r="K141" s="18"/>
      <c r="L141" s="18"/>
      <c r="M141" s="18"/>
      <c r="N141" s="18"/>
      <c r="O141" s="18"/>
      <c r="P141" s="18"/>
    </row>
    <row r="142" spans="3:16">
      <c r="C142" s="102"/>
      <c r="D142" s="45"/>
      <c r="H142" s="18"/>
      <c r="I142" s="18"/>
      <c r="J142" s="18"/>
      <c r="K142" s="18"/>
      <c r="L142" s="18"/>
      <c r="M142" s="18"/>
      <c r="N142" s="18"/>
      <c r="O142" s="18"/>
      <c r="P142" s="18"/>
    </row>
    <row r="143" spans="3:16">
      <c r="C143" s="102"/>
      <c r="D143" s="45"/>
      <c r="H143" s="18"/>
      <c r="I143" s="18"/>
      <c r="J143" s="18"/>
      <c r="K143" s="18"/>
      <c r="L143" s="18"/>
      <c r="M143" s="18"/>
      <c r="N143" s="18"/>
      <c r="O143" s="18"/>
      <c r="P143" s="18"/>
    </row>
    <row r="144" spans="3:16">
      <c r="C144" s="102"/>
      <c r="D144" s="45"/>
      <c r="H144" s="18"/>
      <c r="I144" s="18"/>
      <c r="J144" s="18"/>
      <c r="K144" s="18"/>
      <c r="L144" s="18"/>
      <c r="M144" s="18"/>
      <c r="N144" s="18"/>
      <c r="O144" s="18"/>
      <c r="P144" s="18"/>
    </row>
    <row r="145" spans="3:16">
      <c r="C145" s="102"/>
      <c r="D145" s="45"/>
      <c r="H145" s="18"/>
      <c r="I145" s="18"/>
      <c r="J145" s="18"/>
      <c r="K145" s="18"/>
      <c r="L145" s="18"/>
      <c r="M145" s="18"/>
      <c r="N145" s="18"/>
      <c r="O145" s="18"/>
      <c r="P145" s="18"/>
    </row>
    <row r="146" spans="3:16">
      <c r="C146" s="102"/>
      <c r="D146" s="45"/>
      <c r="H146" s="18"/>
      <c r="I146" s="18"/>
      <c r="J146" s="18"/>
      <c r="K146" s="18"/>
      <c r="L146" s="18"/>
      <c r="M146" s="18"/>
      <c r="N146" s="18"/>
      <c r="O146" s="18"/>
      <c r="P146" s="18"/>
    </row>
    <row r="147" spans="3:16">
      <c r="C147" s="102"/>
      <c r="D147" s="45"/>
      <c r="H147" s="18"/>
      <c r="I147" s="18"/>
      <c r="J147" s="18"/>
      <c r="K147" s="18"/>
      <c r="L147" s="18"/>
      <c r="M147" s="18"/>
      <c r="N147" s="18"/>
      <c r="O147" s="18"/>
      <c r="P147" s="18"/>
    </row>
    <row r="148" spans="3:16">
      <c r="C148" s="102"/>
      <c r="D148" s="45"/>
      <c r="H148" s="18"/>
      <c r="I148" s="18"/>
      <c r="J148" s="18"/>
      <c r="K148" s="18"/>
      <c r="L148" s="18"/>
      <c r="M148" s="18"/>
      <c r="N148" s="18"/>
      <c r="O148" s="18"/>
      <c r="P148" s="18"/>
    </row>
    <row r="149" spans="3:16">
      <c r="C149" s="102"/>
      <c r="D149" s="45"/>
      <c r="H149" s="18"/>
      <c r="I149" s="18"/>
      <c r="J149" s="18"/>
      <c r="K149" s="18"/>
      <c r="L149" s="18"/>
      <c r="M149" s="18"/>
      <c r="N149" s="18"/>
      <c r="O149" s="18"/>
      <c r="P149" s="18"/>
    </row>
    <row r="150" spans="3:16">
      <c r="C150" s="102"/>
      <c r="D150" s="45"/>
      <c r="H150" s="18"/>
      <c r="I150" s="18"/>
      <c r="J150" s="18"/>
      <c r="K150" s="18"/>
      <c r="L150" s="18"/>
      <c r="M150" s="18"/>
      <c r="N150" s="18"/>
      <c r="O150" s="18"/>
      <c r="P150" s="18"/>
    </row>
    <row r="151" spans="3:16">
      <c r="C151" s="102"/>
      <c r="D151" s="45"/>
      <c r="H151" s="18"/>
      <c r="I151" s="18"/>
      <c r="J151" s="18"/>
      <c r="K151" s="18"/>
      <c r="L151" s="18"/>
      <c r="M151" s="18"/>
      <c r="N151" s="18"/>
      <c r="O151" s="18"/>
      <c r="P151" s="18"/>
    </row>
    <row r="152" spans="3:16">
      <c r="C152" s="102"/>
      <c r="D152" s="45"/>
      <c r="H152" s="18"/>
      <c r="I152" s="18"/>
      <c r="J152" s="18"/>
      <c r="K152" s="18"/>
      <c r="L152" s="18"/>
      <c r="M152" s="18"/>
      <c r="N152" s="18"/>
      <c r="O152" s="18"/>
      <c r="P152" s="18"/>
    </row>
    <row r="153" spans="3:16">
      <c r="C153" s="102"/>
      <c r="D153" s="45"/>
      <c r="H153" s="18"/>
      <c r="I153" s="18"/>
      <c r="J153" s="18"/>
      <c r="K153" s="18"/>
      <c r="L153" s="18"/>
      <c r="M153" s="18"/>
      <c r="N153" s="18"/>
      <c r="O153" s="18"/>
      <c r="P153" s="18"/>
    </row>
    <row r="154" spans="3:16">
      <c r="C154" s="102"/>
      <c r="D154" s="45"/>
      <c r="H154" s="18"/>
      <c r="I154" s="18"/>
      <c r="J154" s="18"/>
      <c r="K154" s="18"/>
      <c r="L154" s="18"/>
      <c r="M154" s="18"/>
      <c r="N154" s="18"/>
      <c r="O154" s="18"/>
      <c r="P154" s="18"/>
    </row>
    <row r="155" spans="3:16">
      <c r="C155" s="102"/>
      <c r="D155" s="45"/>
      <c r="H155" s="18"/>
      <c r="I155" s="18"/>
      <c r="J155" s="18"/>
      <c r="K155" s="18"/>
      <c r="L155" s="18"/>
      <c r="M155" s="18"/>
      <c r="N155" s="18"/>
      <c r="O155" s="18"/>
      <c r="P155" s="18"/>
    </row>
    <row r="156" spans="3:16">
      <c r="C156" s="102"/>
      <c r="D156" s="45"/>
      <c r="H156" s="18"/>
      <c r="I156" s="18"/>
      <c r="J156" s="18"/>
      <c r="K156" s="18"/>
      <c r="L156" s="18"/>
      <c r="M156" s="18"/>
      <c r="N156" s="18"/>
      <c r="O156" s="18"/>
      <c r="P156" s="18"/>
    </row>
    <row r="157" spans="3:16">
      <c r="C157" s="102"/>
      <c r="D157" s="45"/>
      <c r="H157" s="18"/>
      <c r="I157" s="18"/>
      <c r="J157" s="18"/>
      <c r="K157" s="18"/>
      <c r="L157" s="18"/>
      <c r="M157" s="18"/>
      <c r="N157" s="18"/>
      <c r="O157" s="18"/>
      <c r="P157" s="18"/>
    </row>
    <row r="158" spans="3:16">
      <c r="C158" s="102"/>
      <c r="D158" s="45"/>
      <c r="H158" s="18"/>
      <c r="I158" s="18"/>
      <c r="J158" s="18"/>
      <c r="K158" s="18"/>
      <c r="L158" s="18"/>
      <c r="M158" s="18"/>
      <c r="N158" s="18"/>
      <c r="O158" s="18"/>
      <c r="P158" s="18"/>
    </row>
    <row r="159" spans="3:16">
      <c r="C159" s="102"/>
      <c r="D159" s="45"/>
      <c r="H159" s="18"/>
      <c r="I159" s="18"/>
      <c r="J159" s="18"/>
      <c r="K159" s="18"/>
      <c r="L159" s="18"/>
      <c r="M159" s="18"/>
      <c r="N159" s="18"/>
      <c r="O159" s="18"/>
      <c r="P159" s="18"/>
    </row>
    <row r="160" spans="3:16">
      <c r="H160" s="18"/>
      <c r="I160" s="18"/>
      <c r="J160" s="18"/>
      <c r="K160" s="18"/>
      <c r="L160" s="18"/>
      <c r="M160" s="18"/>
      <c r="N160" s="18"/>
      <c r="O160" s="18"/>
      <c r="P160" s="18"/>
    </row>
    <row r="161" spans="8:16">
      <c r="H161" s="18"/>
      <c r="I161" s="18"/>
      <c r="J161" s="18"/>
      <c r="K161" s="18"/>
      <c r="L161" s="18"/>
      <c r="M161" s="18"/>
      <c r="N161" s="18"/>
      <c r="O161" s="18"/>
      <c r="P161" s="18"/>
    </row>
    <row r="162" spans="8:16">
      <c r="H162" s="18"/>
      <c r="I162" s="18"/>
      <c r="J162" s="18"/>
      <c r="K162" s="18"/>
      <c r="L162" s="18"/>
      <c r="M162" s="18"/>
      <c r="N162" s="18"/>
      <c r="O162" s="18"/>
      <c r="P162" s="18"/>
    </row>
    <row r="163" spans="8:16">
      <c r="H163" s="18"/>
      <c r="I163" s="18"/>
      <c r="J163" s="18"/>
      <c r="K163" s="18"/>
      <c r="L163" s="18"/>
      <c r="M163" s="18"/>
      <c r="N163" s="18"/>
      <c r="O163" s="18"/>
      <c r="P163" s="18"/>
    </row>
    <row r="164" spans="8:16">
      <c r="H164" s="18"/>
      <c r="I164" s="18"/>
      <c r="J164" s="18"/>
      <c r="K164" s="18"/>
      <c r="L164" s="18"/>
      <c r="M164" s="18"/>
      <c r="N164" s="18"/>
      <c r="O164" s="18"/>
      <c r="P164" s="18"/>
    </row>
    <row r="165" spans="8:16">
      <c r="H165" s="18"/>
      <c r="I165" s="18"/>
      <c r="J165" s="18"/>
      <c r="K165" s="18"/>
      <c r="L165" s="18"/>
      <c r="M165" s="18"/>
      <c r="N165" s="18"/>
      <c r="O165" s="18"/>
      <c r="P165" s="18"/>
    </row>
    <row r="166" spans="8:16">
      <c r="H166" s="18"/>
      <c r="I166" s="18"/>
      <c r="J166" s="18"/>
      <c r="K166" s="18"/>
      <c r="L166" s="18"/>
      <c r="M166" s="18"/>
      <c r="N166" s="18"/>
      <c r="O166" s="18"/>
      <c r="P166" s="18"/>
    </row>
    <row r="167" spans="8:16">
      <c r="H167" s="18"/>
      <c r="I167" s="18"/>
      <c r="J167" s="18"/>
      <c r="K167" s="18"/>
      <c r="L167" s="18"/>
      <c r="M167" s="18"/>
      <c r="N167" s="18"/>
      <c r="O167" s="18"/>
      <c r="P167" s="18"/>
    </row>
    <row r="168" spans="8:16">
      <c r="H168" s="18"/>
      <c r="I168" s="18"/>
      <c r="J168" s="18"/>
      <c r="K168" s="18"/>
      <c r="L168" s="18"/>
      <c r="M168" s="18"/>
      <c r="N168" s="18"/>
      <c r="O168" s="18"/>
      <c r="P168" s="18"/>
    </row>
    <row r="169" spans="8:16">
      <c r="H169" s="18"/>
      <c r="I169" s="18"/>
      <c r="J169" s="18"/>
      <c r="K169" s="18"/>
      <c r="L169" s="18"/>
      <c r="M169" s="18"/>
      <c r="N169" s="18"/>
      <c r="O169" s="18"/>
      <c r="P169" s="18"/>
    </row>
    <row r="170" spans="8:16">
      <c r="H170" s="18"/>
      <c r="I170" s="18"/>
      <c r="J170" s="18"/>
      <c r="K170" s="18"/>
      <c r="L170" s="18"/>
      <c r="M170" s="18"/>
      <c r="N170" s="18"/>
      <c r="O170" s="18"/>
      <c r="P170" s="18"/>
    </row>
    <row r="171" spans="8:16">
      <c r="H171" s="18"/>
      <c r="I171" s="18"/>
      <c r="J171" s="18"/>
      <c r="K171" s="18"/>
      <c r="L171" s="18"/>
      <c r="M171" s="18"/>
      <c r="N171" s="18"/>
      <c r="O171" s="18"/>
      <c r="P171" s="18"/>
    </row>
    <row r="172" spans="8:16">
      <c r="H172" s="18"/>
      <c r="I172" s="18"/>
      <c r="J172" s="18"/>
      <c r="K172" s="18"/>
      <c r="L172" s="18"/>
      <c r="M172" s="18"/>
      <c r="N172" s="18"/>
      <c r="O172" s="18"/>
      <c r="P172" s="18"/>
    </row>
    <row r="173" spans="8:16">
      <c r="H173" s="18"/>
      <c r="I173" s="18"/>
      <c r="J173" s="18"/>
      <c r="K173" s="18"/>
      <c r="L173" s="18"/>
      <c r="M173" s="18"/>
      <c r="N173" s="18"/>
      <c r="O173" s="18"/>
      <c r="P173" s="18"/>
    </row>
    <row r="174" spans="8:16">
      <c r="H174" s="18"/>
      <c r="I174" s="18"/>
      <c r="J174" s="18"/>
      <c r="K174" s="18"/>
      <c r="L174" s="18"/>
      <c r="M174" s="18"/>
      <c r="N174" s="18"/>
      <c r="O174" s="18"/>
      <c r="P174" s="18"/>
    </row>
    <row r="175" spans="8:16">
      <c r="H175" s="18"/>
      <c r="I175" s="18"/>
      <c r="J175" s="18"/>
      <c r="K175" s="18"/>
      <c r="L175" s="18"/>
      <c r="M175" s="18"/>
      <c r="N175" s="18"/>
      <c r="O175" s="18"/>
      <c r="P175" s="18"/>
    </row>
    <row r="176" spans="8:16">
      <c r="H176" s="18"/>
      <c r="I176" s="18"/>
      <c r="J176" s="18"/>
      <c r="K176" s="18"/>
      <c r="L176" s="18"/>
      <c r="M176" s="18"/>
      <c r="N176" s="18"/>
      <c r="O176" s="18"/>
      <c r="P176" s="18"/>
    </row>
    <row r="177" spans="8:16">
      <c r="H177" s="18"/>
      <c r="I177" s="18"/>
      <c r="J177" s="18"/>
      <c r="K177" s="18"/>
      <c r="L177" s="18"/>
      <c r="M177" s="18"/>
      <c r="N177" s="18"/>
      <c r="O177" s="18"/>
      <c r="P177" s="18"/>
    </row>
    <row r="178" spans="8:16">
      <c r="H178" s="18"/>
      <c r="I178" s="18"/>
      <c r="J178" s="18"/>
      <c r="K178" s="18"/>
      <c r="L178" s="18"/>
      <c r="M178" s="18"/>
      <c r="N178" s="18"/>
      <c r="O178" s="18"/>
      <c r="P178" s="18"/>
    </row>
    <row r="179" spans="8:16">
      <c r="H179" s="18"/>
      <c r="I179" s="18"/>
      <c r="J179" s="18"/>
      <c r="K179" s="18"/>
      <c r="L179" s="18"/>
      <c r="M179" s="18"/>
      <c r="N179" s="18"/>
      <c r="O179" s="18"/>
      <c r="P179" s="18"/>
    </row>
    <row r="180" spans="8:16">
      <c r="H180" s="18"/>
      <c r="I180" s="18"/>
      <c r="J180" s="18"/>
      <c r="K180" s="18"/>
      <c r="L180" s="18"/>
      <c r="M180" s="18"/>
      <c r="N180" s="18"/>
      <c r="O180" s="18"/>
      <c r="P180" s="18"/>
    </row>
    <row r="181" spans="8:16">
      <c r="H181" s="18"/>
      <c r="I181" s="18"/>
      <c r="J181" s="18"/>
      <c r="K181" s="18"/>
      <c r="L181" s="18"/>
      <c r="M181" s="18"/>
      <c r="N181" s="18"/>
      <c r="O181" s="18"/>
      <c r="P181" s="18"/>
    </row>
    <row r="182" spans="8:16">
      <c r="H182" s="18"/>
      <c r="I182" s="18"/>
      <c r="J182" s="18"/>
      <c r="K182" s="18"/>
      <c r="L182" s="18"/>
      <c r="M182" s="18"/>
      <c r="N182" s="18"/>
      <c r="O182" s="18"/>
      <c r="P182" s="18"/>
    </row>
    <row r="183" spans="8:16">
      <c r="H183" s="18"/>
      <c r="I183" s="18"/>
      <c r="J183" s="18"/>
      <c r="K183" s="18"/>
      <c r="L183" s="18"/>
      <c r="M183" s="18"/>
      <c r="N183" s="18"/>
      <c r="O183" s="18"/>
      <c r="P183" s="18"/>
    </row>
    <row r="184" spans="8:16">
      <c r="H184" s="18"/>
      <c r="I184" s="18"/>
      <c r="J184" s="18"/>
      <c r="K184" s="18"/>
      <c r="L184" s="18"/>
      <c r="M184" s="18"/>
      <c r="N184" s="18"/>
      <c r="O184" s="18"/>
      <c r="P184" s="18"/>
    </row>
    <row r="185" spans="8:16">
      <c r="H185" s="18"/>
      <c r="I185" s="18"/>
      <c r="J185" s="18"/>
      <c r="K185" s="18"/>
      <c r="L185" s="18"/>
      <c r="M185" s="18"/>
      <c r="N185" s="18"/>
      <c r="O185" s="18"/>
      <c r="P185" s="18"/>
    </row>
    <row r="186" spans="8:16">
      <c r="H186" s="18"/>
      <c r="I186" s="18"/>
      <c r="J186" s="18"/>
      <c r="K186" s="18"/>
      <c r="L186" s="18"/>
      <c r="M186" s="18"/>
      <c r="N186" s="18"/>
      <c r="O186" s="18"/>
      <c r="P186" s="18"/>
    </row>
    <row r="187" spans="8:16">
      <c r="H187" s="18"/>
      <c r="I187" s="18"/>
      <c r="J187" s="18"/>
      <c r="K187" s="18"/>
      <c r="L187" s="18"/>
      <c r="M187" s="18"/>
      <c r="N187" s="18"/>
      <c r="O187" s="18"/>
      <c r="P187" s="18"/>
    </row>
    <row r="188" spans="8:16">
      <c r="H188" s="18"/>
      <c r="I188" s="18"/>
      <c r="J188" s="18"/>
      <c r="K188" s="18"/>
      <c r="L188" s="18"/>
      <c r="M188" s="18"/>
      <c r="N188" s="18"/>
      <c r="O188" s="18"/>
      <c r="P188" s="18"/>
    </row>
    <row r="189" spans="8:16">
      <c r="H189" s="18"/>
      <c r="I189" s="18"/>
      <c r="J189" s="18"/>
      <c r="K189" s="18"/>
      <c r="L189" s="18"/>
      <c r="M189" s="18"/>
      <c r="N189" s="18"/>
      <c r="O189" s="18"/>
      <c r="P189" s="18"/>
    </row>
    <row r="190" spans="8:16">
      <c r="H190" s="18"/>
      <c r="I190" s="18"/>
      <c r="J190" s="18"/>
      <c r="K190" s="18"/>
      <c r="L190" s="18"/>
      <c r="M190" s="18"/>
      <c r="N190" s="18"/>
      <c r="O190" s="18"/>
      <c r="P190" s="18"/>
    </row>
    <row r="191" spans="8:16">
      <c r="H191" s="18"/>
      <c r="I191" s="18"/>
      <c r="J191" s="18"/>
      <c r="K191" s="18"/>
      <c r="L191" s="18"/>
      <c r="M191" s="18"/>
      <c r="N191" s="18"/>
      <c r="O191" s="18"/>
      <c r="P191" s="18"/>
    </row>
    <row r="192" spans="8:16">
      <c r="H192" s="18"/>
      <c r="I192" s="18"/>
      <c r="J192" s="18"/>
      <c r="K192" s="18"/>
      <c r="L192" s="18"/>
      <c r="M192" s="18"/>
      <c r="N192" s="18"/>
      <c r="O192" s="18"/>
      <c r="P192" s="18"/>
    </row>
    <row r="193" spans="8:16">
      <c r="H193" s="18"/>
      <c r="I193" s="18"/>
      <c r="J193" s="18"/>
      <c r="K193" s="18"/>
      <c r="L193" s="18"/>
      <c r="M193" s="18"/>
      <c r="N193" s="18"/>
      <c r="O193" s="18"/>
      <c r="P193" s="18"/>
    </row>
    <row r="194" spans="8:16">
      <c r="H194" s="18"/>
      <c r="I194" s="18"/>
      <c r="J194" s="18"/>
      <c r="K194" s="18"/>
      <c r="L194" s="18"/>
      <c r="M194" s="18"/>
      <c r="N194" s="18"/>
      <c r="O194" s="18"/>
      <c r="P194" s="18"/>
    </row>
    <row r="195" spans="8:16">
      <c r="H195" s="18"/>
      <c r="I195" s="18"/>
      <c r="J195" s="18"/>
      <c r="K195" s="18"/>
      <c r="L195" s="18"/>
      <c r="M195" s="18"/>
      <c r="N195" s="18"/>
      <c r="O195" s="18"/>
      <c r="P195" s="18"/>
    </row>
    <row r="196" spans="8:16">
      <c r="H196" s="18"/>
      <c r="I196" s="18"/>
      <c r="J196" s="18"/>
      <c r="K196" s="18"/>
      <c r="L196" s="18"/>
      <c r="M196" s="18"/>
      <c r="N196" s="18"/>
      <c r="O196" s="18"/>
      <c r="P196" s="18"/>
    </row>
    <row r="197" spans="8:16">
      <c r="H197" s="18"/>
      <c r="I197" s="18"/>
      <c r="J197" s="18"/>
      <c r="K197" s="18"/>
      <c r="L197" s="18"/>
      <c r="M197" s="18"/>
      <c r="N197" s="18"/>
      <c r="O197" s="18"/>
      <c r="P197" s="18"/>
    </row>
    <row r="198" spans="8:16">
      <c r="H198" s="18"/>
      <c r="I198" s="18"/>
      <c r="J198" s="18"/>
      <c r="K198" s="18"/>
      <c r="L198" s="18"/>
      <c r="M198" s="18"/>
      <c r="N198" s="18"/>
      <c r="O198" s="18"/>
      <c r="P198" s="18"/>
    </row>
    <row r="199" spans="8:16">
      <c r="H199" s="18"/>
      <c r="I199" s="18"/>
      <c r="J199" s="18"/>
      <c r="K199" s="18"/>
      <c r="L199" s="18"/>
      <c r="M199" s="18"/>
      <c r="N199" s="18"/>
      <c r="O199" s="18"/>
      <c r="P199" s="18"/>
    </row>
    <row r="200" spans="8:16">
      <c r="H200" s="18"/>
      <c r="I200" s="18"/>
      <c r="J200" s="18"/>
      <c r="K200" s="18"/>
      <c r="L200" s="18"/>
      <c r="M200" s="18"/>
      <c r="N200" s="18"/>
      <c r="O200" s="18"/>
      <c r="P200" s="18"/>
    </row>
    <row r="201" spans="8:16">
      <c r="H201" s="18"/>
      <c r="I201" s="18"/>
      <c r="J201" s="18"/>
      <c r="K201" s="18"/>
      <c r="L201" s="18"/>
      <c r="M201" s="18"/>
      <c r="N201" s="18"/>
      <c r="O201" s="18"/>
      <c r="P201" s="18"/>
    </row>
    <row r="202" spans="8:16">
      <c r="H202" s="18"/>
      <c r="I202" s="18"/>
      <c r="J202" s="18"/>
      <c r="K202" s="18"/>
      <c r="L202" s="18"/>
      <c r="M202" s="18"/>
      <c r="N202" s="18"/>
      <c r="O202" s="18"/>
      <c r="P202" s="18"/>
    </row>
    <row r="203" spans="8:16">
      <c r="H203" s="18"/>
      <c r="I203" s="18"/>
      <c r="J203" s="18"/>
      <c r="K203" s="18"/>
      <c r="L203" s="18"/>
      <c r="M203" s="18"/>
      <c r="N203" s="18"/>
      <c r="O203" s="18"/>
      <c r="P203" s="18"/>
    </row>
    <row r="204" spans="8:16">
      <c r="H204" s="18"/>
      <c r="I204" s="18"/>
      <c r="J204" s="18"/>
      <c r="K204" s="18"/>
      <c r="L204" s="18"/>
      <c r="M204" s="18"/>
      <c r="N204" s="18"/>
      <c r="O204" s="18"/>
      <c r="P204" s="18"/>
    </row>
    <row r="205" spans="8:16">
      <c r="H205" s="18"/>
      <c r="I205" s="18"/>
      <c r="J205" s="18"/>
      <c r="K205" s="18"/>
      <c r="L205" s="18"/>
      <c r="M205" s="18"/>
      <c r="N205" s="18"/>
      <c r="O205" s="18"/>
      <c r="P205" s="18"/>
    </row>
    <row r="206" spans="8:16">
      <c r="H206" s="18"/>
      <c r="I206" s="18"/>
      <c r="J206" s="18"/>
      <c r="K206" s="18"/>
      <c r="L206" s="18"/>
      <c r="M206" s="18"/>
      <c r="N206" s="18"/>
      <c r="O206" s="18"/>
      <c r="P206" s="18"/>
    </row>
    <row r="207" spans="8:16">
      <c r="H207" s="18"/>
      <c r="I207" s="18"/>
      <c r="J207" s="18"/>
      <c r="K207" s="18"/>
      <c r="L207" s="18"/>
      <c r="M207" s="18"/>
      <c r="N207" s="18"/>
      <c r="O207" s="18"/>
      <c r="P207" s="18"/>
    </row>
    <row r="208" spans="8:16">
      <c r="H208" s="18"/>
      <c r="I208" s="18"/>
      <c r="J208" s="18"/>
      <c r="K208" s="18"/>
      <c r="L208" s="18"/>
      <c r="M208" s="18"/>
      <c r="N208" s="18"/>
      <c r="O208" s="18"/>
      <c r="P208" s="18"/>
    </row>
    <row r="209" spans="8:16">
      <c r="H209" s="18"/>
      <c r="I209" s="18"/>
      <c r="J209" s="18"/>
      <c r="K209" s="18"/>
      <c r="L209" s="18"/>
      <c r="M209" s="18"/>
      <c r="N209" s="18"/>
      <c r="O209" s="18"/>
      <c r="P209" s="18"/>
    </row>
    <row r="210" spans="8:16">
      <c r="H210" s="18"/>
      <c r="I210" s="18"/>
      <c r="J210" s="18"/>
      <c r="K210" s="18"/>
      <c r="L210" s="18"/>
      <c r="M210" s="18"/>
      <c r="N210" s="18"/>
      <c r="O210" s="18"/>
      <c r="P210" s="18"/>
    </row>
    <row r="211" spans="8:16">
      <c r="H211" s="18"/>
      <c r="I211" s="18"/>
      <c r="J211" s="18"/>
      <c r="K211" s="18"/>
      <c r="L211" s="18"/>
      <c r="M211" s="18"/>
      <c r="N211" s="18"/>
      <c r="O211" s="18"/>
      <c r="P211" s="18"/>
    </row>
    <row r="212" spans="8:16">
      <c r="H212" s="18"/>
      <c r="I212" s="18"/>
      <c r="J212" s="18"/>
      <c r="K212" s="18"/>
      <c r="L212" s="18"/>
      <c r="M212" s="18"/>
      <c r="N212" s="18"/>
      <c r="O212" s="18"/>
      <c r="P212" s="18"/>
    </row>
    <row r="213" spans="8:16">
      <c r="H213" s="18"/>
      <c r="I213" s="18"/>
      <c r="J213" s="18"/>
      <c r="K213" s="18"/>
      <c r="L213" s="18"/>
      <c r="M213" s="18"/>
      <c r="N213" s="18"/>
      <c r="O213" s="18"/>
      <c r="P213" s="18"/>
    </row>
    <row r="214" spans="8:16">
      <c r="H214" s="18"/>
      <c r="I214" s="18"/>
      <c r="J214" s="18"/>
      <c r="K214" s="18"/>
      <c r="L214" s="18"/>
      <c r="M214" s="18"/>
      <c r="N214" s="18"/>
      <c r="O214" s="18"/>
      <c r="P214" s="18"/>
    </row>
    <row r="215" spans="8:16">
      <c r="H215" s="18"/>
      <c r="I215" s="18"/>
      <c r="J215" s="18"/>
      <c r="K215" s="18"/>
      <c r="L215" s="18"/>
      <c r="M215" s="18"/>
      <c r="N215" s="18"/>
      <c r="O215" s="18"/>
      <c r="P215" s="18"/>
    </row>
  </sheetData>
  <autoFilter ref="A12:P85" xr:uid="{B65BE278-B554-49E5-885C-CE53F92B91B8}"/>
  <mergeCells count="1">
    <mergeCell ref="F10:K10"/>
  </mergeCells>
  <phoneticPr fontId="40" type="noConversion"/>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3D040-5375-4894-A020-A161624CC70C}">
  <dimension ref="A1:P254"/>
  <sheetViews>
    <sheetView zoomScale="85" zoomScaleNormal="85" zoomScaleSheetLayoutView="100" workbookViewId="0">
      <selection activeCell="T24" sqref="T24"/>
    </sheetView>
  </sheetViews>
  <sheetFormatPr defaultColWidth="9.109375" defaultRowHeight="13.2"/>
  <cols>
    <col min="1" max="1" width="5" style="6"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6640625" style="11" customWidth="1"/>
    <col min="14" max="15" width="12" style="11" customWidth="1"/>
    <col min="16" max="16" width="13" style="11" customWidth="1"/>
    <col min="17" max="16384" width="9.109375" style="11"/>
  </cols>
  <sheetData>
    <row r="1" spans="1:16">
      <c r="B1" s="7"/>
      <c r="C1" s="8"/>
      <c r="D1" s="8"/>
      <c r="E1" s="8"/>
      <c r="F1" s="9" t="s">
        <v>35</v>
      </c>
      <c r="G1" s="10" t="s">
        <v>132</v>
      </c>
      <c r="H1" s="9"/>
      <c r="J1" s="8"/>
      <c r="K1" s="8"/>
      <c r="L1" s="8"/>
      <c r="M1" s="8"/>
      <c r="N1" s="8"/>
      <c r="O1" s="8"/>
      <c r="P1" s="8"/>
    </row>
    <row r="2" spans="1:16">
      <c r="B2" s="7"/>
      <c r="C2" s="8"/>
      <c r="D2" s="8"/>
      <c r="E2" s="8"/>
      <c r="F2" s="8" t="s">
        <v>2840</v>
      </c>
      <c r="G2" s="8"/>
      <c r="I2" s="8"/>
      <c r="J2" s="8"/>
      <c r="K2" s="8"/>
      <c r="L2" s="8"/>
      <c r="M2" s="8"/>
      <c r="N2" s="8"/>
      <c r="O2" s="8"/>
      <c r="P2" s="8"/>
    </row>
    <row r="3" spans="1:16">
      <c r="C3" s="13"/>
    </row>
    <row r="4" spans="1:16">
      <c r="A4" s="104" t="str">
        <f>KS!C4</f>
        <v>Būves nosaukums/Building: Daudzīvokļu ēka / Residental building C2-10</v>
      </c>
    </row>
    <row r="5" spans="1:16">
      <c r="A5" s="104" t="str">
        <f>KS!C5</f>
        <v>Objekta nosaukums/Object: Dzīvojamās ēkas C2-10 jaunbūve/ Residential building C2-10</v>
      </c>
    </row>
    <row r="6" spans="1:16">
      <c r="A6" s="104" t="str">
        <f>KS!C6</f>
        <v>Objekta adrese/Object adress: Andrejostas iela 35, Rīga, LV-1045</v>
      </c>
      <c r="M6" s="15" t="s">
        <v>0</v>
      </c>
      <c r="O6" s="16"/>
      <c r="P6" s="17" t="s">
        <v>6</v>
      </c>
    </row>
    <row r="7" spans="1:16">
      <c r="A7" s="104"/>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c r="A13" s="767"/>
      <c r="B13" s="761"/>
      <c r="C13" s="738"/>
      <c r="D13" s="761"/>
      <c r="E13" s="738"/>
      <c r="F13" s="740"/>
      <c r="G13" s="710"/>
      <c r="H13" s="710"/>
      <c r="I13" s="710"/>
      <c r="J13" s="710"/>
      <c r="K13" s="741"/>
      <c r="L13" s="752"/>
      <c r="M13" s="710"/>
      <c r="N13" s="710"/>
      <c r="O13" s="710"/>
      <c r="P13" s="741"/>
    </row>
    <row r="14" spans="1:16" s="30" customFormat="1">
      <c r="A14" s="768"/>
      <c r="B14" s="644" t="s">
        <v>2888</v>
      </c>
      <c r="C14" s="739" t="s">
        <v>3173</v>
      </c>
      <c r="D14" s="644" t="s">
        <v>214</v>
      </c>
      <c r="E14" s="630">
        <v>3744.4</v>
      </c>
      <c r="F14" s="742"/>
      <c r="G14" s="652"/>
      <c r="H14" s="652"/>
      <c r="I14" s="652"/>
      <c r="J14" s="652"/>
      <c r="K14" s="653"/>
      <c r="L14" s="654"/>
      <c r="M14" s="652"/>
      <c r="N14" s="652"/>
      <c r="O14" s="652"/>
      <c r="P14" s="653"/>
    </row>
    <row r="15" spans="1:16" s="30" customFormat="1">
      <c r="A15" s="768"/>
      <c r="B15" s="644" t="s">
        <v>2891</v>
      </c>
      <c r="C15" s="739" t="s">
        <v>3174</v>
      </c>
      <c r="D15" s="644" t="s">
        <v>214</v>
      </c>
      <c r="E15" s="630">
        <v>1069.49</v>
      </c>
      <c r="F15" s="742"/>
      <c r="G15" s="652"/>
      <c r="H15" s="652"/>
      <c r="I15" s="652"/>
      <c r="J15" s="652"/>
      <c r="K15" s="653"/>
      <c r="L15" s="654"/>
      <c r="M15" s="652"/>
      <c r="N15" s="652"/>
      <c r="O15" s="652"/>
      <c r="P15" s="653"/>
    </row>
    <row r="16" spans="1:16" s="30" customFormat="1" ht="20.399999999999999">
      <c r="A16" s="768"/>
      <c r="B16" s="644"/>
      <c r="C16" s="773" t="s">
        <v>3303</v>
      </c>
      <c r="D16" s="644"/>
      <c r="E16" s="630"/>
      <c r="F16" s="742"/>
      <c r="G16" s="652"/>
      <c r="H16" s="652"/>
      <c r="I16" s="652"/>
      <c r="J16" s="652"/>
      <c r="K16" s="653"/>
      <c r="L16" s="654"/>
      <c r="M16" s="652"/>
      <c r="N16" s="652"/>
      <c r="O16" s="652"/>
      <c r="P16" s="653"/>
    </row>
    <row r="17" spans="1:16" s="30" customFormat="1" ht="20.399999999999999">
      <c r="A17" s="663">
        <v>1</v>
      </c>
      <c r="B17" s="644"/>
      <c r="C17" s="771" t="s">
        <v>3296</v>
      </c>
      <c r="D17" s="762" t="s">
        <v>4473</v>
      </c>
      <c r="E17" s="786">
        <v>4813.8900000000003</v>
      </c>
      <c r="F17" s="730"/>
      <c r="G17" s="648"/>
      <c r="H17" s="719"/>
      <c r="I17" s="603"/>
      <c r="J17" s="719"/>
      <c r="K17" s="605"/>
      <c r="L17" s="617"/>
      <c r="M17" s="604"/>
      <c r="N17" s="604"/>
      <c r="O17" s="604"/>
      <c r="P17" s="605"/>
    </row>
    <row r="18" spans="1:16" s="30" customFormat="1">
      <c r="A18" s="663">
        <f>A17+1</f>
        <v>2</v>
      </c>
      <c r="B18" s="644"/>
      <c r="C18" s="771" t="s">
        <v>3297</v>
      </c>
      <c r="D18" s="762" t="s">
        <v>4473</v>
      </c>
      <c r="E18" s="786">
        <v>4813.8900000000003</v>
      </c>
      <c r="F18" s="730"/>
      <c r="G18" s="648"/>
      <c r="H18" s="719"/>
      <c r="I18" s="603"/>
      <c r="J18" s="719"/>
      <c r="K18" s="605"/>
      <c r="L18" s="617"/>
      <c r="M18" s="604"/>
      <c r="N18" s="604"/>
      <c r="O18" s="604"/>
      <c r="P18" s="605"/>
    </row>
    <row r="19" spans="1:16" s="30" customFormat="1" ht="40.799999999999997">
      <c r="A19" s="663">
        <f>A18+1</f>
        <v>3</v>
      </c>
      <c r="B19" s="644"/>
      <c r="C19" s="771" t="s">
        <v>3298</v>
      </c>
      <c r="D19" s="762" t="s">
        <v>4473</v>
      </c>
      <c r="E19" s="786">
        <v>4813.8900000000003</v>
      </c>
      <c r="F19" s="730"/>
      <c r="G19" s="648"/>
      <c r="H19" s="719"/>
      <c r="I19" s="603"/>
      <c r="J19" s="719"/>
      <c r="K19" s="605"/>
      <c r="L19" s="617"/>
      <c r="M19" s="604"/>
      <c r="N19" s="604"/>
      <c r="O19" s="604"/>
      <c r="P19" s="605"/>
    </row>
    <row r="20" spans="1:16" s="30" customFormat="1" ht="30.6">
      <c r="A20" s="663">
        <f>A19+1</f>
        <v>4</v>
      </c>
      <c r="B20" s="644"/>
      <c r="C20" s="771" t="s">
        <v>3295</v>
      </c>
      <c r="D20" s="762" t="s">
        <v>4473</v>
      </c>
      <c r="E20" s="786">
        <v>4813.8900000000003</v>
      </c>
      <c r="F20" s="730"/>
      <c r="G20" s="648"/>
      <c r="H20" s="719"/>
      <c r="I20" s="719"/>
      <c r="J20" s="719"/>
      <c r="K20" s="605"/>
      <c r="L20" s="617"/>
      <c r="M20" s="604"/>
      <c r="N20" s="604"/>
      <c r="O20" s="604"/>
      <c r="P20" s="605"/>
    </row>
    <row r="21" spans="1:16" s="30" customFormat="1" ht="20.399999999999999">
      <c r="A21" s="663">
        <f>A20+1</f>
        <v>5</v>
      </c>
      <c r="B21" s="644"/>
      <c r="C21" s="771" t="s">
        <v>3292</v>
      </c>
      <c r="D21" s="762" t="s">
        <v>4473</v>
      </c>
      <c r="E21" s="786">
        <v>4813.8900000000003</v>
      </c>
      <c r="F21" s="730"/>
      <c r="G21" s="648"/>
      <c r="H21" s="719"/>
      <c r="I21" s="603"/>
      <c r="J21" s="719"/>
      <c r="K21" s="605"/>
      <c r="L21" s="617"/>
      <c r="M21" s="604"/>
      <c r="N21" s="604"/>
      <c r="O21" s="604"/>
      <c r="P21" s="605"/>
    </row>
    <row r="22" spans="1:16" s="30" customFormat="1">
      <c r="A22" s="768"/>
      <c r="B22" s="644"/>
      <c r="C22" s="739"/>
      <c r="D22" s="644"/>
      <c r="E22" s="630"/>
      <c r="F22" s="742"/>
      <c r="G22" s="652"/>
      <c r="H22" s="652"/>
      <c r="I22" s="652"/>
      <c r="J22" s="652"/>
      <c r="K22" s="653"/>
      <c r="L22" s="654"/>
      <c r="M22" s="652"/>
      <c r="N22" s="652"/>
      <c r="O22" s="652"/>
      <c r="P22" s="653"/>
    </row>
    <row r="23" spans="1:16" s="30" customFormat="1">
      <c r="A23" s="768"/>
      <c r="B23" s="644" t="s">
        <v>2889</v>
      </c>
      <c r="C23" s="739" t="s">
        <v>3173</v>
      </c>
      <c r="D23" s="644" t="s">
        <v>214</v>
      </c>
      <c r="E23" s="630">
        <v>474.99</v>
      </c>
      <c r="F23" s="742"/>
      <c r="G23" s="652"/>
      <c r="H23" s="652"/>
      <c r="I23" s="652"/>
      <c r="J23" s="652"/>
      <c r="K23" s="653"/>
      <c r="L23" s="654"/>
      <c r="M23" s="652"/>
      <c r="N23" s="652"/>
      <c r="O23" s="652"/>
      <c r="P23" s="653"/>
    </row>
    <row r="24" spans="1:16" s="30" customFormat="1">
      <c r="A24" s="768"/>
      <c r="B24" s="644" t="s">
        <v>2892</v>
      </c>
      <c r="C24" s="739" t="s">
        <v>3174</v>
      </c>
      <c r="D24" s="644" t="s">
        <v>214</v>
      </c>
      <c r="E24" s="630">
        <v>157.13</v>
      </c>
      <c r="F24" s="742"/>
      <c r="G24" s="652"/>
      <c r="H24" s="652"/>
      <c r="I24" s="652"/>
      <c r="J24" s="652"/>
      <c r="K24" s="653"/>
      <c r="L24" s="654"/>
      <c r="M24" s="652"/>
      <c r="N24" s="652"/>
      <c r="O24" s="652"/>
      <c r="P24" s="653"/>
    </row>
    <row r="25" spans="1:16" s="30" customFormat="1" ht="30.6">
      <c r="A25" s="768"/>
      <c r="B25" s="644"/>
      <c r="C25" s="773" t="s">
        <v>3293</v>
      </c>
      <c r="D25" s="644"/>
      <c r="E25" s="630"/>
      <c r="F25" s="742"/>
      <c r="G25" s="652"/>
      <c r="H25" s="652"/>
      <c r="I25" s="652"/>
      <c r="J25" s="652"/>
      <c r="K25" s="653"/>
      <c r="L25" s="654"/>
      <c r="M25" s="652"/>
      <c r="N25" s="652"/>
      <c r="O25" s="652"/>
      <c r="P25" s="653"/>
    </row>
    <row r="26" spans="1:16" s="30" customFormat="1">
      <c r="A26" s="663">
        <f>A21+1</f>
        <v>6</v>
      </c>
      <c r="B26" s="644"/>
      <c r="C26" s="771" t="s">
        <v>3299</v>
      </c>
      <c r="D26" s="762" t="s">
        <v>4473</v>
      </c>
      <c r="E26" s="786">
        <v>632.12</v>
      </c>
      <c r="F26" s="729"/>
      <c r="G26" s="717"/>
      <c r="H26" s="717"/>
      <c r="I26" s="717"/>
      <c r="J26" s="717"/>
      <c r="K26" s="718"/>
      <c r="L26" s="322"/>
      <c r="M26" s="717"/>
      <c r="N26" s="717"/>
      <c r="O26" s="717"/>
      <c r="P26" s="718"/>
    </row>
    <row r="27" spans="1:16" s="30" customFormat="1">
      <c r="A27" s="663">
        <f>A26+1</f>
        <v>7</v>
      </c>
      <c r="B27" s="644"/>
      <c r="C27" s="771" t="s">
        <v>3300</v>
      </c>
      <c r="D27" s="762" t="s">
        <v>4473</v>
      </c>
      <c r="E27" s="786">
        <v>632.12</v>
      </c>
      <c r="F27" s="730"/>
      <c r="G27" s="648"/>
      <c r="H27" s="719"/>
      <c r="I27" s="603"/>
      <c r="J27" s="719"/>
      <c r="K27" s="605"/>
      <c r="L27" s="617"/>
      <c r="M27" s="604"/>
      <c r="N27" s="604"/>
      <c r="O27" s="604"/>
      <c r="P27" s="605"/>
    </row>
    <row r="28" spans="1:16" s="30" customFormat="1" ht="20.399999999999999">
      <c r="A28" s="663">
        <f>A27+1</f>
        <v>8</v>
      </c>
      <c r="B28" s="644"/>
      <c r="C28" s="771" t="s">
        <v>3301</v>
      </c>
      <c r="D28" s="762" t="s">
        <v>4473</v>
      </c>
      <c r="E28" s="786">
        <v>632.12</v>
      </c>
      <c r="F28" s="730"/>
      <c r="G28" s="648"/>
      <c r="H28" s="719"/>
      <c r="I28" s="603"/>
      <c r="J28" s="719"/>
      <c r="K28" s="605"/>
      <c r="L28" s="617"/>
      <c r="M28" s="604"/>
      <c r="N28" s="604"/>
      <c r="O28" s="604"/>
      <c r="P28" s="605"/>
    </row>
    <row r="29" spans="1:16" s="30" customFormat="1" ht="40.799999999999997">
      <c r="A29" s="663">
        <f>A28+1</f>
        <v>9</v>
      </c>
      <c r="B29" s="644"/>
      <c r="C29" s="771" t="s">
        <v>3291</v>
      </c>
      <c r="D29" s="762" t="s">
        <v>4473</v>
      </c>
      <c r="E29" s="786">
        <v>632.12</v>
      </c>
      <c r="F29" s="730"/>
      <c r="G29" s="648"/>
      <c r="H29" s="719"/>
      <c r="I29" s="719"/>
      <c r="J29" s="719"/>
      <c r="K29" s="605"/>
      <c r="L29" s="617"/>
      <c r="M29" s="604"/>
      <c r="N29" s="604"/>
      <c r="O29" s="604"/>
      <c r="P29" s="605"/>
    </row>
    <row r="30" spans="1:16" s="30" customFormat="1" ht="20.399999999999999">
      <c r="A30" s="663">
        <f>A29+1</f>
        <v>10</v>
      </c>
      <c r="B30" s="644"/>
      <c r="C30" s="771" t="s">
        <v>3292</v>
      </c>
      <c r="D30" s="762" t="s">
        <v>4473</v>
      </c>
      <c r="E30" s="786">
        <v>632.12</v>
      </c>
      <c r="F30" s="730"/>
      <c r="G30" s="648"/>
      <c r="H30" s="719"/>
      <c r="I30" s="603"/>
      <c r="J30" s="719"/>
      <c r="K30" s="605"/>
      <c r="L30" s="617"/>
      <c r="M30" s="604"/>
      <c r="N30" s="604"/>
      <c r="O30" s="604"/>
      <c r="P30" s="605"/>
    </row>
    <row r="31" spans="1:16" s="30" customFormat="1">
      <c r="A31" s="768"/>
      <c r="B31" s="644"/>
      <c r="C31" s="739"/>
      <c r="D31" s="644"/>
      <c r="E31" s="630"/>
      <c r="F31" s="742"/>
      <c r="G31" s="652"/>
      <c r="H31" s="652"/>
      <c r="I31" s="652"/>
      <c r="J31" s="652"/>
      <c r="K31" s="653"/>
      <c r="L31" s="654"/>
      <c r="M31" s="652"/>
      <c r="N31" s="652"/>
      <c r="O31" s="652"/>
      <c r="P31" s="653"/>
    </row>
    <row r="32" spans="1:16" s="30" customFormat="1">
      <c r="A32" s="768"/>
      <c r="B32" s="644" t="s">
        <v>2890</v>
      </c>
      <c r="C32" s="739" t="s">
        <v>3173</v>
      </c>
      <c r="D32" s="644" t="s">
        <v>214</v>
      </c>
      <c r="E32" s="630">
        <v>763.72</v>
      </c>
      <c r="F32" s="742"/>
      <c r="G32" s="652"/>
      <c r="H32" s="652"/>
      <c r="I32" s="652"/>
      <c r="J32" s="652"/>
      <c r="K32" s="653"/>
      <c r="L32" s="654"/>
      <c r="M32" s="652"/>
      <c r="N32" s="652"/>
      <c r="O32" s="652"/>
      <c r="P32" s="653"/>
    </row>
    <row r="33" spans="1:16" s="30" customFormat="1">
      <c r="A33" s="768"/>
      <c r="B33" s="644" t="s">
        <v>2893</v>
      </c>
      <c r="C33" s="739" t="s">
        <v>3174</v>
      </c>
      <c r="D33" s="644" t="s">
        <v>214</v>
      </c>
      <c r="E33" s="630">
        <v>270.18</v>
      </c>
      <c r="F33" s="742"/>
      <c r="G33" s="652"/>
      <c r="H33" s="652"/>
      <c r="I33" s="652"/>
      <c r="J33" s="652"/>
      <c r="K33" s="653"/>
      <c r="L33" s="654"/>
      <c r="M33" s="652"/>
      <c r="N33" s="652"/>
      <c r="O33" s="652"/>
      <c r="P33" s="653"/>
    </row>
    <row r="34" spans="1:16" s="30" customFormat="1" ht="20.399999999999999">
      <c r="A34" s="768"/>
      <c r="B34" s="644"/>
      <c r="C34" s="773" t="s">
        <v>3294</v>
      </c>
      <c r="D34" s="644"/>
      <c r="E34" s="630"/>
      <c r="F34" s="742"/>
      <c r="G34" s="652"/>
      <c r="H34" s="652"/>
      <c r="I34" s="652"/>
      <c r="J34" s="652"/>
      <c r="K34" s="653"/>
      <c r="L34" s="654"/>
      <c r="M34" s="652"/>
      <c r="N34" s="652"/>
      <c r="O34" s="652"/>
      <c r="P34" s="653"/>
    </row>
    <row r="35" spans="1:16" s="30" customFormat="1" ht="20.399999999999999">
      <c r="A35" s="663">
        <f>A30+1</f>
        <v>11</v>
      </c>
      <c r="B35" s="644"/>
      <c r="C35" s="771" t="s">
        <v>3296</v>
      </c>
      <c r="D35" s="762" t="s">
        <v>4473</v>
      </c>
      <c r="E35" s="786">
        <v>1033.9000000000001</v>
      </c>
      <c r="F35" s="730"/>
      <c r="G35" s="648"/>
      <c r="H35" s="719"/>
      <c r="I35" s="603"/>
      <c r="J35" s="719"/>
      <c r="K35" s="605"/>
      <c r="L35" s="617"/>
      <c r="M35" s="604"/>
      <c r="N35" s="604"/>
      <c r="O35" s="604"/>
      <c r="P35" s="605"/>
    </row>
    <row r="36" spans="1:16" s="30" customFormat="1">
      <c r="A36" s="663">
        <f>A35+1</f>
        <v>12</v>
      </c>
      <c r="B36" s="644"/>
      <c r="C36" s="771" t="s">
        <v>3297</v>
      </c>
      <c r="D36" s="762" t="s">
        <v>4473</v>
      </c>
      <c r="E36" s="786">
        <v>1033.9000000000001</v>
      </c>
      <c r="F36" s="730"/>
      <c r="G36" s="648"/>
      <c r="H36" s="719"/>
      <c r="I36" s="603"/>
      <c r="J36" s="719"/>
      <c r="K36" s="605"/>
      <c r="L36" s="617"/>
      <c r="M36" s="604"/>
      <c r="N36" s="604"/>
      <c r="O36" s="604"/>
      <c r="P36" s="605"/>
    </row>
    <row r="37" spans="1:16" s="30" customFormat="1" ht="20.399999999999999">
      <c r="A37" s="663">
        <f>A36+1</f>
        <v>13</v>
      </c>
      <c r="B37" s="644"/>
      <c r="C37" s="771" t="s">
        <v>3302</v>
      </c>
      <c r="D37" s="762" t="s">
        <v>4473</v>
      </c>
      <c r="E37" s="786">
        <v>1033.9000000000001</v>
      </c>
      <c r="F37" s="730"/>
      <c r="G37" s="648"/>
      <c r="H37" s="719"/>
      <c r="I37" s="603"/>
      <c r="J37" s="719"/>
      <c r="K37" s="605"/>
      <c r="L37" s="617"/>
      <c r="M37" s="604"/>
      <c r="N37" s="604"/>
      <c r="O37" s="604"/>
      <c r="P37" s="605"/>
    </row>
    <row r="38" spans="1:16" s="30" customFormat="1" ht="30.6">
      <c r="A38" s="663">
        <f>A37+1</f>
        <v>14</v>
      </c>
      <c r="B38" s="644"/>
      <c r="C38" s="771" t="s">
        <v>3295</v>
      </c>
      <c r="D38" s="762" t="s">
        <v>4473</v>
      </c>
      <c r="E38" s="786">
        <v>1033.9000000000001</v>
      </c>
      <c r="F38" s="730"/>
      <c r="G38" s="648"/>
      <c r="H38" s="719"/>
      <c r="I38" s="719"/>
      <c r="J38" s="719"/>
      <c r="K38" s="605"/>
      <c r="L38" s="617"/>
      <c r="M38" s="604"/>
      <c r="N38" s="604"/>
      <c r="O38" s="604"/>
      <c r="P38" s="605"/>
    </row>
    <row r="39" spans="1:16" s="30" customFormat="1" ht="20.399999999999999">
      <c r="A39" s="663">
        <f>A38+1</f>
        <v>15</v>
      </c>
      <c r="B39" s="644"/>
      <c r="C39" s="771" t="s">
        <v>3292</v>
      </c>
      <c r="D39" s="762" t="s">
        <v>4473</v>
      </c>
      <c r="E39" s="786">
        <v>1033.9000000000001</v>
      </c>
      <c r="F39" s="730"/>
      <c r="G39" s="648"/>
      <c r="H39" s="719"/>
      <c r="I39" s="603"/>
      <c r="J39" s="719"/>
      <c r="K39" s="605"/>
      <c r="L39" s="617"/>
      <c r="M39" s="604"/>
      <c r="N39" s="604"/>
      <c r="O39" s="604"/>
      <c r="P39" s="605"/>
    </row>
    <row r="40" spans="1:16" s="30" customFormat="1">
      <c r="A40" s="663"/>
      <c r="B40" s="644"/>
      <c r="C40" s="772"/>
      <c r="D40" s="762"/>
      <c r="E40" s="786"/>
      <c r="F40" s="742"/>
      <c r="G40" s="652"/>
      <c r="H40" s="652"/>
      <c r="I40" s="652"/>
      <c r="J40" s="652"/>
      <c r="K40" s="653"/>
      <c r="L40" s="654"/>
      <c r="M40" s="652"/>
      <c r="N40" s="652"/>
      <c r="O40" s="652"/>
      <c r="P40" s="653"/>
    </row>
    <row r="41" spans="1:16" s="30" customFormat="1">
      <c r="A41" s="768"/>
      <c r="B41" s="644" t="s">
        <v>2894</v>
      </c>
      <c r="C41" s="739" t="s">
        <v>3175</v>
      </c>
      <c r="D41" s="644" t="s">
        <v>214</v>
      </c>
      <c r="E41" s="630">
        <v>964.76</v>
      </c>
      <c r="F41" s="742"/>
      <c r="G41" s="652"/>
      <c r="H41" s="652"/>
      <c r="I41" s="652"/>
      <c r="J41" s="652"/>
      <c r="K41" s="653"/>
      <c r="L41" s="654"/>
      <c r="M41" s="652"/>
      <c r="N41" s="652"/>
      <c r="O41" s="652"/>
      <c r="P41" s="653"/>
    </row>
    <row r="42" spans="1:16" s="30" customFormat="1" ht="20.399999999999999">
      <c r="A42" s="768"/>
      <c r="B42" s="644"/>
      <c r="C42" s="773" t="s">
        <v>3303</v>
      </c>
      <c r="D42" s="644"/>
      <c r="E42" s="630"/>
      <c r="F42" s="742"/>
      <c r="G42" s="652"/>
      <c r="H42" s="652"/>
      <c r="I42" s="652"/>
      <c r="J42" s="652"/>
      <c r="K42" s="653"/>
      <c r="L42" s="654"/>
      <c r="M42" s="652"/>
      <c r="N42" s="652"/>
      <c r="O42" s="652"/>
      <c r="P42" s="653"/>
    </row>
    <row r="43" spans="1:16" s="30" customFormat="1" ht="20.399999999999999">
      <c r="A43" s="663">
        <f>A39+1</f>
        <v>16</v>
      </c>
      <c r="B43" s="644"/>
      <c r="C43" s="771" t="s">
        <v>3296</v>
      </c>
      <c r="D43" s="762" t="s">
        <v>4473</v>
      </c>
      <c r="E43" s="786">
        <v>964.76</v>
      </c>
      <c r="F43" s="730"/>
      <c r="G43" s="648"/>
      <c r="H43" s="719"/>
      <c r="I43" s="603"/>
      <c r="J43" s="719"/>
      <c r="K43" s="605"/>
      <c r="L43" s="617"/>
      <c r="M43" s="604"/>
      <c r="N43" s="604"/>
      <c r="O43" s="604"/>
      <c r="P43" s="605"/>
    </row>
    <row r="44" spans="1:16" s="30" customFormat="1">
      <c r="A44" s="663">
        <f t="shared" ref="A44:A49" si="1">A43+1</f>
        <v>17</v>
      </c>
      <c r="B44" s="644"/>
      <c r="C44" s="771" t="s">
        <v>3297</v>
      </c>
      <c r="D44" s="762" t="s">
        <v>4473</v>
      </c>
      <c r="E44" s="786">
        <v>964.76</v>
      </c>
      <c r="F44" s="730"/>
      <c r="G44" s="648"/>
      <c r="H44" s="719"/>
      <c r="I44" s="603"/>
      <c r="J44" s="719"/>
      <c r="K44" s="605"/>
      <c r="L44" s="617"/>
      <c r="M44" s="604"/>
      <c r="N44" s="604"/>
      <c r="O44" s="604"/>
      <c r="P44" s="605"/>
    </row>
    <row r="45" spans="1:16" s="30" customFormat="1" ht="40.799999999999997">
      <c r="A45" s="663">
        <f t="shared" si="1"/>
        <v>18</v>
      </c>
      <c r="B45" s="644"/>
      <c r="C45" s="771" t="s">
        <v>3298</v>
      </c>
      <c r="D45" s="762" t="s">
        <v>4473</v>
      </c>
      <c r="E45" s="786">
        <v>964.76</v>
      </c>
      <c r="F45" s="730"/>
      <c r="G45" s="648"/>
      <c r="H45" s="719"/>
      <c r="I45" s="603"/>
      <c r="J45" s="719"/>
      <c r="K45" s="605"/>
      <c r="L45" s="617"/>
      <c r="M45" s="604"/>
      <c r="N45" s="604"/>
      <c r="O45" s="604"/>
      <c r="P45" s="605"/>
    </row>
    <row r="46" spans="1:16" s="30" customFormat="1" ht="30.6">
      <c r="A46" s="663">
        <f t="shared" si="1"/>
        <v>19</v>
      </c>
      <c r="B46" s="644"/>
      <c r="C46" s="771" t="s">
        <v>3295</v>
      </c>
      <c r="D46" s="762" t="s">
        <v>4473</v>
      </c>
      <c r="E46" s="786">
        <v>964.76</v>
      </c>
      <c r="F46" s="730"/>
      <c r="G46" s="648"/>
      <c r="H46" s="719"/>
      <c r="I46" s="719"/>
      <c r="J46" s="719"/>
      <c r="K46" s="605"/>
      <c r="L46" s="617"/>
      <c r="M46" s="604"/>
      <c r="N46" s="604"/>
      <c r="O46" s="604"/>
      <c r="P46" s="605"/>
    </row>
    <row r="47" spans="1:16" s="30" customFormat="1" ht="20.399999999999999">
      <c r="A47" s="663">
        <f t="shared" si="1"/>
        <v>20</v>
      </c>
      <c r="B47" s="644"/>
      <c r="C47" s="771" t="s">
        <v>3292</v>
      </c>
      <c r="D47" s="762" t="s">
        <v>4473</v>
      </c>
      <c r="E47" s="786">
        <v>964.76</v>
      </c>
      <c r="F47" s="730"/>
      <c r="G47" s="648"/>
      <c r="H47" s="719"/>
      <c r="I47" s="603"/>
      <c r="J47" s="719"/>
      <c r="K47" s="605"/>
      <c r="L47" s="617"/>
      <c r="M47" s="604"/>
      <c r="N47" s="604"/>
      <c r="O47" s="604"/>
      <c r="P47" s="605"/>
    </row>
    <row r="48" spans="1:16" s="30" customFormat="1" ht="20.399999999999999">
      <c r="A48" s="663">
        <f t="shared" si="1"/>
        <v>21</v>
      </c>
      <c r="B48" s="644"/>
      <c r="C48" s="771" t="s">
        <v>3305</v>
      </c>
      <c r="D48" s="762" t="s">
        <v>4473</v>
      </c>
      <c r="E48" s="786">
        <v>964.76</v>
      </c>
      <c r="F48" s="729"/>
      <c r="G48" s="717"/>
      <c r="H48" s="717"/>
      <c r="I48" s="717"/>
      <c r="J48" s="717"/>
      <c r="K48" s="718"/>
      <c r="L48" s="322"/>
      <c r="M48" s="717"/>
      <c r="N48" s="717"/>
      <c r="O48" s="717"/>
      <c r="P48" s="718"/>
    </row>
    <row r="49" spans="1:16" s="30" customFormat="1" ht="20.399999999999999">
      <c r="A49" s="663">
        <f t="shared" si="1"/>
        <v>22</v>
      </c>
      <c r="B49" s="644"/>
      <c r="C49" s="771" t="s">
        <v>3304</v>
      </c>
      <c r="D49" s="762" t="s">
        <v>4473</v>
      </c>
      <c r="E49" s="786">
        <v>964.76</v>
      </c>
      <c r="F49" s="729"/>
      <c r="G49" s="717"/>
      <c r="H49" s="717"/>
      <c r="I49" s="717"/>
      <c r="J49" s="717"/>
      <c r="K49" s="718"/>
      <c r="L49" s="322"/>
      <c r="M49" s="717"/>
      <c r="N49" s="717"/>
      <c r="O49" s="717"/>
      <c r="P49" s="718"/>
    </row>
    <row r="50" spans="1:16" s="30" customFormat="1">
      <c r="A50" s="663"/>
      <c r="B50" s="644"/>
      <c r="C50" s="771"/>
      <c r="D50" s="762"/>
      <c r="E50" s="786"/>
      <c r="F50" s="742"/>
      <c r="G50" s="652"/>
      <c r="H50" s="652"/>
      <c r="I50" s="652"/>
      <c r="J50" s="652"/>
      <c r="K50" s="653"/>
      <c r="L50" s="654"/>
      <c r="M50" s="652"/>
      <c r="N50" s="652"/>
      <c r="O50" s="652"/>
      <c r="P50" s="653"/>
    </row>
    <row r="51" spans="1:16" s="30" customFormat="1">
      <c r="A51" s="768"/>
      <c r="B51" s="644" t="s">
        <v>2895</v>
      </c>
      <c r="C51" s="739" t="s">
        <v>3175</v>
      </c>
      <c r="D51" s="644" t="s">
        <v>214</v>
      </c>
      <c r="E51" s="630">
        <v>120.3</v>
      </c>
      <c r="F51" s="742"/>
      <c r="G51" s="652"/>
      <c r="H51" s="652"/>
      <c r="I51" s="652"/>
      <c r="J51" s="652"/>
      <c r="K51" s="653"/>
      <c r="L51" s="654"/>
      <c r="M51" s="652"/>
      <c r="N51" s="652"/>
      <c r="O51" s="652"/>
      <c r="P51" s="653"/>
    </row>
    <row r="52" spans="1:16" s="30" customFormat="1" ht="30.6">
      <c r="A52" s="768"/>
      <c r="B52" s="644"/>
      <c r="C52" s="773" t="s">
        <v>3293</v>
      </c>
      <c r="D52" s="644"/>
      <c r="E52" s="630"/>
      <c r="F52" s="742"/>
      <c r="G52" s="652"/>
      <c r="H52" s="652"/>
      <c r="I52" s="652"/>
      <c r="J52" s="652"/>
      <c r="K52" s="653"/>
      <c r="L52" s="654"/>
      <c r="M52" s="652"/>
      <c r="N52" s="652"/>
      <c r="O52" s="652"/>
      <c r="P52" s="653"/>
    </row>
    <row r="53" spans="1:16" s="30" customFormat="1">
      <c r="A53" s="663">
        <f>A49+1</f>
        <v>23</v>
      </c>
      <c r="B53" s="644"/>
      <c r="C53" s="771" t="s">
        <v>3299</v>
      </c>
      <c r="D53" s="762" t="s">
        <v>4473</v>
      </c>
      <c r="E53" s="786">
        <v>120.3</v>
      </c>
      <c r="F53" s="730"/>
      <c r="G53" s="648"/>
      <c r="H53" s="719"/>
      <c r="I53" s="603"/>
      <c r="J53" s="719"/>
      <c r="K53" s="605"/>
      <c r="L53" s="617"/>
      <c r="M53" s="604"/>
      <c r="N53" s="604"/>
      <c r="O53" s="604"/>
      <c r="P53" s="605"/>
    </row>
    <row r="54" spans="1:16" s="30" customFormat="1">
      <c r="A54" s="663">
        <f t="shared" ref="A54:A59" si="2">A53+1</f>
        <v>24</v>
      </c>
      <c r="B54" s="644"/>
      <c r="C54" s="771" t="s">
        <v>3300</v>
      </c>
      <c r="D54" s="762" t="s">
        <v>4473</v>
      </c>
      <c r="E54" s="786">
        <v>120.3</v>
      </c>
      <c r="F54" s="730"/>
      <c r="G54" s="648"/>
      <c r="H54" s="719"/>
      <c r="I54" s="603"/>
      <c r="J54" s="719"/>
      <c r="K54" s="605"/>
      <c r="L54" s="617"/>
      <c r="M54" s="604"/>
      <c r="N54" s="604"/>
      <c r="O54" s="604"/>
      <c r="P54" s="605"/>
    </row>
    <row r="55" spans="1:16" s="30" customFormat="1" ht="20.399999999999999">
      <c r="A55" s="663">
        <f t="shared" si="2"/>
        <v>25</v>
      </c>
      <c r="B55" s="644"/>
      <c r="C55" s="771" t="s">
        <v>3301</v>
      </c>
      <c r="D55" s="762" t="s">
        <v>4473</v>
      </c>
      <c r="E55" s="786">
        <v>120.3</v>
      </c>
      <c r="F55" s="730"/>
      <c r="G55" s="648"/>
      <c r="H55" s="719"/>
      <c r="I55" s="603"/>
      <c r="J55" s="719"/>
      <c r="K55" s="605"/>
      <c r="L55" s="617"/>
      <c r="M55" s="604"/>
      <c r="N55" s="604"/>
      <c r="O55" s="604"/>
      <c r="P55" s="605"/>
    </row>
    <row r="56" spans="1:16" s="30" customFormat="1" ht="30.6">
      <c r="A56" s="663">
        <f t="shared" si="2"/>
        <v>26</v>
      </c>
      <c r="B56" s="644"/>
      <c r="C56" s="771" t="s">
        <v>3295</v>
      </c>
      <c r="D56" s="762" t="s">
        <v>4473</v>
      </c>
      <c r="E56" s="786">
        <v>120.3</v>
      </c>
      <c r="F56" s="730"/>
      <c r="G56" s="648"/>
      <c r="H56" s="719"/>
      <c r="I56" s="719"/>
      <c r="J56" s="719"/>
      <c r="K56" s="605"/>
      <c r="L56" s="617"/>
      <c r="M56" s="604"/>
      <c r="N56" s="604"/>
      <c r="O56" s="604"/>
      <c r="P56" s="605"/>
    </row>
    <row r="57" spans="1:16" s="30" customFormat="1" ht="20.399999999999999">
      <c r="A57" s="663">
        <f t="shared" si="2"/>
        <v>27</v>
      </c>
      <c r="B57" s="644"/>
      <c r="C57" s="771" t="s">
        <v>3292</v>
      </c>
      <c r="D57" s="762" t="s">
        <v>4473</v>
      </c>
      <c r="E57" s="786">
        <v>120.3</v>
      </c>
      <c r="F57" s="730"/>
      <c r="G57" s="648"/>
      <c r="H57" s="719"/>
      <c r="I57" s="603"/>
      <c r="J57" s="719"/>
      <c r="K57" s="605"/>
      <c r="L57" s="617"/>
      <c r="M57" s="604"/>
      <c r="N57" s="604"/>
      <c r="O57" s="604"/>
      <c r="P57" s="605"/>
    </row>
    <row r="58" spans="1:16" s="30" customFormat="1" ht="20.399999999999999">
      <c r="A58" s="663">
        <f t="shared" si="2"/>
        <v>28</v>
      </c>
      <c r="B58" s="644"/>
      <c r="C58" s="771" t="s">
        <v>3305</v>
      </c>
      <c r="D58" s="762" t="s">
        <v>4473</v>
      </c>
      <c r="E58" s="786">
        <v>120.3</v>
      </c>
      <c r="F58" s="729"/>
      <c r="G58" s="717"/>
      <c r="H58" s="717"/>
      <c r="I58" s="717"/>
      <c r="J58" s="717"/>
      <c r="K58" s="718"/>
      <c r="L58" s="322"/>
      <c r="M58" s="717"/>
      <c r="N58" s="717"/>
      <c r="O58" s="717"/>
      <c r="P58" s="718"/>
    </row>
    <row r="59" spans="1:16" s="30" customFormat="1" ht="20.399999999999999">
      <c r="A59" s="663">
        <f t="shared" si="2"/>
        <v>29</v>
      </c>
      <c r="B59" s="644"/>
      <c r="C59" s="771" t="s">
        <v>3304</v>
      </c>
      <c r="D59" s="762" t="s">
        <v>4473</v>
      </c>
      <c r="E59" s="786">
        <v>120.3</v>
      </c>
      <c r="F59" s="729"/>
      <c r="G59" s="717"/>
      <c r="H59" s="717"/>
      <c r="I59" s="717"/>
      <c r="J59" s="717"/>
      <c r="K59" s="718"/>
      <c r="L59" s="322"/>
      <c r="M59" s="717"/>
      <c r="N59" s="717"/>
      <c r="O59" s="717"/>
      <c r="P59" s="718"/>
    </row>
    <row r="60" spans="1:16" s="30" customFormat="1">
      <c r="A60" s="663"/>
      <c r="B60" s="644"/>
      <c r="C60" s="771"/>
      <c r="D60" s="762"/>
      <c r="E60" s="786"/>
      <c r="F60" s="742"/>
      <c r="G60" s="652"/>
      <c r="H60" s="652"/>
      <c r="I60" s="652"/>
      <c r="J60" s="652"/>
      <c r="K60" s="653"/>
      <c r="L60" s="654"/>
      <c r="M60" s="652"/>
      <c r="N60" s="652"/>
      <c r="O60" s="652"/>
      <c r="P60" s="653"/>
    </row>
    <row r="61" spans="1:16" s="30" customFormat="1">
      <c r="A61" s="768"/>
      <c r="B61" s="644" t="s">
        <v>2896</v>
      </c>
      <c r="C61" s="739" t="s">
        <v>3175</v>
      </c>
      <c r="D61" s="644" t="s">
        <v>214</v>
      </c>
      <c r="E61" s="630">
        <v>183.83</v>
      </c>
      <c r="F61" s="742"/>
      <c r="G61" s="652"/>
      <c r="H61" s="652"/>
      <c r="I61" s="652"/>
      <c r="J61" s="652"/>
      <c r="K61" s="653"/>
      <c r="L61" s="654"/>
      <c r="M61" s="652"/>
      <c r="N61" s="652"/>
      <c r="O61" s="652"/>
      <c r="P61" s="653"/>
    </row>
    <row r="62" spans="1:16" s="30" customFormat="1" ht="20.399999999999999">
      <c r="A62" s="768"/>
      <c r="B62" s="644"/>
      <c r="C62" s="773" t="s">
        <v>3294</v>
      </c>
      <c r="D62" s="644"/>
      <c r="E62" s="630"/>
      <c r="F62" s="742"/>
      <c r="G62" s="652"/>
      <c r="H62" s="652"/>
      <c r="I62" s="652"/>
      <c r="J62" s="652"/>
      <c r="K62" s="653"/>
      <c r="L62" s="654"/>
      <c r="M62" s="652"/>
      <c r="N62" s="652"/>
      <c r="O62" s="652"/>
      <c r="P62" s="653"/>
    </row>
    <row r="63" spans="1:16" s="30" customFormat="1" ht="20.399999999999999">
      <c r="A63" s="663">
        <f>A59+1</f>
        <v>30</v>
      </c>
      <c r="B63" s="644"/>
      <c r="C63" s="771" t="s">
        <v>3296</v>
      </c>
      <c r="D63" s="762" t="s">
        <v>4473</v>
      </c>
      <c r="E63" s="786">
        <v>183.83</v>
      </c>
      <c r="F63" s="730"/>
      <c r="G63" s="648"/>
      <c r="H63" s="719"/>
      <c r="I63" s="603"/>
      <c r="J63" s="719"/>
      <c r="K63" s="605"/>
      <c r="L63" s="617"/>
      <c r="M63" s="604"/>
      <c r="N63" s="604"/>
      <c r="O63" s="604"/>
      <c r="P63" s="605"/>
    </row>
    <row r="64" spans="1:16" s="30" customFormat="1">
      <c r="A64" s="663">
        <f t="shared" ref="A64:A69" si="3">A63+1</f>
        <v>31</v>
      </c>
      <c r="B64" s="644"/>
      <c r="C64" s="771" t="s">
        <v>3297</v>
      </c>
      <c r="D64" s="762" t="s">
        <v>4473</v>
      </c>
      <c r="E64" s="786">
        <v>183.83</v>
      </c>
      <c r="F64" s="730"/>
      <c r="G64" s="648"/>
      <c r="H64" s="719"/>
      <c r="I64" s="603"/>
      <c r="J64" s="719"/>
      <c r="K64" s="605"/>
      <c r="L64" s="617"/>
      <c r="M64" s="604"/>
      <c r="N64" s="604"/>
      <c r="O64" s="604"/>
      <c r="P64" s="605"/>
    </row>
    <row r="65" spans="1:16" s="30" customFormat="1" ht="20.399999999999999">
      <c r="A65" s="663">
        <f t="shared" si="3"/>
        <v>32</v>
      </c>
      <c r="B65" s="644"/>
      <c r="C65" s="771" t="s">
        <v>3302</v>
      </c>
      <c r="D65" s="762" t="s">
        <v>4473</v>
      </c>
      <c r="E65" s="786">
        <v>183.83</v>
      </c>
      <c r="F65" s="730"/>
      <c r="G65" s="648"/>
      <c r="H65" s="719"/>
      <c r="I65" s="603"/>
      <c r="J65" s="719"/>
      <c r="K65" s="605"/>
      <c r="L65" s="617"/>
      <c r="M65" s="604"/>
      <c r="N65" s="604"/>
      <c r="O65" s="604"/>
      <c r="P65" s="605"/>
    </row>
    <row r="66" spans="1:16" s="30" customFormat="1" ht="30.6">
      <c r="A66" s="663">
        <f t="shared" si="3"/>
        <v>33</v>
      </c>
      <c r="B66" s="644"/>
      <c r="C66" s="771" t="s">
        <v>3295</v>
      </c>
      <c r="D66" s="762" t="s">
        <v>4473</v>
      </c>
      <c r="E66" s="786">
        <v>183.83</v>
      </c>
      <c r="F66" s="730"/>
      <c r="G66" s="648"/>
      <c r="H66" s="719"/>
      <c r="I66" s="719"/>
      <c r="J66" s="719"/>
      <c r="K66" s="605"/>
      <c r="L66" s="617"/>
      <c r="M66" s="604"/>
      <c r="N66" s="604"/>
      <c r="O66" s="604"/>
      <c r="P66" s="605"/>
    </row>
    <row r="67" spans="1:16" s="30" customFormat="1" ht="20.399999999999999">
      <c r="A67" s="663">
        <f t="shared" si="3"/>
        <v>34</v>
      </c>
      <c r="B67" s="644"/>
      <c r="C67" s="771" t="s">
        <v>3292</v>
      </c>
      <c r="D67" s="762" t="s">
        <v>4473</v>
      </c>
      <c r="E67" s="786">
        <v>183.83</v>
      </c>
      <c r="F67" s="730"/>
      <c r="G67" s="648"/>
      <c r="H67" s="719"/>
      <c r="I67" s="603"/>
      <c r="J67" s="719"/>
      <c r="K67" s="605"/>
      <c r="L67" s="617"/>
      <c r="M67" s="604"/>
      <c r="N67" s="604"/>
      <c r="O67" s="604"/>
      <c r="P67" s="605"/>
    </row>
    <row r="68" spans="1:16" s="30" customFormat="1" ht="20.399999999999999">
      <c r="A68" s="663">
        <f t="shared" si="3"/>
        <v>35</v>
      </c>
      <c r="B68" s="644"/>
      <c r="C68" s="771" t="s">
        <v>3305</v>
      </c>
      <c r="D68" s="762" t="s">
        <v>4473</v>
      </c>
      <c r="E68" s="786">
        <v>183.83</v>
      </c>
      <c r="F68" s="729"/>
      <c r="G68" s="717"/>
      <c r="H68" s="717"/>
      <c r="I68" s="717"/>
      <c r="J68" s="717"/>
      <c r="K68" s="718"/>
      <c r="L68" s="322"/>
      <c r="M68" s="717"/>
      <c r="N68" s="717"/>
      <c r="O68" s="717"/>
      <c r="P68" s="718"/>
    </row>
    <row r="69" spans="1:16" s="30" customFormat="1" ht="20.399999999999999">
      <c r="A69" s="663">
        <f t="shared" si="3"/>
        <v>36</v>
      </c>
      <c r="B69" s="644"/>
      <c r="C69" s="771" t="s">
        <v>3304</v>
      </c>
      <c r="D69" s="762" t="s">
        <v>4473</v>
      </c>
      <c r="E69" s="786">
        <v>183.83</v>
      </c>
      <c r="F69" s="729"/>
      <c r="G69" s="717"/>
      <c r="H69" s="717"/>
      <c r="I69" s="717"/>
      <c r="J69" s="717"/>
      <c r="K69" s="718"/>
      <c r="L69" s="322"/>
      <c r="M69" s="717"/>
      <c r="N69" s="717"/>
      <c r="O69" s="717"/>
      <c r="P69" s="718"/>
    </row>
    <row r="70" spans="1:16" s="30" customFormat="1">
      <c r="A70" s="663"/>
      <c r="B70" s="644"/>
      <c r="C70" s="772"/>
      <c r="D70" s="762"/>
      <c r="E70" s="786"/>
      <c r="F70" s="742"/>
      <c r="G70" s="652"/>
      <c r="H70" s="652"/>
      <c r="I70" s="652"/>
      <c r="J70" s="652"/>
      <c r="K70" s="653"/>
      <c r="L70" s="654"/>
      <c r="M70" s="652"/>
      <c r="N70" s="652"/>
      <c r="O70" s="652"/>
      <c r="P70" s="653"/>
    </row>
    <row r="71" spans="1:16" s="30" customFormat="1" ht="20.399999999999999">
      <c r="A71" s="768"/>
      <c r="B71" s="644" t="s">
        <v>2897</v>
      </c>
      <c r="C71" s="739" t="s">
        <v>3176</v>
      </c>
      <c r="D71" s="644" t="s">
        <v>214</v>
      </c>
      <c r="E71" s="630">
        <v>200.98</v>
      </c>
      <c r="F71" s="742"/>
      <c r="G71" s="652"/>
      <c r="H71" s="652"/>
      <c r="I71" s="652"/>
      <c r="J71" s="652"/>
      <c r="K71" s="653"/>
      <c r="L71" s="654"/>
      <c r="M71" s="652"/>
      <c r="N71" s="652"/>
      <c r="O71" s="652"/>
      <c r="P71" s="653"/>
    </row>
    <row r="72" spans="1:16" s="30" customFormat="1" ht="20.399999999999999">
      <c r="A72" s="768"/>
      <c r="B72" s="644"/>
      <c r="C72" s="773" t="s">
        <v>3303</v>
      </c>
      <c r="D72" s="644"/>
      <c r="E72" s="630"/>
      <c r="F72" s="742"/>
      <c r="G72" s="652"/>
      <c r="H72" s="652"/>
      <c r="I72" s="652"/>
      <c r="J72" s="652"/>
      <c r="K72" s="653"/>
      <c r="L72" s="654"/>
      <c r="M72" s="652"/>
      <c r="N72" s="652"/>
      <c r="O72" s="652"/>
      <c r="P72" s="653"/>
    </row>
    <row r="73" spans="1:16" s="30" customFormat="1" ht="20.399999999999999">
      <c r="A73" s="663">
        <f>A69+1</f>
        <v>37</v>
      </c>
      <c r="B73" s="644"/>
      <c r="C73" s="771" t="s">
        <v>3296</v>
      </c>
      <c r="D73" s="762" t="s">
        <v>4473</v>
      </c>
      <c r="E73" s="786">
        <v>200.98</v>
      </c>
      <c r="F73" s="730"/>
      <c r="G73" s="648"/>
      <c r="H73" s="719"/>
      <c r="I73" s="603"/>
      <c r="J73" s="719"/>
      <c r="K73" s="605"/>
      <c r="L73" s="617"/>
      <c r="M73" s="604"/>
      <c r="N73" s="604"/>
      <c r="O73" s="604"/>
      <c r="P73" s="605"/>
    </row>
    <row r="74" spans="1:16" s="30" customFormat="1">
      <c r="A74" s="663">
        <f>A73+1</f>
        <v>38</v>
      </c>
      <c r="B74" s="644"/>
      <c r="C74" s="771" t="s">
        <v>3297</v>
      </c>
      <c r="D74" s="762" t="s">
        <v>4473</v>
      </c>
      <c r="E74" s="786">
        <v>200.98</v>
      </c>
      <c r="F74" s="730"/>
      <c r="G74" s="648"/>
      <c r="H74" s="719"/>
      <c r="I74" s="603"/>
      <c r="J74" s="719"/>
      <c r="K74" s="605"/>
      <c r="L74" s="617"/>
      <c r="M74" s="604"/>
      <c r="N74" s="604"/>
      <c r="O74" s="604"/>
      <c r="P74" s="605"/>
    </row>
    <row r="75" spans="1:16" s="30" customFormat="1" ht="40.799999999999997">
      <c r="A75" s="663">
        <f>A74+1</f>
        <v>39</v>
      </c>
      <c r="B75" s="644"/>
      <c r="C75" s="771" t="s">
        <v>3298</v>
      </c>
      <c r="D75" s="762" t="s">
        <v>4473</v>
      </c>
      <c r="E75" s="786">
        <v>200.98</v>
      </c>
      <c r="F75" s="730"/>
      <c r="G75" s="648"/>
      <c r="H75" s="719"/>
      <c r="I75" s="603"/>
      <c r="J75" s="719"/>
      <c r="K75" s="605"/>
      <c r="L75" s="617"/>
      <c r="M75" s="604"/>
      <c r="N75" s="604"/>
      <c r="O75" s="604"/>
      <c r="P75" s="605"/>
    </row>
    <row r="76" spans="1:16" s="30" customFormat="1" ht="20.399999999999999">
      <c r="A76" s="663">
        <f>A75+1</f>
        <v>40</v>
      </c>
      <c r="B76" s="644"/>
      <c r="C76" s="771" t="s">
        <v>3306</v>
      </c>
      <c r="D76" s="762" t="s">
        <v>4473</v>
      </c>
      <c r="E76" s="786">
        <v>200.98</v>
      </c>
      <c r="F76" s="730"/>
      <c r="G76" s="648"/>
      <c r="H76" s="719"/>
      <c r="I76" s="719"/>
      <c r="J76" s="719"/>
      <c r="K76" s="605"/>
      <c r="L76" s="617"/>
      <c r="M76" s="604"/>
      <c r="N76" s="604"/>
      <c r="O76" s="604"/>
      <c r="P76" s="605"/>
    </row>
    <row r="77" spans="1:16" s="30" customFormat="1" ht="20.399999999999999">
      <c r="A77" s="663">
        <f>A76+1</f>
        <v>41</v>
      </c>
      <c r="B77" s="644"/>
      <c r="C77" s="771" t="s">
        <v>3292</v>
      </c>
      <c r="D77" s="762" t="s">
        <v>4473</v>
      </c>
      <c r="E77" s="786">
        <v>200.98</v>
      </c>
      <c r="F77" s="730"/>
      <c r="G77" s="648"/>
      <c r="H77" s="719"/>
      <c r="I77" s="603"/>
      <c r="J77" s="719"/>
      <c r="K77" s="605"/>
      <c r="L77" s="617"/>
      <c r="M77" s="604"/>
      <c r="N77" s="604"/>
      <c r="O77" s="604"/>
      <c r="P77" s="605"/>
    </row>
    <row r="78" spans="1:16" s="30" customFormat="1">
      <c r="A78" s="663"/>
      <c r="B78" s="644"/>
      <c r="C78" s="771"/>
      <c r="D78" s="762"/>
      <c r="E78" s="786"/>
      <c r="F78" s="742"/>
      <c r="G78" s="652"/>
      <c r="H78" s="652"/>
      <c r="I78" s="652"/>
      <c r="J78" s="652"/>
      <c r="K78" s="653"/>
      <c r="L78" s="654"/>
      <c r="M78" s="652"/>
      <c r="N78" s="652"/>
      <c r="O78" s="652"/>
      <c r="P78" s="653"/>
    </row>
    <row r="79" spans="1:16" s="30" customFormat="1" ht="20.399999999999999">
      <c r="A79" s="768"/>
      <c r="B79" s="644" t="s">
        <v>2898</v>
      </c>
      <c r="C79" s="739" t="s">
        <v>3176</v>
      </c>
      <c r="D79" s="644" t="s">
        <v>214</v>
      </c>
      <c r="E79" s="630">
        <v>13.91</v>
      </c>
      <c r="F79" s="742"/>
      <c r="G79" s="652"/>
      <c r="H79" s="652"/>
      <c r="I79" s="652"/>
      <c r="J79" s="652"/>
      <c r="K79" s="653"/>
      <c r="L79" s="654"/>
      <c r="M79" s="652"/>
      <c r="N79" s="652"/>
      <c r="O79" s="652"/>
      <c r="P79" s="653"/>
    </row>
    <row r="80" spans="1:16" s="30" customFormat="1" ht="30.6">
      <c r="A80" s="768"/>
      <c r="B80" s="644"/>
      <c r="C80" s="773" t="s">
        <v>3293</v>
      </c>
      <c r="D80" s="644"/>
      <c r="E80" s="630"/>
      <c r="F80" s="742"/>
      <c r="G80" s="652"/>
      <c r="H80" s="652"/>
      <c r="I80" s="652"/>
      <c r="J80" s="652"/>
      <c r="K80" s="653"/>
      <c r="L80" s="654"/>
      <c r="M80" s="652"/>
      <c r="N80" s="652"/>
      <c r="O80" s="652"/>
      <c r="P80" s="653"/>
    </row>
    <row r="81" spans="1:16" s="30" customFormat="1">
      <c r="A81" s="663">
        <f>A77+1</f>
        <v>42</v>
      </c>
      <c r="B81" s="644"/>
      <c r="C81" s="771" t="s">
        <v>3299</v>
      </c>
      <c r="D81" s="762" t="s">
        <v>4473</v>
      </c>
      <c r="E81" s="786">
        <v>13.91</v>
      </c>
      <c r="F81" s="730"/>
      <c r="G81" s="648"/>
      <c r="H81" s="719"/>
      <c r="I81" s="603"/>
      <c r="J81" s="719"/>
      <c r="K81" s="605"/>
      <c r="L81" s="617"/>
      <c r="M81" s="604"/>
      <c r="N81" s="604"/>
      <c r="O81" s="604"/>
      <c r="P81" s="605"/>
    </row>
    <row r="82" spans="1:16" s="30" customFormat="1">
      <c r="A82" s="663">
        <f>A81+1</f>
        <v>43</v>
      </c>
      <c r="B82" s="644"/>
      <c r="C82" s="771" t="s">
        <v>3300</v>
      </c>
      <c r="D82" s="762" t="s">
        <v>4473</v>
      </c>
      <c r="E82" s="786">
        <v>13.91</v>
      </c>
      <c r="F82" s="730"/>
      <c r="G82" s="648"/>
      <c r="H82" s="719"/>
      <c r="I82" s="603"/>
      <c r="J82" s="719"/>
      <c r="K82" s="605"/>
      <c r="L82" s="617"/>
      <c r="M82" s="604"/>
      <c r="N82" s="604"/>
      <c r="O82" s="604"/>
      <c r="P82" s="605"/>
    </row>
    <row r="83" spans="1:16" s="30" customFormat="1" ht="20.399999999999999">
      <c r="A83" s="663">
        <f>A82+1</f>
        <v>44</v>
      </c>
      <c r="B83" s="644"/>
      <c r="C83" s="771" t="s">
        <v>3301</v>
      </c>
      <c r="D83" s="762" t="s">
        <v>4473</v>
      </c>
      <c r="E83" s="786">
        <v>13.91</v>
      </c>
      <c r="F83" s="730"/>
      <c r="G83" s="648"/>
      <c r="H83" s="719"/>
      <c r="I83" s="603"/>
      <c r="J83" s="719"/>
      <c r="K83" s="605"/>
      <c r="L83" s="617"/>
      <c r="M83" s="604"/>
      <c r="N83" s="604"/>
      <c r="O83" s="604"/>
      <c r="P83" s="605"/>
    </row>
    <row r="84" spans="1:16" s="30" customFormat="1" ht="20.399999999999999">
      <c r="A84" s="663">
        <f>A83+1</f>
        <v>45</v>
      </c>
      <c r="B84" s="644"/>
      <c r="C84" s="771" t="s">
        <v>3306</v>
      </c>
      <c r="D84" s="762" t="s">
        <v>4473</v>
      </c>
      <c r="E84" s="786">
        <v>13.91</v>
      </c>
      <c r="F84" s="730"/>
      <c r="G84" s="648"/>
      <c r="H84" s="719"/>
      <c r="I84" s="719"/>
      <c r="J84" s="719"/>
      <c r="K84" s="605"/>
      <c r="L84" s="617"/>
      <c r="M84" s="604"/>
      <c r="N84" s="604"/>
      <c r="O84" s="604"/>
      <c r="P84" s="605"/>
    </row>
    <row r="85" spans="1:16" s="30" customFormat="1" ht="20.399999999999999">
      <c r="A85" s="663">
        <f>A84+1</f>
        <v>46</v>
      </c>
      <c r="B85" s="644"/>
      <c r="C85" s="771" t="s">
        <v>3292</v>
      </c>
      <c r="D85" s="762" t="s">
        <v>4473</v>
      </c>
      <c r="E85" s="786">
        <v>13.91</v>
      </c>
      <c r="F85" s="730"/>
      <c r="G85" s="648"/>
      <c r="H85" s="719"/>
      <c r="I85" s="603"/>
      <c r="J85" s="719"/>
      <c r="K85" s="605"/>
      <c r="L85" s="617"/>
      <c r="M85" s="604"/>
      <c r="N85" s="604"/>
      <c r="O85" s="604"/>
      <c r="P85" s="605"/>
    </row>
    <row r="86" spans="1:16" s="30" customFormat="1">
      <c r="A86" s="663"/>
      <c r="B86" s="644"/>
      <c r="C86" s="771"/>
      <c r="D86" s="762"/>
      <c r="E86" s="786"/>
      <c r="F86" s="742"/>
      <c r="G86" s="652"/>
      <c r="H86" s="652"/>
      <c r="I86" s="652"/>
      <c r="J86" s="652"/>
      <c r="K86" s="653"/>
      <c r="L86" s="654"/>
      <c r="M86" s="652"/>
      <c r="N86" s="652"/>
      <c r="O86" s="652"/>
      <c r="P86" s="653"/>
    </row>
    <row r="87" spans="1:16" s="30" customFormat="1" ht="20.399999999999999">
      <c r="A87" s="768"/>
      <c r="B87" s="644" t="s">
        <v>2899</v>
      </c>
      <c r="C87" s="739" t="s">
        <v>3176</v>
      </c>
      <c r="D87" s="644" t="s">
        <v>214</v>
      </c>
      <c r="E87" s="630">
        <v>17.47</v>
      </c>
      <c r="F87" s="742"/>
      <c r="G87" s="652"/>
      <c r="H87" s="652"/>
      <c r="I87" s="652"/>
      <c r="J87" s="652"/>
      <c r="K87" s="653"/>
      <c r="L87" s="654"/>
      <c r="M87" s="652"/>
      <c r="N87" s="652"/>
      <c r="O87" s="652"/>
      <c r="P87" s="653"/>
    </row>
    <row r="88" spans="1:16" s="30" customFormat="1" ht="20.399999999999999">
      <c r="A88" s="768"/>
      <c r="B88" s="644"/>
      <c r="C88" s="773" t="s">
        <v>3294</v>
      </c>
      <c r="D88" s="644"/>
      <c r="E88" s="630"/>
      <c r="F88" s="742"/>
      <c r="G88" s="652"/>
      <c r="H88" s="652"/>
      <c r="I88" s="652"/>
      <c r="J88" s="652"/>
      <c r="K88" s="653"/>
      <c r="L88" s="654"/>
      <c r="M88" s="652"/>
      <c r="N88" s="652"/>
      <c r="O88" s="652"/>
      <c r="P88" s="653"/>
    </row>
    <row r="89" spans="1:16" s="30" customFormat="1" ht="20.399999999999999">
      <c r="A89" s="663">
        <f>A85+1</f>
        <v>47</v>
      </c>
      <c r="B89" s="644"/>
      <c r="C89" s="771" t="s">
        <v>3296</v>
      </c>
      <c r="D89" s="762" t="s">
        <v>4473</v>
      </c>
      <c r="E89" s="786">
        <v>17.47</v>
      </c>
      <c r="F89" s="730"/>
      <c r="G89" s="648"/>
      <c r="H89" s="719"/>
      <c r="I89" s="603"/>
      <c r="J89" s="719"/>
      <c r="K89" s="605"/>
      <c r="L89" s="617"/>
      <c r="M89" s="604"/>
      <c r="N89" s="604"/>
      <c r="O89" s="604"/>
      <c r="P89" s="605"/>
    </row>
    <row r="90" spans="1:16" s="30" customFormat="1">
      <c r="A90" s="663">
        <f>A89+1</f>
        <v>48</v>
      </c>
      <c r="B90" s="644"/>
      <c r="C90" s="771" t="s">
        <v>3297</v>
      </c>
      <c r="D90" s="762" t="s">
        <v>4473</v>
      </c>
      <c r="E90" s="786">
        <v>17.47</v>
      </c>
      <c r="F90" s="730"/>
      <c r="G90" s="648"/>
      <c r="H90" s="719"/>
      <c r="I90" s="603"/>
      <c r="J90" s="719"/>
      <c r="K90" s="605"/>
      <c r="L90" s="617"/>
      <c r="M90" s="604"/>
      <c r="N90" s="604"/>
      <c r="O90" s="604"/>
      <c r="P90" s="605"/>
    </row>
    <row r="91" spans="1:16" s="30" customFormat="1" ht="20.399999999999999">
      <c r="A91" s="663">
        <f>A90+1</f>
        <v>49</v>
      </c>
      <c r="B91" s="644"/>
      <c r="C91" s="771" t="s">
        <v>3302</v>
      </c>
      <c r="D91" s="762" t="s">
        <v>4473</v>
      </c>
      <c r="E91" s="786">
        <v>17.47</v>
      </c>
      <c r="F91" s="730"/>
      <c r="G91" s="648"/>
      <c r="H91" s="719"/>
      <c r="I91" s="603"/>
      <c r="J91" s="719"/>
      <c r="K91" s="605"/>
      <c r="L91" s="617"/>
      <c r="M91" s="604"/>
      <c r="N91" s="604"/>
      <c r="O91" s="604"/>
      <c r="P91" s="605"/>
    </row>
    <row r="92" spans="1:16" s="30" customFormat="1" ht="20.399999999999999">
      <c r="A92" s="663">
        <f>A91+1</f>
        <v>50</v>
      </c>
      <c r="B92" s="644"/>
      <c r="C92" s="771" t="s">
        <v>3306</v>
      </c>
      <c r="D92" s="762" t="s">
        <v>4473</v>
      </c>
      <c r="E92" s="786">
        <v>17.47</v>
      </c>
      <c r="F92" s="730"/>
      <c r="G92" s="648"/>
      <c r="H92" s="719"/>
      <c r="I92" s="719"/>
      <c r="J92" s="719"/>
      <c r="K92" s="605"/>
      <c r="L92" s="617"/>
      <c r="M92" s="604"/>
      <c r="N92" s="604"/>
      <c r="O92" s="604"/>
      <c r="P92" s="605"/>
    </row>
    <row r="93" spans="1:16" s="30" customFormat="1" ht="20.399999999999999">
      <c r="A93" s="663">
        <f>A92+1</f>
        <v>51</v>
      </c>
      <c r="B93" s="644"/>
      <c r="C93" s="771" t="s">
        <v>3292</v>
      </c>
      <c r="D93" s="762" t="s">
        <v>4473</v>
      </c>
      <c r="E93" s="786">
        <v>17.47</v>
      </c>
      <c r="F93" s="730"/>
      <c r="G93" s="648"/>
      <c r="H93" s="719"/>
      <c r="I93" s="603"/>
      <c r="J93" s="719"/>
      <c r="K93" s="605"/>
      <c r="L93" s="617"/>
      <c r="M93" s="604"/>
      <c r="N93" s="604"/>
      <c r="O93" s="604"/>
      <c r="P93" s="605"/>
    </row>
    <row r="94" spans="1:16" s="30" customFormat="1">
      <c r="A94" s="663"/>
      <c r="B94" s="644"/>
      <c r="C94" s="771"/>
      <c r="D94" s="762"/>
      <c r="E94" s="786"/>
      <c r="F94" s="742"/>
      <c r="G94" s="652"/>
      <c r="H94" s="652"/>
      <c r="I94" s="652"/>
      <c r="J94" s="652"/>
      <c r="K94" s="653"/>
      <c r="L94" s="654"/>
      <c r="M94" s="652"/>
      <c r="N94" s="652"/>
      <c r="O94" s="652"/>
      <c r="P94" s="653"/>
    </row>
    <row r="95" spans="1:16" s="30" customFormat="1">
      <c r="A95" s="768"/>
      <c r="B95" s="644" t="s">
        <v>3177</v>
      </c>
      <c r="C95" s="739" t="s">
        <v>3178</v>
      </c>
      <c r="D95" s="644" t="s">
        <v>214</v>
      </c>
      <c r="E95" s="630">
        <v>892.67</v>
      </c>
      <c r="F95" s="742"/>
      <c r="G95" s="652"/>
      <c r="H95" s="652"/>
      <c r="I95" s="652"/>
      <c r="J95" s="652"/>
      <c r="K95" s="653"/>
      <c r="L95" s="654"/>
      <c r="M95" s="652"/>
      <c r="N95" s="652"/>
      <c r="O95" s="652"/>
      <c r="P95" s="653"/>
    </row>
    <row r="96" spans="1:16" s="30" customFormat="1">
      <c r="A96" s="768"/>
      <c r="B96" s="644" t="s">
        <v>3180</v>
      </c>
      <c r="C96" s="739" t="s">
        <v>3181</v>
      </c>
      <c r="D96" s="644" t="s">
        <v>214</v>
      </c>
      <c r="E96" s="630">
        <v>1064.07</v>
      </c>
      <c r="F96" s="742"/>
      <c r="G96" s="652"/>
      <c r="H96" s="652"/>
      <c r="I96" s="652"/>
      <c r="J96" s="652"/>
      <c r="K96" s="653"/>
      <c r="L96" s="654"/>
      <c r="M96" s="652"/>
      <c r="N96" s="652"/>
      <c r="O96" s="652"/>
      <c r="P96" s="653"/>
    </row>
    <row r="97" spans="1:16" s="30" customFormat="1" ht="20.399999999999999">
      <c r="A97" s="768"/>
      <c r="B97" s="644"/>
      <c r="C97" s="773" t="s">
        <v>3311</v>
      </c>
      <c r="D97" s="644"/>
      <c r="E97" s="630"/>
      <c r="F97" s="742"/>
      <c r="G97" s="652"/>
      <c r="H97" s="652"/>
      <c r="I97" s="652"/>
      <c r="J97" s="652"/>
      <c r="K97" s="653"/>
      <c r="L97" s="654"/>
      <c r="M97" s="652"/>
      <c r="N97" s="652"/>
      <c r="O97" s="652"/>
      <c r="P97" s="653"/>
    </row>
    <row r="98" spans="1:16" s="30" customFormat="1" ht="20.399999999999999">
      <c r="A98" s="663">
        <f>A93+1</f>
        <v>52</v>
      </c>
      <c r="B98" s="644"/>
      <c r="C98" s="771" t="s">
        <v>3296</v>
      </c>
      <c r="D98" s="762" t="s">
        <v>4473</v>
      </c>
      <c r="E98" s="786">
        <v>1956.7399999999998</v>
      </c>
      <c r="F98" s="730"/>
      <c r="G98" s="648"/>
      <c r="H98" s="719"/>
      <c r="I98" s="603"/>
      <c r="J98" s="719"/>
      <c r="K98" s="605"/>
      <c r="L98" s="617"/>
      <c r="M98" s="604"/>
      <c r="N98" s="604"/>
      <c r="O98" s="604"/>
      <c r="P98" s="605"/>
    </row>
    <row r="99" spans="1:16" s="30" customFormat="1">
      <c r="A99" s="663">
        <f>A98+1</f>
        <v>53</v>
      </c>
      <c r="B99" s="644"/>
      <c r="C99" s="771" t="s">
        <v>3297</v>
      </c>
      <c r="D99" s="762" t="s">
        <v>4473</v>
      </c>
      <c r="E99" s="786">
        <v>1956.7399999999998</v>
      </c>
      <c r="F99" s="730"/>
      <c r="G99" s="648"/>
      <c r="H99" s="719"/>
      <c r="I99" s="603"/>
      <c r="J99" s="719"/>
      <c r="K99" s="605"/>
      <c r="L99" s="617"/>
      <c r="M99" s="604"/>
      <c r="N99" s="604"/>
      <c r="O99" s="604"/>
      <c r="P99" s="605"/>
    </row>
    <row r="100" spans="1:16" s="30" customFormat="1" ht="20.399999999999999">
      <c r="A100" s="663">
        <f>A99+1</f>
        <v>54</v>
      </c>
      <c r="B100" s="644"/>
      <c r="C100" s="771" t="s">
        <v>3302</v>
      </c>
      <c r="D100" s="762" t="s">
        <v>4473</v>
      </c>
      <c r="E100" s="786">
        <v>1956.7399999999998</v>
      </c>
      <c r="F100" s="730"/>
      <c r="G100" s="648"/>
      <c r="H100" s="719"/>
      <c r="I100" s="603"/>
      <c r="J100" s="719"/>
      <c r="K100" s="605"/>
      <c r="L100" s="617"/>
      <c r="M100" s="604"/>
      <c r="N100" s="604"/>
      <c r="O100" s="604"/>
      <c r="P100" s="605"/>
    </row>
    <row r="101" spans="1:16" s="30" customFormat="1" ht="20.399999999999999">
      <c r="A101" s="663">
        <f>A100+1</f>
        <v>55</v>
      </c>
      <c r="B101" s="644"/>
      <c r="C101" s="771" t="s">
        <v>3306</v>
      </c>
      <c r="D101" s="762" t="s">
        <v>4473</v>
      </c>
      <c r="E101" s="786">
        <v>1956.7399999999998</v>
      </c>
      <c r="F101" s="730"/>
      <c r="G101" s="648"/>
      <c r="H101" s="719"/>
      <c r="I101" s="719"/>
      <c r="J101" s="719"/>
      <c r="K101" s="605"/>
      <c r="L101" s="617"/>
      <c r="M101" s="604"/>
      <c r="N101" s="604"/>
      <c r="O101" s="604"/>
      <c r="P101" s="605"/>
    </row>
    <row r="102" spans="1:16" s="30" customFormat="1" ht="20.399999999999999">
      <c r="A102" s="663">
        <f>A101+1</f>
        <v>56</v>
      </c>
      <c r="B102" s="644"/>
      <c r="C102" s="771" t="s">
        <v>3292</v>
      </c>
      <c r="D102" s="762" t="s">
        <v>4473</v>
      </c>
      <c r="E102" s="786">
        <v>1956.7399999999998</v>
      </c>
      <c r="F102" s="730"/>
      <c r="G102" s="648"/>
      <c r="H102" s="719"/>
      <c r="I102" s="603"/>
      <c r="J102" s="719"/>
      <c r="K102" s="605"/>
      <c r="L102" s="617"/>
      <c r="M102" s="604"/>
      <c r="N102" s="604"/>
      <c r="O102" s="604"/>
      <c r="P102" s="605"/>
    </row>
    <row r="103" spans="1:16" s="30" customFormat="1">
      <c r="A103" s="663"/>
      <c r="B103" s="644"/>
      <c r="C103" s="771"/>
      <c r="D103" s="762"/>
      <c r="E103" s="786"/>
      <c r="F103" s="742"/>
      <c r="G103" s="652"/>
      <c r="H103" s="652"/>
      <c r="I103" s="652"/>
      <c r="J103" s="652"/>
      <c r="K103" s="653"/>
      <c r="L103" s="654"/>
      <c r="M103" s="652"/>
      <c r="N103" s="652"/>
      <c r="O103" s="652"/>
      <c r="P103" s="653"/>
    </row>
    <row r="104" spans="1:16" s="30" customFormat="1">
      <c r="A104" s="768"/>
      <c r="B104" s="644" t="s">
        <v>3179</v>
      </c>
      <c r="C104" s="739" t="s">
        <v>3178</v>
      </c>
      <c r="D104" s="644" t="s">
        <v>214</v>
      </c>
      <c r="E104" s="630">
        <v>17.87</v>
      </c>
      <c r="F104" s="742"/>
      <c r="G104" s="652"/>
      <c r="H104" s="652"/>
      <c r="I104" s="652"/>
      <c r="J104" s="652"/>
      <c r="K104" s="653"/>
      <c r="L104" s="654"/>
      <c r="M104" s="652"/>
      <c r="N104" s="652"/>
      <c r="O104" s="652"/>
      <c r="P104" s="653"/>
    </row>
    <row r="105" spans="1:16" s="30" customFormat="1">
      <c r="A105" s="768"/>
      <c r="B105" s="644" t="s">
        <v>3182</v>
      </c>
      <c r="C105" s="739" t="s">
        <v>3181</v>
      </c>
      <c r="D105" s="644" t="s">
        <v>214</v>
      </c>
      <c r="E105" s="630">
        <v>36.44</v>
      </c>
      <c r="F105" s="742"/>
      <c r="G105" s="652"/>
      <c r="H105" s="652"/>
      <c r="I105" s="652"/>
      <c r="J105" s="652"/>
      <c r="K105" s="653"/>
      <c r="L105" s="654"/>
      <c r="M105" s="652"/>
      <c r="N105" s="652"/>
      <c r="O105" s="652"/>
      <c r="P105" s="653"/>
    </row>
    <row r="106" spans="1:16" s="30" customFormat="1" ht="20.399999999999999">
      <c r="A106" s="768"/>
      <c r="B106" s="644"/>
      <c r="C106" s="773" t="s">
        <v>3312</v>
      </c>
      <c r="D106" s="644"/>
      <c r="E106" s="630"/>
      <c r="F106" s="742"/>
      <c r="G106" s="652"/>
      <c r="H106" s="652"/>
      <c r="I106" s="652"/>
      <c r="J106" s="652"/>
      <c r="K106" s="653"/>
      <c r="L106" s="654"/>
      <c r="M106" s="652"/>
      <c r="N106" s="652"/>
      <c r="O106" s="652"/>
      <c r="P106" s="653"/>
    </row>
    <row r="107" spans="1:16" s="30" customFormat="1">
      <c r="A107" s="663">
        <f>A102+1</f>
        <v>57</v>
      </c>
      <c r="B107" s="644"/>
      <c r="C107" s="771" t="s">
        <v>3299</v>
      </c>
      <c r="D107" s="762" t="s">
        <v>4473</v>
      </c>
      <c r="E107" s="786">
        <v>54.31</v>
      </c>
      <c r="F107" s="730"/>
      <c r="G107" s="648"/>
      <c r="H107" s="719"/>
      <c r="I107" s="603"/>
      <c r="J107" s="719"/>
      <c r="K107" s="605"/>
      <c r="L107" s="617"/>
      <c r="M107" s="604"/>
      <c r="N107" s="604"/>
      <c r="O107" s="604"/>
      <c r="P107" s="605"/>
    </row>
    <row r="108" spans="1:16" s="30" customFormat="1">
      <c r="A108" s="663">
        <f>A107+1</f>
        <v>58</v>
      </c>
      <c r="B108" s="644"/>
      <c r="C108" s="771" t="s">
        <v>3300</v>
      </c>
      <c r="D108" s="762" t="s">
        <v>4473</v>
      </c>
      <c r="E108" s="786">
        <v>54.31</v>
      </c>
      <c r="F108" s="730"/>
      <c r="G108" s="648"/>
      <c r="H108" s="719"/>
      <c r="I108" s="603"/>
      <c r="J108" s="719"/>
      <c r="K108" s="605"/>
      <c r="L108" s="617"/>
      <c r="M108" s="604"/>
      <c r="N108" s="604"/>
      <c r="O108" s="604"/>
      <c r="P108" s="605"/>
    </row>
    <row r="109" spans="1:16" s="30" customFormat="1" ht="20.399999999999999">
      <c r="A109" s="663">
        <f>A108+1</f>
        <v>59</v>
      </c>
      <c r="B109" s="644"/>
      <c r="C109" s="771" t="s">
        <v>3301</v>
      </c>
      <c r="D109" s="762" t="s">
        <v>4473</v>
      </c>
      <c r="E109" s="786">
        <v>54.31</v>
      </c>
      <c r="F109" s="730"/>
      <c r="G109" s="648"/>
      <c r="H109" s="719"/>
      <c r="I109" s="603"/>
      <c r="J109" s="719"/>
      <c r="K109" s="605"/>
      <c r="L109" s="617"/>
      <c r="M109" s="604"/>
      <c r="N109" s="604"/>
      <c r="O109" s="604"/>
      <c r="P109" s="605"/>
    </row>
    <row r="110" spans="1:16" s="30" customFormat="1" ht="20.399999999999999">
      <c r="A110" s="663">
        <f>A109+1</f>
        <v>60</v>
      </c>
      <c r="B110" s="644"/>
      <c r="C110" s="771" t="s">
        <v>3306</v>
      </c>
      <c r="D110" s="762" t="s">
        <v>4473</v>
      </c>
      <c r="E110" s="786">
        <v>54.31</v>
      </c>
      <c r="F110" s="730"/>
      <c r="G110" s="648"/>
      <c r="H110" s="719"/>
      <c r="I110" s="719"/>
      <c r="J110" s="719"/>
      <c r="K110" s="605"/>
      <c r="L110" s="617"/>
      <c r="M110" s="604"/>
      <c r="N110" s="604"/>
      <c r="O110" s="604"/>
      <c r="P110" s="605"/>
    </row>
    <row r="111" spans="1:16" s="30" customFormat="1" ht="20.399999999999999">
      <c r="A111" s="663">
        <f>A110+1</f>
        <v>61</v>
      </c>
      <c r="B111" s="644"/>
      <c r="C111" s="771" t="s">
        <v>3292</v>
      </c>
      <c r="D111" s="762" t="s">
        <v>4473</v>
      </c>
      <c r="E111" s="786">
        <v>54.31</v>
      </c>
      <c r="F111" s="730"/>
      <c r="G111" s="648"/>
      <c r="H111" s="719"/>
      <c r="I111" s="603"/>
      <c r="J111" s="719"/>
      <c r="K111" s="605"/>
      <c r="L111" s="617"/>
      <c r="M111" s="604"/>
      <c r="N111" s="604"/>
      <c r="O111" s="604"/>
      <c r="P111" s="605"/>
    </row>
    <row r="112" spans="1:16" s="30" customFormat="1">
      <c r="A112" s="663"/>
      <c r="B112" s="644"/>
      <c r="C112" s="771"/>
      <c r="D112" s="762"/>
      <c r="E112" s="786"/>
      <c r="F112" s="742"/>
      <c r="G112" s="652"/>
      <c r="H112" s="652"/>
      <c r="I112" s="652"/>
      <c r="J112" s="652"/>
      <c r="K112" s="653"/>
      <c r="L112" s="654"/>
      <c r="M112" s="652"/>
      <c r="N112" s="652"/>
      <c r="O112" s="652"/>
      <c r="P112" s="653"/>
    </row>
    <row r="113" spans="1:16" s="30" customFormat="1">
      <c r="A113" s="768"/>
      <c r="B113" s="644" t="s">
        <v>3183</v>
      </c>
      <c r="C113" s="739" t="s">
        <v>3178</v>
      </c>
      <c r="D113" s="644" t="s">
        <v>214</v>
      </c>
      <c r="E113" s="630">
        <v>163.91</v>
      </c>
      <c r="F113" s="742"/>
      <c r="G113" s="652"/>
      <c r="H113" s="652"/>
      <c r="I113" s="652"/>
      <c r="J113" s="652"/>
      <c r="K113" s="653"/>
      <c r="L113" s="654"/>
      <c r="M113" s="652"/>
      <c r="N113" s="652"/>
      <c r="O113" s="652"/>
      <c r="P113" s="653"/>
    </row>
    <row r="114" spans="1:16" s="30" customFormat="1">
      <c r="A114" s="768"/>
      <c r="B114" s="644" t="s">
        <v>3185</v>
      </c>
      <c r="C114" s="739" t="s">
        <v>3181</v>
      </c>
      <c r="D114" s="644" t="s">
        <v>214</v>
      </c>
      <c r="E114" s="630">
        <v>12.25</v>
      </c>
      <c r="F114" s="742"/>
      <c r="G114" s="652"/>
      <c r="H114" s="652"/>
      <c r="I114" s="652"/>
      <c r="J114" s="652"/>
      <c r="K114" s="653"/>
      <c r="L114" s="654"/>
      <c r="M114" s="652"/>
      <c r="N114" s="652"/>
      <c r="O114" s="652"/>
      <c r="P114" s="653"/>
    </row>
    <row r="115" spans="1:16" s="30" customFormat="1" ht="20.399999999999999">
      <c r="A115" s="768"/>
      <c r="B115" s="644"/>
      <c r="C115" s="773" t="s">
        <v>3311</v>
      </c>
      <c r="D115" s="644"/>
      <c r="E115" s="630"/>
      <c r="F115" s="742"/>
      <c r="G115" s="652"/>
      <c r="H115" s="652"/>
      <c r="I115" s="652"/>
      <c r="J115" s="652"/>
      <c r="K115" s="653"/>
      <c r="L115" s="654"/>
      <c r="M115" s="652"/>
      <c r="N115" s="652"/>
      <c r="O115" s="652"/>
      <c r="P115" s="653"/>
    </row>
    <row r="116" spans="1:16" s="30" customFormat="1" ht="20.399999999999999">
      <c r="A116" s="663">
        <f>A111+1</f>
        <v>62</v>
      </c>
      <c r="B116" s="644"/>
      <c r="C116" s="771" t="s">
        <v>3296</v>
      </c>
      <c r="D116" s="762" t="s">
        <v>4473</v>
      </c>
      <c r="E116" s="786">
        <v>176.16</v>
      </c>
      <c r="F116" s="730"/>
      <c r="G116" s="648"/>
      <c r="H116" s="719"/>
      <c r="I116" s="603"/>
      <c r="J116" s="719"/>
      <c r="K116" s="605"/>
      <c r="L116" s="617"/>
      <c r="M116" s="604"/>
      <c r="N116" s="604"/>
      <c r="O116" s="604"/>
      <c r="P116" s="605"/>
    </row>
    <row r="117" spans="1:16" s="30" customFormat="1">
      <c r="A117" s="663">
        <f>A116+1</f>
        <v>63</v>
      </c>
      <c r="B117" s="644"/>
      <c r="C117" s="771" t="s">
        <v>3297</v>
      </c>
      <c r="D117" s="762" t="s">
        <v>4473</v>
      </c>
      <c r="E117" s="786">
        <v>176.16</v>
      </c>
      <c r="F117" s="730"/>
      <c r="G117" s="648"/>
      <c r="H117" s="719"/>
      <c r="I117" s="603"/>
      <c r="J117" s="719"/>
      <c r="K117" s="605"/>
      <c r="L117" s="617"/>
      <c r="M117" s="604"/>
      <c r="N117" s="604"/>
      <c r="O117" s="604"/>
      <c r="P117" s="605"/>
    </row>
    <row r="118" spans="1:16" s="30" customFormat="1" ht="20.399999999999999">
      <c r="A118" s="663">
        <f>A117+1</f>
        <v>64</v>
      </c>
      <c r="B118" s="644"/>
      <c r="C118" s="771" t="s">
        <v>3302</v>
      </c>
      <c r="D118" s="762" t="s">
        <v>4473</v>
      </c>
      <c r="E118" s="786">
        <v>176.16</v>
      </c>
      <c r="F118" s="730"/>
      <c r="G118" s="648"/>
      <c r="H118" s="719"/>
      <c r="I118" s="603"/>
      <c r="J118" s="719"/>
      <c r="K118" s="605"/>
      <c r="L118" s="617"/>
      <c r="M118" s="604"/>
      <c r="N118" s="604"/>
      <c r="O118" s="604"/>
      <c r="P118" s="605"/>
    </row>
    <row r="119" spans="1:16" s="30" customFormat="1" ht="30.6">
      <c r="A119" s="663">
        <f>A118+1</f>
        <v>65</v>
      </c>
      <c r="B119" s="644"/>
      <c r="C119" s="771" t="s">
        <v>3295</v>
      </c>
      <c r="D119" s="762" t="s">
        <v>4473</v>
      </c>
      <c r="E119" s="786">
        <v>176.16</v>
      </c>
      <c r="F119" s="730"/>
      <c r="G119" s="648"/>
      <c r="H119" s="719"/>
      <c r="I119" s="719"/>
      <c r="J119" s="719"/>
      <c r="K119" s="605"/>
      <c r="L119" s="617"/>
      <c r="M119" s="604"/>
      <c r="N119" s="604"/>
      <c r="O119" s="604"/>
      <c r="P119" s="605"/>
    </row>
    <row r="120" spans="1:16" s="30" customFormat="1" ht="20.399999999999999">
      <c r="A120" s="663">
        <f>A119+1</f>
        <v>66</v>
      </c>
      <c r="B120" s="644"/>
      <c r="C120" s="771" t="s">
        <v>3292</v>
      </c>
      <c r="D120" s="762" t="s">
        <v>4473</v>
      </c>
      <c r="E120" s="786">
        <v>176.16</v>
      </c>
      <c r="F120" s="730"/>
      <c r="G120" s="648"/>
      <c r="H120" s="719"/>
      <c r="I120" s="603"/>
      <c r="J120" s="719"/>
      <c r="K120" s="605"/>
      <c r="L120" s="617"/>
      <c r="M120" s="604"/>
      <c r="N120" s="604"/>
      <c r="O120" s="604"/>
      <c r="P120" s="605"/>
    </row>
    <row r="121" spans="1:16" s="30" customFormat="1">
      <c r="A121" s="768"/>
      <c r="B121" s="644"/>
      <c r="C121" s="739"/>
      <c r="D121" s="644"/>
      <c r="E121" s="630"/>
      <c r="F121" s="742"/>
      <c r="G121" s="652"/>
      <c r="H121" s="652"/>
      <c r="I121" s="652"/>
      <c r="J121" s="652"/>
      <c r="K121" s="653"/>
      <c r="L121" s="654"/>
      <c r="M121" s="652"/>
      <c r="N121" s="652"/>
      <c r="O121" s="652"/>
      <c r="P121" s="653"/>
    </row>
    <row r="122" spans="1:16" s="30" customFormat="1">
      <c r="A122" s="768"/>
      <c r="B122" s="644" t="s">
        <v>3184</v>
      </c>
      <c r="C122" s="739" t="s">
        <v>3178</v>
      </c>
      <c r="D122" s="644" t="s">
        <v>214</v>
      </c>
      <c r="E122" s="630">
        <v>6.89</v>
      </c>
      <c r="F122" s="742"/>
      <c r="G122" s="652"/>
      <c r="H122" s="652"/>
      <c r="I122" s="652"/>
      <c r="J122" s="652"/>
      <c r="K122" s="653"/>
      <c r="L122" s="654"/>
      <c r="M122" s="652"/>
      <c r="N122" s="652"/>
      <c r="O122" s="652"/>
      <c r="P122" s="653"/>
    </row>
    <row r="123" spans="1:16" s="30" customFormat="1" ht="20.399999999999999">
      <c r="A123" s="768"/>
      <c r="B123" s="644"/>
      <c r="C123" s="773" t="s">
        <v>3312</v>
      </c>
      <c r="D123" s="644"/>
      <c r="E123" s="630"/>
      <c r="F123" s="742"/>
      <c r="G123" s="652"/>
      <c r="H123" s="652"/>
      <c r="I123" s="652"/>
      <c r="J123" s="652"/>
      <c r="K123" s="653"/>
      <c r="L123" s="654"/>
      <c r="M123" s="652"/>
      <c r="N123" s="652"/>
      <c r="O123" s="652"/>
      <c r="P123" s="653"/>
    </row>
    <row r="124" spans="1:16" s="30" customFormat="1">
      <c r="A124" s="663">
        <f>A120+1</f>
        <v>67</v>
      </c>
      <c r="B124" s="644"/>
      <c r="C124" s="771" t="s">
        <v>3299</v>
      </c>
      <c r="D124" s="762" t="s">
        <v>4473</v>
      </c>
      <c r="E124" s="786">
        <v>6.89</v>
      </c>
      <c r="F124" s="730"/>
      <c r="G124" s="648"/>
      <c r="H124" s="719"/>
      <c r="I124" s="603"/>
      <c r="J124" s="719"/>
      <c r="K124" s="605"/>
      <c r="L124" s="617"/>
      <c r="M124" s="604"/>
      <c r="N124" s="604"/>
      <c r="O124" s="604"/>
      <c r="P124" s="605"/>
    </row>
    <row r="125" spans="1:16" s="30" customFormat="1">
      <c r="A125" s="663">
        <f>A124+1</f>
        <v>68</v>
      </c>
      <c r="B125" s="644"/>
      <c r="C125" s="771" t="s">
        <v>3300</v>
      </c>
      <c r="D125" s="762" t="s">
        <v>4473</v>
      </c>
      <c r="E125" s="786">
        <v>6.89</v>
      </c>
      <c r="F125" s="730"/>
      <c r="G125" s="648"/>
      <c r="H125" s="719"/>
      <c r="I125" s="603"/>
      <c r="J125" s="719"/>
      <c r="K125" s="605"/>
      <c r="L125" s="617"/>
      <c r="M125" s="604"/>
      <c r="N125" s="604"/>
      <c r="O125" s="604"/>
      <c r="P125" s="605"/>
    </row>
    <row r="126" spans="1:16" s="30" customFormat="1" ht="20.399999999999999">
      <c r="A126" s="663">
        <f>A125+1</f>
        <v>69</v>
      </c>
      <c r="B126" s="644"/>
      <c r="C126" s="771" t="s">
        <v>3301</v>
      </c>
      <c r="D126" s="762" t="s">
        <v>4473</v>
      </c>
      <c r="E126" s="786">
        <v>6.89</v>
      </c>
      <c r="F126" s="730"/>
      <c r="G126" s="648"/>
      <c r="H126" s="719"/>
      <c r="I126" s="603"/>
      <c r="J126" s="719"/>
      <c r="K126" s="605"/>
      <c r="L126" s="617"/>
      <c r="M126" s="604"/>
      <c r="N126" s="604"/>
      <c r="O126" s="604"/>
      <c r="P126" s="605"/>
    </row>
    <row r="127" spans="1:16" s="30" customFormat="1" ht="20.399999999999999">
      <c r="A127" s="663">
        <f>A126+1</f>
        <v>70</v>
      </c>
      <c r="B127" s="644"/>
      <c r="C127" s="771" t="s">
        <v>3306</v>
      </c>
      <c r="D127" s="762" t="s">
        <v>4473</v>
      </c>
      <c r="E127" s="786">
        <v>6.89</v>
      </c>
      <c r="F127" s="730"/>
      <c r="G127" s="648"/>
      <c r="H127" s="719"/>
      <c r="I127" s="719"/>
      <c r="J127" s="719"/>
      <c r="K127" s="605"/>
      <c r="L127" s="617"/>
      <c r="M127" s="604"/>
      <c r="N127" s="604"/>
      <c r="O127" s="604"/>
      <c r="P127" s="605"/>
    </row>
    <row r="128" spans="1:16" s="30" customFormat="1" ht="20.399999999999999">
      <c r="A128" s="663">
        <f>A127+1</f>
        <v>71</v>
      </c>
      <c r="B128" s="644"/>
      <c r="C128" s="771" t="s">
        <v>3292</v>
      </c>
      <c r="D128" s="762" t="s">
        <v>4473</v>
      </c>
      <c r="E128" s="786">
        <v>6.89</v>
      </c>
      <c r="F128" s="730"/>
      <c r="G128" s="648"/>
      <c r="H128" s="719"/>
      <c r="I128" s="603"/>
      <c r="J128" s="719"/>
      <c r="K128" s="605"/>
      <c r="L128" s="617"/>
      <c r="M128" s="604"/>
      <c r="N128" s="604"/>
      <c r="O128" s="604"/>
      <c r="P128" s="605"/>
    </row>
    <row r="129" spans="1:16" s="30" customFormat="1">
      <c r="A129" s="663"/>
      <c r="B129" s="644"/>
      <c r="C129" s="771"/>
      <c r="D129" s="762"/>
      <c r="E129" s="786"/>
      <c r="F129" s="742"/>
      <c r="G129" s="652"/>
      <c r="H129" s="652"/>
      <c r="I129" s="652"/>
      <c r="J129" s="652"/>
      <c r="K129" s="653"/>
      <c r="L129" s="654"/>
      <c r="M129" s="652"/>
      <c r="N129" s="652"/>
      <c r="O129" s="652"/>
      <c r="P129" s="653"/>
    </row>
    <row r="130" spans="1:16" s="30" customFormat="1" ht="20.399999999999999">
      <c r="A130" s="768"/>
      <c r="B130" s="644" t="s">
        <v>2900</v>
      </c>
      <c r="C130" s="739" t="s">
        <v>3186</v>
      </c>
      <c r="D130" s="644" t="s">
        <v>214</v>
      </c>
      <c r="E130" s="630">
        <v>507.5</v>
      </c>
      <c r="F130" s="742"/>
      <c r="G130" s="652"/>
      <c r="H130" s="652"/>
      <c r="I130" s="652"/>
      <c r="J130" s="652"/>
      <c r="K130" s="653"/>
      <c r="L130" s="654"/>
      <c r="M130" s="652"/>
      <c r="N130" s="652"/>
      <c r="O130" s="652"/>
      <c r="P130" s="653"/>
    </row>
    <row r="131" spans="1:16" s="30" customFormat="1" ht="20.399999999999999">
      <c r="A131" s="768"/>
      <c r="B131" s="644" t="s">
        <v>3187</v>
      </c>
      <c r="C131" s="739" t="s">
        <v>3188</v>
      </c>
      <c r="D131" s="644" t="s">
        <v>214</v>
      </c>
      <c r="E131" s="630">
        <v>54.57</v>
      </c>
      <c r="F131" s="742"/>
      <c r="G131" s="652"/>
      <c r="H131" s="652"/>
      <c r="I131" s="652"/>
      <c r="J131" s="652"/>
      <c r="K131" s="653"/>
      <c r="L131" s="654"/>
      <c r="M131" s="652"/>
      <c r="N131" s="652"/>
      <c r="O131" s="652"/>
      <c r="P131" s="653"/>
    </row>
    <row r="132" spans="1:16" s="30" customFormat="1" ht="20.399999999999999">
      <c r="A132" s="663">
        <f>A128+1</f>
        <v>72</v>
      </c>
      <c r="B132" s="644"/>
      <c r="C132" s="771" t="s">
        <v>3315</v>
      </c>
      <c r="D132" s="762" t="s">
        <v>4473</v>
      </c>
      <c r="E132" s="786">
        <v>562.07000000000005</v>
      </c>
      <c r="F132" s="622"/>
      <c r="G132" s="601"/>
      <c r="H132" s="602"/>
      <c r="I132" s="602"/>
      <c r="J132" s="602"/>
      <c r="K132" s="605"/>
      <c r="L132" s="753"/>
      <c r="M132" s="600"/>
      <c r="N132" s="600"/>
      <c r="O132" s="600"/>
      <c r="P132" s="745"/>
    </row>
    <row r="133" spans="1:16" s="30" customFormat="1" ht="30.6">
      <c r="A133" s="663">
        <f t="shared" ref="A133:A134" si="4">A132+1</f>
        <v>73</v>
      </c>
      <c r="B133" s="644"/>
      <c r="C133" s="771" t="s">
        <v>3316</v>
      </c>
      <c r="D133" s="762" t="s">
        <v>4473</v>
      </c>
      <c r="E133" s="786">
        <v>562.07000000000005</v>
      </c>
      <c r="F133" s="622"/>
      <c r="G133" s="601"/>
      <c r="H133" s="602"/>
      <c r="I133" s="602"/>
      <c r="J133" s="602"/>
      <c r="K133" s="605"/>
      <c r="L133" s="753"/>
      <c r="M133" s="600"/>
      <c r="N133" s="600"/>
      <c r="O133" s="600"/>
      <c r="P133" s="745"/>
    </row>
    <row r="134" spans="1:16" s="30" customFormat="1" ht="20.399999999999999">
      <c r="A134" s="663">
        <f t="shared" si="4"/>
        <v>74</v>
      </c>
      <c r="B134" s="644"/>
      <c r="C134" s="771" t="s">
        <v>3317</v>
      </c>
      <c r="D134" s="762" t="s">
        <v>4473</v>
      </c>
      <c r="E134" s="786">
        <v>562.07000000000005</v>
      </c>
      <c r="F134" s="730"/>
      <c r="G134" s="648"/>
      <c r="H134" s="719"/>
      <c r="I134" s="719"/>
      <c r="J134" s="719"/>
      <c r="K134" s="605"/>
      <c r="L134" s="617"/>
      <c r="M134" s="604"/>
      <c r="N134" s="604"/>
      <c r="O134" s="604"/>
      <c r="P134" s="605"/>
    </row>
    <row r="135" spans="1:16">
      <c r="A135" s="769"/>
      <c r="B135" s="763"/>
      <c r="C135" s="774"/>
      <c r="D135" s="763"/>
      <c r="E135" s="760"/>
      <c r="F135" s="755"/>
      <c r="G135" s="746"/>
      <c r="H135" s="721"/>
      <c r="I135" s="721"/>
      <c r="J135" s="721"/>
      <c r="K135" s="722"/>
      <c r="L135" s="726"/>
      <c r="M135" s="721"/>
      <c r="N135" s="721"/>
      <c r="O135" s="721"/>
      <c r="P135" s="722"/>
    </row>
    <row r="136" spans="1:16" s="30" customFormat="1">
      <c r="A136" s="768"/>
      <c r="B136" s="644" t="s">
        <v>2901</v>
      </c>
      <c r="C136" s="739" t="s">
        <v>3192</v>
      </c>
      <c r="D136" s="644" t="s">
        <v>214</v>
      </c>
      <c r="E136" s="630">
        <v>528.42999999999995</v>
      </c>
      <c r="F136" s="742"/>
      <c r="G136" s="652"/>
      <c r="H136" s="652"/>
      <c r="I136" s="652"/>
      <c r="J136" s="652"/>
      <c r="K136" s="653"/>
      <c r="L136" s="654"/>
      <c r="M136" s="652"/>
      <c r="N136" s="652"/>
      <c r="O136" s="652"/>
      <c r="P136" s="653"/>
    </row>
    <row r="137" spans="1:16" s="30" customFormat="1">
      <c r="A137" s="768"/>
      <c r="B137" s="644" t="s">
        <v>3193</v>
      </c>
      <c r="C137" s="739" t="s">
        <v>3194</v>
      </c>
      <c r="D137" s="644" t="s">
        <v>214</v>
      </c>
      <c r="E137" s="630">
        <v>23.6</v>
      </c>
      <c r="F137" s="742"/>
      <c r="G137" s="652"/>
      <c r="H137" s="652"/>
      <c r="I137" s="652"/>
      <c r="J137" s="652"/>
      <c r="K137" s="653"/>
      <c r="L137" s="654"/>
      <c r="M137" s="652"/>
      <c r="N137" s="652"/>
      <c r="O137" s="652"/>
      <c r="P137" s="653"/>
    </row>
    <row r="138" spans="1:16" s="30" customFormat="1" ht="20.399999999999999">
      <c r="A138" s="663">
        <f>A134+1</f>
        <v>75</v>
      </c>
      <c r="B138" s="644"/>
      <c r="C138" s="771" t="s">
        <v>3321</v>
      </c>
      <c r="D138" s="762" t="s">
        <v>4473</v>
      </c>
      <c r="E138" s="786">
        <v>552.03</v>
      </c>
      <c r="F138" s="730"/>
      <c r="G138" s="648"/>
      <c r="H138" s="719"/>
      <c r="I138" s="719"/>
      <c r="J138" s="719"/>
      <c r="K138" s="605"/>
      <c r="L138" s="617"/>
      <c r="M138" s="604"/>
      <c r="N138" s="604"/>
      <c r="O138" s="604"/>
      <c r="P138" s="605"/>
    </row>
    <row r="139" spans="1:16" s="30" customFormat="1">
      <c r="A139" s="663">
        <f>A138+1</f>
        <v>76</v>
      </c>
      <c r="B139" s="644"/>
      <c r="C139" s="771" t="s">
        <v>3320</v>
      </c>
      <c r="D139" s="762" t="s">
        <v>4473</v>
      </c>
      <c r="E139" s="786">
        <v>552.03</v>
      </c>
      <c r="F139" s="730"/>
      <c r="G139" s="648"/>
      <c r="H139" s="719"/>
      <c r="I139" s="603"/>
      <c r="J139" s="719"/>
      <c r="K139" s="605"/>
      <c r="L139" s="617"/>
      <c r="M139" s="604"/>
      <c r="N139" s="604"/>
      <c r="O139" s="604"/>
      <c r="P139" s="605"/>
    </row>
    <row r="140" spans="1:16" s="30" customFormat="1" ht="20.399999999999999">
      <c r="A140" s="663">
        <f>A139+1</f>
        <v>77</v>
      </c>
      <c r="B140" s="644"/>
      <c r="C140" s="771" t="s">
        <v>3319</v>
      </c>
      <c r="D140" s="762" t="s">
        <v>4473</v>
      </c>
      <c r="E140" s="786">
        <v>552.03</v>
      </c>
      <c r="F140" s="818"/>
      <c r="G140" s="814"/>
      <c r="H140" s="814"/>
      <c r="I140" s="814"/>
      <c r="J140" s="814"/>
      <c r="K140" s="815"/>
      <c r="L140" s="817"/>
      <c r="M140" s="814"/>
      <c r="N140" s="814"/>
      <c r="O140" s="814"/>
      <c r="P140" s="815"/>
    </row>
    <row r="141" spans="1:16" s="30" customFormat="1">
      <c r="A141" s="663">
        <f>A140+1</f>
        <v>78</v>
      </c>
      <c r="B141" s="644"/>
      <c r="C141" s="771" t="s">
        <v>3318</v>
      </c>
      <c r="D141" s="762" t="s">
        <v>4473</v>
      </c>
      <c r="E141" s="786">
        <v>552.03</v>
      </c>
      <c r="F141" s="730"/>
      <c r="G141" s="648"/>
      <c r="H141" s="719"/>
      <c r="I141" s="719"/>
      <c r="J141" s="719"/>
      <c r="K141" s="605"/>
      <c r="L141" s="617"/>
      <c r="M141" s="604"/>
      <c r="N141" s="604"/>
      <c r="O141" s="604"/>
      <c r="P141" s="605"/>
    </row>
    <row r="142" spans="1:16" s="30" customFormat="1">
      <c r="A142" s="663"/>
      <c r="B142" s="644"/>
      <c r="C142" s="771"/>
      <c r="D142" s="762"/>
      <c r="E142" s="786"/>
      <c r="F142" s="742"/>
      <c r="G142" s="652"/>
      <c r="H142" s="652"/>
      <c r="I142" s="652"/>
      <c r="J142" s="652"/>
      <c r="K142" s="653"/>
      <c r="L142" s="654"/>
      <c r="M142" s="652"/>
      <c r="N142" s="652"/>
      <c r="O142" s="652"/>
      <c r="P142" s="653"/>
    </row>
    <row r="143" spans="1:16" s="30" customFormat="1">
      <c r="A143" s="768"/>
      <c r="B143" s="644" t="s">
        <v>2902</v>
      </c>
      <c r="C143" s="739" t="s">
        <v>3195</v>
      </c>
      <c r="D143" s="644" t="s">
        <v>214</v>
      </c>
      <c r="E143" s="630">
        <v>2685.65</v>
      </c>
      <c r="F143" s="742"/>
      <c r="G143" s="652"/>
      <c r="H143" s="652"/>
      <c r="I143" s="652"/>
      <c r="J143" s="652"/>
      <c r="K143" s="653"/>
      <c r="L143" s="654"/>
      <c r="M143" s="652"/>
      <c r="N143" s="652"/>
      <c r="O143" s="652"/>
      <c r="P143" s="653"/>
    </row>
    <row r="144" spans="1:16" s="30" customFormat="1">
      <c r="A144" s="768"/>
      <c r="B144" s="644" t="s">
        <v>3196</v>
      </c>
      <c r="C144" s="739" t="s">
        <v>3197</v>
      </c>
      <c r="D144" s="644" t="s">
        <v>214</v>
      </c>
      <c r="E144" s="630">
        <v>11.76</v>
      </c>
      <c r="F144" s="756"/>
      <c r="G144" s="652"/>
      <c r="H144" s="652"/>
      <c r="I144" s="652"/>
      <c r="J144" s="652"/>
      <c r="K144" s="653"/>
      <c r="L144" s="654"/>
      <c r="M144" s="652"/>
      <c r="N144" s="652"/>
      <c r="O144" s="652"/>
      <c r="P144" s="653"/>
    </row>
    <row r="145" spans="1:16" s="30" customFormat="1" ht="30.6">
      <c r="A145" s="663">
        <f>A141+1</f>
        <v>79</v>
      </c>
      <c r="B145" s="644"/>
      <c r="C145" s="771" t="s">
        <v>3322</v>
      </c>
      <c r="D145" s="762" t="s">
        <v>4473</v>
      </c>
      <c r="E145" s="786">
        <v>2697.4100000000003</v>
      </c>
      <c r="F145" s="729"/>
      <c r="G145" s="717"/>
      <c r="H145" s="717"/>
      <c r="I145" s="717"/>
      <c r="J145" s="717"/>
      <c r="K145" s="718"/>
      <c r="L145" s="322"/>
      <c r="M145" s="717"/>
      <c r="N145" s="717"/>
      <c r="O145" s="717"/>
      <c r="P145" s="718"/>
    </row>
    <row r="146" spans="1:16" s="30" customFormat="1">
      <c r="A146" s="663">
        <f>A145+1</f>
        <v>80</v>
      </c>
      <c r="B146" s="644"/>
      <c r="C146" s="771" t="s">
        <v>3320</v>
      </c>
      <c r="D146" s="762" t="s">
        <v>4473</v>
      </c>
      <c r="E146" s="786">
        <v>2697.4100000000003</v>
      </c>
      <c r="F146" s="730"/>
      <c r="G146" s="648"/>
      <c r="H146" s="719"/>
      <c r="I146" s="603"/>
      <c r="J146" s="719"/>
      <c r="K146" s="605"/>
      <c r="L146" s="617"/>
      <c r="M146" s="604"/>
      <c r="N146" s="604"/>
      <c r="O146" s="604"/>
      <c r="P146" s="605"/>
    </row>
    <row r="147" spans="1:16" s="30" customFormat="1" ht="20.399999999999999">
      <c r="A147" s="663">
        <f>A146+1</f>
        <v>81</v>
      </c>
      <c r="B147" s="644"/>
      <c r="C147" s="771" t="s">
        <v>3319</v>
      </c>
      <c r="D147" s="762" t="s">
        <v>4473</v>
      </c>
      <c r="E147" s="786">
        <v>2697.4100000000003</v>
      </c>
      <c r="F147" s="818"/>
      <c r="G147" s="814"/>
      <c r="H147" s="814"/>
      <c r="I147" s="814"/>
      <c r="J147" s="814"/>
      <c r="K147" s="815"/>
      <c r="L147" s="817"/>
      <c r="M147" s="814"/>
      <c r="N147" s="814"/>
      <c r="O147" s="814"/>
      <c r="P147" s="815"/>
    </row>
    <row r="148" spans="1:16" s="30" customFormat="1">
      <c r="A148" s="663">
        <f>A147+1</f>
        <v>82</v>
      </c>
      <c r="B148" s="644"/>
      <c r="C148" s="771" t="s">
        <v>3318</v>
      </c>
      <c r="D148" s="762" t="s">
        <v>4473</v>
      </c>
      <c r="E148" s="786">
        <v>2697.4100000000003</v>
      </c>
      <c r="F148" s="730"/>
      <c r="G148" s="648"/>
      <c r="H148" s="719"/>
      <c r="I148" s="719"/>
      <c r="J148" s="719"/>
      <c r="K148" s="605"/>
      <c r="L148" s="617"/>
      <c r="M148" s="604"/>
      <c r="N148" s="604"/>
      <c r="O148" s="604"/>
      <c r="P148" s="605"/>
    </row>
    <row r="149" spans="1:16" s="30" customFormat="1">
      <c r="A149" s="663"/>
      <c r="B149" s="644"/>
      <c r="C149" s="771"/>
      <c r="D149" s="762"/>
      <c r="E149" s="786"/>
      <c r="F149" s="742"/>
      <c r="G149" s="652"/>
      <c r="H149" s="652"/>
      <c r="I149" s="652"/>
      <c r="J149" s="652"/>
      <c r="K149" s="653"/>
      <c r="L149" s="654"/>
      <c r="M149" s="652"/>
      <c r="N149" s="652"/>
      <c r="O149" s="652"/>
      <c r="P149" s="653"/>
    </row>
    <row r="150" spans="1:16" s="30" customFormat="1">
      <c r="A150" s="768"/>
      <c r="B150" s="644" t="s">
        <v>2903</v>
      </c>
      <c r="C150" s="739" t="s">
        <v>3198</v>
      </c>
      <c r="D150" s="644" t="s">
        <v>214</v>
      </c>
      <c r="E150" s="630">
        <v>297.66000000000003</v>
      </c>
      <c r="F150" s="742"/>
      <c r="G150" s="652"/>
      <c r="H150" s="652"/>
      <c r="I150" s="652"/>
      <c r="J150" s="652"/>
      <c r="K150" s="653"/>
      <c r="L150" s="654"/>
      <c r="M150" s="652"/>
      <c r="N150" s="652"/>
      <c r="O150" s="652"/>
      <c r="P150" s="653"/>
    </row>
    <row r="151" spans="1:16" s="30" customFormat="1">
      <c r="A151" s="663">
        <f>A148+1</f>
        <v>83</v>
      </c>
      <c r="B151" s="644"/>
      <c r="C151" s="771" t="s">
        <v>3323</v>
      </c>
      <c r="D151" s="762" t="s">
        <v>4473</v>
      </c>
      <c r="E151" s="786">
        <v>297.66000000000003</v>
      </c>
      <c r="F151" s="622"/>
      <c r="G151" s="601"/>
      <c r="H151" s="602"/>
      <c r="I151" s="602"/>
      <c r="J151" s="719"/>
      <c r="K151" s="605"/>
      <c r="L151" s="617"/>
      <c r="M151" s="604"/>
      <c r="N151" s="604"/>
      <c r="O151" s="604"/>
      <c r="P151" s="605"/>
    </row>
    <row r="152" spans="1:16" s="30" customFormat="1" ht="30.6">
      <c r="A152" s="663">
        <f>A151+1</f>
        <v>84</v>
      </c>
      <c r="B152" s="644"/>
      <c r="C152" s="771" t="s">
        <v>3324</v>
      </c>
      <c r="D152" s="762" t="s">
        <v>4473</v>
      </c>
      <c r="E152" s="786">
        <v>297.66000000000003</v>
      </c>
      <c r="F152" s="783"/>
      <c r="G152" s="648"/>
      <c r="H152" s="719"/>
      <c r="I152" s="719"/>
      <c r="J152" s="719"/>
      <c r="K152" s="605"/>
      <c r="L152" s="617"/>
      <c r="M152" s="604"/>
      <c r="N152" s="604"/>
      <c r="O152" s="604"/>
      <c r="P152" s="605"/>
    </row>
    <row r="153" spans="1:16" s="30" customFormat="1" ht="20.399999999999999">
      <c r="A153" s="663">
        <f>A152+1</f>
        <v>85</v>
      </c>
      <c r="B153" s="644"/>
      <c r="C153" s="771" t="s">
        <v>3325</v>
      </c>
      <c r="D153" s="762" t="s">
        <v>4473</v>
      </c>
      <c r="E153" s="786">
        <v>297.66000000000003</v>
      </c>
      <c r="F153" s="730"/>
      <c r="G153" s="648"/>
      <c r="H153" s="719"/>
      <c r="I153" s="719"/>
      <c r="J153" s="719"/>
      <c r="K153" s="605"/>
      <c r="L153" s="617"/>
      <c r="M153" s="604"/>
      <c r="N153" s="604"/>
      <c r="O153" s="604"/>
      <c r="P153" s="605"/>
    </row>
    <row r="154" spans="1:16" s="30" customFormat="1" ht="20.399999999999999">
      <c r="A154" s="663">
        <f>A153+1</f>
        <v>86</v>
      </c>
      <c r="B154" s="644"/>
      <c r="C154" s="771" t="s">
        <v>3326</v>
      </c>
      <c r="D154" s="762" t="s">
        <v>4473</v>
      </c>
      <c r="E154" s="786">
        <v>297.66000000000003</v>
      </c>
      <c r="F154" s="730"/>
      <c r="G154" s="648"/>
      <c r="H154" s="719"/>
      <c r="I154" s="603"/>
      <c r="J154" s="719"/>
      <c r="K154" s="605"/>
      <c r="L154" s="617"/>
      <c r="M154" s="604"/>
      <c r="N154" s="604"/>
      <c r="O154" s="604"/>
      <c r="P154" s="605"/>
    </row>
    <row r="155" spans="1:16" s="30" customFormat="1" ht="20.399999999999999">
      <c r="A155" s="663">
        <f>A154+1</f>
        <v>87</v>
      </c>
      <c r="B155" s="644"/>
      <c r="C155" s="771" t="s">
        <v>3327</v>
      </c>
      <c r="D155" s="762" t="s">
        <v>4473</v>
      </c>
      <c r="E155" s="786">
        <v>297.66000000000003</v>
      </c>
      <c r="F155" s="730"/>
      <c r="G155" s="648"/>
      <c r="H155" s="719"/>
      <c r="I155" s="603"/>
      <c r="J155" s="603"/>
      <c r="K155" s="605"/>
      <c r="L155" s="617"/>
      <c r="M155" s="604"/>
      <c r="N155" s="604"/>
      <c r="O155" s="604"/>
      <c r="P155" s="605"/>
    </row>
    <row r="156" spans="1:16" s="30" customFormat="1">
      <c r="A156" s="663"/>
      <c r="B156" s="644"/>
      <c r="C156" s="771"/>
      <c r="D156" s="762"/>
      <c r="E156" s="786"/>
      <c r="F156" s="742"/>
      <c r="G156" s="652"/>
      <c r="H156" s="652"/>
      <c r="I156" s="652"/>
      <c r="J156" s="652"/>
      <c r="K156" s="653"/>
      <c r="L156" s="654"/>
      <c r="M156" s="652"/>
      <c r="N156" s="652"/>
      <c r="O156" s="647"/>
      <c r="P156" s="816"/>
    </row>
    <row r="157" spans="1:16" s="30" customFormat="1">
      <c r="A157" s="768"/>
      <c r="B157" s="644" t="s">
        <v>2904</v>
      </c>
      <c r="C157" s="739" t="s">
        <v>3198</v>
      </c>
      <c r="D157" s="644" t="s">
        <v>214</v>
      </c>
      <c r="E157" s="630">
        <v>74.37</v>
      </c>
      <c r="F157" s="756"/>
      <c r="G157" s="652"/>
      <c r="H157" s="652"/>
      <c r="I157" s="652"/>
      <c r="J157" s="652"/>
      <c r="K157" s="653"/>
      <c r="L157" s="654"/>
      <c r="M157" s="652"/>
      <c r="N157" s="652"/>
      <c r="O157" s="652"/>
      <c r="P157" s="653"/>
    </row>
    <row r="158" spans="1:16" s="30" customFormat="1">
      <c r="A158" s="663">
        <f>A155+1</f>
        <v>88</v>
      </c>
      <c r="B158" s="644"/>
      <c r="C158" s="771" t="s">
        <v>3323</v>
      </c>
      <c r="D158" s="762" t="s">
        <v>4473</v>
      </c>
      <c r="E158" s="786">
        <v>74.37</v>
      </c>
      <c r="F158" s="622"/>
      <c r="G158" s="601"/>
      <c r="H158" s="602"/>
      <c r="I158" s="602"/>
      <c r="J158" s="719"/>
      <c r="K158" s="605"/>
      <c r="L158" s="617"/>
      <c r="M158" s="604"/>
      <c r="N158" s="604"/>
      <c r="O158" s="604"/>
      <c r="P158" s="605"/>
    </row>
    <row r="159" spans="1:16" s="30" customFormat="1" ht="30.6">
      <c r="A159" s="663">
        <f>A158+1</f>
        <v>89</v>
      </c>
      <c r="B159" s="644"/>
      <c r="C159" s="771" t="s">
        <v>3328</v>
      </c>
      <c r="D159" s="762" t="s">
        <v>4473</v>
      </c>
      <c r="E159" s="786">
        <v>74.37</v>
      </c>
      <c r="F159" s="783"/>
      <c r="G159" s="648"/>
      <c r="H159" s="719"/>
      <c r="I159" s="719"/>
      <c r="J159" s="719"/>
      <c r="K159" s="605"/>
      <c r="L159" s="617"/>
      <c r="M159" s="604"/>
      <c r="N159" s="604"/>
      <c r="O159" s="604"/>
      <c r="P159" s="605"/>
    </row>
    <row r="160" spans="1:16" s="30" customFormat="1" ht="20.399999999999999">
      <c r="A160" s="663">
        <f>A159+1</f>
        <v>90</v>
      </c>
      <c r="B160" s="644"/>
      <c r="C160" s="771" t="s">
        <v>3325</v>
      </c>
      <c r="D160" s="762" t="s">
        <v>4473</v>
      </c>
      <c r="E160" s="786">
        <v>74.37</v>
      </c>
      <c r="F160" s="730"/>
      <c r="G160" s="648"/>
      <c r="H160" s="719"/>
      <c r="I160" s="719"/>
      <c r="J160" s="719"/>
      <c r="K160" s="605"/>
      <c r="L160" s="617"/>
      <c r="M160" s="604"/>
      <c r="N160" s="604"/>
      <c r="O160" s="604"/>
      <c r="P160" s="605"/>
    </row>
    <row r="161" spans="1:16" s="30" customFormat="1" ht="20.399999999999999">
      <c r="A161" s="663">
        <f>A160+1</f>
        <v>91</v>
      </c>
      <c r="B161" s="644"/>
      <c r="C161" s="771" t="s">
        <v>3326</v>
      </c>
      <c r="D161" s="762" t="s">
        <v>4473</v>
      </c>
      <c r="E161" s="786">
        <v>74.37</v>
      </c>
      <c r="F161" s="730"/>
      <c r="G161" s="648"/>
      <c r="H161" s="719"/>
      <c r="I161" s="603"/>
      <c r="J161" s="719"/>
      <c r="K161" s="605"/>
      <c r="L161" s="617"/>
      <c r="M161" s="604"/>
      <c r="N161" s="604"/>
      <c r="O161" s="604"/>
      <c r="P161" s="605"/>
    </row>
    <row r="162" spans="1:16" s="30" customFormat="1" ht="20.399999999999999">
      <c r="A162" s="663">
        <f>A161+1</f>
        <v>92</v>
      </c>
      <c r="B162" s="644"/>
      <c r="C162" s="771" t="s">
        <v>3327</v>
      </c>
      <c r="D162" s="762" t="s">
        <v>4473</v>
      </c>
      <c r="E162" s="786">
        <v>74.37</v>
      </c>
      <c r="F162" s="730"/>
      <c r="G162" s="648"/>
      <c r="H162" s="719"/>
      <c r="I162" s="603"/>
      <c r="J162" s="603"/>
      <c r="K162" s="605"/>
      <c r="L162" s="617"/>
      <c r="M162" s="604"/>
      <c r="N162" s="604"/>
      <c r="O162" s="604"/>
      <c r="P162" s="605"/>
    </row>
    <row r="163" spans="1:16" s="30" customFormat="1">
      <c r="A163" s="663"/>
      <c r="B163" s="644"/>
      <c r="C163" s="771"/>
      <c r="D163" s="762"/>
      <c r="E163" s="786"/>
      <c r="F163" s="742"/>
      <c r="G163" s="652"/>
      <c r="H163" s="652"/>
      <c r="I163" s="652"/>
      <c r="J163" s="652"/>
      <c r="K163" s="653"/>
      <c r="L163" s="654"/>
      <c r="M163" s="652"/>
      <c r="N163" s="652"/>
      <c r="O163" s="652"/>
      <c r="P163" s="653"/>
    </row>
    <row r="164" spans="1:16" s="30" customFormat="1">
      <c r="A164" s="663"/>
      <c r="B164" s="644" t="s">
        <v>3330</v>
      </c>
      <c r="C164" s="739" t="s">
        <v>3331</v>
      </c>
      <c r="D164" s="644" t="s">
        <v>214</v>
      </c>
      <c r="E164" s="630">
        <v>10.17</v>
      </c>
      <c r="F164" s="742"/>
      <c r="G164" s="652"/>
      <c r="H164" s="652"/>
      <c r="I164" s="652"/>
      <c r="J164" s="652"/>
      <c r="K164" s="653"/>
      <c r="L164" s="654"/>
      <c r="M164" s="652"/>
      <c r="N164" s="652"/>
      <c r="O164" s="652"/>
      <c r="P164" s="653"/>
    </row>
    <row r="165" spans="1:16" s="30" customFormat="1">
      <c r="A165" s="663">
        <f>A162+1</f>
        <v>93</v>
      </c>
      <c r="B165" s="644"/>
      <c r="C165" s="771" t="s">
        <v>3567</v>
      </c>
      <c r="D165" s="762" t="s">
        <v>4473</v>
      </c>
      <c r="E165" s="786">
        <v>10.17</v>
      </c>
      <c r="F165" s="622"/>
      <c r="G165" s="601"/>
      <c r="H165" s="602"/>
      <c r="I165" s="602"/>
      <c r="J165" s="719"/>
      <c r="K165" s="605"/>
      <c r="L165" s="617"/>
      <c r="M165" s="604"/>
      <c r="N165" s="604"/>
      <c r="O165" s="604"/>
      <c r="P165" s="605"/>
    </row>
    <row r="166" spans="1:16" s="30" customFormat="1" ht="20.399999999999999">
      <c r="A166" s="663">
        <f>A165+1</f>
        <v>94</v>
      </c>
      <c r="B166" s="644"/>
      <c r="C166" s="771" t="s">
        <v>3332</v>
      </c>
      <c r="D166" s="762" t="s">
        <v>4473</v>
      </c>
      <c r="E166" s="786">
        <v>10.17</v>
      </c>
      <c r="F166" s="730"/>
      <c r="G166" s="648"/>
      <c r="H166" s="719"/>
      <c r="I166" s="603"/>
      <c r="J166" s="719"/>
      <c r="K166" s="605"/>
      <c r="L166" s="617"/>
      <c r="M166" s="604"/>
      <c r="N166" s="604"/>
      <c r="O166" s="604"/>
      <c r="P166" s="605"/>
    </row>
    <row r="167" spans="1:16" s="30" customFormat="1">
      <c r="A167" s="663">
        <f>A166+1</f>
        <v>95</v>
      </c>
      <c r="B167" s="644"/>
      <c r="C167" s="771" t="s">
        <v>3297</v>
      </c>
      <c r="D167" s="762" t="s">
        <v>4473</v>
      </c>
      <c r="E167" s="786">
        <v>10.17</v>
      </c>
      <c r="F167" s="730"/>
      <c r="G167" s="648"/>
      <c r="H167" s="719"/>
      <c r="I167" s="603"/>
      <c r="J167" s="719"/>
      <c r="K167" s="605"/>
      <c r="L167" s="617"/>
      <c r="M167" s="604"/>
      <c r="N167" s="604"/>
      <c r="O167" s="604"/>
      <c r="P167" s="605"/>
    </row>
    <row r="168" spans="1:16" s="30" customFormat="1">
      <c r="A168" s="663"/>
      <c r="B168" s="644"/>
      <c r="C168" s="771"/>
      <c r="D168" s="762"/>
      <c r="E168" s="786"/>
      <c r="F168" s="742"/>
      <c r="G168" s="652"/>
      <c r="H168" s="652"/>
      <c r="I168" s="652"/>
      <c r="J168" s="652"/>
      <c r="K168" s="653"/>
      <c r="L168" s="654"/>
      <c r="M168" s="652"/>
      <c r="N168" s="652"/>
      <c r="O168" s="652"/>
      <c r="P168" s="653"/>
    </row>
    <row r="169" spans="1:16" s="30" customFormat="1">
      <c r="A169" s="663"/>
      <c r="B169" s="644" t="s">
        <v>3333</v>
      </c>
      <c r="C169" s="739" t="s">
        <v>3331</v>
      </c>
      <c r="D169" s="644" t="s">
        <v>214</v>
      </c>
      <c r="E169" s="630">
        <v>50.85</v>
      </c>
      <c r="F169" s="819"/>
      <c r="G169" s="652"/>
      <c r="H169" s="652"/>
      <c r="I169" s="652"/>
      <c r="J169" s="652"/>
      <c r="K169" s="653"/>
      <c r="L169" s="654"/>
      <c r="M169" s="652"/>
      <c r="N169" s="652"/>
      <c r="O169" s="652"/>
      <c r="P169" s="653"/>
    </row>
    <row r="170" spans="1:16" s="30" customFormat="1" ht="20.399999999999999">
      <c r="A170" s="663">
        <f>A167+1</f>
        <v>96</v>
      </c>
      <c r="B170" s="644"/>
      <c r="C170" s="771" t="s">
        <v>3296</v>
      </c>
      <c r="D170" s="762" t="s">
        <v>4473</v>
      </c>
      <c r="E170" s="786">
        <v>50.85</v>
      </c>
      <c r="F170" s="730"/>
      <c r="G170" s="648"/>
      <c r="H170" s="719"/>
      <c r="I170" s="603"/>
      <c r="J170" s="719"/>
      <c r="K170" s="605"/>
      <c r="L170" s="617"/>
      <c r="M170" s="604"/>
      <c r="N170" s="604"/>
      <c r="O170" s="604"/>
      <c r="P170" s="605"/>
    </row>
    <row r="171" spans="1:16" s="30" customFormat="1">
      <c r="A171" s="663">
        <f>A170+1</f>
        <v>97</v>
      </c>
      <c r="B171" s="644"/>
      <c r="C171" s="771" t="s">
        <v>3297</v>
      </c>
      <c r="D171" s="762" t="s">
        <v>4473</v>
      </c>
      <c r="E171" s="786">
        <v>50.85</v>
      </c>
      <c r="F171" s="730"/>
      <c r="G171" s="648"/>
      <c r="H171" s="719"/>
      <c r="I171" s="603"/>
      <c r="J171" s="719"/>
      <c r="K171" s="605"/>
      <c r="L171" s="617"/>
      <c r="M171" s="604"/>
      <c r="N171" s="604"/>
      <c r="O171" s="604"/>
      <c r="P171" s="605"/>
    </row>
    <row r="172" spans="1:16" s="30" customFormat="1" ht="40.799999999999997">
      <c r="A172" s="663">
        <f>A171+1</f>
        <v>98</v>
      </c>
      <c r="B172" s="644"/>
      <c r="C172" s="771" t="s">
        <v>3298</v>
      </c>
      <c r="D172" s="762" t="s">
        <v>4473</v>
      </c>
      <c r="E172" s="786">
        <v>50.85</v>
      </c>
      <c r="F172" s="730"/>
      <c r="G172" s="648"/>
      <c r="H172" s="719"/>
      <c r="I172" s="603"/>
      <c r="J172" s="719"/>
      <c r="K172" s="605"/>
      <c r="L172" s="617"/>
      <c r="M172" s="604"/>
      <c r="N172" s="604"/>
      <c r="O172" s="604"/>
      <c r="P172" s="605"/>
    </row>
    <row r="173" spans="1:16" s="30" customFormat="1" ht="30.6">
      <c r="A173" s="663">
        <f>A172+1</f>
        <v>99</v>
      </c>
      <c r="B173" s="644"/>
      <c r="C173" s="771" t="s">
        <v>3295</v>
      </c>
      <c r="D173" s="762" t="s">
        <v>4473</v>
      </c>
      <c r="E173" s="786">
        <v>50.85</v>
      </c>
      <c r="F173" s="730"/>
      <c r="G173" s="648"/>
      <c r="H173" s="719"/>
      <c r="I173" s="719"/>
      <c r="J173" s="719"/>
      <c r="K173" s="605"/>
      <c r="L173" s="617"/>
      <c r="M173" s="604"/>
      <c r="N173" s="604"/>
      <c r="O173" s="604"/>
      <c r="P173" s="605"/>
    </row>
    <row r="174" spans="1:16" s="30" customFormat="1" ht="20.399999999999999">
      <c r="A174" s="663">
        <f>A173+1</f>
        <v>100</v>
      </c>
      <c r="B174" s="644"/>
      <c r="C174" s="771" t="s">
        <v>3292</v>
      </c>
      <c r="D174" s="762" t="s">
        <v>4473</v>
      </c>
      <c r="E174" s="786">
        <v>50.85</v>
      </c>
      <c r="F174" s="730"/>
      <c r="G174" s="648"/>
      <c r="H174" s="719"/>
      <c r="I174" s="603"/>
      <c r="J174" s="719"/>
      <c r="K174" s="605"/>
      <c r="L174" s="617"/>
      <c r="M174" s="604"/>
      <c r="N174" s="604"/>
      <c r="O174" s="604"/>
      <c r="P174" s="605"/>
    </row>
    <row r="175" spans="1:16" s="30" customFormat="1">
      <c r="A175" s="663"/>
      <c r="B175" s="644"/>
      <c r="C175" s="771"/>
      <c r="D175" s="762"/>
      <c r="E175" s="786"/>
      <c r="F175" s="742"/>
      <c r="G175" s="652"/>
      <c r="H175" s="652"/>
      <c r="I175" s="652"/>
      <c r="J175" s="652"/>
      <c r="K175" s="653"/>
      <c r="L175" s="654"/>
      <c r="M175" s="652"/>
      <c r="N175" s="652"/>
      <c r="O175" s="652"/>
      <c r="P175" s="653"/>
    </row>
    <row r="176" spans="1:16" s="30" customFormat="1" ht="20.399999999999999">
      <c r="A176" s="768"/>
      <c r="B176" s="644" t="s">
        <v>3199</v>
      </c>
      <c r="C176" s="739" t="s">
        <v>3200</v>
      </c>
      <c r="D176" s="644" t="s">
        <v>214</v>
      </c>
      <c r="E176" s="630">
        <v>489.53</v>
      </c>
      <c r="F176" s="742"/>
      <c r="G176" s="652"/>
      <c r="H176" s="652"/>
      <c r="I176" s="652"/>
      <c r="J176" s="652"/>
      <c r="K176" s="653"/>
      <c r="L176" s="654"/>
      <c r="M176" s="652"/>
      <c r="N176" s="652"/>
      <c r="O176" s="652"/>
      <c r="P176" s="653"/>
    </row>
    <row r="177" spans="1:16" s="30" customFormat="1" ht="20.399999999999999">
      <c r="A177" s="663">
        <f>A174+1</f>
        <v>101</v>
      </c>
      <c r="B177" s="644"/>
      <c r="C177" s="771" t="s">
        <v>3334</v>
      </c>
      <c r="D177" s="762" t="s">
        <v>4473</v>
      </c>
      <c r="E177" s="759">
        <v>489.53</v>
      </c>
      <c r="F177" s="622"/>
      <c r="G177" s="601"/>
      <c r="H177" s="719"/>
      <c r="I177" s="719"/>
      <c r="J177" s="719"/>
      <c r="K177" s="605"/>
      <c r="L177" s="753"/>
      <c r="M177" s="600"/>
      <c r="N177" s="600"/>
      <c r="O177" s="600"/>
      <c r="P177" s="745"/>
    </row>
    <row r="178" spans="1:16" s="30" customFormat="1" ht="20.399999999999999">
      <c r="A178" s="663">
        <f t="shared" ref="A178:A179" si="5">A177+1</f>
        <v>102</v>
      </c>
      <c r="B178" s="644"/>
      <c r="C178" s="771" t="s">
        <v>3341</v>
      </c>
      <c r="D178" s="762" t="s">
        <v>4473</v>
      </c>
      <c r="E178" s="759">
        <v>489.53</v>
      </c>
      <c r="F178" s="730"/>
      <c r="G178" s="648"/>
      <c r="H178" s="719"/>
      <c r="I178" s="603"/>
      <c r="J178" s="603"/>
      <c r="K178" s="605"/>
      <c r="L178" s="617"/>
      <c r="M178" s="604"/>
      <c r="N178" s="604"/>
      <c r="O178" s="604"/>
      <c r="P178" s="605"/>
    </row>
    <row r="179" spans="1:16" s="30" customFormat="1" ht="30.6">
      <c r="A179" s="663">
        <f t="shared" si="5"/>
        <v>103</v>
      </c>
      <c r="B179" s="644" t="s">
        <v>3482</v>
      </c>
      <c r="C179" s="771" t="s">
        <v>4482</v>
      </c>
      <c r="D179" s="762" t="s">
        <v>4473</v>
      </c>
      <c r="E179" s="759">
        <v>489.53</v>
      </c>
      <c r="F179" s="730"/>
      <c r="G179" s="648"/>
      <c r="H179" s="719"/>
      <c r="I179" s="603"/>
      <c r="J179" s="603"/>
      <c r="K179" s="605"/>
      <c r="L179" s="617"/>
      <c r="M179" s="604"/>
      <c r="N179" s="604"/>
      <c r="O179" s="604"/>
      <c r="P179" s="605"/>
    </row>
    <row r="180" spans="1:16" s="30" customFormat="1">
      <c r="A180" s="667"/>
      <c r="B180" s="666"/>
      <c r="C180" s="822"/>
      <c r="D180" s="661"/>
      <c r="E180" s="821"/>
      <c r="F180" s="820"/>
      <c r="G180" s="656"/>
      <c r="H180" s="656"/>
      <c r="I180" s="656"/>
      <c r="J180" s="656"/>
      <c r="K180" s="657"/>
      <c r="L180" s="670"/>
      <c r="M180" s="668"/>
      <c r="N180" s="668"/>
      <c r="O180" s="668"/>
      <c r="P180" s="669"/>
    </row>
    <row r="181" spans="1:16" s="274" customFormat="1">
      <c r="A181" s="490"/>
      <c r="B181" s="491"/>
      <c r="C181" s="492" t="s">
        <v>29</v>
      </c>
      <c r="D181" s="493"/>
      <c r="E181" s="614"/>
      <c r="F181" s="521"/>
      <c r="G181" s="521"/>
      <c r="H181" s="521"/>
      <c r="I181" s="521"/>
      <c r="J181" s="521"/>
      <c r="K181" s="521"/>
      <c r="L181" s="524">
        <f>SUM($L$13:L180)</f>
        <v>0</v>
      </c>
      <c r="M181" s="524">
        <f>SUM($M$13:M180)</f>
        <v>0</v>
      </c>
      <c r="N181" s="524">
        <f>SUM($N$13:N180)</f>
        <v>0</v>
      </c>
      <c r="O181" s="524">
        <f>SUM($O$13:O180)</f>
        <v>0</v>
      </c>
      <c r="P181" s="525">
        <f>SUM($P$13:P180)</f>
        <v>0</v>
      </c>
    </row>
    <row r="182" spans="1:16">
      <c r="D182" s="2"/>
      <c r="E182" s="2"/>
      <c r="F182" s="2"/>
      <c r="G182" s="2"/>
      <c r="I182" s="2"/>
      <c r="J182" s="2"/>
      <c r="K182" s="2"/>
      <c r="L182" s="2"/>
      <c r="M182" s="3"/>
      <c r="N182" s="3"/>
      <c r="O182" s="3"/>
      <c r="P182" s="3"/>
    </row>
    <row r="183" spans="1:16">
      <c r="D183" s="291"/>
      <c r="E183" s="291"/>
      <c r="F183" s="291"/>
      <c r="G183" s="291"/>
      <c r="H183" s="292"/>
      <c r="I183" s="292"/>
      <c r="J183" s="292"/>
      <c r="K183" s="36"/>
      <c r="L183" s="36"/>
      <c r="M183" s="29"/>
      <c r="N183" s="29"/>
      <c r="O183" s="29"/>
      <c r="P183" s="29"/>
    </row>
    <row r="184" spans="1:16">
      <c r="H184" s="18"/>
      <c r="I184" s="18"/>
      <c r="J184" s="18"/>
      <c r="K184" s="18"/>
      <c r="L184" s="18"/>
      <c r="M184" s="18"/>
      <c r="N184" s="18"/>
      <c r="O184" s="18"/>
      <c r="P184" s="18"/>
    </row>
    <row r="185" spans="1:16">
      <c r="H185" s="18"/>
      <c r="I185" s="18"/>
      <c r="J185" s="18"/>
      <c r="K185" s="18"/>
      <c r="L185" s="18"/>
      <c r="M185" s="18"/>
      <c r="N185" s="18"/>
      <c r="O185" s="18"/>
      <c r="P185" s="18"/>
    </row>
    <row r="186" spans="1:16">
      <c r="H186" s="18"/>
      <c r="I186" s="18"/>
      <c r="J186" s="18"/>
      <c r="K186" s="18"/>
      <c r="L186" s="18"/>
      <c r="M186" s="18"/>
      <c r="N186" s="18"/>
      <c r="O186" s="18"/>
      <c r="P186" s="18"/>
    </row>
    <row r="187" spans="1:16">
      <c r="H187" s="18"/>
      <c r="I187" s="18"/>
      <c r="J187" s="18"/>
      <c r="K187" s="18"/>
      <c r="L187" s="18"/>
      <c r="M187" s="18"/>
      <c r="N187" s="18"/>
      <c r="O187" s="18"/>
      <c r="P187" s="18"/>
    </row>
    <row r="188" spans="1:16">
      <c r="H188" s="18"/>
      <c r="I188" s="18"/>
      <c r="J188" s="18"/>
      <c r="K188" s="18"/>
      <c r="L188" s="18"/>
      <c r="M188" s="18"/>
      <c r="N188" s="18"/>
      <c r="O188" s="18"/>
      <c r="P188" s="18"/>
    </row>
    <row r="189" spans="1:16">
      <c r="H189" s="18"/>
      <c r="I189" s="18"/>
      <c r="J189" s="18"/>
      <c r="K189" s="18"/>
      <c r="L189" s="18"/>
      <c r="M189" s="18"/>
      <c r="N189" s="18"/>
      <c r="O189" s="18"/>
      <c r="P189" s="18"/>
    </row>
    <row r="190" spans="1:16">
      <c r="H190" s="18"/>
      <c r="I190" s="18"/>
      <c r="J190" s="18"/>
      <c r="K190" s="18"/>
      <c r="L190" s="18"/>
      <c r="M190" s="18"/>
      <c r="N190" s="18"/>
      <c r="O190" s="18"/>
      <c r="P190" s="18"/>
    </row>
    <row r="191" spans="1:16">
      <c r="H191" s="18"/>
      <c r="I191" s="18"/>
      <c r="J191" s="18"/>
      <c r="K191" s="18"/>
      <c r="L191" s="18"/>
      <c r="M191" s="18"/>
      <c r="N191" s="18"/>
      <c r="O191" s="18"/>
      <c r="P191" s="18"/>
    </row>
    <row r="192" spans="1:16">
      <c r="H192" s="18"/>
      <c r="I192" s="18"/>
      <c r="J192" s="18"/>
      <c r="K192" s="18"/>
      <c r="L192" s="18"/>
      <c r="M192" s="18"/>
      <c r="N192" s="18"/>
      <c r="O192" s="18"/>
      <c r="P192" s="18"/>
    </row>
    <row r="193" spans="8:16">
      <c r="H193" s="18"/>
      <c r="I193" s="18"/>
      <c r="J193" s="18"/>
      <c r="K193" s="18"/>
      <c r="L193" s="18"/>
      <c r="M193" s="18"/>
      <c r="N193" s="18"/>
      <c r="O193" s="18"/>
      <c r="P193" s="18"/>
    </row>
    <row r="194" spans="8:16">
      <c r="H194" s="18"/>
      <c r="I194" s="18"/>
      <c r="J194" s="18"/>
      <c r="K194" s="18"/>
      <c r="L194" s="18"/>
      <c r="M194" s="18"/>
      <c r="N194" s="18"/>
      <c r="O194" s="18"/>
      <c r="P194" s="18"/>
    </row>
    <row r="195" spans="8:16">
      <c r="H195" s="18"/>
      <c r="I195" s="18"/>
      <c r="J195" s="18"/>
      <c r="K195" s="18"/>
      <c r="L195" s="18"/>
      <c r="M195" s="18"/>
      <c r="N195" s="18"/>
      <c r="O195" s="18"/>
      <c r="P195" s="18"/>
    </row>
    <row r="196" spans="8:16">
      <c r="H196" s="18"/>
      <c r="I196" s="18"/>
      <c r="J196" s="18"/>
      <c r="K196" s="18"/>
      <c r="L196" s="18"/>
      <c r="M196" s="18"/>
      <c r="N196" s="18"/>
      <c r="O196" s="18"/>
      <c r="P196" s="18"/>
    </row>
    <row r="197" spans="8:16">
      <c r="H197" s="18"/>
      <c r="I197" s="18"/>
      <c r="J197" s="18"/>
      <c r="K197" s="18"/>
      <c r="L197" s="18"/>
      <c r="M197" s="18"/>
      <c r="N197" s="18"/>
      <c r="O197" s="18"/>
      <c r="P197" s="18"/>
    </row>
    <row r="198" spans="8:16">
      <c r="H198" s="18"/>
      <c r="I198" s="18"/>
      <c r="J198" s="18"/>
      <c r="K198" s="18"/>
      <c r="L198" s="18"/>
      <c r="M198" s="18"/>
      <c r="N198" s="18"/>
      <c r="O198" s="18"/>
      <c r="P198" s="18"/>
    </row>
    <row r="199" spans="8:16">
      <c r="H199" s="18"/>
      <c r="I199" s="18"/>
      <c r="J199" s="18"/>
      <c r="K199" s="18"/>
      <c r="L199" s="18"/>
      <c r="M199" s="18"/>
      <c r="N199" s="18"/>
      <c r="O199" s="18"/>
      <c r="P199" s="18"/>
    </row>
    <row r="200" spans="8:16">
      <c r="H200" s="18"/>
      <c r="I200" s="18"/>
      <c r="J200" s="18"/>
      <c r="K200" s="18"/>
      <c r="L200" s="18"/>
      <c r="M200" s="18"/>
      <c r="N200" s="18"/>
      <c r="O200" s="18"/>
      <c r="P200" s="18"/>
    </row>
    <row r="201" spans="8:16">
      <c r="H201" s="18"/>
      <c r="I201" s="18"/>
      <c r="J201" s="18"/>
      <c r="K201" s="18"/>
      <c r="L201" s="18"/>
      <c r="M201" s="18"/>
      <c r="N201" s="18"/>
      <c r="O201" s="18"/>
      <c r="P201" s="18"/>
    </row>
    <row r="202" spans="8:16">
      <c r="H202" s="18"/>
      <c r="I202" s="18"/>
      <c r="J202" s="18"/>
      <c r="K202" s="18"/>
      <c r="L202" s="18"/>
      <c r="M202" s="18"/>
      <c r="N202" s="18"/>
      <c r="O202" s="18"/>
      <c r="P202" s="18"/>
    </row>
    <row r="203" spans="8:16">
      <c r="H203" s="18"/>
      <c r="I203" s="18"/>
      <c r="J203" s="18"/>
      <c r="K203" s="18"/>
      <c r="L203" s="18"/>
      <c r="M203" s="18"/>
      <c r="N203" s="18"/>
      <c r="O203" s="18"/>
      <c r="P203" s="18"/>
    </row>
    <row r="204" spans="8:16">
      <c r="H204" s="18"/>
      <c r="I204" s="18"/>
      <c r="J204" s="18"/>
      <c r="K204" s="18"/>
      <c r="L204" s="18"/>
      <c r="M204" s="18"/>
      <c r="N204" s="18"/>
      <c r="O204" s="18"/>
      <c r="P204" s="18"/>
    </row>
    <row r="205" spans="8:16">
      <c r="H205" s="18"/>
      <c r="I205" s="18"/>
      <c r="J205" s="18"/>
      <c r="K205" s="18"/>
      <c r="L205" s="18"/>
      <c r="M205" s="18"/>
      <c r="N205" s="18"/>
      <c r="O205" s="18"/>
      <c r="P205" s="18"/>
    </row>
    <row r="206" spans="8:16">
      <c r="H206" s="18"/>
      <c r="I206" s="18"/>
      <c r="J206" s="18"/>
      <c r="K206" s="18"/>
      <c r="L206" s="18"/>
      <c r="M206" s="18"/>
      <c r="N206" s="18"/>
      <c r="O206" s="18"/>
      <c r="P206" s="18"/>
    </row>
    <row r="207" spans="8:16">
      <c r="H207" s="18"/>
      <c r="I207" s="18"/>
      <c r="J207" s="18"/>
      <c r="K207" s="18"/>
      <c r="L207" s="18"/>
      <c r="M207" s="18"/>
      <c r="N207" s="18"/>
      <c r="O207" s="18"/>
      <c r="P207" s="18"/>
    </row>
    <row r="208" spans="8:16">
      <c r="H208" s="18"/>
      <c r="I208" s="18"/>
      <c r="J208" s="18"/>
      <c r="K208" s="18"/>
      <c r="L208" s="18"/>
      <c r="M208" s="18"/>
      <c r="N208" s="18"/>
      <c r="O208" s="18"/>
      <c r="P208" s="18"/>
    </row>
    <row r="209" spans="8:16">
      <c r="H209" s="18"/>
      <c r="I209" s="18"/>
      <c r="J209" s="18"/>
      <c r="K209" s="18"/>
      <c r="L209" s="18"/>
      <c r="M209" s="18"/>
      <c r="N209" s="18"/>
      <c r="O209" s="18"/>
      <c r="P209" s="18"/>
    </row>
    <row r="210" spans="8:16">
      <c r="H210" s="18"/>
      <c r="I210" s="18"/>
      <c r="J210" s="18"/>
      <c r="K210" s="18"/>
      <c r="L210" s="18"/>
      <c r="M210" s="18"/>
      <c r="N210" s="18"/>
      <c r="O210" s="18"/>
      <c r="P210" s="18"/>
    </row>
    <row r="211" spans="8:16">
      <c r="H211" s="18"/>
      <c r="I211" s="18"/>
      <c r="J211" s="18"/>
      <c r="K211" s="18"/>
      <c r="L211" s="18"/>
      <c r="M211" s="18"/>
      <c r="N211" s="18"/>
      <c r="O211" s="18"/>
      <c r="P211" s="18"/>
    </row>
    <row r="212" spans="8:16">
      <c r="H212" s="18"/>
      <c r="I212" s="18"/>
      <c r="J212" s="18"/>
      <c r="K212" s="18"/>
      <c r="L212" s="18"/>
      <c r="M212" s="18"/>
      <c r="N212" s="18"/>
      <c r="O212" s="18"/>
      <c r="P212" s="18"/>
    </row>
    <row r="213" spans="8:16">
      <c r="H213" s="18"/>
      <c r="I213" s="18"/>
      <c r="J213" s="18"/>
      <c r="K213" s="18"/>
      <c r="L213" s="18"/>
      <c r="M213" s="18"/>
      <c r="N213" s="18"/>
      <c r="O213" s="18"/>
      <c r="P213" s="18"/>
    </row>
    <row r="214" spans="8:16">
      <c r="H214" s="18"/>
      <c r="I214" s="18"/>
      <c r="J214" s="18"/>
      <c r="K214" s="18"/>
      <c r="L214" s="18"/>
      <c r="M214" s="18"/>
      <c r="N214" s="18"/>
      <c r="O214" s="18"/>
      <c r="P214" s="18"/>
    </row>
    <row r="215" spans="8:16">
      <c r="H215" s="18"/>
      <c r="I215" s="18"/>
      <c r="J215" s="18"/>
      <c r="K215" s="18"/>
      <c r="L215" s="18"/>
      <c r="M215" s="18"/>
      <c r="N215" s="18"/>
      <c r="O215" s="18"/>
      <c r="P215" s="18"/>
    </row>
    <row r="216" spans="8:16">
      <c r="H216" s="18"/>
      <c r="I216" s="18"/>
      <c r="J216" s="18"/>
      <c r="K216" s="18"/>
      <c r="L216" s="18"/>
      <c r="M216" s="18"/>
      <c r="N216" s="18"/>
      <c r="O216" s="18"/>
      <c r="P216" s="18"/>
    </row>
    <row r="217" spans="8:16">
      <c r="H217" s="18"/>
      <c r="I217" s="18"/>
      <c r="J217" s="18"/>
      <c r="K217" s="18"/>
      <c r="L217" s="18"/>
      <c r="M217" s="18"/>
      <c r="N217" s="18"/>
      <c r="O217" s="18"/>
      <c r="P217" s="18"/>
    </row>
    <row r="218" spans="8:16">
      <c r="H218" s="18"/>
      <c r="I218" s="18"/>
      <c r="J218" s="18"/>
      <c r="K218" s="18"/>
      <c r="L218" s="18"/>
      <c r="M218" s="18"/>
      <c r="N218" s="18"/>
      <c r="O218" s="18"/>
      <c r="P218" s="18"/>
    </row>
    <row r="219" spans="8:16">
      <c r="H219" s="18"/>
      <c r="I219" s="18"/>
      <c r="J219" s="18"/>
      <c r="K219" s="18"/>
      <c r="L219" s="18"/>
      <c r="M219" s="18"/>
      <c r="N219" s="18"/>
      <c r="O219" s="18"/>
      <c r="P219" s="18"/>
    </row>
    <row r="220" spans="8:16">
      <c r="H220" s="18"/>
      <c r="I220" s="18"/>
      <c r="J220" s="18"/>
      <c r="K220" s="18"/>
      <c r="L220" s="18"/>
      <c r="M220" s="18"/>
      <c r="N220" s="18"/>
      <c r="O220" s="18"/>
      <c r="P220" s="18"/>
    </row>
    <row r="221" spans="8:16">
      <c r="H221" s="18"/>
      <c r="I221" s="18"/>
      <c r="J221" s="18"/>
      <c r="K221" s="18"/>
      <c r="L221" s="18"/>
      <c r="M221" s="18"/>
      <c r="N221" s="18"/>
      <c r="O221" s="18"/>
      <c r="P221" s="18"/>
    </row>
    <row r="222" spans="8:16">
      <c r="H222" s="18"/>
      <c r="I222" s="18"/>
      <c r="J222" s="18"/>
      <c r="K222" s="18"/>
      <c r="L222" s="18"/>
      <c r="M222" s="18"/>
      <c r="N222" s="18"/>
      <c r="O222" s="18"/>
      <c r="P222" s="18"/>
    </row>
    <row r="223" spans="8:16">
      <c r="H223" s="18"/>
      <c r="I223" s="18"/>
      <c r="J223" s="18"/>
      <c r="K223" s="18"/>
      <c r="L223" s="18"/>
      <c r="M223" s="18"/>
      <c r="N223" s="18"/>
      <c r="O223" s="18"/>
      <c r="P223" s="18"/>
    </row>
    <row r="224" spans="8:16">
      <c r="H224" s="18"/>
      <c r="I224" s="18"/>
      <c r="J224" s="18"/>
      <c r="K224" s="18"/>
      <c r="L224" s="18"/>
      <c r="M224" s="18"/>
      <c r="N224" s="18"/>
      <c r="O224" s="18"/>
      <c r="P224" s="18"/>
    </row>
    <row r="225" spans="8:16">
      <c r="H225" s="18"/>
      <c r="I225" s="18"/>
      <c r="J225" s="18"/>
      <c r="K225" s="18"/>
      <c r="L225" s="18"/>
      <c r="M225" s="18"/>
      <c r="N225" s="18"/>
      <c r="O225" s="18"/>
      <c r="P225" s="18"/>
    </row>
    <row r="226" spans="8:16">
      <c r="H226" s="18"/>
      <c r="I226" s="18"/>
      <c r="J226" s="18"/>
      <c r="K226" s="18"/>
      <c r="L226" s="18"/>
      <c r="M226" s="18"/>
      <c r="N226" s="18"/>
      <c r="O226" s="18"/>
      <c r="P226" s="18"/>
    </row>
    <row r="227" spans="8:16">
      <c r="H227" s="18"/>
      <c r="I227" s="18"/>
      <c r="J227" s="18"/>
      <c r="K227" s="18"/>
      <c r="L227" s="18"/>
      <c r="M227" s="18"/>
      <c r="N227" s="18"/>
      <c r="O227" s="18"/>
      <c r="P227" s="18"/>
    </row>
    <row r="228" spans="8:16">
      <c r="H228" s="18"/>
      <c r="I228" s="18"/>
      <c r="J228" s="18"/>
      <c r="K228" s="18"/>
      <c r="L228" s="18"/>
      <c r="M228" s="18"/>
      <c r="N228" s="18"/>
      <c r="O228" s="18"/>
      <c r="P228" s="18"/>
    </row>
    <row r="229" spans="8:16">
      <c r="H229" s="18"/>
      <c r="I229" s="18"/>
      <c r="J229" s="18"/>
      <c r="K229" s="18"/>
      <c r="L229" s="18"/>
      <c r="M229" s="18"/>
      <c r="N229" s="18"/>
      <c r="O229" s="18"/>
      <c r="P229" s="18"/>
    </row>
    <row r="230" spans="8:16">
      <c r="H230" s="18"/>
      <c r="I230" s="18"/>
      <c r="J230" s="18"/>
      <c r="K230" s="18"/>
      <c r="L230" s="18"/>
      <c r="M230" s="18"/>
      <c r="N230" s="18"/>
      <c r="O230" s="18"/>
      <c r="P230" s="18"/>
    </row>
    <row r="231" spans="8:16">
      <c r="H231" s="18"/>
      <c r="I231" s="18"/>
      <c r="J231" s="18"/>
      <c r="K231" s="18"/>
      <c r="L231" s="18"/>
      <c r="M231" s="18"/>
      <c r="N231" s="18"/>
      <c r="O231" s="18"/>
      <c r="P231" s="18"/>
    </row>
    <row r="232" spans="8:16">
      <c r="H232" s="18"/>
      <c r="I232" s="18"/>
      <c r="J232" s="18"/>
      <c r="K232" s="18"/>
      <c r="L232" s="18"/>
      <c r="M232" s="18"/>
      <c r="N232" s="18"/>
      <c r="O232" s="18"/>
      <c r="P232" s="18"/>
    </row>
    <row r="233" spans="8:16">
      <c r="H233" s="18"/>
      <c r="I233" s="18"/>
      <c r="J233" s="18"/>
      <c r="K233" s="18"/>
      <c r="L233" s="18"/>
      <c r="M233" s="18"/>
      <c r="N233" s="18"/>
      <c r="O233" s="18"/>
      <c r="P233" s="18"/>
    </row>
    <row r="234" spans="8:16">
      <c r="H234" s="18"/>
      <c r="I234" s="18"/>
      <c r="J234" s="18"/>
      <c r="K234" s="18"/>
      <c r="L234" s="18"/>
      <c r="M234" s="18"/>
      <c r="N234" s="18"/>
      <c r="O234" s="18"/>
      <c r="P234" s="18"/>
    </row>
    <row r="235" spans="8:16">
      <c r="H235" s="18"/>
      <c r="I235" s="18"/>
      <c r="J235" s="18"/>
      <c r="K235" s="18"/>
      <c r="L235" s="18"/>
      <c r="M235" s="18"/>
      <c r="N235" s="18"/>
      <c r="O235" s="18"/>
      <c r="P235" s="18"/>
    </row>
    <row r="236" spans="8:16">
      <c r="H236" s="18"/>
      <c r="I236" s="18"/>
      <c r="J236" s="18"/>
      <c r="K236" s="18"/>
      <c r="L236" s="18"/>
      <c r="M236" s="18"/>
      <c r="N236" s="18"/>
      <c r="O236" s="18"/>
      <c r="P236" s="18"/>
    </row>
    <row r="237" spans="8:16">
      <c r="H237" s="18"/>
      <c r="I237" s="18"/>
      <c r="J237" s="18"/>
      <c r="K237" s="18"/>
      <c r="L237" s="18"/>
      <c r="M237" s="18"/>
      <c r="N237" s="18"/>
      <c r="O237" s="18"/>
      <c r="P237" s="18"/>
    </row>
    <row r="238" spans="8:16">
      <c r="H238" s="18"/>
      <c r="I238" s="18"/>
      <c r="J238" s="18"/>
      <c r="K238" s="18"/>
      <c r="L238" s="18"/>
      <c r="M238" s="18"/>
      <c r="N238" s="18"/>
      <c r="O238" s="18"/>
      <c r="P238" s="18"/>
    </row>
    <row r="239" spans="8:16">
      <c r="H239" s="18"/>
      <c r="I239" s="18"/>
      <c r="J239" s="18"/>
      <c r="K239" s="18"/>
      <c r="L239" s="18"/>
      <c r="M239" s="18"/>
      <c r="N239" s="18"/>
      <c r="O239" s="18"/>
      <c r="P239" s="18"/>
    </row>
    <row r="240" spans="8:16">
      <c r="H240" s="18"/>
      <c r="I240" s="18"/>
      <c r="J240" s="18"/>
      <c r="K240" s="18"/>
      <c r="L240" s="18"/>
      <c r="M240" s="18"/>
      <c r="N240" s="18"/>
      <c r="O240" s="18"/>
      <c r="P240" s="18"/>
    </row>
    <row r="241" spans="8:16">
      <c r="H241" s="18"/>
      <c r="I241" s="18"/>
      <c r="J241" s="18"/>
      <c r="K241" s="18"/>
      <c r="L241" s="18"/>
      <c r="M241" s="18"/>
      <c r="N241" s="18"/>
      <c r="O241" s="18"/>
      <c r="P241" s="18"/>
    </row>
    <row r="242" spans="8:16">
      <c r="H242" s="18"/>
      <c r="I242" s="18"/>
      <c r="J242" s="18"/>
      <c r="K242" s="18"/>
      <c r="L242" s="18"/>
      <c r="M242" s="18"/>
      <c r="N242" s="18"/>
      <c r="O242" s="18"/>
      <c r="P242" s="18"/>
    </row>
    <row r="243" spans="8:16">
      <c r="H243" s="18"/>
      <c r="I243" s="18"/>
      <c r="J243" s="18"/>
      <c r="K243" s="18"/>
      <c r="L243" s="18"/>
      <c r="M243" s="18"/>
      <c r="N243" s="18"/>
      <c r="O243" s="18"/>
      <c r="P243" s="18"/>
    </row>
    <row r="244" spans="8:16">
      <c r="H244" s="18"/>
      <c r="I244" s="18"/>
      <c r="J244" s="18"/>
      <c r="K244" s="18"/>
      <c r="L244" s="18"/>
      <c r="M244" s="18"/>
      <c r="N244" s="18"/>
      <c r="O244" s="18"/>
      <c r="P244" s="18"/>
    </row>
    <row r="245" spans="8:16">
      <c r="H245" s="18"/>
      <c r="I245" s="18"/>
      <c r="J245" s="18"/>
      <c r="K245" s="18"/>
      <c r="L245" s="18"/>
      <c r="M245" s="18"/>
      <c r="N245" s="18"/>
      <c r="O245" s="18"/>
      <c r="P245" s="18"/>
    </row>
    <row r="246" spans="8:16">
      <c r="H246" s="18"/>
      <c r="I246" s="18"/>
      <c r="J246" s="18"/>
      <c r="K246" s="18"/>
      <c r="L246" s="18"/>
      <c r="M246" s="18"/>
      <c r="N246" s="18"/>
      <c r="O246" s="18"/>
      <c r="P246" s="18"/>
    </row>
    <row r="247" spans="8:16">
      <c r="H247" s="18"/>
      <c r="I247" s="18"/>
      <c r="J247" s="18"/>
      <c r="K247" s="18"/>
      <c r="L247" s="18"/>
      <c r="M247" s="18"/>
      <c r="N247" s="18"/>
      <c r="O247" s="18"/>
      <c r="P247" s="18"/>
    </row>
    <row r="248" spans="8:16">
      <c r="H248" s="18"/>
      <c r="I248" s="18"/>
      <c r="J248" s="18"/>
      <c r="K248" s="18"/>
      <c r="L248" s="18"/>
      <c r="M248" s="18"/>
      <c r="N248" s="18"/>
      <c r="O248" s="18"/>
      <c r="P248" s="18"/>
    </row>
    <row r="249" spans="8:16">
      <c r="H249" s="18"/>
      <c r="I249" s="18"/>
      <c r="J249" s="18"/>
      <c r="K249" s="18"/>
      <c r="L249" s="18"/>
      <c r="M249" s="18"/>
      <c r="N249" s="18"/>
      <c r="O249" s="18"/>
      <c r="P249" s="18"/>
    </row>
    <row r="250" spans="8:16">
      <c r="H250" s="18"/>
      <c r="I250" s="18"/>
      <c r="J250" s="18"/>
      <c r="K250" s="18"/>
      <c r="L250" s="18"/>
      <c r="M250" s="18"/>
      <c r="N250" s="18"/>
      <c r="O250" s="18"/>
      <c r="P250" s="18"/>
    </row>
    <row r="251" spans="8:16">
      <c r="H251" s="18"/>
      <c r="I251" s="18"/>
      <c r="J251" s="18"/>
      <c r="K251" s="18"/>
      <c r="L251" s="18"/>
      <c r="M251" s="18"/>
      <c r="N251" s="18"/>
      <c r="O251" s="18"/>
      <c r="P251" s="18"/>
    </row>
    <row r="252" spans="8:16">
      <c r="H252" s="18"/>
      <c r="I252" s="18"/>
      <c r="J252" s="18"/>
      <c r="K252" s="18"/>
      <c r="L252" s="18"/>
      <c r="M252" s="18"/>
      <c r="N252" s="18"/>
      <c r="O252" s="18"/>
      <c r="P252" s="18"/>
    </row>
    <row r="253" spans="8:16">
      <c r="H253" s="18"/>
      <c r="I253" s="18"/>
      <c r="J253" s="18"/>
      <c r="K253" s="18"/>
      <c r="L253" s="18"/>
      <c r="M253" s="18"/>
      <c r="N253" s="18"/>
      <c r="O253" s="18"/>
      <c r="P253" s="18"/>
    </row>
    <row r="254" spans="8:16">
      <c r="H254" s="18"/>
      <c r="I254" s="18"/>
      <c r="J254" s="18"/>
      <c r="K254" s="18"/>
      <c r="L254" s="18"/>
      <c r="M254" s="18"/>
      <c r="N254" s="18"/>
      <c r="O254" s="18"/>
      <c r="P254" s="18"/>
    </row>
  </sheetData>
  <autoFilter ref="A12:P181" xr:uid="{00000000-0009-0000-0000-000011000000}"/>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693A2-1A6D-465F-8440-B4F76BC2FDB6}">
  <dimension ref="A1:P79"/>
  <sheetViews>
    <sheetView zoomScaleNormal="100" zoomScaleSheetLayoutView="85" workbookViewId="0">
      <selection activeCell="I22" sqref="I22"/>
    </sheetView>
  </sheetViews>
  <sheetFormatPr defaultColWidth="9.109375" defaultRowHeight="13.2"/>
  <cols>
    <col min="1" max="1" width="5" style="11"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6640625" style="11" customWidth="1"/>
    <col min="14" max="15" width="12" style="11" customWidth="1"/>
    <col min="16" max="16" width="11.5546875" style="11" customWidth="1"/>
    <col min="17" max="16384" width="9.109375" style="11"/>
  </cols>
  <sheetData>
    <row r="1" spans="1:16">
      <c r="B1" s="7"/>
      <c r="C1" s="8"/>
      <c r="D1" s="8"/>
      <c r="E1" s="8"/>
      <c r="F1" s="9" t="s">
        <v>35</v>
      </c>
      <c r="G1" s="10" t="s">
        <v>133</v>
      </c>
      <c r="H1" s="9"/>
      <c r="J1" s="8"/>
      <c r="K1" s="8"/>
      <c r="L1" s="8"/>
      <c r="M1" s="8"/>
      <c r="N1" s="8"/>
      <c r="O1" s="8"/>
      <c r="P1" s="8"/>
    </row>
    <row r="2" spans="1:16">
      <c r="B2" s="7"/>
      <c r="C2" s="8"/>
      <c r="D2" s="8"/>
      <c r="E2" s="8"/>
      <c r="F2" s="8" t="s">
        <v>980</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c r="A13" s="767"/>
      <c r="B13" s="761"/>
      <c r="C13" s="738"/>
      <c r="D13" s="761"/>
      <c r="E13" s="738"/>
      <c r="F13" s="740"/>
      <c r="G13" s="710"/>
      <c r="H13" s="710"/>
      <c r="I13" s="710"/>
      <c r="J13" s="710"/>
      <c r="K13" s="741"/>
      <c r="L13" s="752"/>
      <c r="M13" s="710"/>
      <c r="N13" s="710"/>
      <c r="O13" s="710"/>
      <c r="P13" s="741"/>
    </row>
    <row r="14" spans="1:16">
      <c r="A14" s="1469"/>
      <c r="B14" s="763"/>
      <c r="C14" s="774"/>
      <c r="D14" s="763"/>
      <c r="E14" s="760"/>
      <c r="F14" s="755"/>
      <c r="G14" s="746"/>
      <c r="H14" s="721"/>
      <c r="I14" s="721"/>
      <c r="J14" s="721"/>
      <c r="K14" s="722"/>
      <c r="L14" s="726"/>
      <c r="M14" s="721"/>
      <c r="N14" s="721"/>
      <c r="O14" s="721"/>
      <c r="P14" s="722"/>
    </row>
    <row r="15" spans="1:16" s="30" customFormat="1">
      <c r="A15" s="768"/>
      <c r="B15" s="788" t="s">
        <v>2852</v>
      </c>
      <c r="C15" s="791" t="s">
        <v>3264</v>
      </c>
      <c r="D15" s="788" t="s">
        <v>214</v>
      </c>
      <c r="E15" s="785">
        <v>483</v>
      </c>
      <c r="F15" s="742"/>
      <c r="G15" s="652"/>
      <c r="H15" s="652"/>
      <c r="I15" s="652"/>
      <c r="J15" s="652"/>
      <c r="K15" s="653"/>
      <c r="L15" s="654"/>
      <c r="M15" s="652"/>
      <c r="N15" s="652"/>
      <c r="O15" s="652"/>
      <c r="P15" s="653"/>
    </row>
    <row r="16" spans="1:16" s="30" customFormat="1">
      <c r="A16" s="768"/>
      <c r="B16" s="788" t="s">
        <v>2853</v>
      </c>
      <c r="C16" s="791" t="s">
        <v>3265</v>
      </c>
      <c r="D16" s="788" t="s">
        <v>214</v>
      </c>
      <c r="E16" s="785">
        <v>136.80000000000001</v>
      </c>
      <c r="F16" s="742"/>
      <c r="G16" s="652"/>
      <c r="H16" s="652"/>
      <c r="I16" s="652"/>
      <c r="J16" s="652"/>
      <c r="K16" s="653"/>
      <c r="L16" s="654"/>
      <c r="M16" s="652"/>
      <c r="N16" s="652"/>
      <c r="O16" s="652"/>
      <c r="P16" s="653"/>
    </row>
    <row r="17" spans="1:16" s="30" customFormat="1">
      <c r="A17" s="768"/>
      <c r="B17" s="788" t="s">
        <v>2854</v>
      </c>
      <c r="C17" s="791" t="s">
        <v>3266</v>
      </c>
      <c r="D17" s="788" t="s">
        <v>214</v>
      </c>
      <c r="E17" s="785">
        <v>499.41</v>
      </c>
      <c r="F17" s="742"/>
      <c r="G17" s="652"/>
      <c r="H17" s="652"/>
      <c r="I17" s="652"/>
      <c r="J17" s="652"/>
      <c r="K17" s="653"/>
      <c r="L17" s="654"/>
      <c r="M17" s="652"/>
      <c r="N17" s="652"/>
      <c r="O17" s="652"/>
      <c r="P17" s="653"/>
    </row>
    <row r="18" spans="1:16" s="30" customFormat="1">
      <c r="A18" s="768"/>
      <c r="B18" s="788"/>
      <c r="C18" s="791"/>
      <c r="D18" s="788"/>
      <c r="E18" s="785"/>
      <c r="F18" s="742"/>
      <c r="G18" s="652"/>
      <c r="H18" s="652"/>
      <c r="I18" s="652"/>
      <c r="J18" s="652"/>
      <c r="K18" s="653"/>
      <c r="L18" s="654"/>
      <c r="M18" s="652"/>
      <c r="N18" s="652"/>
      <c r="O18" s="652"/>
      <c r="P18" s="653"/>
    </row>
    <row r="19" spans="1:16" s="30" customFormat="1">
      <c r="A19" s="768"/>
      <c r="B19" s="644" t="s">
        <v>2855</v>
      </c>
      <c r="C19" s="739" t="s">
        <v>3267</v>
      </c>
      <c r="D19" s="644" t="s">
        <v>214</v>
      </c>
      <c r="E19" s="630">
        <v>1014.05</v>
      </c>
      <c r="F19" s="742"/>
      <c r="G19" s="652"/>
      <c r="H19" s="652"/>
      <c r="I19" s="652"/>
      <c r="J19" s="652"/>
      <c r="K19" s="653"/>
      <c r="L19" s="654"/>
      <c r="M19" s="652"/>
      <c r="N19" s="652"/>
      <c r="O19" s="652"/>
      <c r="P19" s="653"/>
    </row>
    <row r="20" spans="1:16" ht="20.399999999999999">
      <c r="A20" s="769">
        <v>1</v>
      </c>
      <c r="B20" s="644"/>
      <c r="C20" s="642" t="s">
        <v>3282</v>
      </c>
      <c r="D20" s="762" t="s">
        <v>4473</v>
      </c>
      <c r="E20" s="631">
        <v>1014.05</v>
      </c>
      <c r="F20" s="730"/>
      <c r="G20" s="648"/>
      <c r="H20" s="719"/>
      <c r="I20" s="719"/>
      <c r="J20" s="603"/>
      <c r="K20" s="605"/>
      <c r="L20" s="617"/>
      <c r="M20" s="604"/>
      <c r="N20" s="604"/>
      <c r="O20" s="604"/>
      <c r="P20" s="605"/>
    </row>
    <row r="21" spans="1:16">
      <c r="A21" s="769"/>
      <c r="B21" s="644"/>
      <c r="C21" s="642"/>
      <c r="D21" s="762"/>
      <c r="E21" s="631"/>
      <c r="F21" s="623"/>
      <c r="G21" s="599"/>
      <c r="H21" s="721"/>
      <c r="I21" s="721"/>
      <c r="J21" s="599"/>
      <c r="K21" s="722"/>
      <c r="L21" s="726"/>
      <c r="M21" s="721"/>
      <c r="N21" s="721"/>
      <c r="O21" s="721"/>
      <c r="P21" s="722"/>
    </row>
    <row r="22" spans="1:16" s="30" customFormat="1">
      <c r="A22" s="768"/>
      <c r="B22" s="644" t="s">
        <v>2856</v>
      </c>
      <c r="C22" s="739" t="s">
        <v>3268</v>
      </c>
      <c r="D22" s="644" t="s">
        <v>214</v>
      </c>
      <c r="E22" s="630">
        <v>515.72</v>
      </c>
      <c r="F22" s="742"/>
      <c r="G22" s="652"/>
      <c r="H22" s="652"/>
      <c r="I22" s="652"/>
      <c r="J22" s="652"/>
      <c r="K22" s="653"/>
      <c r="L22" s="654"/>
      <c r="M22" s="652"/>
      <c r="N22" s="652"/>
      <c r="O22" s="652"/>
      <c r="P22" s="653"/>
    </row>
    <row r="23" spans="1:16" ht="20.399999999999999">
      <c r="A23" s="769">
        <f>A20+1</f>
        <v>2</v>
      </c>
      <c r="B23" s="644"/>
      <c r="C23" s="642" t="s">
        <v>3282</v>
      </c>
      <c r="D23" s="762" t="s">
        <v>4473</v>
      </c>
      <c r="E23" s="631">
        <v>515.72</v>
      </c>
      <c r="F23" s="730"/>
      <c r="G23" s="648"/>
      <c r="H23" s="719"/>
      <c r="I23" s="719"/>
      <c r="J23" s="603"/>
      <c r="K23" s="605"/>
      <c r="L23" s="617"/>
      <c r="M23" s="604"/>
      <c r="N23" s="604"/>
      <c r="O23" s="604"/>
      <c r="P23" s="605"/>
    </row>
    <row r="24" spans="1:16">
      <c r="A24" s="769"/>
      <c r="B24" s="644"/>
      <c r="C24" s="642"/>
      <c r="D24" s="762"/>
      <c r="E24" s="631"/>
      <c r="F24" s="623"/>
      <c r="G24" s="599"/>
      <c r="H24" s="721"/>
      <c r="I24" s="721"/>
      <c r="J24" s="599"/>
      <c r="K24" s="722"/>
      <c r="L24" s="726"/>
      <c r="M24" s="721"/>
      <c r="N24" s="721"/>
      <c r="O24" s="721"/>
      <c r="P24" s="722"/>
    </row>
    <row r="25" spans="1:16" s="30" customFormat="1">
      <c r="A25" s="768"/>
      <c r="B25" s="644" t="s">
        <v>2857</v>
      </c>
      <c r="C25" s="739" t="s">
        <v>3269</v>
      </c>
      <c r="D25" s="644" t="s">
        <v>214</v>
      </c>
      <c r="E25" s="630">
        <v>61.05</v>
      </c>
      <c r="F25" s="742"/>
      <c r="G25" s="652"/>
      <c r="H25" s="652"/>
      <c r="I25" s="652"/>
      <c r="J25" s="652"/>
      <c r="K25" s="653"/>
      <c r="L25" s="654"/>
      <c r="M25" s="652"/>
      <c r="N25" s="652"/>
      <c r="O25" s="652"/>
      <c r="P25" s="653"/>
    </row>
    <row r="26" spans="1:16" ht="20.399999999999999">
      <c r="A26" s="769">
        <f>A23+1</f>
        <v>3</v>
      </c>
      <c r="B26" s="644"/>
      <c r="C26" s="642" t="s">
        <v>3283</v>
      </c>
      <c r="D26" s="762" t="s">
        <v>4473</v>
      </c>
      <c r="E26" s="631">
        <v>61.05</v>
      </c>
      <c r="F26" s="730"/>
      <c r="G26" s="648"/>
      <c r="H26" s="719"/>
      <c r="I26" s="719"/>
      <c r="J26" s="719"/>
      <c r="K26" s="605"/>
      <c r="L26" s="617"/>
      <c r="M26" s="604"/>
      <c r="N26" s="604"/>
      <c r="O26" s="604"/>
      <c r="P26" s="605"/>
    </row>
    <row r="27" spans="1:16">
      <c r="A27" s="769"/>
      <c r="B27" s="644"/>
      <c r="C27" s="642"/>
      <c r="D27" s="762"/>
      <c r="E27" s="631"/>
      <c r="F27" s="623"/>
      <c r="G27" s="599"/>
      <c r="H27" s="721"/>
      <c r="I27" s="721"/>
      <c r="J27" s="599"/>
      <c r="K27" s="722"/>
      <c r="L27" s="726"/>
      <c r="M27" s="721"/>
      <c r="N27" s="721"/>
      <c r="O27" s="721"/>
      <c r="P27" s="722"/>
    </row>
    <row r="28" spans="1:16" s="30" customFormat="1">
      <c r="A28" s="768"/>
      <c r="B28" s="644" t="s">
        <v>2858</v>
      </c>
      <c r="C28" s="739" t="s">
        <v>3270</v>
      </c>
      <c r="D28" s="644" t="s">
        <v>214</v>
      </c>
      <c r="E28" s="630">
        <v>79.36</v>
      </c>
      <c r="F28" s="742"/>
      <c r="G28" s="652"/>
      <c r="H28" s="652"/>
      <c r="I28" s="652"/>
      <c r="J28" s="652"/>
      <c r="K28" s="653"/>
      <c r="L28" s="654"/>
      <c r="M28" s="652"/>
      <c r="N28" s="652"/>
      <c r="O28" s="652"/>
      <c r="P28" s="653"/>
    </row>
    <row r="29" spans="1:16" ht="20.399999999999999">
      <c r="A29" s="769">
        <f>A26+1</f>
        <v>4</v>
      </c>
      <c r="B29" s="644"/>
      <c r="C29" s="642" t="s">
        <v>3283</v>
      </c>
      <c r="D29" s="762" t="s">
        <v>4473</v>
      </c>
      <c r="E29" s="631">
        <v>79.36</v>
      </c>
      <c r="F29" s="730"/>
      <c r="G29" s="648"/>
      <c r="H29" s="719"/>
      <c r="I29" s="719"/>
      <c r="J29" s="719"/>
      <c r="K29" s="605"/>
      <c r="L29" s="617"/>
      <c r="M29" s="604"/>
      <c r="N29" s="604"/>
      <c r="O29" s="604"/>
      <c r="P29" s="605"/>
    </row>
    <row r="30" spans="1:16">
      <c r="A30" s="769"/>
      <c r="B30" s="644"/>
      <c r="C30" s="642"/>
      <c r="D30" s="762"/>
      <c r="E30" s="631"/>
      <c r="F30" s="623"/>
      <c r="G30" s="599"/>
      <c r="H30" s="721"/>
      <c r="I30" s="721"/>
      <c r="J30" s="599"/>
      <c r="K30" s="722"/>
      <c r="L30" s="726"/>
      <c r="M30" s="721"/>
      <c r="N30" s="721"/>
      <c r="O30" s="721"/>
      <c r="P30" s="722"/>
    </row>
    <row r="31" spans="1:16" s="30" customFormat="1">
      <c r="A31" s="768"/>
      <c r="B31" s="644" t="s">
        <v>2859</v>
      </c>
      <c r="C31" s="739" t="s">
        <v>3271</v>
      </c>
      <c r="D31" s="644" t="s">
        <v>214</v>
      </c>
      <c r="E31" s="630">
        <v>17.71</v>
      </c>
      <c r="F31" s="742"/>
      <c r="G31" s="652"/>
      <c r="H31" s="652"/>
      <c r="I31" s="652"/>
      <c r="J31" s="652"/>
      <c r="K31" s="653"/>
      <c r="L31" s="654"/>
      <c r="M31" s="652"/>
      <c r="N31" s="652"/>
      <c r="O31" s="652"/>
      <c r="P31" s="653"/>
    </row>
    <row r="32" spans="1:16" ht="20.399999999999999">
      <c r="A32" s="769">
        <f>A29+1</f>
        <v>5</v>
      </c>
      <c r="B32" s="644"/>
      <c r="C32" s="642" t="s">
        <v>3283</v>
      </c>
      <c r="D32" s="762" t="s">
        <v>4473</v>
      </c>
      <c r="E32" s="631">
        <v>17.71</v>
      </c>
      <c r="F32" s="730"/>
      <c r="G32" s="648"/>
      <c r="H32" s="719"/>
      <c r="I32" s="719"/>
      <c r="J32" s="719"/>
      <c r="K32" s="605"/>
      <c r="L32" s="617"/>
      <c r="M32" s="604"/>
      <c r="N32" s="604"/>
      <c r="O32" s="604"/>
      <c r="P32" s="605"/>
    </row>
    <row r="33" spans="1:16" s="30" customFormat="1">
      <c r="A33" s="768"/>
      <c r="B33" s="788"/>
      <c r="C33" s="791"/>
      <c r="D33" s="788"/>
      <c r="E33" s="785"/>
      <c r="F33" s="742"/>
      <c r="G33" s="652"/>
      <c r="H33" s="652"/>
      <c r="I33" s="652"/>
      <c r="J33" s="652"/>
      <c r="K33" s="653"/>
      <c r="L33" s="654"/>
      <c r="M33" s="652"/>
      <c r="N33" s="652"/>
      <c r="O33" s="652"/>
      <c r="P33" s="653"/>
    </row>
    <row r="34" spans="1:16" s="30" customFormat="1">
      <c r="A34" s="768"/>
      <c r="B34" s="644" t="s">
        <v>2860</v>
      </c>
      <c r="C34" s="739" t="s">
        <v>3272</v>
      </c>
      <c r="D34" s="644" t="s">
        <v>214</v>
      </c>
      <c r="E34" s="630">
        <v>3.38</v>
      </c>
      <c r="F34" s="742"/>
      <c r="G34" s="652"/>
      <c r="H34" s="652"/>
      <c r="I34" s="652"/>
      <c r="J34" s="652"/>
      <c r="K34" s="653"/>
      <c r="L34" s="654"/>
      <c r="M34" s="652"/>
      <c r="N34" s="652"/>
      <c r="O34" s="652"/>
      <c r="P34" s="653"/>
    </row>
    <row r="35" spans="1:16" ht="20.399999999999999">
      <c r="A35" s="769">
        <f>A32+1</f>
        <v>6</v>
      </c>
      <c r="B35" s="644"/>
      <c r="C35" s="642" t="s">
        <v>3283</v>
      </c>
      <c r="D35" s="762" t="s">
        <v>4473</v>
      </c>
      <c r="E35" s="631">
        <v>3.38</v>
      </c>
      <c r="F35" s="730"/>
      <c r="G35" s="648"/>
      <c r="H35" s="719"/>
      <c r="I35" s="719"/>
      <c r="J35" s="719"/>
      <c r="K35" s="605"/>
      <c r="L35" s="617"/>
      <c r="M35" s="604"/>
      <c r="N35" s="604"/>
      <c r="O35" s="604"/>
      <c r="P35" s="605"/>
    </row>
    <row r="36" spans="1:16" ht="20.399999999999999">
      <c r="A36" s="769">
        <f>A35+1</f>
        <v>7</v>
      </c>
      <c r="B36" s="644"/>
      <c r="C36" s="642" t="s">
        <v>3282</v>
      </c>
      <c r="D36" s="762" t="s">
        <v>4473</v>
      </c>
      <c r="E36" s="631">
        <v>3.38</v>
      </c>
      <c r="F36" s="730"/>
      <c r="G36" s="648"/>
      <c r="H36" s="719"/>
      <c r="I36" s="719"/>
      <c r="J36" s="603"/>
      <c r="K36" s="605"/>
      <c r="L36" s="617"/>
      <c r="M36" s="604"/>
      <c r="N36" s="604"/>
      <c r="O36" s="604"/>
      <c r="P36" s="605"/>
    </row>
    <row r="37" spans="1:16" s="30" customFormat="1">
      <c r="A37" s="768"/>
      <c r="B37" s="644"/>
      <c r="C37" s="739"/>
      <c r="D37" s="644"/>
      <c r="E37" s="630"/>
      <c r="F37" s="742"/>
      <c r="G37" s="652"/>
      <c r="H37" s="652"/>
      <c r="I37" s="652"/>
      <c r="J37" s="652"/>
      <c r="K37" s="653"/>
      <c r="L37" s="654"/>
      <c r="M37" s="652"/>
      <c r="N37" s="652"/>
      <c r="O37" s="652"/>
      <c r="P37" s="653"/>
    </row>
    <row r="38" spans="1:16" s="30" customFormat="1" ht="20.399999999999999">
      <c r="A38" s="768"/>
      <c r="B38" s="788" t="s">
        <v>2861</v>
      </c>
      <c r="C38" s="791" t="s">
        <v>3284</v>
      </c>
      <c r="D38" s="788" t="s">
        <v>214</v>
      </c>
      <c r="E38" s="785">
        <v>1103.67</v>
      </c>
      <c r="F38" s="742"/>
      <c r="G38" s="652"/>
      <c r="H38" s="652"/>
      <c r="I38" s="652"/>
      <c r="J38" s="652"/>
      <c r="K38" s="653"/>
      <c r="L38" s="654"/>
      <c r="M38" s="652"/>
      <c r="N38" s="652"/>
      <c r="O38" s="652"/>
      <c r="P38" s="653"/>
    </row>
    <row r="39" spans="1:16" s="30" customFormat="1" ht="20.399999999999999">
      <c r="A39" s="768"/>
      <c r="B39" s="788" t="s">
        <v>2862</v>
      </c>
      <c r="C39" s="791" t="s">
        <v>3286</v>
      </c>
      <c r="D39" s="788" t="s">
        <v>214</v>
      </c>
      <c r="E39" s="785">
        <v>1092.4000000000001</v>
      </c>
      <c r="F39" s="742"/>
      <c r="G39" s="652"/>
      <c r="H39" s="652"/>
      <c r="I39" s="652"/>
      <c r="J39" s="652"/>
      <c r="K39" s="653"/>
      <c r="L39" s="654"/>
      <c r="M39" s="652"/>
      <c r="N39" s="652"/>
      <c r="O39" s="652"/>
      <c r="P39" s="653"/>
    </row>
    <row r="40" spans="1:16" s="30" customFormat="1" ht="30.6">
      <c r="A40" s="768"/>
      <c r="B40" s="788" t="s">
        <v>3273</v>
      </c>
      <c r="C40" s="791" t="s">
        <v>3274</v>
      </c>
      <c r="D40" s="788" t="s">
        <v>214</v>
      </c>
      <c r="E40" s="785">
        <v>29.07</v>
      </c>
      <c r="F40" s="742"/>
      <c r="G40" s="652"/>
      <c r="H40" s="652"/>
      <c r="I40" s="652"/>
      <c r="J40" s="652"/>
      <c r="K40" s="653"/>
      <c r="L40" s="654"/>
      <c r="M40" s="652"/>
      <c r="N40" s="652"/>
      <c r="O40" s="652"/>
      <c r="P40" s="653"/>
    </row>
    <row r="41" spans="1:16" s="30" customFormat="1" ht="20.399999999999999">
      <c r="A41" s="768"/>
      <c r="B41" s="788" t="s">
        <v>2863</v>
      </c>
      <c r="C41" s="791" t="s">
        <v>3285</v>
      </c>
      <c r="D41" s="788" t="s">
        <v>214</v>
      </c>
      <c r="E41" s="785">
        <v>2352.6999999999998</v>
      </c>
      <c r="F41" s="742"/>
      <c r="G41" s="652"/>
      <c r="H41" s="652"/>
      <c r="I41" s="652"/>
      <c r="J41" s="652"/>
      <c r="K41" s="653"/>
      <c r="L41" s="654"/>
      <c r="M41" s="652"/>
      <c r="N41" s="652"/>
      <c r="O41" s="652"/>
      <c r="P41" s="653"/>
    </row>
    <row r="42" spans="1:16" s="30" customFormat="1">
      <c r="A42" s="768"/>
      <c r="B42" s="788"/>
      <c r="C42" s="791"/>
      <c r="D42" s="788"/>
      <c r="E42" s="785"/>
      <c r="F42" s="742"/>
      <c r="G42" s="652"/>
      <c r="H42" s="652"/>
      <c r="I42" s="652"/>
      <c r="J42" s="652"/>
      <c r="K42" s="653"/>
      <c r="L42" s="654"/>
      <c r="M42" s="652"/>
      <c r="N42" s="652"/>
      <c r="O42" s="652"/>
      <c r="P42" s="653"/>
    </row>
    <row r="43" spans="1:16" s="30" customFormat="1" ht="20.399999999999999">
      <c r="A43" s="768"/>
      <c r="B43" s="644" t="s">
        <v>2864</v>
      </c>
      <c r="C43" s="739" t="s">
        <v>3275</v>
      </c>
      <c r="D43" s="644" t="s">
        <v>214</v>
      </c>
      <c r="E43" s="630">
        <v>5559.44</v>
      </c>
      <c r="F43" s="742"/>
      <c r="G43" s="652"/>
      <c r="H43" s="652"/>
      <c r="I43" s="652"/>
      <c r="J43" s="652"/>
      <c r="K43" s="653"/>
      <c r="L43" s="654"/>
      <c r="M43" s="652"/>
      <c r="N43" s="652"/>
      <c r="O43" s="652"/>
      <c r="P43" s="653"/>
    </row>
    <row r="44" spans="1:16" ht="20.399999999999999">
      <c r="A44" s="769">
        <f>A36+1</f>
        <v>8</v>
      </c>
      <c r="B44" s="644"/>
      <c r="C44" s="642" t="s">
        <v>957</v>
      </c>
      <c r="D44" s="762" t="s">
        <v>4473</v>
      </c>
      <c r="E44" s="631">
        <v>5559.44</v>
      </c>
      <c r="F44" s="730"/>
      <c r="G44" s="648"/>
      <c r="H44" s="719"/>
      <c r="I44" s="719"/>
      <c r="J44" s="603"/>
      <c r="K44" s="605"/>
      <c r="L44" s="617"/>
      <c r="M44" s="604"/>
      <c r="N44" s="604"/>
      <c r="O44" s="604"/>
      <c r="P44" s="605"/>
    </row>
    <row r="45" spans="1:16" ht="20.399999999999999">
      <c r="A45" s="769">
        <f>A44+1</f>
        <v>9</v>
      </c>
      <c r="B45" s="644"/>
      <c r="C45" s="642" t="s">
        <v>958</v>
      </c>
      <c r="D45" s="762" t="s">
        <v>4473</v>
      </c>
      <c r="E45" s="631">
        <v>5559.44</v>
      </c>
      <c r="F45" s="730"/>
      <c r="G45" s="648"/>
      <c r="H45" s="719"/>
      <c r="I45" s="719"/>
      <c r="J45" s="603"/>
      <c r="K45" s="605"/>
      <c r="L45" s="617"/>
      <c r="M45" s="604"/>
      <c r="N45" s="604"/>
      <c r="O45" s="604"/>
      <c r="P45" s="605"/>
    </row>
    <row r="46" spans="1:16" ht="20.399999999999999">
      <c r="A46" s="769">
        <f>A45+1</f>
        <v>10</v>
      </c>
      <c r="B46" s="644"/>
      <c r="C46" s="642" t="s">
        <v>957</v>
      </c>
      <c r="D46" s="762" t="s">
        <v>4473</v>
      </c>
      <c r="E46" s="631">
        <v>5559.44</v>
      </c>
      <c r="F46" s="730"/>
      <c r="G46" s="648"/>
      <c r="H46" s="719"/>
      <c r="I46" s="719"/>
      <c r="J46" s="603"/>
      <c r="K46" s="605"/>
      <c r="L46" s="617"/>
      <c r="M46" s="604"/>
      <c r="N46" s="604"/>
      <c r="O46" s="604"/>
      <c r="P46" s="605"/>
    </row>
    <row r="47" spans="1:16" ht="20.399999999999999">
      <c r="A47" s="769"/>
      <c r="B47" s="644"/>
      <c r="C47" s="792" t="s">
        <v>959</v>
      </c>
      <c r="D47" s="762"/>
      <c r="E47" s="631"/>
      <c r="F47" s="623"/>
      <c r="G47" s="599"/>
      <c r="H47" s="721"/>
      <c r="I47" s="721"/>
      <c r="J47" s="599"/>
      <c r="K47" s="722"/>
      <c r="L47" s="726"/>
      <c r="M47" s="721"/>
      <c r="N47" s="721"/>
      <c r="O47" s="721"/>
      <c r="P47" s="722"/>
    </row>
    <row r="48" spans="1:16" ht="20.399999999999999">
      <c r="A48" s="769"/>
      <c r="B48" s="644"/>
      <c r="C48" s="792" t="s">
        <v>960</v>
      </c>
      <c r="D48" s="762"/>
      <c r="E48" s="631"/>
      <c r="F48" s="623"/>
      <c r="G48" s="599"/>
      <c r="H48" s="721"/>
      <c r="I48" s="721"/>
      <c r="J48" s="599"/>
      <c r="K48" s="722"/>
      <c r="L48" s="726"/>
      <c r="M48" s="721"/>
      <c r="N48" s="721"/>
      <c r="O48" s="721"/>
      <c r="P48" s="722"/>
    </row>
    <row r="49" spans="1:16">
      <c r="A49" s="769"/>
      <c r="B49" s="644"/>
      <c r="C49" s="792"/>
      <c r="D49" s="762"/>
      <c r="E49" s="631"/>
      <c r="F49" s="623"/>
      <c r="G49" s="599"/>
      <c r="H49" s="721"/>
      <c r="I49" s="721"/>
      <c r="J49" s="599"/>
      <c r="K49" s="722"/>
      <c r="L49" s="726"/>
      <c r="M49" s="721"/>
      <c r="N49" s="721"/>
      <c r="O49" s="721"/>
      <c r="P49" s="722"/>
    </row>
    <row r="50" spans="1:16" s="30" customFormat="1">
      <c r="A50" s="768"/>
      <c r="B50" s="644" t="s">
        <v>2865</v>
      </c>
      <c r="C50" s="739" t="s">
        <v>3276</v>
      </c>
      <c r="D50" s="644" t="s">
        <v>214</v>
      </c>
      <c r="E50" s="630">
        <v>1533</v>
      </c>
      <c r="F50" s="742"/>
      <c r="G50" s="652"/>
      <c r="H50" s="652"/>
      <c r="I50" s="652"/>
      <c r="J50" s="652"/>
      <c r="K50" s="653"/>
      <c r="L50" s="654"/>
      <c r="M50" s="652"/>
      <c r="N50" s="652"/>
      <c r="O50" s="652"/>
      <c r="P50" s="653"/>
    </row>
    <row r="51" spans="1:16" ht="20.399999999999999">
      <c r="A51" s="769">
        <f>A46+1</f>
        <v>11</v>
      </c>
      <c r="B51" s="644"/>
      <c r="C51" s="642" t="s">
        <v>962</v>
      </c>
      <c r="D51" s="762" t="s">
        <v>4473</v>
      </c>
      <c r="E51" s="631">
        <v>1533</v>
      </c>
      <c r="F51" s="730"/>
      <c r="G51" s="648"/>
      <c r="H51" s="719"/>
      <c r="I51" s="719"/>
      <c r="J51" s="603"/>
      <c r="K51" s="605"/>
      <c r="L51" s="617"/>
      <c r="M51" s="604"/>
      <c r="N51" s="604"/>
      <c r="O51" s="604"/>
      <c r="P51" s="605"/>
    </row>
    <row r="52" spans="1:16" ht="20.399999999999999">
      <c r="A52" s="769">
        <f>A51+1</f>
        <v>12</v>
      </c>
      <c r="B52" s="644"/>
      <c r="C52" s="642" t="s">
        <v>957</v>
      </c>
      <c r="D52" s="762" t="s">
        <v>4473</v>
      </c>
      <c r="E52" s="631">
        <v>1533</v>
      </c>
      <c r="F52" s="730"/>
      <c r="G52" s="648"/>
      <c r="H52" s="719"/>
      <c r="I52" s="719"/>
      <c r="J52" s="603"/>
      <c r="K52" s="605"/>
      <c r="L52" s="617"/>
      <c r="M52" s="604"/>
      <c r="N52" s="604"/>
      <c r="O52" s="604"/>
      <c r="P52" s="605"/>
    </row>
    <row r="53" spans="1:16" ht="20.399999999999999">
      <c r="A53" s="769"/>
      <c r="B53" s="644"/>
      <c r="C53" s="792" t="s">
        <v>959</v>
      </c>
      <c r="D53" s="762"/>
      <c r="E53" s="631"/>
      <c r="F53" s="623"/>
      <c r="G53" s="599"/>
      <c r="H53" s="721"/>
      <c r="I53" s="721"/>
      <c r="J53" s="599"/>
      <c r="K53" s="722"/>
      <c r="L53" s="726"/>
      <c r="M53" s="721"/>
      <c r="N53" s="721"/>
      <c r="O53" s="721"/>
      <c r="P53" s="722"/>
    </row>
    <row r="54" spans="1:16" ht="20.399999999999999">
      <c r="A54" s="769"/>
      <c r="B54" s="644"/>
      <c r="C54" s="792" t="s">
        <v>960</v>
      </c>
      <c r="D54" s="762"/>
      <c r="E54" s="631"/>
      <c r="F54" s="623"/>
      <c r="G54" s="599"/>
      <c r="H54" s="721"/>
      <c r="I54" s="721"/>
      <c r="J54" s="599"/>
      <c r="K54" s="722"/>
      <c r="L54" s="726"/>
      <c r="M54" s="721"/>
      <c r="N54" s="721"/>
      <c r="O54" s="721"/>
      <c r="P54" s="722"/>
    </row>
    <row r="55" spans="1:16">
      <c r="A55" s="769"/>
      <c r="B55" s="644"/>
      <c r="C55" s="792"/>
      <c r="D55" s="762"/>
      <c r="E55" s="631"/>
      <c r="F55" s="623"/>
      <c r="G55" s="599"/>
      <c r="H55" s="721"/>
      <c r="I55" s="721"/>
      <c r="J55" s="599"/>
      <c r="K55" s="722"/>
      <c r="L55" s="726"/>
      <c r="M55" s="721"/>
      <c r="N55" s="721"/>
      <c r="O55" s="721"/>
      <c r="P55" s="722"/>
    </row>
    <row r="56" spans="1:16" s="30" customFormat="1">
      <c r="A56" s="768"/>
      <c r="B56" s="644" t="s">
        <v>2866</v>
      </c>
      <c r="C56" s="739" t="s">
        <v>3276</v>
      </c>
      <c r="D56" s="644" t="s">
        <v>214</v>
      </c>
      <c r="E56" s="630">
        <v>4880.22</v>
      </c>
      <c r="F56" s="742"/>
      <c r="G56" s="652"/>
      <c r="H56" s="652"/>
      <c r="I56" s="652"/>
      <c r="J56" s="652"/>
      <c r="K56" s="653"/>
      <c r="L56" s="654"/>
      <c r="M56" s="652"/>
      <c r="N56" s="652"/>
      <c r="O56" s="652"/>
      <c r="P56" s="653"/>
    </row>
    <row r="57" spans="1:16" ht="20.399999999999999">
      <c r="A57" s="769">
        <f>A52+1</f>
        <v>13</v>
      </c>
      <c r="B57" s="644"/>
      <c r="C57" s="642" t="s">
        <v>961</v>
      </c>
      <c r="D57" s="762" t="s">
        <v>4473</v>
      </c>
      <c r="E57" s="631">
        <v>4880.22</v>
      </c>
      <c r="F57" s="730"/>
      <c r="G57" s="648"/>
      <c r="H57" s="719"/>
      <c r="I57" s="719"/>
      <c r="J57" s="603"/>
      <c r="K57" s="605"/>
      <c r="L57" s="617"/>
      <c r="M57" s="604"/>
      <c r="N57" s="604"/>
      <c r="O57" s="604"/>
      <c r="P57" s="605"/>
    </row>
    <row r="58" spans="1:16" ht="20.399999999999999">
      <c r="A58" s="769">
        <f>A57+1</f>
        <v>14</v>
      </c>
      <c r="B58" s="644"/>
      <c r="C58" s="642" t="s">
        <v>957</v>
      </c>
      <c r="D58" s="762" t="s">
        <v>4473</v>
      </c>
      <c r="E58" s="631">
        <v>4880.22</v>
      </c>
      <c r="F58" s="730"/>
      <c r="G58" s="648"/>
      <c r="H58" s="719"/>
      <c r="I58" s="719"/>
      <c r="J58" s="603"/>
      <c r="K58" s="605"/>
      <c r="L58" s="617"/>
      <c r="M58" s="604"/>
      <c r="N58" s="604"/>
      <c r="O58" s="604"/>
      <c r="P58" s="605"/>
    </row>
    <row r="59" spans="1:16" ht="20.399999999999999">
      <c r="A59" s="769"/>
      <c r="B59" s="644"/>
      <c r="C59" s="792" t="s">
        <v>959</v>
      </c>
      <c r="D59" s="762"/>
      <c r="E59" s="631"/>
      <c r="F59" s="623"/>
      <c r="G59" s="599"/>
      <c r="H59" s="721"/>
      <c r="I59" s="721"/>
      <c r="J59" s="599"/>
      <c r="K59" s="722"/>
      <c r="L59" s="726"/>
      <c r="M59" s="721"/>
      <c r="N59" s="721"/>
      <c r="O59" s="721"/>
      <c r="P59" s="722"/>
    </row>
    <row r="60" spans="1:16" ht="20.399999999999999">
      <c r="A60" s="769"/>
      <c r="B60" s="644"/>
      <c r="C60" s="792" t="s">
        <v>960</v>
      </c>
      <c r="D60" s="762"/>
      <c r="E60" s="631"/>
      <c r="F60" s="623"/>
      <c r="G60" s="599"/>
      <c r="H60" s="721"/>
      <c r="I60" s="721"/>
      <c r="J60" s="599"/>
      <c r="K60" s="722"/>
      <c r="L60" s="726"/>
      <c r="M60" s="721"/>
      <c r="N60" s="721"/>
      <c r="O60" s="721"/>
      <c r="P60" s="722"/>
    </row>
    <row r="61" spans="1:16">
      <c r="A61" s="769"/>
      <c r="B61" s="644"/>
      <c r="C61" s="792"/>
      <c r="D61" s="762"/>
      <c r="E61" s="631"/>
      <c r="F61" s="623"/>
      <c r="G61" s="599"/>
      <c r="H61" s="721"/>
      <c r="I61" s="721"/>
      <c r="J61" s="599"/>
      <c r="K61" s="722"/>
      <c r="L61" s="726"/>
      <c r="M61" s="721"/>
      <c r="N61" s="721"/>
      <c r="O61" s="721"/>
      <c r="P61" s="722"/>
    </row>
    <row r="62" spans="1:16" s="30" customFormat="1" ht="20.399999999999999">
      <c r="A62" s="768"/>
      <c r="B62" s="644" t="s">
        <v>2867</v>
      </c>
      <c r="C62" s="739" t="s">
        <v>3277</v>
      </c>
      <c r="D62" s="644" t="s">
        <v>214</v>
      </c>
      <c r="E62" s="630">
        <v>1397.95</v>
      </c>
      <c r="F62" s="742"/>
      <c r="G62" s="652"/>
      <c r="H62" s="652"/>
      <c r="I62" s="652"/>
      <c r="J62" s="652"/>
      <c r="K62" s="653"/>
      <c r="L62" s="654"/>
      <c r="M62" s="652"/>
      <c r="N62" s="652"/>
      <c r="O62" s="652"/>
      <c r="P62" s="653"/>
    </row>
    <row r="63" spans="1:16" ht="30.6">
      <c r="A63" s="769">
        <f>A58+1</f>
        <v>15</v>
      </c>
      <c r="B63" s="644"/>
      <c r="C63" s="642" t="s">
        <v>3287</v>
      </c>
      <c r="D63" s="762" t="s">
        <v>4473</v>
      </c>
      <c r="E63" s="631">
        <v>1397.95</v>
      </c>
      <c r="F63" s="730"/>
      <c r="G63" s="648"/>
      <c r="H63" s="719"/>
      <c r="I63" s="719"/>
      <c r="J63" s="603"/>
      <c r="K63" s="605"/>
      <c r="L63" s="617"/>
      <c r="M63" s="604"/>
      <c r="N63" s="604"/>
      <c r="O63" s="604"/>
      <c r="P63" s="605"/>
    </row>
    <row r="64" spans="1:16" ht="40.799999999999997">
      <c r="A64" s="769">
        <f>A63+1</f>
        <v>16</v>
      </c>
      <c r="B64" s="644"/>
      <c r="C64" s="642" t="s">
        <v>3288</v>
      </c>
      <c r="D64" s="762" t="s">
        <v>4473</v>
      </c>
      <c r="E64" s="631">
        <v>1397.95</v>
      </c>
      <c r="F64" s="730"/>
      <c r="G64" s="648"/>
      <c r="H64" s="719"/>
      <c r="I64" s="719"/>
      <c r="J64" s="603"/>
      <c r="K64" s="605"/>
      <c r="L64" s="617"/>
      <c r="M64" s="604"/>
      <c r="N64" s="604"/>
      <c r="O64" s="604"/>
      <c r="P64" s="605"/>
    </row>
    <row r="65" spans="1:16" ht="20.399999999999999">
      <c r="A65" s="769"/>
      <c r="B65" s="644"/>
      <c r="C65" s="792" t="s">
        <v>960</v>
      </c>
      <c r="D65" s="762"/>
      <c r="E65" s="631"/>
      <c r="F65" s="623"/>
      <c r="G65" s="599"/>
      <c r="H65" s="721"/>
      <c r="I65" s="721"/>
      <c r="J65" s="599"/>
      <c r="K65" s="722"/>
      <c r="L65" s="726"/>
      <c r="M65" s="721"/>
      <c r="N65" s="721"/>
      <c r="O65" s="721"/>
      <c r="P65" s="722"/>
    </row>
    <row r="66" spans="1:16">
      <c r="A66" s="769"/>
      <c r="B66" s="644"/>
      <c r="C66" s="792"/>
      <c r="D66" s="762"/>
      <c r="E66" s="631"/>
      <c r="F66" s="623"/>
      <c r="G66" s="599"/>
      <c r="H66" s="721"/>
      <c r="I66" s="721"/>
      <c r="J66" s="599"/>
      <c r="K66" s="722"/>
      <c r="L66" s="726"/>
      <c r="M66" s="721"/>
      <c r="N66" s="721"/>
      <c r="O66" s="721"/>
      <c r="P66" s="722"/>
    </row>
    <row r="67" spans="1:16" s="30" customFormat="1">
      <c r="A67" s="768"/>
      <c r="B67" s="644" t="s">
        <v>3278</v>
      </c>
      <c r="C67" s="739" t="s">
        <v>3279</v>
      </c>
      <c r="D67" s="644" t="s">
        <v>214</v>
      </c>
      <c r="E67" s="630">
        <v>205.13</v>
      </c>
      <c r="F67" s="742"/>
      <c r="G67" s="652"/>
      <c r="H67" s="652"/>
      <c r="I67" s="652"/>
      <c r="J67" s="652"/>
      <c r="K67" s="653"/>
      <c r="L67" s="654"/>
      <c r="M67" s="652"/>
      <c r="N67" s="652"/>
      <c r="O67" s="652"/>
      <c r="P67" s="653"/>
    </row>
    <row r="68" spans="1:16" ht="20.399999999999999">
      <c r="A68" s="769">
        <f>A64+1</f>
        <v>17</v>
      </c>
      <c r="B68" s="644"/>
      <c r="C68" s="642" t="s">
        <v>3283</v>
      </c>
      <c r="D68" s="762" t="s">
        <v>4473</v>
      </c>
      <c r="E68" s="631">
        <v>205.13</v>
      </c>
      <c r="F68" s="730"/>
      <c r="G68" s="648"/>
      <c r="H68" s="719"/>
      <c r="I68" s="719"/>
      <c r="J68" s="719"/>
      <c r="K68" s="605"/>
      <c r="L68" s="617"/>
      <c r="M68" s="604"/>
      <c r="N68" s="604"/>
      <c r="O68" s="604"/>
      <c r="P68" s="605"/>
    </row>
    <row r="69" spans="1:16">
      <c r="A69" s="769">
        <f>A68+1</f>
        <v>18</v>
      </c>
      <c r="B69" s="644"/>
      <c r="C69" s="642" t="s">
        <v>3289</v>
      </c>
      <c r="D69" s="762" t="s">
        <v>4473</v>
      </c>
      <c r="E69" s="631">
        <v>205.13</v>
      </c>
      <c r="F69" s="730"/>
      <c r="G69" s="648"/>
      <c r="H69" s="719"/>
      <c r="I69" s="719"/>
      <c r="J69" s="603"/>
      <c r="K69" s="605"/>
      <c r="L69" s="617"/>
      <c r="M69" s="604"/>
      <c r="N69" s="604"/>
      <c r="O69" s="604"/>
      <c r="P69" s="605"/>
    </row>
    <row r="70" spans="1:16" s="30" customFormat="1">
      <c r="A70" s="768"/>
      <c r="B70" s="644"/>
      <c r="C70" s="739"/>
      <c r="D70" s="644"/>
      <c r="E70" s="630"/>
      <c r="F70" s="742"/>
      <c r="G70" s="652"/>
      <c r="H70" s="652"/>
      <c r="I70" s="652"/>
      <c r="J70" s="652"/>
      <c r="K70" s="653"/>
      <c r="L70" s="654"/>
      <c r="M70" s="652"/>
      <c r="N70" s="652"/>
      <c r="O70" s="652"/>
      <c r="P70" s="653"/>
    </row>
    <row r="71" spans="1:16" s="30" customFormat="1">
      <c r="A71" s="768"/>
      <c r="B71" s="644" t="s">
        <v>3280</v>
      </c>
      <c r="C71" s="739" t="s">
        <v>3281</v>
      </c>
      <c r="D71" s="644" t="s">
        <v>214</v>
      </c>
      <c r="E71" s="630">
        <v>362.02</v>
      </c>
      <c r="F71" s="742"/>
      <c r="G71" s="652"/>
      <c r="H71" s="652"/>
      <c r="I71" s="652"/>
      <c r="J71" s="652"/>
      <c r="K71" s="653"/>
      <c r="L71" s="654"/>
      <c r="M71" s="652"/>
      <c r="N71" s="652"/>
      <c r="O71" s="652"/>
      <c r="P71" s="653"/>
    </row>
    <row r="72" spans="1:16" ht="20.399999999999999">
      <c r="A72" s="769">
        <f>A69+1</f>
        <v>19</v>
      </c>
      <c r="B72" s="644"/>
      <c r="C72" s="642" t="s">
        <v>3290</v>
      </c>
      <c r="D72" s="762" t="s">
        <v>4473</v>
      </c>
      <c r="E72" s="631">
        <v>362.02</v>
      </c>
      <c r="F72" s="730"/>
      <c r="G72" s="648"/>
      <c r="H72" s="719"/>
      <c r="I72" s="719"/>
      <c r="J72" s="603"/>
      <c r="K72" s="605"/>
      <c r="L72" s="617"/>
      <c r="M72" s="604"/>
      <c r="N72" s="604"/>
      <c r="O72" s="604"/>
      <c r="P72" s="605"/>
    </row>
    <row r="73" spans="1:16" s="93" customFormat="1">
      <c r="A73" s="1470"/>
      <c r="B73" s="1471"/>
      <c r="C73" s="1472"/>
      <c r="D73" s="1471"/>
      <c r="E73" s="1473"/>
      <c r="F73" s="1474"/>
      <c r="G73" s="1475"/>
      <c r="H73" s="1476"/>
      <c r="I73" s="1476"/>
      <c r="J73" s="1476"/>
      <c r="K73" s="1477"/>
      <c r="L73" s="1478"/>
      <c r="M73" s="1476"/>
      <c r="N73" s="1476"/>
      <c r="O73" s="1476"/>
      <c r="P73" s="1477"/>
    </row>
    <row r="74" spans="1:16" s="274" customFormat="1">
      <c r="A74" s="490"/>
      <c r="B74" s="491"/>
      <c r="C74" s="492" t="s">
        <v>29</v>
      </c>
      <c r="D74" s="493"/>
      <c r="E74" s="614"/>
      <c r="F74" s="521"/>
      <c r="G74" s="521"/>
      <c r="H74" s="521"/>
      <c r="I74" s="521"/>
      <c r="J74" s="521"/>
      <c r="K74" s="521"/>
      <c r="L74" s="524">
        <f>SUM($L$13:L73)</f>
        <v>0</v>
      </c>
      <c r="M74" s="524">
        <f>SUM($M$13:M73)</f>
        <v>0</v>
      </c>
      <c r="N74" s="524">
        <f>SUM($N$13:N73)</f>
        <v>0</v>
      </c>
      <c r="O74" s="524">
        <f>SUM($O$13:O73)</f>
        <v>0</v>
      </c>
      <c r="P74" s="525">
        <f>SUM($P$13:P73)</f>
        <v>0</v>
      </c>
    </row>
    <row r="75" spans="1:16">
      <c r="D75" s="2"/>
      <c r="E75" s="2"/>
      <c r="F75" s="2"/>
      <c r="G75" s="2"/>
      <c r="I75" s="2"/>
      <c r="J75" s="2"/>
      <c r="K75" s="2"/>
      <c r="L75" s="2"/>
      <c r="M75" s="3"/>
      <c r="N75" s="3"/>
      <c r="O75" s="3"/>
      <c r="P75" s="3"/>
    </row>
    <row r="76" spans="1:16">
      <c r="D76" s="291"/>
      <c r="E76" s="291"/>
      <c r="F76" s="291"/>
      <c r="G76" s="291"/>
      <c r="H76" s="292"/>
      <c r="I76" s="292"/>
      <c r="J76" s="292"/>
      <c r="K76" s="36"/>
      <c r="L76" s="36"/>
      <c r="M76" s="29"/>
      <c r="N76" s="29"/>
      <c r="O76" s="29"/>
      <c r="P76" s="29"/>
    </row>
    <row r="77" spans="1:16">
      <c r="H77" s="18"/>
      <c r="I77" s="18"/>
      <c r="J77" s="18"/>
      <c r="K77" s="18"/>
      <c r="L77" s="18"/>
      <c r="M77" s="18"/>
      <c r="N77" s="18"/>
      <c r="O77" s="103"/>
      <c r="P77" s="18"/>
    </row>
    <row r="78" spans="1:16">
      <c r="C78" s="42"/>
    </row>
    <row r="79" spans="1:16">
      <c r="C79" s="42"/>
    </row>
  </sheetData>
  <autoFilter ref="A12:P74" xr:uid="{00000000-0009-0000-0000-000012000000}"/>
  <mergeCells count="1">
    <mergeCell ref="F10:K10"/>
  </mergeCells>
  <phoneticPr fontId="40" type="noConversion"/>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EA7F-3CEB-44CD-A20F-08672F322E50}">
  <sheetPr>
    <tabColor rgb="FFFFFF00"/>
  </sheetPr>
  <dimension ref="A1:P28"/>
  <sheetViews>
    <sheetView zoomScaleNormal="100" zoomScaleSheetLayoutView="85" workbookViewId="0">
      <selection activeCell="I16" sqref="I16"/>
    </sheetView>
  </sheetViews>
  <sheetFormatPr defaultColWidth="9.109375" defaultRowHeight="13.2"/>
  <cols>
    <col min="1" max="1" width="5" style="11" customWidth="1"/>
    <col min="2" max="2" width="6" style="12" customWidth="1"/>
    <col min="3" max="3" width="66.88671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2.5546875" style="11" customWidth="1"/>
    <col min="16" max="16" width="11.5546875" style="11" customWidth="1"/>
    <col min="17" max="16384" width="9.109375" style="11"/>
  </cols>
  <sheetData>
    <row r="1" spans="1:16">
      <c r="B1" s="7"/>
      <c r="C1" s="8"/>
      <c r="D1" s="8"/>
      <c r="E1" s="8"/>
      <c r="F1" s="9" t="s">
        <v>35</v>
      </c>
      <c r="G1" s="10" t="s">
        <v>3453</v>
      </c>
      <c r="H1" s="9"/>
      <c r="J1" s="8"/>
      <c r="K1" s="8"/>
      <c r="L1" s="8"/>
      <c r="M1" s="8"/>
      <c r="N1" s="8"/>
      <c r="O1" s="8"/>
      <c r="P1" s="8"/>
    </row>
    <row r="2" spans="1:16">
      <c r="B2" s="7"/>
      <c r="C2" s="8"/>
      <c r="D2" s="8"/>
      <c r="E2" s="8"/>
      <c r="F2" s="8" t="s">
        <v>3463</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s="12" customFormat="1" ht="10.199999999999999">
      <c r="A13" s="736"/>
      <c r="B13" s="1815"/>
      <c r="C13" s="761"/>
      <c r="D13" s="1815"/>
      <c r="E13" s="1825"/>
      <c r="F13" s="1821"/>
      <c r="G13" s="711"/>
      <c r="H13" s="709"/>
      <c r="I13" s="709"/>
      <c r="J13" s="709"/>
      <c r="K13" s="712"/>
      <c r="L13" s="723"/>
      <c r="M13" s="709"/>
      <c r="N13" s="709"/>
      <c r="O13" s="709"/>
      <c r="P13" s="712"/>
    </row>
    <row r="14" spans="1:16" s="12" customFormat="1" ht="10.199999999999999">
      <c r="A14" s="831"/>
      <c r="B14" s="1871"/>
      <c r="C14" s="665" t="s">
        <v>3142</v>
      </c>
      <c r="D14" s="659"/>
      <c r="E14" s="1884"/>
      <c r="F14" s="1880"/>
      <c r="G14" s="824"/>
      <c r="H14" s="823"/>
      <c r="I14" s="823"/>
      <c r="J14" s="823"/>
      <c r="K14" s="825"/>
      <c r="L14" s="826"/>
      <c r="M14" s="823"/>
      <c r="N14" s="823"/>
      <c r="O14" s="823"/>
      <c r="P14" s="825"/>
    </row>
    <row r="15" spans="1:16" ht="61.2">
      <c r="A15" s="812">
        <v>1</v>
      </c>
      <c r="B15" s="1165" t="s">
        <v>2907</v>
      </c>
      <c r="C15" s="1876" t="s">
        <v>3466</v>
      </c>
      <c r="D15" s="659" t="s">
        <v>4473</v>
      </c>
      <c r="E15" s="1849">
        <v>96.7</v>
      </c>
      <c r="F15" s="1479"/>
      <c r="G15" s="717"/>
      <c r="H15" s="717"/>
      <c r="I15" s="717"/>
      <c r="J15" s="717"/>
      <c r="K15" s="718"/>
      <c r="L15" s="322"/>
      <c r="M15" s="717"/>
      <c r="N15" s="717"/>
      <c r="O15" s="717"/>
      <c r="P15" s="718"/>
    </row>
    <row r="16" spans="1:16" ht="51">
      <c r="A16" s="812">
        <f t="shared" ref="A16" si="1">A15+1</f>
        <v>2</v>
      </c>
      <c r="B16" s="1165" t="s">
        <v>2906</v>
      </c>
      <c r="C16" s="1876" t="s">
        <v>3591</v>
      </c>
      <c r="D16" s="659" t="s">
        <v>4473</v>
      </c>
      <c r="E16" s="1849">
        <v>1158</v>
      </c>
      <c r="F16" s="1479"/>
      <c r="G16" s="717"/>
      <c r="H16" s="717"/>
      <c r="I16" s="717"/>
      <c r="J16" s="717"/>
      <c r="K16" s="718"/>
      <c r="L16" s="322"/>
      <c r="M16" s="717"/>
      <c r="N16" s="717"/>
      <c r="O16" s="717"/>
      <c r="P16" s="718"/>
    </row>
    <row r="17" spans="1:16" ht="51">
      <c r="A17" s="1870" t="s">
        <v>276</v>
      </c>
      <c r="B17" s="1872" t="s">
        <v>2908</v>
      </c>
      <c r="C17" s="1877" t="s">
        <v>4618</v>
      </c>
      <c r="D17" s="1879" t="s">
        <v>4473</v>
      </c>
      <c r="E17" s="1885">
        <v>314.7</v>
      </c>
      <c r="F17" s="1479"/>
      <c r="G17" s="717"/>
      <c r="H17" s="717"/>
      <c r="I17" s="717"/>
      <c r="J17" s="717"/>
      <c r="K17" s="718"/>
      <c r="L17" s="1479"/>
      <c r="M17" s="717"/>
      <c r="N17" s="717"/>
      <c r="O17" s="717"/>
      <c r="P17" s="718"/>
    </row>
    <row r="18" spans="1:16" s="12" customFormat="1" ht="51">
      <c r="A18" s="812">
        <f>A16+1</f>
        <v>3</v>
      </c>
      <c r="B18" s="1873" t="s">
        <v>3464</v>
      </c>
      <c r="C18" s="1876" t="s">
        <v>3467</v>
      </c>
      <c r="D18" s="659" t="s">
        <v>4473</v>
      </c>
      <c r="E18" s="1849">
        <v>74.3</v>
      </c>
      <c r="F18" s="1479"/>
      <c r="G18" s="717"/>
      <c r="H18" s="717"/>
      <c r="I18" s="717"/>
      <c r="J18" s="717"/>
      <c r="K18" s="718"/>
      <c r="L18" s="322"/>
      <c r="M18" s="717"/>
      <c r="N18" s="717"/>
      <c r="O18" s="717"/>
      <c r="P18" s="718"/>
    </row>
    <row r="19" spans="1:16" s="12" customFormat="1" ht="11.4">
      <c r="A19" s="1870">
        <v>5</v>
      </c>
      <c r="B19" s="1874" t="s">
        <v>3542</v>
      </c>
      <c r="C19" s="1877" t="s">
        <v>4615</v>
      </c>
      <c r="D19" s="1879" t="s">
        <v>4473</v>
      </c>
      <c r="E19" s="1885">
        <v>484.3</v>
      </c>
      <c r="F19" s="1479"/>
      <c r="G19" s="717"/>
      <c r="H19" s="717"/>
      <c r="I19" s="717"/>
      <c r="J19" s="717"/>
      <c r="K19" s="718"/>
      <c r="L19" s="1479"/>
      <c r="M19" s="717"/>
      <c r="N19" s="717"/>
      <c r="O19" s="717"/>
      <c r="P19" s="718"/>
    </row>
    <row r="20" spans="1:16" s="12" customFormat="1" ht="20.399999999999999">
      <c r="A20" s="1870">
        <v>6</v>
      </c>
      <c r="B20" s="1874" t="s">
        <v>4616</v>
      </c>
      <c r="C20" s="1877" t="s">
        <v>4617</v>
      </c>
      <c r="D20" s="1879" t="s">
        <v>2</v>
      </c>
      <c r="E20" s="1885">
        <v>1418.5</v>
      </c>
      <c r="F20" s="1479"/>
      <c r="G20" s="717"/>
      <c r="H20" s="717"/>
      <c r="I20" s="717"/>
      <c r="J20" s="717"/>
      <c r="K20" s="718"/>
      <c r="L20" s="1479"/>
      <c r="M20" s="717"/>
      <c r="N20" s="717"/>
      <c r="O20" s="717"/>
      <c r="P20" s="718"/>
    </row>
    <row r="21" spans="1:16" s="12" customFormat="1" ht="10.199999999999999">
      <c r="A21" s="812"/>
      <c r="B21" s="659"/>
      <c r="C21" s="1826"/>
      <c r="D21" s="659"/>
      <c r="E21" s="1849"/>
      <c r="F21" s="1881"/>
      <c r="G21" s="778"/>
      <c r="H21" s="652"/>
      <c r="I21" s="652"/>
      <c r="J21" s="652"/>
      <c r="K21" s="653"/>
      <c r="L21" s="654"/>
      <c r="M21" s="652"/>
      <c r="N21" s="652"/>
      <c r="O21" s="652"/>
      <c r="P21" s="653"/>
    </row>
    <row r="22" spans="1:16">
      <c r="A22" s="831"/>
      <c r="B22" s="1871"/>
      <c r="C22" s="1816" t="s">
        <v>754</v>
      </c>
      <c r="D22" s="1871"/>
      <c r="E22" s="1886"/>
      <c r="F22" s="1880"/>
      <c r="G22" s="824"/>
      <c r="H22" s="823"/>
      <c r="I22" s="823"/>
      <c r="J22" s="823"/>
      <c r="K22" s="825"/>
      <c r="L22" s="826"/>
      <c r="M22" s="823"/>
      <c r="N22" s="823"/>
      <c r="O22" s="823"/>
      <c r="P22" s="825"/>
    </row>
    <row r="23" spans="1:16" s="30" customFormat="1" ht="40.799999999999997">
      <c r="A23" s="645">
        <f>A18+1</f>
        <v>4</v>
      </c>
      <c r="B23" s="1872" t="s">
        <v>3541</v>
      </c>
      <c r="C23" s="1876" t="s">
        <v>3465</v>
      </c>
      <c r="D23" s="659" t="s">
        <v>214</v>
      </c>
      <c r="E23" s="1849">
        <v>8.6</v>
      </c>
      <c r="F23" s="1882"/>
      <c r="G23" s="601"/>
      <c r="H23" s="602"/>
      <c r="I23" s="602"/>
      <c r="J23" s="602"/>
      <c r="K23" s="605"/>
      <c r="L23" s="617"/>
      <c r="M23" s="604"/>
      <c r="N23" s="604"/>
      <c r="O23" s="604"/>
      <c r="P23" s="605"/>
    </row>
    <row r="24" spans="1:16" s="30" customFormat="1" ht="51">
      <c r="A24" s="645">
        <f>A23+1</f>
        <v>5</v>
      </c>
      <c r="B24" s="1165" t="s">
        <v>2905</v>
      </c>
      <c r="C24" s="1876" t="s">
        <v>3577</v>
      </c>
      <c r="D24" s="659" t="s">
        <v>214</v>
      </c>
      <c r="E24" s="1849">
        <v>5.96</v>
      </c>
      <c r="F24" s="1882"/>
      <c r="G24" s="601"/>
      <c r="H24" s="602"/>
      <c r="I24" s="602"/>
      <c r="J24" s="602"/>
      <c r="K24" s="605"/>
      <c r="L24" s="617"/>
      <c r="M24" s="604"/>
      <c r="N24" s="604"/>
      <c r="O24" s="604"/>
      <c r="P24" s="605"/>
    </row>
    <row r="25" spans="1:16">
      <c r="A25" s="646"/>
      <c r="B25" s="1875"/>
      <c r="C25" s="1878"/>
      <c r="D25" s="1744"/>
      <c r="E25" s="1887"/>
      <c r="F25" s="1883"/>
      <c r="G25" s="828"/>
      <c r="H25" s="802"/>
      <c r="I25" s="627"/>
      <c r="J25" s="829"/>
      <c r="K25" s="830"/>
      <c r="L25" s="827"/>
      <c r="M25" s="612"/>
      <c r="N25" s="612"/>
      <c r="O25" s="612"/>
      <c r="P25" s="613"/>
    </row>
    <row r="26" spans="1:16" s="274" customFormat="1">
      <c r="A26" s="490"/>
      <c r="B26" s="491"/>
      <c r="C26" s="492" t="s">
        <v>29</v>
      </c>
      <c r="D26" s="493"/>
      <c r="E26" s="614"/>
      <c r="F26" s="521"/>
      <c r="G26" s="521"/>
      <c r="H26" s="521"/>
      <c r="I26" s="521"/>
      <c r="J26" s="521"/>
      <c r="K26" s="521"/>
      <c r="L26" s="524">
        <f>SUM($L$13:L25)</f>
        <v>0</v>
      </c>
      <c r="M26" s="524">
        <f>SUM($M$13:M25)</f>
        <v>0</v>
      </c>
      <c r="N26" s="524">
        <f>SUM($N$13:N25)</f>
        <v>0</v>
      </c>
      <c r="O26" s="524">
        <f>SUM($O$13:O25)</f>
        <v>0</v>
      </c>
      <c r="P26" s="525">
        <f>SUM($P$13:P25)</f>
        <v>0</v>
      </c>
    </row>
    <row r="27" spans="1:16">
      <c r="D27" s="291"/>
      <c r="E27" s="291"/>
      <c r="F27" s="291"/>
      <c r="G27" s="291"/>
      <c r="H27" s="291"/>
      <c r="I27" s="291"/>
      <c r="J27" s="291"/>
      <c r="K27" s="36"/>
      <c r="L27" s="36"/>
      <c r="M27" s="37"/>
      <c r="N27" s="37"/>
      <c r="O27" s="37"/>
      <c r="P27" s="37"/>
    </row>
    <row r="28" spans="1:16">
      <c r="C28" s="32"/>
    </row>
  </sheetData>
  <mergeCells count="1">
    <mergeCell ref="F10:K10"/>
  </mergeCells>
  <phoneticPr fontId="40" type="noConversion"/>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E7A7E-7B8C-4BD8-80BB-9F71A95D0651}">
  <sheetPr>
    <tabColor rgb="FFFFFF00"/>
  </sheetPr>
  <dimension ref="A1:P47"/>
  <sheetViews>
    <sheetView zoomScaleNormal="100" zoomScaleSheetLayoutView="85" workbookViewId="0">
      <selection activeCell="K24" sqref="K24"/>
    </sheetView>
  </sheetViews>
  <sheetFormatPr defaultColWidth="9.109375" defaultRowHeight="13.2"/>
  <cols>
    <col min="1" max="1" width="5" style="11" customWidth="1"/>
    <col min="2" max="2" width="6" style="12" customWidth="1"/>
    <col min="3" max="3" width="69.441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2.5546875" style="11" customWidth="1"/>
    <col min="16" max="16" width="11.5546875" style="11" customWidth="1"/>
    <col min="17" max="16384" width="9.109375" style="11"/>
  </cols>
  <sheetData>
    <row r="1" spans="1:16">
      <c r="B1" s="7"/>
      <c r="C1" s="8"/>
      <c r="D1" s="8"/>
      <c r="E1" s="8"/>
      <c r="F1" s="9" t="s">
        <v>35</v>
      </c>
      <c r="G1" s="10" t="s">
        <v>3454</v>
      </c>
      <c r="H1" s="9"/>
      <c r="J1" s="8"/>
      <c r="K1" s="8"/>
      <c r="L1" s="8"/>
      <c r="M1" s="8"/>
      <c r="N1" s="8"/>
      <c r="O1" s="8"/>
      <c r="P1" s="8"/>
    </row>
    <row r="2" spans="1:16">
      <c r="B2" s="7"/>
      <c r="C2" s="8"/>
      <c r="D2" s="8"/>
      <c r="E2" s="8"/>
      <c r="F2" s="8" t="s">
        <v>3458</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26" customFormat="1" ht="10.199999999999999">
      <c r="A14" s="871"/>
      <c r="B14" s="575"/>
      <c r="C14" s="873" t="s">
        <v>3140</v>
      </c>
      <c r="D14" s="869" t="s">
        <v>22</v>
      </c>
      <c r="E14" s="865">
        <v>36</v>
      </c>
      <c r="F14" s="849"/>
      <c r="G14" s="838"/>
      <c r="H14" s="839"/>
      <c r="I14" s="839"/>
      <c r="J14" s="839"/>
      <c r="K14" s="840"/>
      <c r="L14" s="845"/>
      <c r="M14" s="839"/>
      <c r="N14" s="839"/>
      <c r="O14" s="839"/>
      <c r="P14" s="840"/>
    </row>
    <row r="15" spans="1:16" ht="20.399999999999999">
      <c r="A15" s="537">
        <f>A14+1</f>
        <v>1</v>
      </c>
      <c r="B15" s="575" t="s">
        <v>3541</v>
      </c>
      <c r="C15" s="587" t="s">
        <v>3544</v>
      </c>
      <c r="D15" s="683" t="s">
        <v>4476</v>
      </c>
      <c r="E15" s="866">
        <v>1677.6000000000001</v>
      </c>
      <c r="F15" s="850"/>
      <c r="G15" s="496"/>
      <c r="H15" s="496"/>
      <c r="I15" s="496"/>
      <c r="J15" s="496"/>
      <c r="K15" s="841"/>
      <c r="L15" s="321"/>
      <c r="M15" s="496"/>
      <c r="N15" s="496"/>
      <c r="O15" s="496"/>
      <c r="P15" s="841"/>
    </row>
    <row r="16" spans="1:16" ht="40.799999999999997">
      <c r="A16" s="537">
        <f t="shared" ref="A16:A20" si="2">A15+1</f>
        <v>2</v>
      </c>
      <c r="B16" s="575" t="s">
        <v>3542</v>
      </c>
      <c r="C16" s="587" t="s">
        <v>3543</v>
      </c>
      <c r="D16" s="683" t="s">
        <v>4476</v>
      </c>
      <c r="E16" s="866">
        <v>392.40000000000003</v>
      </c>
      <c r="F16" s="850"/>
      <c r="G16" s="496"/>
      <c r="H16" s="496"/>
      <c r="I16" s="496"/>
      <c r="J16" s="496"/>
      <c r="K16" s="841"/>
      <c r="L16" s="321"/>
      <c r="M16" s="496"/>
      <c r="N16" s="496"/>
      <c r="O16" s="496"/>
      <c r="P16" s="841"/>
    </row>
    <row r="17" spans="1:16" ht="20.399999999999999">
      <c r="A17" s="537">
        <f t="shared" si="2"/>
        <v>3</v>
      </c>
      <c r="B17" s="575" t="s">
        <v>3539</v>
      </c>
      <c r="C17" s="573" t="s">
        <v>3537</v>
      </c>
      <c r="D17" s="683" t="s">
        <v>2</v>
      </c>
      <c r="E17" s="866">
        <v>1479.6000000000001</v>
      </c>
      <c r="F17" s="850"/>
      <c r="G17" s="496"/>
      <c r="H17" s="496"/>
      <c r="I17" s="496"/>
      <c r="J17" s="496"/>
      <c r="K17" s="841"/>
      <c r="L17" s="321"/>
      <c r="M17" s="496"/>
      <c r="N17" s="496"/>
      <c r="O17" s="496"/>
      <c r="P17" s="841"/>
    </row>
    <row r="18" spans="1:16">
      <c r="A18" s="537">
        <f t="shared" si="2"/>
        <v>4</v>
      </c>
      <c r="B18" s="575" t="s">
        <v>3540</v>
      </c>
      <c r="C18" s="573" t="s">
        <v>3538</v>
      </c>
      <c r="D18" s="683" t="s">
        <v>2</v>
      </c>
      <c r="E18" s="866">
        <v>190.79999999999998</v>
      </c>
      <c r="F18" s="850"/>
      <c r="G18" s="496"/>
      <c r="H18" s="496"/>
      <c r="I18" s="496"/>
      <c r="J18" s="496"/>
      <c r="K18" s="841"/>
      <c r="L18" s="321"/>
      <c r="M18" s="496"/>
      <c r="N18" s="496"/>
      <c r="O18" s="496"/>
      <c r="P18" s="841"/>
    </row>
    <row r="19" spans="1:16">
      <c r="A19" s="537">
        <f t="shared" si="2"/>
        <v>5</v>
      </c>
      <c r="B19" s="1888" t="s">
        <v>4619</v>
      </c>
      <c r="C19" s="573" t="s">
        <v>3545</v>
      </c>
      <c r="D19" s="683" t="s">
        <v>2</v>
      </c>
      <c r="E19" s="866">
        <v>28.8</v>
      </c>
      <c r="F19" s="904"/>
      <c r="G19" s="911"/>
      <c r="H19" s="906"/>
      <c r="I19" s="906"/>
      <c r="J19" s="906"/>
      <c r="K19" s="692"/>
      <c r="L19" s="846"/>
      <c r="M19" s="843"/>
      <c r="N19" s="843"/>
      <c r="O19" s="843"/>
      <c r="P19" s="692"/>
    </row>
    <row r="20" spans="1:16">
      <c r="A20" s="537">
        <f t="shared" si="2"/>
        <v>6</v>
      </c>
      <c r="B20" s="1888" t="s">
        <v>4620</v>
      </c>
      <c r="C20" s="573" t="s">
        <v>3546</v>
      </c>
      <c r="D20" s="683" t="s">
        <v>2</v>
      </c>
      <c r="E20" s="866">
        <v>41.4</v>
      </c>
      <c r="F20" s="904"/>
      <c r="G20" s="911"/>
      <c r="H20" s="906"/>
      <c r="I20" s="906"/>
      <c r="J20" s="906"/>
      <c r="K20" s="692"/>
      <c r="L20" s="846"/>
      <c r="M20" s="843"/>
      <c r="N20" s="843"/>
      <c r="O20" s="843"/>
      <c r="P20" s="692"/>
    </row>
    <row r="21" spans="1:16" s="26" customFormat="1" ht="10.199999999999999">
      <c r="A21" s="871"/>
      <c r="B21" s="575"/>
      <c r="C21" s="562"/>
      <c r="D21" s="539"/>
      <c r="E21" s="562"/>
      <c r="F21" s="849"/>
      <c r="G21" s="838"/>
      <c r="H21" s="839"/>
      <c r="I21" s="839"/>
      <c r="J21" s="839"/>
      <c r="K21" s="840"/>
      <c r="L21" s="845"/>
      <c r="M21" s="839"/>
      <c r="N21" s="839"/>
      <c r="O21" s="839"/>
      <c r="P21" s="840"/>
    </row>
    <row r="22" spans="1:16" s="26" customFormat="1" ht="10.199999999999999">
      <c r="A22" s="871"/>
      <c r="B22" s="575"/>
      <c r="C22" s="873" t="s">
        <v>3139</v>
      </c>
      <c r="D22" s="869" t="s">
        <v>22</v>
      </c>
      <c r="E22" s="865">
        <v>28</v>
      </c>
      <c r="F22" s="849"/>
      <c r="G22" s="838"/>
      <c r="H22" s="839"/>
      <c r="I22" s="839"/>
      <c r="J22" s="839"/>
      <c r="K22" s="840"/>
      <c r="L22" s="845"/>
      <c r="M22" s="839"/>
      <c r="N22" s="839"/>
      <c r="O22" s="839"/>
      <c r="P22" s="840"/>
    </row>
    <row r="23" spans="1:16" ht="20.399999999999999">
      <c r="A23" s="537">
        <f>A20+1</f>
        <v>7</v>
      </c>
      <c r="B23" s="575" t="s">
        <v>3541</v>
      </c>
      <c r="C23" s="587" t="s">
        <v>3544</v>
      </c>
      <c r="D23" s="683" t="s">
        <v>4476</v>
      </c>
      <c r="E23" s="866">
        <v>1892.7999999999997</v>
      </c>
      <c r="F23" s="850"/>
      <c r="G23" s="496"/>
      <c r="H23" s="496"/>
      <c r="I23" s="496"/>
      <c r="J23" s="496"/>
      <c r="K23" s="841"/>
      <c r="L23" s="321"/>
      <c r="M23" s="496"/>
      <c r="N23" s="496"/>
      <c r="O23" s="496"/>
      <c r="P23" s="841"/>
    </row>
    <row r="24" spans="1:16" ht="40.799999999999997">
      <c r="A24" s="537">
        <f t="shared" ref="A24:A28" si="3">A23+1</f>
        <v>8</v>
      </c>
      <c r="B24" s="575" t="s">
        <v>3542</v>
      </c>
      <c r="C24" s="587" t="s">
        <v>3543</v>
      </c>
      <c r="D24" s="683" t="s">
        <v>4476</v>
      </c>
      <c r="E24" s="866">
        <v>417.2</v>
      </c>
      <c r="F24" s="850"/>
      <c r="G24" s="496"/>
      <c r="H24" s="496"/>
      <c r="I24" s="496"/>
      <c r="J24" s="496"/>
      <c r="K24" s="841"/>
      <c r="L24" s="321"/>
      <c r="M24" s="496"/>
      <c r="N24" s="496"/>
      <c r="O24" s="496"/>
      <c r="P24" s="841"/>
    </row>
    <row r="25" spans="1:16" ht="20.399999999999999">
      <c r="A25" s="537">
        <f t="shared" si="3"/>
        <v>9</v>
      </c>
      <c r="B25" s="575" t="s">
        <v>3539</v>
      </c>
      <c r="C25" s="573" t="s">
        <v>3537</v>
      </c>
      <c r="D25" s="683" t="s">
        <v>2</v>
      </c>
      <c r="E25" s="866">
        <v>1797.6000000000001</v>
      </c>
      <c r="F25" s="850"/>
      <c r="G25" s="496"/>
      <c r="H25" s="496"/>
      <c r="I25" s="496"/>
      <c r="J25" s="496"/>
      <c r="K25" s="841"/>
      <c r="L25" s="321"/>
      <c r="M25" s="496"/>
      <c r="N25" s="496"/>
      <c r="O25" s="496"/>
      <c r="P25" s="841"/>
    </row>
    <row r="26" spans="1:16">
      <c r="A26" s="537">
        <f t="shared" si="3"/>
        <v>10</v>
      </c>
      <c r="B26" s="575" t="s">
        <v>3540</v>
      </c>
      <c r="C26" s="573" t="s">
        <v>3538</v>
      </c>
      <c r="D26" s="683" t="s">
        <v>2</v>
      </c>
      <c r="E26" s="866">
        <v>170.79999999999998</v>
      </c>
      <c r="F26" s="850"/>
      <c r="G26" s="496"/>
      <c r="H26" s="496"/>
      <c r="I26" s="496"/>
      <c r="J26" s="496"/>
      <c r="K26" s="841"/>
      <c r="L26" s="321"/>
      <c r="M26" s="496"/>
      <c r="N26" s="496"/>
      <c r="O26" s="496"/>
      <c r="P26" s="841"/>
    </row>
    <row r="27" spans="1:16">
      <c r="A27" s="537">
        <f t="shared" si="3"/>
        <v>11</v>
      </c>
      <c r="B27" s="1888" t="s">
        <v>4619</v>
      </c>
      <c r="C27" s="573" t="s">
        <v>3545</v>
      </c>
      <c r="D27" s="683" t="s">
        <v>2</v>
      </c>
      <c r="E27" s="866">
        <v>44.800000000000004</v>
      </c>
      <c r="F27" s="904"/>
      <c r="G27" s="911"/>
      <c r="H27" s="906"/>
      <c r="I27" s="906"/>
      <c r="J27" s="906"/>
      <c r="K27" s="692"/>
      <c r="L27" s="846"/>
      <c r="M27" s="843"/>
      <c r="N27" s="843"/>
      <c r="O27" s="843"/>
      <c r="P27" s="692"/>
    </row>
    <row r="28" spans="1:16">
      <c r="A28" s="537">
        <f t="shared" si="3"/>
        <v>12</v>
      </c>
      <c r="B28" s="1888" t="s">
        <v>4620</v>
      </c>
      <c r="C28" s="573" t="s">
        <v>3546</v>
      </c>
      <c r="D28" s="683" t="s">
        <v>2</v>
      </c>
      <c r="E28" s="866">
        <v>44.800000000000004</v>
      </c>
      <c r="F28" s="904"/>
      <c r="G28" s="911"/>
      <c r="H28" s="906"/>
      <c r="I28" s="906"/>
      <c r="J28" s="906"/>
      <c r="K28" s="692"/>
      <c r="L28" s="846"/>
      <c r="M28" s="843"/>
      <c r="N28" s="843"/>
      <c r="O28" s="843"/>
      <c r="P28" s="692"/>
    </row>
    <row r="29" spans="1:16">
      <c r="A29" s="537"/>
      <c r="B29" s="869"/>
      <c r="C29" s="587"/>
      <c r="D29" s="683"/>
      <c r="E29" s="866"/>
      <c r="F29" s="679"/>
      <c r="G29" s="531"/>
      <c r="H29" s="549"/>
      <c r="I29" s="549"/>
      <c r="J29" s="531"/>
      <c r="K29" s="550"/>
      <c r="L29" s="847"/>
      <c r="M29" s="549"/>
      <c r="N29" s="549"/>
      <c r="O29" s="549"/>
      <c r="P29" s="550"/>
    </row>
    <row r="30" spans="1:16" s="26" customFormat="1" ht="10.199999999999999">
      <c r="A30" s="871"/>
      <c r="B30" s="575"/>
      <c r="C30" s="873" t="s">
        <v>3138</v>
      </c>
      <c r="D30" s="869" t="s">
        <v>22</v>
      </c>
      <c r="E30" s="865">
        <v>4</v>
      </c>
      <c r="F30" s="849"/>
      <c r="G30" s="838"/>
      <c r="H30" s="839"/>
      <c r="I30" s="839"/>
      <c r="J30" s="839"/>
      <c r="K30" s="840"/>
      <c r="L30" s="845"/>
      <c r="M30" s="839"/>
      <c r="N30" s="839"/>
      <c r="O30" s="839"/>
      <c r="P30" s="840"/>
    </row>
    <row r="31" spans="1:16" ht="20.399999999999999">
      <c r="A31" s="537">
        <f>A28+1</f>
        <v>13</v>
      </c>
      <c r="B31" s="575" t="s">
        <v>3541</v>
      </c>
      <c r="C31" s="587" t="s">
        <v>3544</v>
      </c>
      <c r="D31" s="683" t="s">
        <v>4476</v>
      </c>
      <c r="E31" s="866">
        <v>378.8</v>
      </c>
      <c r="F31" s="850"/>
      <c r="G31" s="496"/>
      <c r="H31" s="496"/>
      <c r="I31" s="496"/>
      <c r="J31" s="496"/>
      <c r="K31" s="841"/>
      <c r="L31" s="321"/>
      <c r="M31" s="496"/>
      <c r="N31" s="496"/>
      <c r="O31" s="496"/>
      <c r="P31" s="841"/>
    </row>
    <row r="32" spans="1:16" ht="40.799999999999997">
      <c r="A32" s="537">
        <f t="shared" ref="A32:A36" si="4">A31+1</f>
        <v>14</v>
      </c>
      <c r="B32" s="575" t="s">
        <v>3542</v>
      </c>
      <c r="C32" s="587" t="s">
        <v>3543</v>
      </c>
      <c r="D32" s="683" t="s">
        <v>4476</v>
      </c>
      <c r="E32" s="866">
        <v>77.599999999999994</v>
      </c>
      <c r="F32" s="850"/>
      <c r="G32" s="496"/>
      <c r="H32" s="496"/>
      <c r="I32" s="496"/>
      <c r="J32" s="496"/>
      <c r="K32" s="841"/>
      <c r="L32" s="321"/>
      <c r="M32" s="496"/>
      <c r="N32" s="496"/>
      <c r="O32" s="496"/>
      <c r="P32" s="841"/>
    </row>
    <row r="33" spans="1:16" ht="20.399999999999999">
      <c r="A33" s="537">
        <f t="shared" si="4"/>
        <v>15</v>
      </c>
      <c r="B33" s="575" t="s">
        <v>3539</v>
      </c>
      <c r="C33" s="573" t="s">
        <v>3537</v>
      </c>
      <c r="D33" s="683" t="s">
        <v>2</v>
      </c>
      <c r="E33" s="866">
        <v>317.2</v>
      </c>
      <c r="F33" s="850"/>
      <c r="G33" s="496"/>
      <c r="H33" s="496"/>
      <c r="I33" s="496"/>
      <c r="J33" s="496"/>
      <c r="K33" s="841"/>
      <c r="L33" s="321"/>
      <c r="M33" s="496"/>
      <c r="N33" s="496"/>
      <c r="O33" s="496"/>
      <c r="P33" s="841"/>
    </row>
    <row r="34" spans="1:16">
      <c r="A34" s="537">
        <f t="shared" si="4"/>
        <v>16</v>
      </c>
      <c r="B34" s="575" t="s">
        <v>3540</v>
      </c>
      <c r="C34" s="573" t="s">
        <v>3538</v>
      </c>
      <c r="D34" s="683" t="s">
        <v>2</v>
      </c>
      <c r="E34" s="866">
        <v>36.799999999999997</v>
      </c>
      <c r="F34" s="850"/>
      <c r="G34" s="496"/>
      <c r="H34" s="496"/>
      <c r="I34" s="496"/>
      <c r="J34" s="496"/>
      <c r="K34" s="841"/>
      <c r="L34" s="321"/>
      <c r="M34" s="496"/>
      <c r="N34" s="496"/>
      <c r="O34" s="496"/>
      <c r="P34" s="841"/>
    </row>
    <row r="35" spans="1:16">
      <c r="A35" s="537">
        <f t="shared" si="4"/>
        <v>17</v>
      </c>
      <c r="B35" s="1888" t="s">
        <v>4619</v>
      </c>
      <c r="C35" s="573" t="s">
        <v>3545</v>
      </c>
      <c r="D35" s="683" t="s">
        <v>2</v>
      </c>
      <c r="E35" s="866">
        <v>9.6</v>
      </c>
      <c r="F35" s="904"/>
      <c r="G35" s="911"/>
      <c r="H35" s="906"/>
      <c r="I35" s="906"/>
      <c r="J35" s="906"/>
      <c r="K35" s="692"/>
      <c r="L35" s="846"/>
      <c r="M35" s="843"/>
      <c r="N35" s="843"/>
      <c r="O35" s="843"/>
      <c r="P35" s="692"/>
    </row>
    <row r="36" spans="1:16">
      <c r="A36" s="537">
        <f t="shared" si="4"/>
        <v>18</v>
      </c>
      <c r="B36" s="1888" t="s">
        <v>4620</v>
      </c>
      <c r="C36" s="573" t="s">
        <v>3546</v>
      </c>
      <c r="D36" s="683" t="s">
        <v>2</v>
      </c>
      <c r="E36" s="866">
        <v>9.6</v>
      </c>
      <c r="F36" s="904"/>
      <c r="G36" s="911"/>
      <c r="H36" s="906"/>
      <c r="I36" s="906"/>
      <c r="J36" s="906"/>
      <c r="K36" s="692"/>
      <c r="L36" s="846"/>
      <c r="M36" s="843"/>
      <c r="N36" s="843"/>
      <c r="O36" s="843"/>
      <c r="P36" s="692"/>
    </row>
    <row r="37" spans="1:16">
      <c r="A37" s="537"/>
      <c r="B37" s="869"/>
      <c r="C37" s="587"/>
      <c r="D37" s="683"/>
      <c r="E37" s="866"/>
      <c r="F37" s="679"/>
      <c r="G37" s="531"/>
      <c r="H37" s="549"/>
      <c r="I37" s="549"/>
      <c r="J37" s="531"/>
      <c r="K37" s="550"/>
      <c r="L37" s="847"/>
      <c r="M37" s="549"/>
      <c r="N37" s="549"/>
      <c r="O37" s="549"/>
      <c r="P37" s="550"/>
    </row>
    <row r="38" spans="1:16" s="12" customFormat="1" ht="10.199999999999999">
      <c r="A38" s="871"/>
      <c r="B38" s="874"/>
      <c r="C38" s="873" t="s">
        <v>3141</v>
      </c>
      <c r="D38" s="869" t="s">
        <v>22</v>
      </c>
      <c r="E38" s="865">
        <v>9</v>
      </c>
      <c r="F38" s="851"/>
      <c r="G38" s="838"/>
      <c r="H38" s="839"/>
      <c r="I38" s="839"/>
      <c r="J38" s="839"/>
      <c r="K38" s="840"/>
      <c r="L38" s="845"/>
      <c r="M38" s="839"/>
      <c r="N38" s="839"/>
      <c r="O38" s="839"/>
      <c r="P38" s="840"/>
    </row>
    <row r="39" spans="1:16" ht="20.399999999999999">
      <c r="A39" s="537">
        <f>A36+1</f>
        <v>19</v>
      </c>
      <c r="B39" s="575" t="s">
        <v>3541</v>
      </c>
      <c r="C39" s="587" t="s">
        <v>3544</v>
      </c>
      <c r="D39" s="683" t="s">
        <v>4476</v>
      </c>
      <c r="E39" s="866">
        <v>687.1</v>
      </c>
      <c r="F39" s="850"/>
      <c r="G39" s="496"/>
      <c r="H39" s="496"/>
      <c r="I39" s="496"/>
      <c r="J39" s="496"/>
      <c r="K39" s="841"/>
      <c r="L39" s="321"/>
      <c r="M39" s="496"/>
      <c r="N39" s="496"/>
      <c r="O39" s="496"/>
      <c r="P39" s="841"/>
    </row>
    <row r="40" spans="1:16" ht="40.799999999999997">
      <c r="A40" s="537">
        <f t="shared" ref="A40:A44" si="5">A39+1</f>
        <v>20</v>
      </c>
      <c r="B40" s="575" t="s">
        <v>3542</v>
      </c>
      <c r="C40" s="587" t="s">
        <v>3543</v>
      </c>
      <c r="D40" s="683" t="s">
        <v>4476</v>
      </c>
      <c r="E40" s="866">
        <v>172.3</v>
      </c>
      <c r="F40" s="850"/>
      <c r="G40" s="496"/>
      <c r="H40" s="496"/>
      <c r="I40" s="496"/>
      <c r="J40" s="496"/>
      <c r="K40" s="841"/>
      <c r="L40" s="321"/>
      <c r="M40" s="496"/>
      <c r="N40" s="496"/>
      <c r="O40" s="496"/>
      <c r="P40" s="841"/>
    </row>
    <row r="41" spans="1:16" ht="20.399999999999999">
      <c r="A41" s="537">
        <f t="shared" si="5"/>
        <v>21</v>
      </c>
      <c r="B41" s="575" t="s">
        <v>3539</v>
      </c>
      <c r="C41" s="573" t="s">
        <v>3537</v>
      </c>
      <c r="D41" s="683" t="s">
        <v>2</v>
      </c>
      <c r="E41" s="866">
        <v>559.1</v>
      </c>
      <c r="F41" s="850"/>
      <c r="G41" s="496"/>
      <c r="H41" s="496"/>
      <c r="I41" s="496"/>
      <c r="J41" s="496"/>
      <c r="K41" s="841"/>
      <c r="L41" s="321"/>
      <c r="M41" s="496"/>
      <c r="N41" s="496"/>
      <c r="O41" s="496"/>
      <c r="P41" s="841"/>
    </row>
    <row r="42" spans="1:16">
      <c r="A42" s="537">
        <f t="shared" si="5"/>
        <v>22</v>
      </c>
      <c r="B42" s="575" t="s">
        <v>3540</v>
      </c>
      <c r="C42" s="573" t="s">
        <v>3538</v>
      </c>
      <c r="D42" s="683" t="s">
        <v>2</v>
      </c>
      <c r="E42" s="866">
        <v>81.900000000000006</v>
      </c>
      <c r="F42" s="850"/>
      <c r="G42" s="496"/>
      <c r="H42" s="496"/>
      <c r="I42" s="496"/>
      <c r="J42" s="496"/>
      <c r="K42" s="841"/>
      <c r="L42" s="321"/>
      <c r="M42" s="496"/>
      <c r="N42" s="496"/>
      <c r="O42" s="496"/>
      <c r="P42" s="841"/>
    </row>
    <row r="43" spans="1:16">
      <c r="A43" s="537">
        <f t="shared" si="5"/>
        <v>23</v>
      </c>
      <c r="B43" s="1888" t="s">
        <v>4619</v>
      </c>
      <c r="C43" s="573" t="s">
        <v>3545</v>
      </c>
      <c r="D43" s="683" t="s">
        <v>2</v>
      </c>
      <c r="E43" s="866">
        <v>16</v>
      </c>
      <c r="F43" s="904"/>
      <c r="G43" s="911"/>
      <c r="H43" s="906"/>
      <c r="I43" s="906"/>
      <c r="J43" s="906"/>
      <c r="K43" s="692"/>
      <c r="L43" s="846"/>
      <c r="M43" s="843"/>
      <c r="N43" s="843"/>
      <c r="O43" s="843"/>
      <c r="P43" s="692"/>
    </row>
    <row r="44" spans="1:16">
      <c r="A44" s="537">
        <f t="shared" si="5"/>
        <v>24</v>
      </c>
      <c r="B44" s="1888" t="s">
        <v>4620</v>
      </c>
      <c r="C44" s="573" t="s">
        <v>3546</v>
      </c>
      <c r="D44" s="683" t="s">
        <v>2</v>
      </c>
      <c r="E44" s="866">
        <v>14.16</v>
      </c>
      <c r="F44" s="904"/>
      <c r="G44" s="911"/>
      <c r="H44" s="906"/>
      <c r="I44" s="906"/>
      <c r="J44" s="906"/>
      <c r="K44" s="692"/>
      <c r="L44" s="846"/>
      <c r="M44" s="843"/>
      <c r="N44" s="843"/>
      <c r="O44" s="843"/>
      <c r="P44" s="692"/>
    </row>
    <row r="45" spans="1:16">
      <c r="A45" s="540"/>
      <c r="B45" s="684"/>
      <c r="C45" s="589"/>
      <c r="D45" s="585"/>
      <c r="E45" s="867"/>
      <c r="F45" s="857"/>
      <c r="G45" s="858"/>
      <c r="H45" s="1480"/>
      <c r="I45" s="859"/>
      <c r="J45" s="1481"/>
      <c r="K45" s="1482"/>
      <c r="L45" s="1483"/>
      <c r="M45" s="860"/>
      <c r="N45" s="860"/>
      <c r="O45" s="860"/>
      <c r="P45" s="861"/>
    </row>
    <row r="46" spans="1:16" s="274" customFormat="1">
      <c r="A46" s="503"/>
      <c r="B46" s="504"/>
      <c r="C46" s="505" t="s">
        <v>29</v>
      </c>
      <c r="D46" s="506"/>
      <c r="E46" s="541"/>
      <c r="F46" s="507"/>
      <c r="G46" s="507"/>
      <c r="H46" s="507"/>
      <c r="I46" s="507"/>
      <c r="J46" s="507"/>
      <c r="K46" s="507"/>
      <c r="L46" s="508">
        <f>SUM($L$13:L45)</f>
        <v>0</v>
      </c>
      <c r="M46" s="508">
        <f>SUM($M$13:M45)</f>
        <v>0</v>
      </c>
      <c r="N46" s="508">
        <f>SUM($N$13:N45)</f>
        <v>0</v>
      </c>
      <c r="O46" s="508">
        <f>SUM($O$13:O45)</f>
        <v>0</v>
      </c>
      <c r="P46" s="509">
        <f>SUM($P$13:P45)</f>
        <v>0</v>
      </c>
    </row>
    <row r="47" spans="1:16">
      <c r="D47" s="291"/>
      <c r="E47" s="291"/>
      <c r="F47" s="291"/>
      <c r="G47" s="291"/>
      <c r="H47" s="291"/>
      <c r="I47" s="291"/>
      <c r="J47" s="291"/>
      <c r="K47" s="36"/>
      <c r="L47" s="36"/>
      <c r="M47" s="37"/>
      <c r="N47" s="37"/>
      <c r="O47" s="37"/>
      <c r="P47" s="37"/>
    </row>
  </sheetData>
  <mergeCells count="1">
    <mergeCell ref="F10:K10"/>
  </mergeCells>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E56C6-187D-46F6-BFEA-573F1001CCBA}">
  <sheetPr>
    <tabColor rgb="FFFFFF00"/>
  </sheetPr>
  <dimension ref="A1:P86"/>
  <sheetViews>
    <sheetView zoomScaleNormal="100" zoomScaleSheetLayoutView="85" workbookViewId="0">
      <selection activeCell="H15" sqref="H15"/>
    </sheetView>
  </sheetViews>
  <sheetFormatPr defaultColWidth="9.109375" defaultRowHeight="13.2"/>
  <cols>
    <col min="1" max="1" width="5" style="11" customWidth="1"/>
    <col min="2" max="2" width="5.77734375" style="12" customWidth="1"/>
    <col min="3" max="3" width="66.5546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109375" style="11" customWidth="1"/>
    <col min="14" max="14" width="12" style="11" customWidth="1"/>
    <col min="15" max="15" width="11.6640625" style="11" customWidth="1"/>
    <col min="16" max="16" width="11.5546875" style="11" customWidth="1"/>
    <col min="17" max="16384" width="9.109375" style="11"/>
  </cols>
  <sheetData>
    <row r="1" spans="1:16">
      <c r="B1" s="7"/>
      <c r="C1" s="8"/>
      <c r="D1" s="8"/>
      <c r="E1" s="8"/>
      <c r="F1" s="9" t="s">
        <v>35</v>
      </c>
      <c r="G1" s="10" t="s">
        <v>3462</v>
      </c>
      <c r="H1" s="9"/>
      <c r="J1" s="8"/>
      <c r="K1" s="8"/>
      <c r="L1" s="8"/>
      <c r="M1" s="8"/>
      <c r="N1" s="8"/>
      <c r="O1" s="8"/>
      <c r="P1" s="8"/>
    </row>
    <row r="2" spans="1:16">
      <c r="B2" s="7"/>
      <c r="C2" s="8"/>
      <c r="D2" s="8"/>
      <c r="E2" s="8"/>
      <c r="F2" s="8" t="s">
        <v>3461</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736"/>
      <c r="B13" s="1815"/>
      <c r="C13" s="761"/>
      <c r="D13" s="1815"/>
      <c r="E13" s="1825"/>
      <c r="F13" s="1821"/>
      <c r="G13" s="711"/>
      <c r="H13" s="709"/>
      <c r="I13" s="709"/>
      <c r="J13" s="709"/>
      <c r="K13" s="712"/>
      <c r="L13" s="723"/>
      <c r="M13" s="709"/>
      <c r="N13" s="709"/>
      <c r="O13" s="709"/>
      <c r="P13" s="712"/>
    </row>
    <row r="14" spans="1:16" s="30" customFormat="1" ht="20.399999999999999">
      <c r="A14" s="645">
        <v>1</v>
      </c>
      <c r="B14" s="1414" t="s">
        <v>2869</v>
      </c>
      <c r="C14" s="1826" t="s">
        <v>3152</v>
      </c>
      <c r="D14" s="659" t="s">
        <v>214</v>
      </c>
      <c r="E14" s="1894">
        <v>1185.9000000000001</v>
      </c>
      <c r="F14" s="1718"/>
      <c r="G14" s="648"/>
      <c r="H14" s="719"/>
      <c r="I14" s="719"/>
      <c r="J14" s="719"/>
      <c r="K14" s="605"/>
      <c r="L14" s="617"/>
      <c r="M14" s="604"/>
      <c r="N14" s="604"/>
      <c r="O14" s="604"/>
      <c r="P14" s="605"/>
    </row>
    <row r="15" spans="1:16" s="30" customFormat="1" ht="20.399999999999999">
      <c r="A15" s="645">
        <f>A14+1</f>
        <v>2</v>
      </c>
      <c r="B15" s="1414" t="s">
        <v>2870</v>
      </c>
      <c r="C15" s="1826" t="s">
        <v>3592</v>
      </c>
      <c r="D15" s="659" t="s">
        <v>214</v>
      </c>
      <c r="E15" s="1849">
        <v>68.94</v>
      </c>
      <c r="F15" s="1893"/>
      <c r="G15" s="875"/>
      <c r="H15" s="875"/>
      <c r="I15" s="875"/>
      <c r="J15" s="875"/>
      <c r="K15" s="876"/>
      <c r="L15" s="877"/>
      <c r="M15" s="875"/>
      <c r="N15" s="875"/>
      <c r="O15" s="875"/>
      <c r="P15" s="876"/>
    </row>
    <row r="16" spans="1:16" s="30" customFormat="1">
      <c r="A16" s="645"/>
      <c r="B16" s="1414"/>
      <c r="C16" s="1826"/>
      <c r="D16" s="659"/>
      <c r="E16" s="1849"/>
      <c r="F16" s="1466"/>
      <c r="G16" s="652"/>
      <c r="H16" s="652"/>
      <c r="I16" s="652"/>
      <c r="J16" s="652"/>
      <c r="K16" s="653"/>
      <c r="L16" s="654"/>
      <c r="M16" s="652"/>
      <c r="N16" s="652"/>
      <c r="O16" s="652"/>
      <c r="P16" s="653"/>
    </row>
    <row r="17" spans="1:16" s="30" customFormat="1" ht="20.399999999999999">
      <c r="A17" s="764"/>
      <c r="B17" s="1414" t="s">
        <v>2871</v>
      </c>
      <c r="C17" s="665" t="s">
        <v>3450</v>
      </c>
      <c r="D17" s="1414" t="s">
        <v>214</v>
      </c>
      <c r="E17" s="1747">
        <v>419.27</v>
      </c>
      <c r="F17" s="1466"/>
      <c r="G17" s="652"/>
      <c r="H17" s="652"/>
      <c r="I17" s="652"/>
      <c r="J17" s="652"/>
      <c r="K17" s="653"/>
      <c r="L17" s="654"/>
      <c r="M17" s="652"/>
      <c r="N17" s="652"/>
      <c r="O17" s="652"/>
      <c r="P17" s="653"/>
    </row>
    <row r="18" spans="1:16" ht="20.399999999999999">
      <c r="A18" s="762">
        <f>A15+1</f>
        <v>3</v>
      </c>
      <c r="B18" s="1414"/>
      <c r="C18" s="1740" t="s">
        <v>3449</v>
      </c>
      <c r="D18" s="659" t="s">
        <v>4473</v>
      </c>
      <c r="E18" s="1749">
        <v>419.27</v>
      </c>
      <c r="F18" s="1479"/>
      <c r="G18" s="717"/>
      <c r="H18" s="717"/>
      <c r="I18" s="717"/>
      <c r="J18" s="717"/>
      <c r="K18" s="718"/>
      <c r="L18" s="322"/>
      <c r="M18" s="717"/>
      <c r="N18" s="717"/>
      <c r="O18" s="717"/>
      <c r="P18" s="718"/>
    </row>
    <row r="19" spans="1:16" ht="20.399999999999999">
      <c r="A19" s="645">
        <f>A18+1</f>
        <v>4</v>
      </c>
      <c r="B19" s="1414"/>
      <c r="C19" s="1740" t="s">
        <v>3155</v>
      </c>
      <c r="D19" s="659" t="s">
        <v>4473</v>
      </c>
      <c r="E19" s="1749">
        <v>419.27</v>
      </c>
      <c r="F19" s="1479"/>
      <c r="G19" s="717"/>
      <c r="H19" s="717"/>
      <c r="I19" s="717"/>
      <c r="J19" s="717"/>
      <c r="K19" s="718"/>
      <c r="L19" s="322"/>
      <c r="M19" s="717"/>
      <c r="N19" s="717"/>
      <c r="O19" s="717"/>
      <c r="P19" s="718"/>
    </row>
    <row r="20" spans="1:16" ht="20.399999999999999">
      <c r="A20" s="645">
        <f>A19+1</f>
        <v>5</v>
      </c>
      <c r="B20" s="1414"/>
      <c r="C20" s="1740" t="s">
        <v>3156</v>
      </c>
      <c r="D20" s="659" t="s">
        <v>4473</v>
      </c>
      <c r="E20" s="1749">
        <v>419.27</v>
      </c>
      <c r="F20" s="1479"/>
      <c r="G20" s="717"/>
      <c r="H20" s="717"/>
      <c r="I20" s="717"/>
      <c r="J20" s="717"/>
      <c r="K20" s="718"/>
      <c r="L20" s="322"/>
      <c r="M20" s="717"/>
      <c r="N20" s="717"/>
      <c r="O20" s="717"/>
      <c r="P20" s="718"/>
    </row>
    <row r="21" spans="1:16">
      <c r="A21" s="645"/>
      <c r="B21" s="1414"/>
      <c r="C21" s="1740"/>
      <c r="D21" s="659"/>
      <c r="E21" s="1749"/>
      <c r="F21" s="1716"/>
      <c r="G21" s="599"/>
      <c r="H21" s="721"/>
      <c r="I21" s="721"/>
      <c r="J21" s="599"/>
      <c r="K21" s="722"/>
      <c r="L21" s="726"/>
      <c r="M21" s="721"/>
      <c r="N21" s="721"/>
      <c r="O21" s="721"/>
      <c r="P21" s="722"/>
    </row>
    <row r="22" spans="1:16" s="30" customFormat="1" ht="20.399999999999999">
      <c r="A22" s="764"/>
      <c r="B22" s="1414" t="s">
        <v>2872</v>
      </c>
      <c r="C22" s="665" t="s">
        <v>2948</v>
      </c>
      <c r="D22" s="1414" t="s">
        <v>214</v>
      </c>
      <c r="E22" s="1747">
        <v>3499.24</v>
      </c>
      <c r="F22" s="1466"/>
      <c r="G22" s="652"/>
      <c r="H22" s="652"/>
      <c r="I22" s="652"/>
      <c r="J22" s="652"/>
      <c r="K22" s="653"/>
      <c r="L22" s="654"/>
      <c r="M22" s="652"/>
      <c r="N22" s="652"/>
      <c r="O22" s="652"/>
      <c r="P22" s="653"/>
    </row>
    <row r="23" spans="1:16" ht="30.6">
      <c r="A23" s="645">
        <f>A20+1</f>
        <v>6</v>
      </c>
      <c r="B23" s="1414"/>
      <c r="C23" s="1740" t="s">
        <v>3153</v>
      </c>
      <c r="D23" s="659" t="s">
        <v>4473</v>
      </c>
      <c r="E23" s="1749">
        <v>3499.24</v>
      </c>
      <c r="F23" s="1718"/>
      <c r="G23" s="648"/>
      <c r="H23" s="719"/>
      <c r="I23" s="719"/>
      <c r="J23" s="603"/>
      <c r="K23" s="605"/>
      <c r="L23" s="617"/>
      <c r="M23" s="604"/>
      <c r="N23" s="604"/>
      <c r="O23" s="604"/>
      <c r="P23" s="605"/>
    </row>
    <row r="24" spans="1:16" ht="20.399999999999999">
      <c r="A24" s="645">
        <f>A23+1</f>
        <v>7</v>
      </c>
      <c r="B24" s="1414"/>
      <c r="C24" s="1740" t="s">
        <v>3154</v>
      </c>
      <c r="D24" s="659" t="s">
        <v>4473</v>
      </c>
      <c r="E24" s="1749">
        <v>3499.24</v>
      </c>
      <c r="F24" s="1718"/>
      <c r="G24" s="648"/>
      <c r="H24" s="719"/>
      <c r="I24" s="719"/>
      <c r="J24" s="603"/>
      <c r="K24" s="605"/>
      <c r="L24" s="617"/>
      <c r="M24" s="604"/>
      <c r="N24" s="604"/>
      <c r="O24" s="604"/>
      <c r="P24" s="605"/>
    </row>
    <row r="25" spans="1:16">
      <c r="A25" s="645"/>
      <c r="B25" s="1414"/>
      <c r="C25" s="1740"/>
      <c r="D25" s="659"/>
      <c r="E25" s="1749"/>
      <c r="F25" s="1716"/>
      <c r="G25" s="599"/>
      <c r="H25" s="721"/>
      <c r="I25" s="721"/>
      <c r="J25" s="599"/>
      <c r="K25" s="722"/>
      <c r="L25" s="726"/>
      <c r="M25" s="721"/>
      <c r="N25" s="721"/>
      <c r="O25" s="721"/>
      <c r="P25" s="722"/>
    </row>
    <row r="26" spans="1:16" s="30" customFormat="1" ht="20.399999999999999">
      <c r="A26" s="645"/>
      <c r="B26" s="1414" t="s">
        <v>2873</v>
      </c>
      <c r="C26" s="665" t="s">
        <v>3163</v>
      </c>
      <c r="D26" s="1414" t="s">
        <v>214</v>
      </c>
      <c r="E26" s="1747">
        <v>1564.22</v>
      </c>
      <c r="F26" s="1837"/>
      <c r="G26" s="652"/>
      <c r="H26" s="652"/>
      <c r="I26" s="652"/>
      <c r="J26" s="652"/>
      <c r="K26" s="653"/>
      <c r="L26" s="654"/>
      <c r="M26" s="652"/>
      <c r="N26" s="652"/>
      <c r="O26" s="652"/>
      <c r="P26" s="653"/>
    </row>
    <row r="27" spans="1:16" ht="30.6">
      <c r="A27" s="645">
        <f>A24+1</f>
        <v>8</v>
      </c>
      <c r="B27" s="1414"/>
      <c r="C27" s="1740" t="s">
        <v>3161</v>
      </c>
      <c r="D27" s="659" t="s">
        <v>4473</v>
      </c>
      <c r="E27" s="1749">
        <v>1564.22</v>
      </c>
      <c r="F27" s="1718"/>
      <c r="G27" s="648"/>
      <c r="H27" s="719"/>
      <c r="I27" s="719"/>
      <c r="J27" s="603"/>
      <c r="K27" s="605"/>
      <c r="L27" s="617"/>
      <c r="M27" s="604"/>
      <c r="N27" s="604"/>
      <c r="O27" s="604"/>
      <c r="P27" s="605"/>
    </row>
    <row r="28" spans="1:16" ht="20.399999999999999">
      <c r="A28" s="645">
        <f>A27+1</f>
        <v>9</v>
      </c>
      <c r="B28" s="1414"/>
      <c r="C28" s="1740" t="s">
        <v>3154</v>
      </c>
      <c r="D28" s="659" t="s">
        <v>4473</v>
      </c>
      <c r="E28" s="1749">
        <v>1564.22</v>
      </c>
      <c r="F28" s="1718"/>
      <c r="G28" s="648"/>
      <c r="H28" s="719"/>
      <c r="I28" s="719"/>
      <c r="J28" s="603"/>
      <c r="K28" s="605"/>
      <c r="L28" s="617"/>
      <c r="M28" s="604"/>
      <c r="N28" s="604"/>
      <c r="O28" s="604"/>
      <c r="P28" s="605"/>
    </row>
    <row r="29" spans="1:16">
      <c r="A29" s="645"/>
      <c r="B29" s="1414"/>
      <c r="C29" s="1740"/>
      <c r="D29" s="659"/>
      <c r="E29" s="1749"/>
      <c r="F29" s="1716"/>
      <c r="G29" s="599"/>
      <c r="H29" s="721"/>
      <c r="I29" s="721"/>
      <c r="J29" s="599"/>
      <c r="K29" s="722"/>
      <c r="L29" s="726"/>
      <c r="M29" s="721"/>
      <c r="N29" s="721"/>
      <c r="O29" s="721"/>
      <c r="P29" s="722"/>
    </row>
    <row r="30" spans="1:16" s="30" customFormat="1" ht="20.399999999999999">
      <c r="A30" s="645"/>
      <c r="B30" s="1414" t="s">
        <v>2874</v>
      </c>
      <c r="C30" s="665" t="s">
        <v>3164</v>
      </c>
      <c r="D30" s="1414" t="s">
        <v>214</v>
      </c>
      <c r="E30" s="1747">
        <v>1033.02</v>
      </c>
      <c r="F30" s="1837"/>
      <c r="G30" s="652"/>
      <c r="H30" s="652"/>
      <c r="I30" s="652"/>
      <c r="J30" s="652"/>
      <c r="K30" s="653"/>
      <c r="L30" s="654"/>
      <c r="M30" s="652"/>
      <c r="N30" s="652"/>
      <c r="O30" s="652"/>
      <c r="P30" s="653"/>
    </row>
    <row r="31" spans="1:16" ht="30.6">
      <c r="A31" s="645">
        <f>A28+1</f>
        <v>10</v>
      </c>
      <c r="B31" s="1414"/>
      <c r="C31" s="1740" t="s">
        <v>3161</v>
      </c>
      <c r="D31" s="659" t="s">
        <v>4473</v>
      </c>
      <c r="E31" s="1749">
        <v>1033.02</v>
      </c>
      <c r="F31" s="1718"/>
      <c r="G31" s="648"/>
      <c r="H31" s="719"/>
      <c r="I31" s="719"/>
      <c r="J31" s="603"/>
      <c r="K31" s="605"/>
      <c r="L31" s="617"/>
      <c r="M31" s="604"/>
      <c r="N31" s="604"/>
      <c r="O31" s="604"/>
      <c r="P31" s="605"/>
    </row>
    <row r="32" spans="1:16" ht="20.399999999999999">
      <c r="A32" s="645">
        <f>A31+1</f>
        <v>11</v>
      </c>
      <c r="B32" s="1414"/>
      <c r="C32" s="1740" t="s">
        <v>3154</v>
      </c>
      <c r="D32" s="659" t="s">
        <v>4473</v>
      </c>
      <c r="E32" s="1749">
        <v>1033.02</v>
      </c>
      <c r="F32" s="1718"/>
      <c r="G32" s="648"/>
      <c r="H32" s="719"/>
      <c r="I32" s="719"/>
      <c r="J32" s="603"/>
      <c r="K32" s="605"/>
      <c r="L32" s="617"/>
      <c r="M32" s="604"/>
      <c r="N32" s="604"/>
      <c r="O32" s="604"/>
      <c r="P32" s="605"/>
    </row>
    <row r="33" spans="1:16">
      <c r="A33" s="645"/>
      <c r="B33" s="1414"/>
      <c r="C33" s="1740"/>
      <c r="D33" s="659"/>
      <c r="E33" s="1749"/>
      <c r="F33" s="1716"/>
      <c r="G33" s="599"/>
      <c r="H33" s="721"/>
      <c r="I33" s="721"/>
      <c r="J33" s="599"/>
      <c r="K33" s="722"/>
      <c r="L33" s="726"/>
      <c r="M33" s="721"/>
      <c r="N33" s="721"/>
      <c r="O33" s="721"/>
      <c r="P33" s="722"/>
    </row>
    <row r="34" spans="1:16" s="30" customFormat="1" ht="20.399999999999999">
      <c r="A34" s="645"/>
      <c r="B34" s="1414" t="s">
        <v>2875</v>
      </c>
      <c r="C34" s="665" t="s">
        <v>3162</v>
      </c>
      <c r="D34" s="1414" t="s">
        <v>214</v>
      </c>
      <c r="E34" s="1747">
        <v>41.87</v>
      </c>
      <c r="F34" s="1837"/>
      <c r="G34" s="652"/>
      <c r="H34" s="652"/>
      <c r="I34" s="652"/>
      <c r="J34" s="652"/>
      <c r="K34" s="653"/>
      <c r="L34" s="654"/>
      <c r="M34" s="652"/>
      <c r="N34" s="652"/>
      <c r="O34" s="652"/>
      <c r="P34" s="653"/>
    </row>
    <row r="35" spans="1:16" ht="30.6">
      <c r="A35" s="645">
        <f>A32+1</f>
        <v>12</v>
      </c>
      <c r="B35" s="1414"/>
      <c r="C35" s="1740" t="s">
        <v>3161</v>
      </c>
      <c r="D35" s="659" t="s">
        <v>4473</v>
      </c>
      <c r="E35" s="1749">
        <v>41.87</v>
      </c>
      <c r="F35" s="1718"/>
      <c r="G35" s="648"/>
      <c r="H35" s="719"/>
      <c r="I35" s="719"/>
      <c r="J35" s="603"/>
      <c r="K35" s="605"/>
      <c r="L35" s="617"/>
      <c r="M35" s="604"/>
      <c r="N35" s="604"/>
      <c r="O35" s="604"/>
      <c r="P35" s="605"/>
    </row>
    <row r="36" spans="1:16">
      <c r="A36" s="645">
        <f>A35+1</f>
        <v>13</v>
      </c>
      <c r="B36" s="1414"/>
      <c r="C36" s="1740" t="s">
        <v>3157</v>
      </c>
      <c r="D36" s="659" t="s">
        <v>4473</v>
      </c>
      <c r="E36" s="1749">
        <v>41.87</v>
      </c>
      <c r="F36" s="1718"/>
      <c r="G36" s="648"/>
      <c r="H36" s="719"/>
      <c r="I36" s="719"/>
      <c r="J36" s="719"/>
      <c r="K36" s="605"/>
      <c r="L36" s="617"/>
      <c r="M36" s="604"/>
      <c r="N36" s="604"/>
      <c r="O36" s="604"/>
      <c r="P36" s="605"/>
    </row>
    <row r="37" spans="1:16" ht="20.399999999999999">
      <c r="A37" s="645">
        <f>A36+1</f>
        <v>14</v>
      </c>
      <c r="B37" s="1414"/>
      <c r="C37" s="1740" t="s">
        <v>3154</v>
      </c>
      <c r="D37" s="659" t="s">
        <v>4473</v>
      </c>
      <c r="E37" s="1749">
        <v>41.87</v>
      </c>
      <c r="F37" s="1718"/>
      <c r="G37" s="648"/>
      <c r="H37" s="719"/>
      <c r="I37" s="719"/>
      <c r="J37" s="603"/>
      <c r="K37" s="605"/>
      <c r="L37" s="617"/>
      <c r="M37" s="604"/>
      <c r="N37" s="604"/>
      <c r="O37" s="604"/>
      <c r="P37" s="605"/>
    </row>
    <row r="38" spans="1:16">
      <c r="A38" s="645"/>
      <c r="B38" s="1414"/>
      <c r="C38" s="1740"/>
      <c r="D38" s="659"/>
      <c r="E38" s="1749"/>
      <c r="F38" s="1716"/>
      <c r="G38" s="599"/>
      <c r="H38" s="721"/>
      <c r="I38" s="721"/>
      <c r="J38" s="599"/>
      <c r="K38" s="722"/>
      <c r="L38" s="726"/>
      <c r="M38" s="721"/>
      <c r="N38" s="721"/>
      <c r="O38" s="721"/>
      <c r="P38" s="722"/>
    </row>
    <row r="39" spans="1:16" s="30" customFormat="1" ht="20.399999999999999">
      <c r="A39" s="645"/>
      <c r="B39" s="1414" t="s">
        <v>2876</v>
      </c>
      <c r="C39" s="665" t="s">
        <v>2877</v>
      </c>
      <c r="D39" s="1414" t="s">
        <v>214</v>
      </c>
      <c r="E39" s="1747">
        <v>713.23</v>
      </c>
      <c r="F39" s="1466"/>
      <c r="G39" s="652"/>
      <c r="H39" s="652"/>
      <c r="I39" s="652"/>
      <c r="J39" s="652"/>
      <c r="K39" s="653"/>
      <c r="L39" s="654"/>
      <c r="M39" s="652"/>
      <c r="N39" s="652"/>
      <c r="O39" s="652"/>
      <c r="P39" s="653"/>
    </row>
    <row r="40" spans="1:16" ht="30.6">
      <c r="A40" s="645">
        <f>A37+1</f>
        <v>15</v>
      </c>
      <c r="B40" s="1414"/>
      <c r="C40" s="1740" t="s">
        <v>3161</v>
      </c>
      <c r="D40" s="659" t="s">
        <v>4473</v>
      </c>
      <c r="E40" s="1749">
        <v>713.23</v>
      </c>
      <c r="F40" s="1718"/>
      <c r="G40" s="648"/>
      <c r="H40" s="719"/>
      <c r="I40" s="719"/>
      <c r="J40" s="603"/>
      <c r="K40" s="605"/>
      <c r="L40" s="617"/>
      <c r="M40" s="604"/>
      <c r="N40" s="604"/>
      <c r="O40" s="604"/>
      <c r="P40" s="605"/>
    </row>
    <row r="41" spans="1:16" ht="20.399999999999999">
      <c r="A41" s="645">
        <f>A40+1</f>
        <v>16</v>
      </c>
      <c r="B41" s="1414"/>
      <c r="C41" s="1740" t="s">
        <v>3158</v>
      </c>
      <c r="D41" s="659" t="s">
        <v>4473</v>
      </c>
      <c r="E41" s="1749">
        <v>713.23</v>
      </c>
      <c r="F41" s="1718"/>
      <c r="G41" s="648"/>
      <c r="H41" s="719"/>
      <c r="I41" s="719"/>
      <c r="J41" s="603"/>
      <c r="K41" s="605"/>
      <c r="L41" s="617"/>
      <c r="M41" s="604"/>
      <c r="N41" s="604"/>
      <c r="O41" s="604"/>
      <c r="P41" s="605"/>
    </row>
    <row r="42" spans="1:16">
      <c r="A42" s="645"/>
      <c r="B42" s="1414"/>
      <c r="C42" s="1740"/>
      <c r="D42" s="659"/>
      <c r="E42" s="1749"/>
      <c r="F42" s="1716"/>
      <c r="G42" s="599"/>
      <c r="H42" s="721"/>
      <c r="I42" s="721"/>
      <c r="J42" s="599"/>
      <c r="K42" s="722"/>
      <c r="L42" s="726"/>
      <c r="M42" s="721"/>
      <c r="N42" s="721"/>
      <c r="O42" s="721"/>
      <c r="P42" s="722"/>
    </row>
    <row r="43" spans="1:16" s="30" customFormat="1" ht="20.399999999999999">
      <c r="A43" s="645"/>
      <c r="B43" s="1414" t="s">
        <v>2878</v>
      </c>
      <c r="C43" s="665" t="s">
        <v>3159</v>
      </c>
      <c r="D43" s="1414" t="s">
        <v>214</v>
      </c>
      <c r="E43" s="1747">
        <v>25.68</v>
      </c>
      <c r="F43" s="1466"/>
      <c r="G43" s="652"/>
      <c r="H43" s="652"/>
      <c r="I43" s="652"/>
      <c r="J43" s="652"/>
      <c r="K43" s="653"/>
      <c r="L43" s="654"/>
      <c r="M43" s="652"/>
      <c r="N43" s="652"/>
      <c r="O43" s="652"/>
      <c r="P43" s="653"/>
    </row>
    <row r="44" spans="1:16" ht="30.6">
      <c r="A44" s="645">
        <f>A41+1</f>
        <v>17</v>
      </c>
      <c r="B44" s="1414"/>
      <c r="C44" s="1740" t="s">
        <v>3161</v>
      </c>
      <c r="D44" s="659" t="s">
        <v>4473</v>
      </c>
      <c r="E44" s="1749">
        <v>25.68</v>
      </c>
      <c r="F44" s="1718"/>
      <c r="G44" s="648"/>
      <c r="H44" s="719"/>
      <c r="I44" s="719"/>
      <c r="J44" s="603"/>
      <c r="K44" s="605"/>
      <c r="L44" s="617"/>
      <c r="M44" s="604"/>
      <c r="N44" s="604"/>
      <c r="O44" s="604"/>
      <c r="P44" s="605"/>
    </row>
    <row r="45" spans="1:16" ht="20.399999999999999">
      <c r="A45" s="645">
        <f>A44+1</f>
        <v>18</v>
      </c>
      <c r="B45" s="1414"/>
      <c r="C45" s="1740" t="s">
        <v>3160</v>
      </c>
      <c r="D45" s="659" t="s">
        <v>4473</v>
      </c>
      <c r="E45" s="1749">
        <v>25.68</v>
      </c>
      <c r="F45" s="1718"/>
      <c r="G45" s="648"/>
      <c r="H45" s="719"/>
      <c r="I45" s="719"/>
      <c r="J45" s="603"/>
      <c r="K45" s="605"/>
      <c r="L45" s="617"/>
      <c r="M45" s="604"/>
      <c r="N45" s="604"/>
      <c r="O45" s="604"/>
      <c r="P45" s="605"/>
    </row>
    <row r="46" spans="1:16">
      <c r="A46" s="645"/>
      <c r="B46" s="1414"/>
      <c r="C46" s="1740"/>
      <c r="D46" s="659"/>
      <c r="E46" s="1749"/>
      <c r="F46" s="1716"/>
      <c r="G46" s="599"/>
      <c r="H46" s="721"/>
      <c r="I46" s="721"/>
      <c r="J46" s="599"/>
      <c r="K46" s="722"/>
      <c r="L46" s="726"/>
      <c r="M46" s="721"/>
      <c r="N46" s="721"/>
      <c r="O46" s="721"/>
      <c r="P46" s="722"/>
    </row>
    <row r="47" spans="1:16" s="30" customFormat="1" ht="20.399999999999999">
      <c r="A47" s="645"/>
      <c r="B47" s="1414" t="s">
        <v>2879</v>
      </c>
      <c r="C47" s="665" t="s">
        <v>2880</v>
      </c>
      <c r="D47" s="1414" t="s">
        <v>214</v>
      </c>
      <c r="E47" s="1751">
        <v>151.16</v>
      </c>
      <c r="F47" s="1466"/>
      <c r="G47" s="652"/>
      <c r="H47" s="652"/>
      <c r="I47" s="652"/>
      <c r="J47" s="652"/>
      <c r="K47" s="653"/>
      <c r="L47" s="654"/>
      <c r="M47" s="652"/>
      <c r="N47" s="652"/>
      <c r="O47" s="652"/>
      <c r="P47" s="653"/>
    </row>
    <row r="48" spans="1:16" ht="30.6">
      <c r="A48" s="645">
        <f>A45+1</f>
        <v>19</v>
      </c>
      <c r="B48" s="1414"/>
      <c r="C48" s="1740" t="s">
        <v>3166</v>
      </c>
      <c r="D48" s="659" t="s">
        <v>4473</v>
      </c>
      <c r="E48" s="1748">
        <v>151.16</v>
      </c>
      <c r="F48" s="1718"/>
      <c r="G48" s="648"/>
      <c r="H48" s="719"/>
      <c r="I48" s="719"/>
      <c r="J48" s="603"/>
      <c r="K48" s="605"/>
      <c r="L48" s="617"/>
      <c r="M48" s="604"/>
      <c r="N48" s="604"/>
      <c r="O48" s="604"/>
      <c r="P48" s="605"/>
    </row>
    <row r="49" spans="1:16" ht="20.399999999999999">
      <c r="A49" s="645">
        <f>A48+1</f>
        <v>20</v>
      </c>
      <c r="B49" s="1414"/>
      <c r="C49" s="1740" t="s">
        <v>3167</v>
      </c>
      <c r="D49" s="659" t="s">
        <v>4473</v>
      </c>
      <c r="E49" s="1748">
        <v>151.16</v>
      </c>
      <c r="F49" s="1718"/>
      <c r="G49" s="648"/>
      <c r="H49" s="719"/>
      <c r="I49" s="719"/>
      <c r="J49" s="603"/>
      <c r="K49" s="605"/>
      <c r="L49" s="617"/>
      <c r="M49" s="604"/>
      <c r="N49" s="604"/>
      <c r="O49" s="604"/>
      <c r="P49" s="605"/>
    </row>
    <row r="50" spans="1:16" s="30" customFormat="1" ht="30.6">
      <c r="A50" s="645">
        <f t="shared" ref="A50:A52" si="2">A49+1</f>
        <v>21</v>
      </c>
      <c r="B50" s="659" t="s">
        <v>2881</v>
      </c>
      <c r="C50" s="1826" t="s">
        <v>3172</v>
      </c>
      <c r="D50" s="659" t="s">
        <v>214</v>
      </c>
      <c r="E50" s="1849">
        <v>1754.28</v>
      </c>
      <c r="F50" s="1718"/>
      <c r="G50" s="648"/>
      <c r="H50" s="719"/>
      <c r="I50" s="719"/>
      <c r="J50" s="603"/>
      <c r="K50" s="605"/>
      <c r="L50" s="617"/>
      <c r="M50" s="604"/>
      <c r="N50" s="604"/>
      <c r="O50" s="604"/>
      <c r="P50" s="605"/>
    </row>
    <row r="51" spans="1:16" s="30" customFormat="1" ht="30.6">
      <c r="A51" s="645">
        <f t="shared" si="2"/>
        <v>22</v>
      </c>
      <c r="B51" s="659" t="s">
        <v>2882</v>
      </c>
      <c r="C51" s="1826" t="s">
        <v>3168</v>
      </c>
      <c r="D51" s="659" t="s">
        <v>214</v>
      </c>
      <c r="E51" s="1849">
        <v>762.81</v>
      </c>
      <c r="F51" s="1718"/>
      <c r="G51" s="648"/>
      <c r="H51" s="719"/>
      <c r="I51" s="719"/>
      <c r="J51" s="603"/>
      <c r="K51" s="605"/>
      <c r="L51" s="617"/>
      <c r="M51" s="604"/>
      <c r="N51" s="604"/>
      <c r="O51" s="604"/>
      <c r="P51" s="605"/>
    </row>
    <row r="52" spans="1:16" s="30" customFormat="1" ht="40.799999999999997">
      <c r="A52" s="645">
        <f t="shared" si="2"/>
        <v>23</v>
      </c>
      <c r="B52" s="659" t="s">
        <v>2883</v>
      </c>
      <c r="C52" s="1826" t="s">
        <v>3169</v>
      </c>
      <c r="D52" s="659" t="s">
        <v>214</v>
      </c>
      <c r="E52" s="1849">
        <v>177.45</v>
      </c>
      <c r="F52" s="1718"/>
      <c r="G52" s="648"/>
      <c r="H52" s="719"/>
      <c r="I52" s="719"/>
      <c r="J52" s="603"/>
      <c r="K52" s="605"/>
      <c r="L52" s="617"/>
      <c r="M52" s="604"/>
      <c r="N52" s="604"/>
      <c r="O52" s="604"/>
      <c r="P52" s="605"/>
    </row>
    <row r="53" spans="1:16" s="30" customFormat="1" ht="40.799999999999997">
      <c r="A53" s="645">
        <f t="shared" ref="A53:A56" si="3">A52+1</f>
        <v>24</v>
      </c>
      <c r="B53" s="659" t="s">
        <v>2884</v>
      </c>
      <c r="C53" s="1826" t="s">
        <v>3170</v>
      </c>
      <c r="D53" s="659" t="s">
        <v>214</v>
      </c>
      <c r="E53" s="1894">
        <v>149.63999999999999</v>
      </c>
      <c r="F53" s="1718"/>
      <c r="G53" s="648"/>
      <c r="H53" s="719"/>
      <c r="I53" s="719"/>
      <c r="J53" s="603"/>
      <c r="K53" s="605"/>
      <c r="L53" s="617"/>
      <c r="M53" s="604"/>
      <c r="N53" s="604"/>
      <c r="O53" s="604"/>
      <c r="P53" s="605"/>
    </row>
    <row r="54" spans="1:16" s="30" customFormat="1" ht="20.399999999999999">
      <c r="A54" s="645">
        <f t="shared" si="3"/>
        <v>25</v>
      </c>
      <c r="B54" s="659" t="s">
        <v>2885</v>
      </c>
      <c r="C54" s="1826" t="s">
        <v>3152</v>
      </c>
      <c r="D54" s="659" t="s">
        <v>214</v>
      </c>
      <c r="E54" s="1849">
        <v>131.6</v>
      </c>
      <c r="F54" s="1718"/>
      <c r="G54" s="648"/>
      <c r="H54" s="719"/>
      <c r="I54" s="719"/>
      <c r="J54" s="603"/>
      <c r="K54" s="605"/>
      <c r="L54" s="617"/>
      <c r="M54" s="604"/>
      <c r="N54" s="604"/>
      <c r="O54" s="604"/>
      <c r="P54" s="605"/>
    </row>
    <row r="55" spans="1:16" s="30" customFormat="1" ht="30.6">
      <c r="A55" s="645">
        <f t="shared" si="3"/>
        <v>26</v>
      </c>
      <c r="B55" s="659" t="s">
        <v>2886</v>
      </c>
      <c r="C55" s="1826" t="s">
        <v>3171</v>
      </c>
      <c r="D55" s="659" t="s">
        <v>214</v>
      </c>
      <c r="E55" s="1849">
        <v>155</v>
      </c>
      <c r="F55" s="1718"/>
      <c r="G55" s="648"/>
      <c r="H55" s="719"/>
      <c r="I55" s="719"/>
      <c r="J55" s="603"/>
      <c r="K55" s="605"/>
      <c r="L55" s="617"/>
      <c r="M55" s="604"/>
      <c r="N55" s="604"/>
      <c r="O55" s="604"/>
      <c r="P55" s="605"/>
    </row>
    <row r="56" spans="1:16" s="30" customFormat="1" ht="40.799999999999997">
      <c r="A56" s="645">
        <f t="shared" si="3"/>
        <v>27</v>
      </c>
      <c r="B56" s="659" t="s">
        <v>2887</v>
      </c>
      <c r="C56" s="1826" t="s">
        <v>3169</v>
      </c>
      <c r="D56" s="659" t="s">
        <v>214</v>
      </c>
      <c r="E56" s="1849">
        <v>32.1</v>
      </c>
      <c r="F56" s="1718"/>
      <c r="G56" s="648"/>
      <c r="H56" s="719"/>
      <c r="I56" s="719"/>
      <c r="J56" s="603"/>
      <c r="K56" s="605"/>
      <c r="L56" s="617"/>
      <c r="M56" s="604"/>
      <c r="N56" s="604"/>
      <c r="O56" s="604"/>
      <c r="P56" s="605"/>
    </row>
    <row r="57" spans="1:16" s="30" customFormat="1">
      <c r="A57" s="645"/>
      <c r="B57" s="659"/>
      <c r="C57" s="1826"/>
      <c r="D57" s="659"/>
      <c r="E57" s="1849"/>
      <c r="F57" s="1466"/>
      <c r="G57" s="652"/>
      <c r="H57" s="652"/>
      <c r="I57" s="652"/>
      <c r="J57" s="652"/>
      <c r="K57" s="653"/>
      <c r="L57" s="654"/>
      <c r="M57" s="652"/>
      <c r="N57" s="652"/>
      <c r="O57" s="652"/>
      <c r="P57" s="653"/>
    </row>
    <row r="58" spans="1:16" s="30" customFormat="1" ht="20.399999999999999">
      <c r="A58" s="645"/>
      <c r="B58" s="1414" t="s">
        <v>2849</v>
      </c>
      <c r="C58" s="665" t="s">
        <v>3165</v>
      </c>
      <c r="D58" s="1414" t="s">
        <v>214</v>
      </c>
      <c r="E58" s="1751">
        <v>446.86</v>
      </c>
      <c r="F58" s="1466"/>
      <c r="G58" s="652"/>
      <c r="H58" s="652"/>
      <c r="I58" s="652"/>
      <c r="J58" s="652"/>
      <c r="K58" s="653"/>
      <c r="L58" s="654"/>
      <c r="M58" s="652"/>
      <c r="N58" s="652"/>
      <c r="O58" s="652"/>
      <c r="P58" s="653"/>
    </row>
    <row r="59" spans="1:16" ht="30.6">
      <c r="A59" s="645">
        <f>A55+1</f>
        <v>27</v>
      </c>
      <c r="B59" s="1414"/>
      <c r="C59" s="1740" t="s">
        <v>3153</v>
      </c>
      <c r="D59" s="659" t="s">
        <v>4473</v>
      </c>
      <c r="E59" s="1748">
        <v>446.86</v>
      </c>
      <c r="F59" s="1718"/>
      <c r="G59" s="648"/>
      <c r="H59" s="719"/>
      <c r="I59" s="719"/>
      <c r="J59" s="603"/>
      <c r="K59" s="605"/>
      <c r="L59" s="617"/>
      <c r="M59" s="604"/>
      <c r="N59" s="604"/>
      <c r="O59" s="604"/>
      <c r="P59" s="605"/>
    </row>
    <row r="60" spans="1:16" ht="20.399999999999999">
      <c r="A60" s="645">
        <f>A59+1</f>
        <v>28</v>
      </c>
      <c r="B60" s="1414"/>
      <c r="C60" s="1740" t="s">
        <v>3154</v>
      </c>
      <c r="D60" s="659" t="s">
        <v>4473</v>
      </c>
      <c r="E60" s="1748">
        <v>446.86</v>
      </c>
      <c r="F60" s="1718"/>
      <c r="G60" s="648"/>
      <c r="H60" s="719"/>
      <c r="I60" s="719"/>
      <c r="J60" s="603"/>
      <c r="K60" s="605"/>
      <c r="L60" s="617"/>
      <c r="M60" s="604"/>
      <c r="N60" s="604"/>
      <c r="O60" s="604"/>
      <c r="P60" s="605"/>
    </row>
    <row r="61" spans="1:16">
      <c r="A61" s="645"/>
      <c r="B61" s="1414"/>
      <c r="C61" s="1740"/>
      <c r="D61" s="659"/>
      <c r="E61" s="1748"/>
      <c r="F61" s="1718"/>
      <c r="G61" s="648"/>
      <c r="H61" s="719"/>
      <c r="I61" s="719"/>
      <c r="J61" s="603"/>
      <c r="K61" s="605"/>
      <c r="L61" s="1426"/>
      <c r="M61" s="604"/>
      <c r="N61" s="604"/>
      <c r="O61" s="604"/>
      <c r="P61" s="605"/>
    </row>
    <row r="62" spans="1:16" ht="20.399999999999999">
      <c r="A62" s="1436"/>
      <c r="B62" s="1890" t="s">
        <v>4621</v>
      </c>
      <c r="C62" s="1891" t="s">
        <v>4622</v>
      </c>
      <c r="D62" s="1890" t="s">
        <v>214</v>
      </c>
      <c r="E62" s="1751">
        <v>6.1</v>
      </c>
      <c r="F62" s="1718"/>
      <c r="G62" s="648"/>
      <c r="H62" s="719"/>
      <c r="I62" s="719"/>
      <c r="J62" s="603"/>
      <c r="K62" s="605"/>
      <c r="L62" s="1426"/>
      <c r="M62" s="604"/>
      <c r="N62" s="604"/>
      <c r="O62" s="604"/>
      <c r="P62" s="605"/>
    </row>
    <row r="63" spans="1:16" ht="30.6">
      <c r="A63" s="1931" t="s">
        <v>4651</v>
      </c>
      <c r="B63" s="1890"/>
      <c r="C63" s="1741" t="s">
        <v>3161</v>
      </c>
      <c r="D63" s="1879" t="s">
        <v>4473</v>
      </c>
      <c r="E63" s="1748">
        <v>6.1</v>
      </c>
      <c r="F63" s="1718"/>
      <c r="G63" s="648"/>
      <c r="H63" s="719"/>
      <c r="I63" s="719"/>
      <c r="J63" s="603"/>
      <c r="K63" s="605"/>
      <c r="L63" s="1426"/>
      <c r="M63" s="604"/>
      <c r="N63" s="604"/>
      <c r="O63" s="604"/>
      <c r="P63" s="605"/>
    </row>
    <row r="64" spans="1:16" ht="20.399999999999999">
      <c r="A64" s="1931" t="s">
        <v>4652</v>
      </c>
      <c r="B64" s="1890"/>
      <c r="C64" s="1741" t="s">
        <v>3154</v>
      </c>
      <c r="D64" s="1879" t="s">
        <v>4473</v>
      </c>
      <c r="E64" s="1748">
        <v>6.1</v>
      </c>
      <c r="F64" s="1718"/>
      <c r="G64" s="648"/>
      <c r="H64" s="719"/>
      <c r="I64" s="719"/>
      <c r="J64" s="603"/>
      <c r="K64" s="605"/>
      <c r="L64" s="1426"/>
      <c r="M64" s="604"/>
      <c r="N64" s="604"/>
      <c r="O64" s="604"/>
      <c r="P64" s="605"/>
    </row>
    <row r="65" spans="1:16">
      <c r="A65" s="645"/>
      <c r="B65" s="1414"/>
      <c r="C65" s="1740"/>
      <c r="D65" s="659"/>
      <c r="E65" s="1749"/>
      <c r="F65" s="1716"/>
      <c r="G65" s="599"/>
      <c r="H65" s="721"/>
      <c r="I65" s="721"/>
      <c r="J65" s="599"/>
      <c r="K65" s="722"/>
      <c r="L65" s="726"/>
      <c r="M65" s="721"/>
      <c r="N65" s="721"/>
      <c r="O65" s="721"/>
      <c r="P65" s="722"/>
    </row>
    <row r="66" spans="1:16" s="30" customFormat="1" ht="20.399999999999999">
      <c r="A66" s="645"/>
      <c r="B66" s="1414" t="s">
        <v>2850</v>
      </c>
      <c r="C66" s="665" t="s">
        <v>3162</v>
      </c>
      <c r="D66" s="1414" t="s">
        <v>214</v>
      </c>
      <c r="E66" s="1747">
        <v>60.33</v>
      </c>
      <c r="F66" s="1466"/>
      <c r="G66" s="652"/>
      <c r="H66" s="652"/>
      <c r="I66" s="652"/>
      <c r="J66" s="652"/>
      <c r="K66" s="653"/>
      <c r="L66" s="654"/>
      <c r="M66" s="652"/>
      <c r="N66" s="652"/>
      <c r="O66" s="652"/>
      <c r="P66" s="653"/>
    </row>
    <row r="67" spans="1:16" ht="30.6">
      <c r="A67" s="645">
        <f>A60+1</f>
        <v>29</v>
      </c>
      <c r="B67" s="1414"/>
      <c r="C67" s="1740" t="s">
        <v>3161</v>
      </c>
      <c r="D67" s="659" t="s">
        <v>4473</v>
      </c>
      <c r="E67" s="1749">
        <v>60.33</v>
      </c>
      <c r="F67" s="1718"/>
      <c r="G67" s="648"/>
      <c r="H67" s="719"/>
      <c r="I67" s="719"/>
      <c r="J67" s="603"/>
      <c r="K67" s="605"/>
      <c r="L67" s="617"/>
      <c r="M67" s="604"/>
      <c r="N67" s="604"/>
      <c r="O67" s="604"/>
      <c r="P67" s="605"/>
    </row>
    <row r="68" spans="1:16">
      <c r="A68" s="645">
        <f>A67+1</f>
        <v>30</v>
      </c>
      <c r="B68" s="1414"/>
      <c r="C68" s="1740" t="s">
        <v>3157</v>
      </c>
      <c r="D68" s="659" t="s">
        <v>4473</v>
      </c>
      <c r="E68" s="1749">
        <v>60.33</v>
      </c>
      <c r="F68" s="1718"/>
      <c r="G68" s="648"/>
      <c r="H68" s="719"/>
      <c r="I68" s="719"/>
      <c r="J68" s="719"/>
      <c r="K68" s="605"/>
      <c r="L68" s="617"/>
      <c r="M68" s="604"/>
      <c r="N68" s="604"/>
      <c r="O68" s="604"/>
      <c r="P68" s="605"/>
    </row>
    <row r="69" spans="1:16" ht="20.399999999999999">
      <c r="A69" s="645">
        <f>A68+1</f>
        <v>31</v>
      </c>
      <c r="B69" s="1414"/>
      <c r="C69" s="1740" t="s">
        <v>3154</v>
      </c>
      <c r="D69" s="659" t="s">
        <v>4473</v>
      </c>
      <c r="E69" s="1749">
        <v>60.33</v>
      </c>
      <c r="F69" s="1718"/>
      <c r="G69" s="648"/>
      <c r="H69" s="719"/>
      <c r="I69" s="719"/>
      <c r="J69" s="603"/>
      <c r="K69" s="605"/>
      <c r="L69" s="617"/>
      <c r="M69" s="604"/>
      <c r="N69" s="604"/>
      <c r="O69" s="604"/>
      <c r="P69" s="605"/>
    </row>
    <row r="70" spans="1:16">
      <c r="A70" s="645"/>
      <c r="B70" s="1414"/>
      <c r="C70" s="1740"/>
      <c r="D70" s="659"/>
      <c r="E70" s="1749"/>
      <c r="F70" s="1716"/>
      <c r="G70" s="599"/>
      <c r="H70" s="721"/>
      <c r="I70" s="721"/>
      <c r="J70" s="599"/>
      <c r="K70" s="722"/>
      <c r="L70" s="726"/>
      <c r="M70" s="721"/>
      <c r="N70" s="721"/>
      <c r="O70" s="721"/>
      <c r="P70" s="722"/>
    </row>
    <row r="71" spans="1:16" s="30" customFormat="1" ht="20.399999999999999">
      <c r="A71" s="645"/>
      <c r="B71" s="1414" t="s">
        <v>2851</v>
      </c>
      <c r="C71" s="665" t="s">
        <v>2877</v>
      </c>
      <c r="D71" s="1414" t="s">
        <v>214</v>
      </c>
      <c r="E71" s="1747">
        <v>26.12</v>
      </c>
      <c r="F71" s="1466"/>
      <c r="G71" s="652"/>
      <c r="H71" s="652"/>
      <c r="I71" s="652"/>
      <c r="J71" s="652"/>
      <c r="K71" s="653"/>
      <c r="L71" s="654"/>
      <c r="M71" s="652"/>
      <c r="N71" s="652"/>
      <c r="O71" s="652"/>
      <c r="P71" s="653"/>
    </row>
    <row r="72" spans="1:16" ht="30.6">
      <c r="A72" s="645">
        <f>A69+1</f>
        <v>32</v>
      </c>
      <c r="B72" s="1414"/>
      <c r="C72" s="1740" t="s">
        <v>3161</v>
      </c>
      <c r="D72" s="659" t="s">
        <v>4473</v>
      </c>
      <c r="E72" s="1749">
        <v>26.12</v>
      </c>
      <c r="F72" s="1718"/>
      <c r="G72" s="648"/>
      <c r="H72" s="719"/>
      <c r="I72" s="719"/>
      <c r="J72" s="603"/>
      <c r="K72" s="605"/>
      <c r="L72" s="617"/>
      <c r="M72" s="604"/>
      <c r="N72" s="604"/>
      <c r="O72" s="604"/>
      <c r="P72" s="605"/>
    </row>
    <row r="73" spans="1:16" ht="20.399999999999999">
      <c r="A73" s="645">
        <f>A72+1</f>
        <v>33</v>
      </c>
      <c r="B73" s="1414"/>
      <c r="C73" s="1740" t="s">
        <v>3160</v>
      </c>
      <c r="D73" s="659" t="s">
        <v>4473</v>
      </c>
      <c r="E73" s="1749">
        <v>26.12</v>
      </c>
      <c r="F73" s="1718"/>
      <c r="G73" s="648"/>
      <c r="H73" s="719"/>
      <c r="I73" s="719"/>
      <c r="J73" s="603"/>
      <c r="K73" s="605"/>
      <c r="L73" s="617"/>
      <c r="M73" s="604"/>
      <c r="N73" s="604"/>
      <c r="O73" s="604"/>
      <c r="P73" s="605"/>
    </row>
    <row r="74" spans="1:16">
      <c r="A74" s="1889"/>
      <c r="B74" s="822"/>
      <c r="C74" s="1892"/>
      <c r="D74" s="1374"/>
      <c r="E74" s="1895"/>
      <c r="F74" s="1729"/>
      <c r="G74" s="1484"/>
      <c r="H74" s="1485"/>
      <c r="I74" s="1485"/>
      <c r="J74" s="1486"/>
      <c r="K74" s="1487"/>
      <c r="L74" s="827"/>
      <c r="M74" s="1488"/>
      <c r="N74" s="1488"/>
      <c r="O74" s="1488"/>
      <c r="P74" s="1487"/>
    </row>
    <row r="75" spans="1:16" ht="20.399999999999999">
      <c r="A75" s="1932"/>
      <c r="B75" s="1890" t="s">
        <v>4623</v>
      </c>
      <c r="C75" s="1891" t="s">
        <v>4624</v>
      </c>
      <c r="D75" s="1890" t="s">
        <v>214</v>
      </c>
      <c r="E75" s="1751">
        <v>13.46</v>
      </c>
      <c r="F75" s="1729"/>
      <c r="G75" s="1484"/>
      <c r="H75" s="1485"/>
      <c r="I75" s="1485"/>
      <c r="J75" s="1486"/>
      <c r="K75" s="1487"/>
      <c r="L75" s="827"/>
      <c r="M75" s="1488"/>
      <c r="N75" s="1488"/>
      <c r="O75" s="1488"/>
      <c r="P75" s="1487"/>
    </row>
    <row r="76" spans="1:16" ht="30.6">
      <c r="A76" s="1933" t="s">
        <v>4739</v>
      </c>
      <c r="B76" s="1890"/>
      <c r="C76" s="1741" t="s">
        <v>3166</v>
      </c>
      <c r="D76" s="1879" t="s">
        <v>4473</v>
      </c>
      <c r="E76" s="1748">
        <v>13.46</v>
      </c>
      <c r="F76" s="1729"/>
      <c r="G76" s="1484"/>
      <c r="H76" s="1485"/>
      <c r="I76" s="1485"/>
      <c r="J76" s="1486"/>
      <c r="K76" s="1487"/>
      <c r="L76" s="827"/>
      <c r="M76" s="1488"/>
      <c r="N76" s="1488"/>
      <c r="O76" s="1488"/>
      <c r="P76" s="1487"/>
    </row>
    <row r="77" spans="1:16" ht="20.399999999999999">
      <c r="A77" s="1933" t="s">
        <v>4740</v>
      </c>
      <c r="B77" s="1890"/>
      <c r="C77" s="1741" t="s">
        <v>4625</v>
      </c>
      <c r="D77" s="1879" t="s">
        <v>4473</v>
      </c>
      <c r="E77" s="1748">
        <v>13.46</v>
      </c>
      <c r="F77" s="1729"/>
      <c r="G77" s="1484"/>
      <c r="H77" s="1485"/>
      <c r="I77" s="1485"/>
      <c r="J77" s="1486"/>
      <c r="K77" s="1487"/>
      <c r="L77" s="827"/>
      <c r="M77" s="1488"/>
      <c r="N77" s="1488"/>
      <c r="O77" s="1488"/>
      <c r="P77" s="1487"/>
    </row>
    <row r="78" spans="1:16" s="30" customFormat="1">
      <c r="A78" s="646"/>
      <c r="B78" s="1875"/>
      <c r="C78" s="1742"/>
      <c r="D78" s="1744"/>
      <c r="E78" s="1752"/>
      <c r="F78" s="1746"/>
      <c r="G78" s="625"/>
      <c r="H78" s="802"/>
      <c r="I78" s="627"/>
      <c r="J78" s="627"/>
      <c r="K78" s="628"/>
      <c r="L78" s="619"/>
      <c r="M78" s="612"/>
      <c r="N78" s="612"/>
      <c r="O78" s="612"/>
      <c r="P78" s="613"/>
    </row>
    <row r="79" spans="1:16" s="274" customFormat="1">
      <c r="A79" s="490"/>
      <c r="B79" s="491"/>
      <c r="C79" s="492" t="s">
        <v>29</v>
      </c>
      <c r="D79" s="493"/>
      <c r="E79" s="614"/>
      <c r="F79" s="521"/>
      <c r="G79" s="521"/>
      <c r="H79" s="521"/>
      <c r="I79" s="521"/>
      <c r="J79" s="521"/>
      <c r="K79" s="521"/>
      <c r="L79" s="524">
        <f>SUM($L$13:L78)</f>
        <v>0</v>
      </c>
      <c r="M79" s="524">
        <f>SUM($M$13:M78)</f>
        <v>0</v>
      </c>
      <c r="N79" s="524">
        <f>SUM($N$13:N78)</f>
        <v>0</v>
      </c>
      <c r="O79" s="524">
        <f>SUM($O$13:O78)</f>
        <v>0</v>
      </c>
      <c r="P79" s="525">
        <f>SUM($P$13:P78)</f>
        <v>0</v>
      </c>
    </row>
    <row r="86" spans="9:9">
      <c r="I86" s="14"/>
    </row>
  </sheetData>
  <autoFilter ref="A12:P73" xr:uid="{DDFE56C6-187D-46F6-BFEA-573F1001CCBA}"/>
  <mergeCells count="1">
    <mergeCell ref="F10:K10"/>
  </mergeCells>
  <phoneticPr fontId="40" type="noConversion"/>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729D-33F2-4278-B0E6-6E5CBB4FA83E}">
  <sheetPr>
    <tabColor rgb="FFFFFF00"/>
  </sheetPr>
  <dimension ref="A1:P29"/>
  <sheetViews>
    <sheetView zoomScaleNormal="100" zoomScaleSheetLayoutView="85" workbookViewId="0">
      <selection activeCell="R1" sqref="R1:S1048576"/>
    </sheetView>
  </sheetViews>
  <sheetFormatPr defaultColWidth="9.109375" defaultRowHeight="13.2"/>
  <cols>
    <col min="1" max="1" width="5" style="11" customWidth="1"/>
    <col min="2" max="2" width="6" style="12" bestFit="1" customWidth="1"/>
    <col min="3" max="3" width="66.5546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109375" style="11" customWidth="1"/>
    <col min="14" max="14" width="12" style="11" customWidth="1"/>
    <col min="15" max="15" width="11.6640625" style="11" customWidth="1"/>
    <col min="16" max="16" width="11.5546875" style="11" customWidth="1"/>
    <col min="17" max="16384" width="9.109375" style="11"/>
  </cols>
  <sheetData>
    <row r="1" spans="1:16">
      <c r="B1" s="7"/>
      <c r="C1" s="8"/>
      <c r="D1" s="8"/>
      <c r="E1" s="8"/>
      <c r="F1" s="9" t="s">
        <v>35</v>
      </c>
      <c r="G1" s="10" t="s">
        <v>3459</v>
      </c>
      <c r="H1" s="9"/>
      <c r="J1" s="8"/>
      <c r="K1" s="8"/>
      <c r="L1" s="8"/>
      <c r="M1" s="8"/>
      <c r="N1" s="8"/>
      <c r="O1" s="8"/>
      <c r="P1" s="8"/>
    </row>
    <row r="2" spans="1:16">
      <c r="B2" s="7"/>
      <c r="C2" s="8"/>
      <c r="D2" s="8"/>
      <c r="E2" s="8"/>
      <c r="F2" s="8" t="s">
        <v>3586</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68"/>
      <c r="B13" s="1897"/>
      <c r="C13" s="1898"/>
      <c r="D13" s="1897"/>
      <c r="E13" s="1906"/>
      <c r="F13" s="1903"/>
      <c r="G13" s="834"/>
      <c r="H13" s="833"/>
      <c r="I13" s="833"/>
      <c r="J13" s="833"/>
      <c r="K13" s="835"/>
      <c r="L13" s="844"/>
      <c r="M13" s="833"/>
      <c r="N13" s="833"/>
      <c r="O13" s="833"/>
      <c r="P13" s="835"/>
    </row>
    <row r="14" spans="1:16" ht="20.399999999999999">
      <c r="A14" s="575">
        <v>1</v>
      </c>
      <c r="B14" s="898" t="s">
        <v>3474</v>
      </c>
      <c r="C14" s="1899" t="s">
        <v>3452</v>
      </c>
      <c r="D14" s="682" t="s">
        <v>4476</v>
      </c>
      <c r="E14" s="1907">
        <v>1226.52</v>
      </c>
      <c r="F14" s="1730"/>
      <c r="G14" s="496"/>
      <c r="H14" s="496"/>
      <c r="I14" s="496"/>
      <c r="J14" s="496"/>
      <c r="K14" s="841"/>
      <c r="L14" s="678"/>
      <c r="M14" s="673"/>
      <c r="N14" s="673"/>
      <c r="O14" s="673"/>
      <c r="P14" s="676"/>
    </row>
    <row r="15" spans="1:16">
      <c r="A15" s="575">
        <f t="shared" ref="A15:A17" si="2">A14+1</f>
        <v>2</v>
      </c>
      <c r="B15" s="898" t="s">
        <v>3474</v>
      </c>
      <c r="C15" s="1899" t="s">
        <v>3589</v>
      </c>
      <c r="D15" s="682" t="s">
        <v>4476</v>
      </c>
      <c r="E15" s="1907">
        <v>1226.52</v>
      </c>
      <c r="F15" s="1730"/>
      <c r="G15" s="496"/>
      <c r="H15" s="496"/>
      <c r="I15" s="496"/>
      <c r="J15" s="496"/>
      <c r="K15" s="841"/>
      <c r="L15" s="678"/>
      <c r="M15" s="673"/>
      <c r="N15" s="673"/>
      <c r="O15" s="673"/>
      <c r="P15" s="676"/>
    </row>
    <row r="16" spans="1:16" ht="20.399999999999999">
      <c r="A16" s="575">
        <f t="shared" si="2"/>
        <v>3</v>
      </c>
      <c r="B16" s="898" t="s">
        <v>3587</v>
      </c>
      <c r="C16" s="1899" t="s">
        <v>3588</v>
      </c>
      <c r="D16" s="682" t="s">
        <v>4476</v>
      </c>
      <c r="E16" s="1907">
        <v>526</v>
      </c>
      <c r="F16" s="1730"/>
      <c r="G16" s="496"/>
      <c r="H16" s="496"/>
      <c r="I16" s="496"/>
      <c r="J16" s="496"/>
      <c r="K16" s="841"/>
      <c r="L16" s="678"/>
      <c r="M16" s="673"/>
      <c r="N16" s="673"/>
      <c r="O16" s="673"/>
      <c r="P16" s="676"/>
    </row>
    <row r="17" spans="1:16" ht="20.399999999999999">
      <c r="A17" s="575">
        <f t="shared" si="2"/>
        <v>4</v>
      </c>
      <c r="B17" s="898" t="s">
        <v>3587</v>
      </c>
      <c r="C17" s="1899" t="s">
        <v>3590</v>
      </c>
      <c r="D17" s="682" t="s">
        <v>4476</v>
      </c>
      <c r="E17" s="1907">
        <v>526</v>
      </c>
      <c r="F17" s="1730"/>
      <c r="G17" s="496"/>
      <c r="H17" s="496"/>
      <c r="I17" s="496"/>
      <c r="J17" s="496"/>
      <c r="K17" s="841"/>
      <c r="L17" s="678"/>
      <c r="M17" s="673"/>
      <c r="N17" s="673"/>
      <c r="O17" s="673"/>
      <c r="P17" s="676"/>
    </row>
    <row r="18" spans="1:16" ht="20.399999999999999">
      <c r="A18" s="1896">
        <v>5</v>
      </c>
      <c r="B18" s="1873" t="s">
        <v>4626</v>
      </c>
      <c r="C18" s="1900" t="s">
        <v>4627</v>
      </c>
      <c r="D18" s="1833" t="s">
        <v>4476</v>
      </c>
      <c r="E18" s="1908">
        <v>2574.41</v>
      </c>
      <c r="F18" s="1730"/>
      <c r="G18" s="496"/>
      <c r="H18" s="496"/>
      <c r="I18" s="496"/>
      <c r="J18" s="496"/>
      <c r="K18" s="841"/>
      <c r="L18" s="1489"/>
      <c r="M18" s="673"/>
      <c r="N18" s="673"/>
      <c r="O18" s="673"/>
      <c r="P18" s="676"/>
    </row>
    <row r="19" spans="1:16">
      <c r="A19" s="1896">
        <v>6</v>
      </c>
      <c r="B19" s="1873" t="s">
        <v>4628</v>
      </c>
      <c r="C19" s="1900" t="s">
        <v>4629</v>
      </c>
      <c r="D19" s="1833" t="s">
        <v>4476</v>
      </c>
      <c r="E19" s="1908">
        <v>853.06</v>
      </c>
      <c r="F19" s="1730"/>
      <c r="G19" s="496"/>
      <c r="H19" s="496"/>
      <c r="I19" s="496"/>
      <c r="J19" s="496"/>
      <c r="K19" s="841"/>
      <c r="L19" s="1489"/>
      <c r="M19" s="673"/>
      <c r="N19" s="673"/>
      <c r="O19" s="673"/>
      <c r="P19" s="676"/>
    </row>
    <row r="20" spans="1:16" s="26" customFormat="1" ht="10.199999999999999">
      <c r="A20" s="874"/>
      <c r="B20" s="898"/>
      <c r="C20" s="539"/>
      <c r="D20" s="562"/>
      <c r="E20" s="539"/>
      <c r="F20" s="1904"/>
      <c r="G20" s="838"/>
      <c r="H20" s="839"/>
      <c r="I20" s="839"/>
      <c r="J20" s="839"/>
      <c r="K20" s="840"/>
      <c r="L20" s="845"/>
      <c r="M20" s="839"/>
      <c r="N20" s="839"/>
      <c r="O20" s="839"/>
      <c r="P20" s="840"/>
    </row>
    <row r="21" spans="1:16" s="30" customFormat="1">
      <c r="A21" s="1167"/>
      <c r="B21" s="1778"/>
      <c r="C21" s="1901"/>
      <c r="D21" s="1902"/>
      <c r="E21" s="1909"/>
      <c r="F21" s="1905"/>
      <c r="G21" s="579"/>
      <c r="H21" s="854"/>
      <c r="I21" s="855"/>
      <c r="J21" s="855"/>
      <c r="K21" s="879"/>
      <c r="L21" s="878"/>
      <c r="M21" s="860"/>
      <c r="N21" s="860"/>
      <c r="O21" s="860"/>
      <c r="P21" s="861"/>
    </row>
    <row r="22" spans="1:16" s="274" customFormat="1">
      <c r="A22" s="503"/>
      <c r="B22" s="504"/>
      <c r="C22" s="505" t="s">
        <v>29</v>
      </c>
      <c r="D22" s="506"/>
      <c r="E22" s="541"/>
      <c r="F22" s="507"/>
      <c r="G22" s="507"/>
      <c r="H22" s="507"/>
      <c r="I22" s="507"/>
      <c r="J22" s="507"/>
      <c r="K22" s="507"/>
      <c r="L22" s="508">
        <f>SUM($L$13:L21)</f>
        <v>0</v>
      </c>
      <c r="M22" s="508">
        <f>SUM($M$13:M21)</f>
        <v>0</v>
      </c>
      <c r="N22" s="508">
        <f>SUM($N$13:N21)</f>
        <v>0</v>
      </c>
      <c r="O22" s="508">
        <f>SUM($O$13:O21)</f>
        <v>0</v>
      </c>
      <c r="P22" s="509">
        <f>SUM($P$13:P21)</f>
        <v>0</v>
      </c>
    </row>
    <row r="29" spans="1:16">
      <c r="I29" s="14"/>
    </row>
  </sheetData>
  <autoFilter ref="A12:P13" xr:uid="{DDFE56C6-187D-46F6-BFEA-573F1001CCBA}"/>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5526-538E-4F9E-A125-9CD29972F568}">
  <dimension ref="A1:P45"/>
  <sheetViews>
    <sheetView zoomScaleNormal="100" zoomScaleSheetLayoutView="85" workbookViewId="0">
      <selection activeCell="M22" sqref="M22"/>
    </sheetView>
  </sheetViews>
  <sheetFormatPr defaultColWidth="9.109375" defaultRowHeight="13.2"/>
  <cols>
    <col min="1" max="1" width="5" style="11" customWidth="1"/>
    <col min="2" max="2" width="6" style="12" bestFit="1" customWidth="1"/>
    <col min="3" max="3" width="66.5546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109375" style="11" customWidth="1"/>
    <col min="14" max="14" width="12" style="11" customWidth="1"/>
    <col min="15" max="15" width="11.6640625" style="11" customWidth="1"/>
    <col min="16" max="16" width="11.5546875" style="11" customWidth="1"/>
    <col min="17" max="16384" width="9.109375" style="11"/>
  </cols>
  <sheetData>
    <row r="1" spans="1:16">
      <c r="B1" s="7"/>
      <c r="C1" s="8"/>
      <c r="D1" s="8"/>
      <c r="E1" s="8"/>
      <c r="F1" s="9" t="s">
        <v>35</v>
      </c>
      <c r="G1" s="10" t="s">
        <v>3584</v>
      </c>
      <c r="H1" s="9"/>
      <c r="J1" s="8"/>
      <c r="K1" s="8"/>
      <c r="L1" s="8"/>
      <c r="M1" s="8"/>
      <c r="N1" s="8"/>
      <c r="O1" s="8"/>
      <c r="P1" s="8"/>
    </row>
    <row r="2" spans="1:16">
      <c r="B2" s="7"/>
      <c r="C2" s="8"/>
      <c r="D2" s="8"/>
      <c r="E2" s="8"/>
      <c r="F2" s="8" t="s">
        <v>3460</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32"/>
      <c r="B13" s="833"/>
      <c r="C13" s="862"/>
      <c r="D13" s="868"/>
      <c r="E13" s="864"/>
      <c r="F13" s="848"/>
      <c r="G13" s="834"/>
      <c r="H13" s="833"/>
      <c r="I13" s="833"/>
      <c r="J13" s="833"/>
      <c r="K13" s="835"/>
      <c r="L13" s="844"/>
      <c r="M13" s="833"/>
      <c r="N13" s="833"/>
      <c r="O13" s="833"/>
      <c r="P13" s="835"/>
    </row>
    <row r="14" spans="1:16" s="26" customFormat="1" ht="10.199999999999999">
      <c r="A14" s="836"/>
      <c r="B14" s="547"/>
      <c r="C14" s="863" t="s">
        <v>3140</v>
      </c>
      <c r="D14" s="869" t="s">
        <v>22</v>
      </c>
      <c r="E14" s="865">
        <v>36</v>
      </c>
      <c r="F14" s="849"/>
      <c r="G14" s="838"/>
      <c r="H14" s="839"/>
      <c r="I14" s="839"/>
      <c r="J14" s="839"/>
      <c r="K14" s="840"/>
      <c r="L14" s="845"/>
      <c r="M14" s="839"/>
      <c r="N14" s="839"/>
      <c r="O14" s="839"/>
      <c r="P14" s="840"/>
    </row>
    <row r="15" spans="1:16" ht="20.399999999999999">
      <c r="A15" s="530">
        <f>A14+1</f>
        <v>1</v>
      </c>
      <c r="B15" s="547" t="s">
        <v>3474</v>
      </c>
      <c r="C15" s="581" t="s">
        <v>3452</v>
      </c>
      <c r="D15" s="683" t="s">
        <v>4476</v>
      </c>
      <c r="E15" s="866">
        <v>1172.8799999999999</v>
      </c>
      <c r="F15" s="850"/>
      <c r="G15" s="496"/>
      <c r="H15" s="496"/>
      <c r="I15" s="496"/>
      <c r="J15" s="496"/>
      <c r="K15" s="841"/>
      <c r="L15" s="678"/>
      <c r="M15" s="673"/>
      <c r="N15" s="673"/>
      <c r="O15" s="673"/>
      <c r="P15" s="676"/>
    </row>
    <row r="16" spans="1:16" ht="20.399999999999999">
      <c r="A16" s="530">
        <f t="shared" ref="A16:A18" si="2">A15+1</f>
        <v>2</v>
      </c>
      <c r="B16" s="547" t="s">
        <v>3474</v>
      </c>
      <c r="C16" s="581" t="s">
        <v>3472</v>
      </c>
      <c r="D16" s="683" t="s">
        <v>4476</v>
      </c>
      <c r="E16" s="866">
        <v>1172.8799999999999</v>
      </c>
      <c r="F16" s="850"/>
      <c r="G16" s="496"/>
      <c r="H16" s="496"/>
      <c r="I16" s="496"/>
      <c r="J16" s="496"/>
      <c r="K16" s="841"/>
      <c r="L16" s="678"/>
      <c r="M16" s="673"/>
      <c r="N16" s="673"/>
      <c r="O16" s="673"/>
      <c r="P16" s="676"/>
    </row>
    <row r="17" spans="1:16" ht="20.399999999999999">
      <c r="A17" s="530">
        <f t="shared" si="2"/>
        <v>3</v>
      </c>
      <c r="B17" s="547" t="s">
        <v>3475</v>
      </c>
      <c r="C17" s="581" t="s">
        <v>3476</v>
      </c>
      <c r="D17" s="683" t="s">
        <v>4476</v>
      </c>
      <c r="E17" s="866">
        <v>189.35999999999999</v>
      </c>
      <c r="F17" s="850"/>
      <c r="G17" s="496"/>
      <c r="H17" s="496"/>
      <c r="I17" s="496"/>
      <c r="J17" s="496"/>
      <c r="K17" s="841"/>
      <c r="L17" s="678"/>
      <c r="M17" s="673"/>
      <c r="N17" s="673"/>
      <c r="O17" s="673"/>
      <c r="P17" s="676"/>
    </row>
    <row r="18" spans="1:16" ht="20.399999999999999">
      <c r="A18" s="530">
        <f t="shared" si="2"/>
        <v>4</v>
      </c>
      <c r="B18" s="547" t="s">
        <v>3475</v>
      </c>
      <c r="C18" s="581" t="s">
        <v>3473</v>
      </c>
      <c r="D18" s="683" t="s">
        <v>4476</v>
      </c>
      <c r="E18" s="866">
        <v>189.35999999999999</v>
      </c>
      <c r="F18" s="850"/>
      <c r="G18" s="496"/>
      <c r="H18" s="496"/>
      <c r="I18" s="496"/>
      <c r="J18" s="496"/>
      <c r="K18" s="841"/>
      <c r="L18" s="678"/>
      <c r="M18" s="673"/>
      <c r="N18" s="673"/>
      <c r="O18" s="673"/>
      <c r="P18" s="676"/>
    </row>
    <row r="19" spans="1:16" s="26" customFormat="1" ht="10.199999999999999">
      <c r="A19" s="836"/>
      <c r="B19" s="547"/>
      <c r="C19" s="532"/>
      <c r="D19" s="539"/>
      <c r="E19" s="562"/>
      <c r="F19" s="849"/>
      <c r="G19" s="838"/>
      <c r="H19" s="839"/>
      <c r="I19" s="839"/>
      <c r="J19" s="839"/>
      <c r="K19" s="840"/>
      <c r="L19" s="845"/>
      <c r="M19" s="839"/>
      <c r="N19" s="839"/>
      <c r="O19" s="839"/>
      <c r="P19" s="840"/>
    </row>
    <row r="20" spans="1:16" s="26" customFormat="1" ht="10.199999999999999">
      <c r="A20" s="836"/>
      <c r="B20" s="547"/>
      <c r="C20" s="863" t="s">
        <v>3139</v>
      </c>
      <c r="D20" s="869" t="s">
        <v>22</v>
      </c>
      <c r="E20" s="865">
        <v>28</v>
      </c>
      <c r="F20" s="849"/>
      <c r="G20" s="838"/>
      <c r="H20" s="839"/>
      <c r="I20" s="839"/>
      <c r="J20" s="839"/>
      <c r="K20" s="840"/>
      <c r="L20" s="845"/>
      <c r="M20" s="839"/>
      <c r="N20" s="839"/>
      <c r="O20" s="839"/>
      <c r="P20" s="840"/>
    </row>
    <row r="21" spans="1:16" ht="20.399999999999999">
      <c r="A21" s="530">
        <f>A18+1</f>
        <v>5</v>
      </c>
      <c r="B21" s="547" t="s">
        <v>3474</v>
      </c>
      <c r="C21" s="581" t="s">
        <v>3452</v>
      </c>
      <c r="D21" s="683" t="s">
        <v>4476</v>
      </c>
      <c r="E21" s="866">
        <v>2034.2000000000003</v>
      </c>
      <c r="F21" s="850"/>
      <c r="G21" s="496"/>
      <c r="H21" s="496"/>
      <c r="I21" s="496"/>
      <c r="J21" s="496"/>
      <c r="K21" s="841"/>
      <c r="L21" s="678"/>
      <c r="M21" s="673"/>
      <c r="N21" s="673"/>
      <c r="O21" s="673"/>
      <c r="P21" s="676"/>
    </row>
    <row r="22" spans="1:16" ht="20.399999999999999">
      <c r="A22" s="530">
        <f t="shared" ref="A22:A24" si="3">A21+1</f>
        <v>6</v>
      </c>
      <c r="B22" s="547" t="s">
        <v>3474</v>
      </c>
      <c r="C22" s="581" t="s">
        <v>3472</v>
      </c>
      <c r="D22" s="683" t="s">
        <v>4476</v>
      </c>
      <c r="E22" s="866">
        <v>2034.2000000000003</v>
      </c>
      <c r="F22" s="850"/>
      <c r="G22" s="496"/>
      <c r="H22" s="496"/>
      <c r="I22" s="496"/>
      <c r="J22" s="496"/>
      <c r="K22" s="841"/>
      <c r="L22" s="678"/>
      <c r="M22" s="673"/>
      <c r="N22" s="673"/>
      <c r="O22" s="673"/>
      <c r="P22" s="676"/>
    </row>
    <row r="23" spans="1:16" ht="20.399999999999999">
      <c r="A23" s="530">
        <f t="shared" si="3"/>
        <v>7</v>
      </c>
      <c r="B23" s="547" t="s">
        <v>3475</v>
      </c>
      <c r="C23" s="581" t="s">
        <v>3476</v>
      </c>
      <c r="D23" s="683" t="s">
        <v>4476</v>
      </c>
      <c r="E23" s="866">
        <v>299.88</v>
      </c>
      <c r="F23" s="850"/>
      <c r="G23" s="496"/>
      <c r="H23" s="496"/>
      <c r="I23" s="496"/>
      <c r="J23" s="496"/>
      <c r="K23" s="841"/>
      <c r="L23" s="678"/>
      <c r="M23" s="673"/>
      <c r="N23" s="673"/>
      <c r="O23" s="673"/>
      <c r="P23" s="676"/>
    </row>
    <row r="24" spans="1:16" ht="20.399999999999999">
      <c r="A24" s="530">
        <f t="shared" si="3"/>
        <v>8</v>
      </c>
      <c r="B24" s="547" t="s">
        <v>3475</v>
      </c>
      <c r="C24" s="581" t="s">
        <v>3473</v>
      </c>
      <c r="D24" s="683" t="s">
        <v>4476</v>
      </c>
      <c r="E24" s="866">
        <v>299.88</v>
      </c>
      <c r="F24" s="850"/>
      <c r="G24" s="496"/>
      <c r="H24" s="496"/>
      <c r="I24" s="496"/>
      <c r="J24" s="496"/>
      <c r="K24" s="841"/>
      <c r="L24" s="678"/>
      <c r="M24" s="673"/>
      <c r="N24" s="673"/>
      <c r="O24" s="673"/>
      <c r="P24" s="676"/>
    </row>
    <row r="25" spans="1:16">
      <c r="A25" s="530"/>
      <c r="B25" s="837"/>
      <c r="C25" s="581"/>
      <c r="D25" s="683"/>
      <c r="E25" s="866"/>
      <c r="F25" s="679"/>
      <c r="G25" s="531"/>
      <c r="H25" s="549"/>
      <c r="I25" s="549"/>
      <c r="J25" s="531"/>
      <c r="K25" s="550"/>
      <c r="L25" s="847"/>
      <c r="M25" s="549"/>
      <c r="N25" s="549"/>
      <c r="O25" s="549"/>
      <c r="P25" s="550"/>
    </row>
    <row r="26" spans="1:16" s="26" customFormat="1" ht="10.199999999999999">
      <c r="A26" s="836"/>
      <c r="B26" s="547"/>
      <c r="C26" s="863" t="s">
        <v>3138</v>
      </c>
      <c r="D26" s="869" t="s">
        <v>22</v>
      </c>
      <c r="E26" s="865">
        <v>4</v>
      </c>
      <c r="F26" s="849"/>
      <c r="G26" s="838"/>
      <c r="H26" s="839"/>
      <c r="I26" s="839"/>
      <c r="J26" s="839"/>
      <c r="K26" s="840"/>
      <c r="L26" s="845"/>
      <c r="M26" s="839"/>
      <c r="N26" s="839"/>
      <c r="O26" s="839"/>
      <c r="P26" s="840"/>
    </row>
    <row r="27" spans="1:16" ht="20.399999999999999">
      <c r="A27" s="530">
        <f>A24+1</f>
        <v>9</v>
      </c>
      <c r="B27" s="547" t="s">
        <v>3474</v>
      </c>
      <c r="C27" s="581" t="s">
        <v>3452</v>
      </c>
      <c r="D27" s="683" t="s">
        <v>4476</v>
      </c>
      <c r="E27" s="866">
        <v>558.88</v>
      </c>
      <c r="F27" s="850"/>
      <c r="G27" s="496"/>
      <c r="H27" s="496"/>
      <c r="I27" s="496"/>
      <c r="J27" s="496"/>
      <c r="K27" s="841"/>
      <c r="L27" s="678"/>
      <c r="M27" s="673"/>
      <c r="N27" s="673"/>
      <c r="O27" s="673"/>
      <c r="P27" s="676"/>
    </row>
    <row r="28" spans="1:16" ht="20.399999999999999">
      <c r="A28" s="530">
        <f t="shared" ref="A28:A30" si="4">A27+1</f>
        <v>10</v>
      </c>
      <c r="B28" s="547" t="s">
        <v>3474</v>
      </c>
      <c r="C28" s="581" t="s">
        <v>3472</v>
      </c>
      <c r="D28" s="683" t="s">
        <v>4476</v>
      </c>
      <c r="E28" s="866">
        <v>558.88</v>
      </c>
      <c r="F28" s="850"/>
      <c r="G28" s="496"/>
      <c r="H28" s="496"/>
      <c r="I28" s="496"/>
      <c r="J28" s="496"/>
      <c r="K28" s="841"/>
      <c r="L28" s="678"/>
      <c r="M28" s="673"/>
      <c r="N28" s="673"/>
      <c r="O28" s="673"/>
      <c r="P28" s="676"/>
    </row>
    <row r="29" spans="1:16" ht="20.399999999999999">
      <c r="A29" s="530">
        <f t="shared" si="4"/>
        <v>11</v>
      </c>
      <c r="B29" s="547" t="s">
        <v>3475</v>
      </c>
      <c r="C29" s="581" t="s">
        <v>3476</v>
      </c>
      <c r="D29" s="683" t="s">
        <v>4476</v>
      </c>
      <c r="E29" s="866">
        <v>54.72</v>
      </c>
      <c r="F29" s="850"/>
      <c r="G29" s="496"/>
      <c r="H29" s="496"/>
      <c r="I29" s="496"/>
      <c r="J29" s="496"/>
      <c r="K29" s="841"/>
      <c r="L29" s="678"/>
      <c r="M29" s="673"/>
      <c r="N29" s="673"/>
      <c r="O29" s="673"/>
      <c r="P29" s="676"/>
    </row>
    <row r="30" spans="1:16" ht="20.399999999999999">
      <c r="A30" s="530">
        <f t="shared" si="4"/>
        <v>12</v>
      </c>
      <c r="B30" s="547" t="s">
        <v>3475</v>
      </c>
      <c r="C30" s="581" t="s">
        <v>3473</v>
      </c>
      <c r="D30" s="683" t="s">
        <v>4476</v>
      </c>
      <c r="E30" s="866">
        <v>54.72</v>
      </c>
      <c r="F30" s="850"/>
      <c r="G30" s="496"/>
      <c r="H30" s="496"/>
      <c r="I30" s="496"/>
      <c r="J30" s="496"/>
      <c r="K30" s="841"/>
      <c r="L30" s="678"/>
      <c r="M30" s="673"/>
      <c r="N30" s="673"/>
      <c r="O30" s="673"/>
      <c r="P30" s="676"/>
    </row>
    <row r="31" spans="1:16">
      <c r="A31" s="530"/>
      <c r="B31" s="837"/>
      <c r="C31" s="581"/>
      <c r="D31" s="683"/>
      <c r="E31" s="866"/>
      <c r="F31" s="679"/>
      <c r="G31" s="531"/>
      <c r="H31" s="549"/>
      <c r="I31" s="549"/>
      <c r="J31" s="531"/>
      <c r="K31" s="550"/>
      <c r="L31" s="847"/>
      <c r="M31" s="549"/>
      <c r="N31" s="549"/>
      <c r="O31" s="549"/>
      <c r="P31" s="550"/>
    </row>
    <row r="32" spans="1:16" s="12" customFormat="1" ht="10.199999999999999">
      <c r="A32" s="836"/>
      <c r="B32" s="839"/>
      <c r="C32" s="863" t="s">
        <v>3141</v>
      </c>
      <c r="D32" s="869" t="s">
        <v>22</v>
      </c>
      <c r="E32" s="865">
        <v>9</v>
      </c>
      <c r="F32" s="851"/>
      <c r="G32" s="838"/>
      <c r="H32" s="839"/>
      <c r="I32" s="839"/>
      <c r="J32" s="839"/>
      <c r="K32" s="840"/>
      <c r="L32" s="845"/>
      <c r="M32" s="839"/>
      <c r="N32" s="839"/>
      <c r="O32" s="839"/>
      <c r="P32" s="840"/>
    </row>
    <row r="33" spans="1:16" ht="20.399999999999999">
      <c r="A33" s="530">
        <f>A30+1</f>
        <v>13</v>
      </c>
      <c r="B33" s="547" t="s">
        <v>3474</v>
      </c>
      <c r="C33" s="581" t="s">
        <v>3452</v>
      </c>
      <c r="D33" s="683" t="s">
        <v>4476</v>
      </c>
      <c r="E33" s="866">
        <v>670.02</v>
      </c>
      <c r="F33" s="850"/>
      <c r="G33" s="496"/>
      <c r="H33" s="496"/>
      <c r="I33" s="496"/>
      <c r="J33" s="496"/>
      <c r="K33" s="841"/>
      <c r="L33" s="678"/>
      <c r="M33" s="673"/>
      <c r="N33" s="673"/>
      <c r="O33" s="673"/>
      <c r="P33" s="676"/>
    </row>
    <row r="34" spans="1:16" ht="20.399999999999999">
      <c r="A34" s="530">
        <f t="shared" ref="A34:A36" si="5">A33+1</f>
        <v>14</v>
      </c>
      <c r="B34" s="547" t="s">
        <v>3474</v>
      </c>
      <c r="C34" s="581" t="s">
        <v>3472</v>
      </c>
      <c r="D34" s="683" t="s">
        <v>4476</v>
      </c>
      <c r="E34" s="866">
        <v>670.02</v>
      </c>
      <c r="F34" s="850"/>
      <c r="G34" s="496"/>
      <c r="H34" s="496"/>
      <c r="I34" s="496"/>
      <c r="J34" s="496"/>
      <c r="K34" s="841"/>
      <c r="L34" s="678"/>
      <c r="M34" s="673"/>
      <c r="N34" s="673"/>
      <c r="O34" s="673"/>
      <c r="P34" s="676"/>
    </row>
    <row r="35" spans="1:16" ht="20.399999999999999">
      <c r="A35" s="530">
        <f t="shared" si="5"/>
        <v>15</v>
      </c>
      <c r="B35" s="547" t="s">
        <v>3475</v>
      </c>
      <c r="C35" s="581" t="s">
        <v>3476</v>
      </c>
      <c r="D35" s="683" t="s">
        <v>4476</v>
      </c>
      <c r="E35" s="866">
        <v>106.15</v>
      </c>
      <c r="F35" s="850"/>
      <c r="G35" s="496"/>
      <c r="H35" s="496"/>
      <c r="I35" s="496"/>
      <c r="J35" s="496"/>
      <c r="K35" s="841"/>
      <c r="L35" s="678"/>
      <c r="M35" s="673"/>
      <c r="N35" s="673"/>
      <c r="O35" s="673"/>
      <c r="P35" s="676"/>
    </row>
    <row r="36" spans="1:16" ht="20.399999999999999">
      <c r="A36" s="530">
        <f t="shared" si="5"/>
        <v>16</v>
      </c>
      <c r="B36" s="547" t="s">
        <v>3475</v>
      </c>
      <c r="C36" s="581" t="s">
        <v>3473</v>
      </c>
      <c r="D36" s="683" t="s">
        <v>4476</v>
      </c>
      <c r="E36" s="866">
        <v>106.15</v>
      </c>
      <c r="F36" s="850"/>
      <c r="G36" s="496"/>
      <c r="H36" s="496"/>
      <c r="I36" s="496"/>
      <c r="J36" s="496"/>
      <c r="K36" s="841"/>
      <c r="L36" s="678"/>
      <c r="M36" s="673"/>
      <c r="N36" s="673"/>
      <c r="O36" s="673"/>
      <c r="P36" s="676"/>
    </row>
    <row r="37" spans="1:16" s="30" customFormat="1">
      <c r="A37" s="580"/>
      <c r="B37" s="681"/>
      <c r="C37" s="880"/>
      <c r="D37" s="585"/>
      <c r="E37" s="584"/>
      <c r="F37" s="578"/>
      <c r="G37" s="579"/>
      <c r="H37" s="854"/>
      <c r="I37" s="855"/>
      <c r="J37" s="855"/>
      <c r="K37" s="879"/>
      <c r="L37" s="878"/>
      <c r="M37" s="860"/>
      <c r="N37" s="860"/>
      <c r="O37" s="860"/>
      <c r="P37" s="861"/>
    </row>
    <row r="38" spans="1:16" s="274" customFormat="1">
      <c r="A38" s="503"/>
      <c r="B38" s="504"/>
      <c r="C38" s="505" t="s">
        <v>29</v>
      </c>
      <c r="D38" s="506"/>
      <c r="E38" s="541"/>
      <c r="F38" s="507"/>
      <c r="G38" s="507"/>
      <c r="H38" s="507"/>
      <c r="I38" s="507"/>
      <c r="J38" s="507"/>
      <c r="K38" s="507"/>
      <c r="L38" s="508">
        <f>SUM($L$13:L37)</f>
        <v>0</v>
      </c>
      <c r="M38" s="508">
        <f>SUM($M$13:M37)</f>
        <v>0</v>
      </c>
      <c r="N38" s="508">
        <f>SUM($N$13:N37)</f>
        <v>0</v>
      </c>
      <c r="O38" s="508">
        <f>SUM($O$13:O37)</f>
        <v>0</v>
      </c>
      <c r="P38" s="509">
        <f>SUM($P$13:P37)</f>
        <v>0</v>
      </c>
    </row>
    <row r="45" spans="1:16">
      <c r="I45" s="14"/>
    </row>
  </sheetData>
  <autoFilter ref="A12:P13" xr:uid="{DDFE56C6-187D-46F6-BFEA-573F1001CCBA}"/>
  <mergeCells count="1">
    <mergeCell ref="F10:K10"/>
  </mergeCells>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69315-63B8-4854-AAE7-3DD1BD890484}">
  <sheetPr>
    <tabColor rgb="FFFFFF00"/>
  </sheetPr>
  <dimension ref="A1:P23"/>
  <sheetViews>
    <sheetView zoomScaleNormal="100" zoomScaleSheetLayoutView="100" workbookViewId="0">
      <selection activeCell="K28" sqref="K28"/>
    </sheetView>
  </sheetViews>
  <sheetFormatPr defaultColWidth="9.109375" defaultRowHeight="13.2"/>
  <cols>
    <col min="1" max="1" width="5" style="11"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3" width="10.109375" style="11" customWidth="1"/>
    <col min="14" max="14" width="12" style="11" customWidth="1"/>
    <col min="15" max="15" width="10.6640625" style="11" customWidth="1"/>
    <col min="16" max="16" width="11.5546875" style="11" customWidth="1"/>
    <col min="17" max="16384" width="9.109375" style="11"/>
  </cols>
  <sheetData>
    <row r="1" spans="1:16">
      <c r="B1" s="7"/>
      <c r="C1" s="8"/>
      <c r="D1" s="8"/>
      <c r="E1" s="8"/>
      <c r="F1" s="9" t="s">
        <v>35</v>
      </c>
      <c r="G1" s="10" t="s">
        <v>3455</v>
      </c>
      <c r="H1" s="9"/>
      <c r="J1" s="8"/>
      <c r="K1" s="8"/>
      <c r="L1" s="8"/>
      <c r="M1" s="8"/>
      <c r="N1" s="8"/>
      <c r="O1" s="8"/>
      <c r="P1" s="8"/>
    </row>
    <row r="2" spans="1:16">
      <c r="B2" s="7"/>
      <c r="C2" s="8"/>
      <c r="D2" s="8"/>
      <c r="E2" s="8"/>
      <c r="F2" s="8" t="s">
        <v>3585</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c r="A13" s="870"/>
      <c r="B13" s="868"/>
      <c r="C13" s="872"/>
      <c r="D13" s="868"/>
      <c r="E13" s="864"/>
      <c r="F13" s="883"/>
      <c r="G13" s="884"/>
      <c r="H13" s="884"/>
      <c r="I13" s="884"/>
      <c r="J13" s="884"/>
      <c r="K13" s="885"/>
      <c r="L13" s="886"/>
      <c r="M13" s="884"/>
      <c r="N13" s="884"/>
      <c r="O13" s="884"/>
      <c r="P13" s="885"/>
    </row>
    <row r="14" spans="1:16" s="30" customFormat="1" ht="30.6">
      <c r="A14" s="537">
        <v>1</v>
      </c>
      <c r="B14" s="575" t="s">
        <v>3363</v>
      </c>
      <c r="C14" s="588" t="s">
        <v>3468</v>
      </c>
      <c r="D14" s="683" t="s">
        <v>4476</v>
      </c>
      <c r="E14" s="866">
        <v>25.2</v>
      </c>
      <c r="F14" s="680"/>
      <c r="G14" s="697"/>
      <c r="H14" s="698"/>
      <c r="I14" s="698"/>
      <c r="J14" s="698"/>
      <c r="K14" s="699"/>
      <c r="L14" s="887"/>
      <c r="M14" s="843"/>
      <c r="N14" s="843"/>
      <c r="O14" s="843"/>
      <c r="P14" s="699"/>
    </row>
    <row r="15" spans="1:16" s="30" customFormat="1" ht="20.399999999999999">
      <c r="A15" s="537">
        <f>A14+1</f>
        <v>2</v>
      </c>
      <c r="B15" s="575" t="s">
        <v>3364</v>
      </c>
      <c r="C15" s="587" t="s">
        <v>3367</v>
      </c>
      <c r="D15" s="683" t="s">
        <v>4476</v>
      </c>
      <c r="E15" s="866">
        <v>3928.02</v>
      </c>
      <c r="F15" s="850"/>
      <c r="G15" s="496"/>
      <c r="H15" s="496"/>
      <c r="I15" s="496"/>
      <c r="J15" s="496"/>
      <c r="K15" s="841"/>
      <c r="L15" s="700"/>
      <c r="M15" s="673"/>
      <c r="N15" s="673"/>
      <c r="O15" s="673"/>
      <c r="P15" s="701"/>
    </row>
    <row r="16" spans="1:16" s="30" customFormat="1">
      <c r="A16" s="537">
        <f>A15+1</f>
        <v>3</v>
      </c>
      <c r="B16" s="575" t="s">
        <v>3364</v>
      </c>
      <c r="C16" s="587" t="s">
        <v>3469</v>
      </c>
      <c r="D16" s="683" t="s">
        <v>4476</v>
      </c>
      <c r="E16" s="866">
        <v>3928.02</v>
      </c>
      <c r="F16" s="850"/>
      <c r="G16" s="496"/>
      <c r="H16" s="496"/>
      <c r="I16" s="496"/>
      <c r="J16" s="496"/>
      <c r="K16" s="841"/>
      <c r="L16" s="700"/>
      <c r="M16" s="673"/>
      <c r="N16" s="673"/>
      <c r="O16" s="673"/>
      <c r="P16" s="701"/>
    </row>
    <row r="17" spans="1:16" s="30" customFormat="1" ht="20.399999999999999">
      <c r="A17" s="537">
        <f>A16+1</f>
        <v>4</v>
      </c>
      <c r="B17" s="575" t="s">
        <v>3365</v>
      </c>
      <c r="C17" s="587" t="s">
        <v>3367</v>
      </c>
      <c r="D17" s="683" t="s">
        <v>4476</v>
      </c>
      <c r="E17" s="866">
        <v>189.77</v>
      </c>
      <c r="F17" s="850"/>
      <c r="G17" s="496"/>
      <c r="H17" s="496"/>
      <c r="I17" s="496"/>
      <c r="J17" s="496"/>
      <c r="K17" s="841"/>
      <c r="L17" s="700"/>
      <c r="M17" s="673"/>
      <c r="N17" s="673"/>
      <c r="O17" s="673"/>
      <c r="P17" s="701"/>
    </row>
    <row r="18" spans="1:16" s="30" customFormat="1" ht="20.399999999999999">
      <c r="A18" s="537">
        <f>A17+1</f>
        <v>5</v>
      </c>
      <c r="B18" s="575" t="s">
        <v>3365</v>
      </c>
      <c r="C18" s="587" t="s">
        <v>3470</v>
      </c>
      <c r="D18" s="683" t="s">
        <v>4476</v>
      </c>
      <c r="E18" s="866">
        <v>189.77</v>
      </c>
      <c r="F18" s="850"/>
      <c r="G18" s="496"/>
      <c r="H18" s="496"/>
      <c r="I18" s="496"/>
      <c r="J18" s="496"/>
      <c r="K18" s="841"/>
      <c r="L18" s="700"/>
      <c r="M18" s="673"/>
      <c r="N18" s="673"/>
      <c r="O18" s="673"/>
      <c r="P18" s="701"/>
    </row>
    <row r="19" spans="1:16" s="30" customFormat="1" ht="51">
      <c r="A19" s="537">
        <f>A18+1</f>
        <v>6</v>
      </c>
      <c r="B19" s="575" t="s">
        <v>3366</v>
      </c>
      <c r="C19" s="1490" t="s">
        <v>4630</v>
      </c>
      <c r="D19" s="683" t="s">
        <v>4476</v>
      </c>
      <c r="E19" s="866">
        <v>101.72</v>
      </c>
      <c r="F19" s="694"/>
      <c r="G19" s="497"/>
      <c r="H19" s="497"/>
      <c r="I19" s="497"/>
      <c r="J19" s="497"/>
      <c r="K19" s="501"/>
      <c r="L19" s="499"/>
      <c r="M19" s="498"/>
      <c r="N19" s="498"/>
      <c r="O19" s="498"/>
      <c r="P19" s="576"/>
    </row>
    <row r="20" spans="1:16">
      <c r="A20" s="540"/>
      <c r="B20" s="684"/>
      <c r="C20" s="589"/>
      <c r="D20" s="585"/>
      <c r="E20" s="867"/>
      <c r="F20" s="888"/>
      <c r="G20" s="889"/>
      <c r="H20" s="889"/>
      <c r="I20" s="889"/>
      <c r="J20" s="889"/>
      <c r="K20" s="890"/>
      <c r="L20" s="891"/>
      <c r="M20" s="892"/>
      <c r="N20" s="892"/>
      <c r="O20" s="892"/>
      <c r="P20" s="893"/>
    </row>
    <row r="21" spans="1:16" s="274" customFormat="1">
      <c r="A21" s="503"/>
      <c r="B21" s="504"/>
      <c r="C21" s="505" t="s">
        <v>29</v>
      </c>
      <c r="D21" s="506"/>
      <c r="E21" s="541"/>
      <c r="F21" s="507"/>
      <c r="G21" s="507"/>
      <c r="H21" s="507"/>
      <c r="I21" s="507"/>
      <c r="J21" s="507"/>
      <c r="K21" s="507"/>
      <c r="L21" s="508">
        <f>SUM($L$13:L20)</f>
        <v>0</v>
      </c>
      <c r="M21" s="508">
        <f>SUM($M$13:M20)</f>
        <v>0</v>
      </c>
      <c r="N21" s="508">
        <f>SUM($N$13:N20)</f>
        <v>0</v>
      </c>
      <c r="O21" s="508">
        <f>SUM($O$13:O20)</f>
        <v>0</v>
      </c>
      <c r="P21" s="509">
        <f>SUM($P$13:P20)</f>
        <v>0</v>
      </c>
    </row>
    <row r="23" spans="1:16">
      <c r="C23" s="13"/>
    </row>
  </sheetData>
  <mergeCells count="1">
    <mergeCell ref="F10:K10"/>
  </mergeCells>
  <phoneticPr fontId="40" type="noConversion"/>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3CD69-CFD9-45FB-A93B-02ACD871A7B1}">
  <sheetPr>
    <tabColor rgb="FFFFFF00"/>
  </sheetPr>
  <dimension ref="A1:P47"/>
  <sheetViews>
    <sheetView zoomScaleNormal="100" zoomScaleSheetLayoutView="70" workbookViewId="0">
      <selection activeCell="I23" sqref="I23"/>
    </sheetView>
  </sheetViews>
  <sheetFormatPr defaultColWidth="9.109375" defaultRowHeight="13.2"/>
  <cols>
    <col min="1" max="1" width="5" style="11" customWidth="1"/>
    <col min="2" max="2" width="6.109375" style="12" bestFit="1" customWidth="1"/>
    <col min="3" max="3" width="68.5546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3" width="10.109375" style="11" customWidth="1"/>
    <col min="14" max="14" width="12" style="11" customWidth="1"/>
    <col min="15" max="15" width="10.6640625" style="11" customWidth="1"/>
    <col min="16" max="16" width="11.5546875" style="11" customWidth="1"/>
    <col min="17" max="16384" width="9.109375" style="11"/>
  </cols>
  <sheetData>
    <row r="1" spans="1:16">
      <c r="B1" s="7"/>
      <c r="C1" s="8"/>
      <c r="D1" s="8"/>
      <c r="E1" s="8"/>
      <c r="F1" s="9" t="s">
        <v>35</v>
      </c>
      <c r="G1" s="10" t="s">
        <v>3456</v>
      </c>
      <c r="H1" s="9"/>
      <c r="J1" s="8"/>
      <c r="K1" s="8"/>
      <c r="L1" s="8"/>
      <c r="M1" s="8"/>
      <c r="N1" s="8"/>
      <c r="O1" s="8"/>
      <c r="P1" s="8"/>
    </row>
    <row r="2" spans="1:16">
      <c r="B2" s="7"/>
      <c r="C2" s="8"/>
      <c r="D2" s="8"/>
      <c r="E2" s="8"/>
      <c r="F2" s="8" t="s">
        <v>3457</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c r="A13" s="870"/>
      <c r="B13" s="868"/>
      <c r="C13" s="872"/>
      <c r="D13" s="868"/>
      <c r="E13" s="864"/>
      <c r="F13" s="848"/>
      <c r="G13" s="834"/>
      <c r="H13" s="833"/>
      <c r="I13" s="833"/>
      <c r="J13" s="833"/>
      <c r="K13" s="835"/>
      <c r="L13" s="844"/>
      <c r="M13" s="833"/>
      <c r="N13" s="833"/>
      <c r="O13" s="833"/>
      <c r="P13" s="835"/>
    </row>
    <row r="14" spans="1:16" s="26" customFormat="1" ht="10.199999999999999">
      <c r="A14" s="871"/>
      <c r="B14" s="575"/>
      <c r="C14" s="873" t="s">
        <v>3140</v>
      </c>
      <c r="D14" s="869" t="s">
        <v>22</v>
      </c>
      <c r="E14" s="865">
        <v>36</v>
      </c>
      <c r="F14" s="849"/>
      <c r="G14" s="838"/>
      <c r="H14" s="839"/>
      <c r="I14" s="839"/>
      <c r="J14" s="839"/>
      <c r="K14" s="840"/>
      <c r="L14" s="845"/>
      <c r="M14" s="839"/>
      <c r="N14" s="839"/>
      <c r="O14" s="839"/>
      <c r="P14" s="840"/>
    </row>
    <row r="15" spans="1:16" ht="20.399999999999999">
      <c r="A15" s="537">
        <f>A14+1</f>
        <v>1</v>
      </c>
      <c r="B15" s="575" t="s">
        <v>3364</v>
      </c>
      <c r="C15" s="587" t="s">
        <v>3477</v>
      </c>
      <c r="D15" s="683" t="s">
        <v>4476</v>
      </c>
      <c r="E15" s="866">
        <v>4467.5999999999995</v>
      </c>
      <c r="F15" s="850"/>
      <c r="G15" s="496"/>
      <c r="H15" s="496"/>
      <c r="I15" s="496"/>
      <c r="J15" s="496"/>
      <c r="K15" s="841"/>
      <c r="L15" s="1362"/>
      <c r="M15" s="843"/>
      <c r="N15" s="843"/>
      <c r="O15" s="843"/>
      <c r="P15" s="1363"/>
    </row>
    <row r="16" spans="1:16" ht="20.399999999999999">
      <c r="A16" s="537">
        <f>A15+1</f>
        <v>2</v>
      </c>
      <c r="B16" s="575" t="s">
        <v>3364</v>
      </c>
      <c r="C16" s="587" t="s">
        <v>3479</v>
      </c>
      <c r="D16" s="683" t="s">
        <v>4476</v>
      </c>
      <c r="E16" s="866">
        <v>4467.5999999999995</v>
      </c>
      <c r="F16" s="850"/>
      <c r="G16" s="496"/>
      <c r="H16" s="496"/>
      <c r="I16" s="496"/>
      <c r="J16" s="496"/>
      <c r="K16" s="841"/>
      <c r="L16" s="1362"/>
      <c r="M16" s="843"/>
      <c r="N16" s="843"/>
      <c r="O16" s="843"/>
      <c r="P16" s="1363"/>
    </row>
    <row r="17" spans="1:16" ht="20.399999999999999">
      <c r="A17" s="537">
        <f>A16+1</f>
        <v>3</v>
      </c>
      <c r="B17" s="575" t="s">
        <v>3480</v>
      </c>
      <c r="C17" s="587" t="s">
        <v>3478</v>
      </c>
      <c r="D17" s="683" t="s">
        <v>4476</v>
      </c>
      <c r="E17" s="866">
        <v>360</v>
      </c>
      <c r="F17" s="850"/>
      <c r="G17" s="496"/>
      <c r="H17" s="496"/>
      <c r="I17" s="496"/>
      <c r="J17" s="496"/>
      <c r="K17" s="841"/>
      <c r="L17" s="1362"/>
      <c r="M17" s="843"/>
      <c r="N17" s="843"/>
      <c r="O17" s="843"/>
      <c r="P17" s="1363"/>
    </row>
    <row r="18" spans="1:16" ht="20.399999999999999">
      <c r="A18" s="537">
        <f>A17+1</f>
        <v>4</v>
      </c>
      <c r="B18" s="575" t="s">
        <v>3480</v>
      </c>
      <c r="C18" s="587" t="s">
        <v>4486</v>
      </c>
      <c r="D18" s="683" t="s">
        <v>4476</v>
      </c>
      <c r="E18" s="866">
        <v>360</v>
      </c>
      <c r="F18" s="850"/>
      <c r="G18" s="496"/>
      <c r="H18" s="496"/>
      <c r="I18" s="496"/>
      <c r="J18" s="496"/>
      <c r="K18" s="841"/>
      <c r="L18" s="1362"/>
      <c r="M18" s="843"/>
      <c r="N18" s="843"/>
      <c r="O18" s="843"/>
      <c r="P18" s="1363"/>
    </row>
    <row r="19" spans="1:16" s="30" customFormat="1" ht="40.799999999999997">
      <c r="A19" s="537">
        <f>A18+1</f>
        <v>5</v>
      </c>
      <c r="B19" s="575" t="s">
        <v>3481</v>
      </c>
      <c r="C19" s="1490" t="s">
        <v>4631</v>
      </c>
      <c r="D19" s="683" t="s">
        <v>4476</v>
      </c>
      <c r="E19" s="866">
        <v>432</v>
      </c>
      <c r="F19" s="850"/>
      <c r="G19" s="496"/>
      <c r="H19" s="496"/>
      <c r="I19" s="496"/>
      <c r="J19" s="496"/>
      <c r="K19" s="841"/>
      <c r="L19" s="321"/>
      <c r="M19" s="496"/>
      <c r="N19" s="496"/>
      <c r="O19" s="496"/>
      <c r="P19" s="841"/>
    </row>
    <row r="20" spans="1:16" s="26" customFormat="1" ht="10.199999999999999">
      <c r="A20" s="871"/>
      <c r="B20" s="575"/>
      <c r="C20" s="562"/>
      <c r="D20" s="539"/>
      <c r="E20" s="562"/>
      <c r="F20" s="849"/>
      <c r="G20" s="838"/>
      <c r="H20" s="839"/>
      <c r="I20" s="839"/>
      <c r="J20" s="839"/>
      <c r="K20" s="840"/>
      <c r="L20" s="845"/>
      <c r="M20" s="839"/>
      <c r="N20" s="839"/>
      <c r="O20" s="839"/>
      <c r="P20" s="840"/>
    </row>
    <row r="21" spans="1:16" s="26" customFormat="1" ht="10.199999999999999">
      <c r="A21" s="871"/>
      <c r="B21" s="575"/>
      <c r="C21" s="873" t="s">
        <v>3139</v>
      </c>
      <c r="D21" s="869" t="s">
        <v>22</v>
      </c>
      <c r="E21" s="865">
        <v>28</v>
      </c>
      <c r="F21" s="849"/>
      <c r="G21" s="838"/>
      <c r="H21" s="839"/>
      <c r="I21" s="839"/>
      <c r="J21" s="839"/>
      <c r="K21" s="840"/>
      <c r="L21" s="845"/>
      <c r="M21" s="839"/>
      <c r="N21" s="839"/>
      <c r="O21" s="839"/>
      <c r="P21" s="840"/>
    </row>
    <row r="22" spans="1:16" ht="20.399999999999999">
      <c r="A22" s="537">
        <f>A19+1</f>
        <v>6</v>
      </c>
      <c r="B22" s="575" t="s">
        <v>3364</v>
      </c>
      <c r="C22" s="587" t="s">
        <v>3477</v>
      </c>
      <c r="D22" s="683" t="s">
        <v>4476</v>
      </c>
      <c r="E22" s="866">
        <v>5362.84</v>
      </c>
      <c r="F22" s="850"/>
      <c r="G22" s="496"/>
      <c r="H22" s="496"/>
      <c r="I22" s="496"/>
      <c r="J22" s="496"/>
      <c r="K22" s="841"/>
      <c r="L22" s="1362"/>
      <c r="M22" s="843"/>
      <c r="N22" s="843"/>
      <c r="O22" s="843"/>
      <c r="P22" s="1363"/>
    </row>
    <row r="23" spans="1:16" ht="20.399999999999999">
      <c r="A23" s="537">
        <f>A22+1</f>
        <v>7</v>
      </c>
      <c r="B23" s="575" t="s">
        <v>3364</v>
      </c>
      <c r="C23" s="587" t="s">
        <v>3479</v>
      </c>
      <c r="D23" s="683" t="s">
        <v>4476</v>
      </c>
      <c r="E23" s="866">
        <v>5362.84</v>
      </c>
      <c r="F23" s="850"/>
      <c r="G23" s="496"/>
      <c r="H23" s="496"/>
      <c r="I23" s="496"/>
      <c r="J23" s="496"/>
      <c r="K23" s="841"/>
      <c r="L23" s="1362"/>
      <c r="M23" s="843"/>
      <c r="N23" s="843"/>
      <c r="O23" s="843"/>
      <c r="P23" s="1363"/>
    </row>
    <row r="24" spans="1:16" ht="20.399999999999999">
      <c r="A24" s="537">
        <f>A23+1</f>
        <v>8</v>
      </c>
      <c r="B24" s="575" t="s">
        <v>3480</v>
      </c>
      <c r="C24" s="587" t="s">
        <v>3478</v>
      </c>
      <c r="D24" s="683" t="s">
        <v>4476</v>
      </c>
      <c r="E24" s="866">
        <v>644</v>
      </c>
      <c r="F24" s="850"/>
      <c r="G24" s="496"/>
      <c r="H24" s="496"/>
      <c r="I24" s="496"/>
      <c r="J24" s="496"/>
      <c r="K24" s="841"/>
      <c r="L24" s="1362"/>
      <c r="M24" s="843"/>
      <c r="N24" s="843"/>
      <c r="O24" s="843"/>
      <c r="P24" s="1363"/>
    </row>
    <row r="25" spans="1:16" ht="20.399999999999999">
      <c r="A25" s="537">
        <f>A24+1</f>
        <v>9</v>
      </c>
      <c r="B25" s="575" t="s">
        <v>3480</v>
      </c>
      <c r="C25" s="587" t="s">
        <v>4486</v>
      </c>
      <c r="D25" s="683" t="s">
        <v>4476</v>
      </c>
      <c r="E25" s="866">
        <v>644</v>
      </c>
      <c r="F25" s="850"/>
      <c r="G25" s="496"/>
      <c r="H25" s="496"/>
      <c r="I25" s="496"/>
      <c r="J25" s="496"/>
      <c r="K25" s="841"/>
      <c r="L25" s="1362"/>
      <c r="M25" s="843"/>
      <c r="N25" s="843"/>
      <c r="O25" s="843"/>
      <c r="P25" s="1363"/>
    </row>
    <row r="26" spans="1:16" s="30" customFormat="1" ht="40.799999999999997">
      <c r="A26" s="537">
        <f>A25+1</f>
        <v>10</v>
      </c>
      <c r="B26" s="575" t="s">
        <v>3481</v>
      </c>
      <c r="C26" s="1490" t="s">
        <v>4631</v>
      </c>
      <c r="D26" s="683" t="s">
        <v>4476</v>
      </c>
      <c r="E26" s="866">
        <v>672</v>
      </c>
      <c r="F26" s="850"/>
      <c r="G26" s="496"/>
      <c r="H26" s="496"/>
      <c r="I26" s="496"/>
      <c r="J26" s="496"/>
      <c r="K26" s="841"/>
      <c r="L26" s="321"/>
      <c r="M26" s="496"/>
      <c r="N26" s="496"/>
      <c r="O26" s="496"/>
      <c r="P26" s="841"/>
    </row>
    <row r="27" spans="1:16">
      <c r="A27" s="537"/>
      <c r="B27" s="869"/>
      <c r="C27" s="587"/>
      <c r="D27" s="683"/>
      <c r="E27" s="866"/>
      <c r="F27" s="679"/>
      <c r="G27" s="531"/>
      <c r="H27" s="549"/>
      <c r="I27" s="549"/>
      <c r="J27" s="531"/>
      <c r="K27" s="550"/>
      <c r="L27" s="847"/>
      <c r="M27" s="549"/>
      <c r="N27" s="549"/>
      <c r="O27" s="549"/>
      <c r="P27" s="550"/>
    </row>
    <row r="28" spans="1:16" s="26" customFormat="1" ht="10.199999999999999">
      <c r="A28" s="871"/>
      <c r="B28" s="575"/>
      <c r="C28" s="873" t="s">
        <v>3138</v>
      </c>
      <c r="D28" s="869" t="s">
        <v>22</v>
      </c>
      <c r="E28" s="865">
        <v>4</v>
      </c>
      <c r="F28" s="849"/>
      <c r="G28" s="838"/>
      <c r="H28" s="839"/>
      <c r="I28" s="839"/>
      <c r="J28" s="839"/>
      <c r="K28" s="840"/>
      <c r="L28" s="845"/>
      <c r="M28" s="839"/>
      <c r="N28" s="839"/>
      <c r="O28" s="839"/>
      <c r="P28" s="840"/>
    </row>
    <row r="29" spans="1:16" ht="20.399999999999999">
      <c r="A29" s="537">
        <f>A26+1</f>
        <v>11</v>
      </c>
      <c r="B29" s="575" t="s">
        <v>3364</v>
      </c>
      <c r="C29" s="587" t="s">
        <v>3477</v>
      </c>
      <c r="D29" s="683" t="s">
        <v>4476</v>
      </c>
      <c r="E29" s="866">
        <v>945.88</v>
      </c>
      <c r="F29" s="850"/>
      <c r="G29" s="496"/>
      <c r="H29" s="496"/>
      <c r="I29" s="496"/>
      <c r="J29" s="496"/>
      <c r="K29" s="841"/>
      <c r="L29" s="1362"/>
      <c r="M29" s="843"/>
      <c r="N29" s="843"/>
      <c r="O29" s="843"/>
      <c r="P29" s="1363"/>
    </row>
    <row r="30" spans="1:16" ht="20.399999999999999">
      <c r="A30" s="537">
        <f>A29+1</f>
        <v>12</v>
      </c>
      <c r="B30" s="575" t="s">
        <v>3364</v>
      </c>
      <c r="C30" s="587" t="s">
        <v>3479</v>
      </c>
      <c r="D30" s="683" t="s">
        <v>4476</v>
      </c>
      <c r="E30" s="866">
        <v>945.88</v>
      </c>
      <c r="F30" s="850"/>
      <c r="G30" s="496"/>
      <c r="H30" s="496"/>
      <c r="I30" s="496"/>
      <c r="J30" s="496"/>
      <c r="K30" s="841"/>
      <c r="L30" s="1362"/>
      <c r="M30" s="843"/>
      <c r="N30" s="843"/>
      <c r="O30" s="843"/>
      <c r="P30" s="1363"/>
    </row>
    <row r="31" spans="1:16" ht="20.399999999999999">
      <c r="A31" s="537">
        <f>A30+1</f>
        <v>13</v>
      </c>
      <c r="B31" s="575" t="s">
        <v>3480</v>
      </c>
      <c r="C31" s="587" t="s">
        <v>3478</v>
      </c>
      <c r="D31" s="683" t="s">
        <v>4476</v>
      </c>
      <c r="E31" s="866">
        <v>132</v>
      </c>
      <c r="F31" s="850"/>
      <c r="G31" s="496"/>
      <c r="H31" s="496"/>
      <c r="I31" s="496"/>
      <c r="J31" s="496"/>
      <c r="K31" s="841"/>
      <c r="L31" s="1362"/>
      <c r="M31" s="843"/>
      <c r="N31" s="843"/>
      <c r="O31" s="843"/>
      <c r="P31" s="1363"/>
    </row>
    <row r="32" spans="1:16" ht="20.399999999999999">
      <c r="A32" s="537">
        <f>A31+1</f>
        <v>14</v>
      </c>
      <c r="B32" s="575" t="s">
        <v>3480</v>
      </c>
      <c r="C32" s="587" t="s">
        <v>4486</v>
      </c>
      <c r="D32" s="683" t="s">
        <v>4476</v>
      </c>
      <c r="E32" s="866">
        <v>132</v>
      </c>
      <c r="F32" s="850"/>
      <c r="G32" s="496"/>
      <c r="H32" s="496"/>
      <c r="I32" s="496"/>
      <c r="J32" s="496"/>
      <c r="K32" s="841"/>
      <c r="L32" s="1362"/>
      <c r="M32" s="843"/>
      <c r="N32" s="843"/>
      <c r="O32" s="843"/>
      <c r="P32" s="1363"/>
    </row>
    <row r="33" spans="1:16" s="30" customFormat="1" ht="40.799999999999997">
      <c r="A33" s="537">
        <f>A32+1</f>
        <v>15</v>
      </c>
      <c r="B33" s="575" t="s">
        <v>3481</v>
      </c>
      <c r="C33" s="1490" t="s">
        <v>4631</v>
      </c>
      <c r="D33" s="683" t="s">
        <v>4476</v>
      </c>
      <c r="E33" s="866">
        <v>108.2</v>
      </c>
      <c r="F33" s="850"/>
      <c r="G33" s="496"/>
      <c r="H33" s="496"/>
      <c r="I33" s="496"/>
      <c r="J33" s="496"/>
      <c r="K33" s="841"/>
      <c r="L33" s="321"/>
      <c r="M33" s="496"/>
      <c r="N33" s="496"/>
      <c r="O33" s="496"/>
      <c r="P33" s="841"/>
    </row>
    <row r="34" spans="1:16">
      <c r="A34" s="537"/>
      <c r="B34" s="869"/>
      <c r="C34" s="587"/>
      <c r="D34" s="683"/>
      <c r="E34" s="866"/>
      <c r="F34" s="679"/>
      <c r="G34" s="531"/>
      <c r="H34" s="549"/>
      <c r="I34" s="549"/>
      <c r="J34" s="531"/>
      <c r="K34" s="550"/>
      <c r="L34" s="847"/>
      <c r="M34" s="549"/>
      <c r="N34" s="549"/>
      <c r="O34" s="549"/>
      <c r="P34" s="550"/>
    </row>
    <row r="35" spans="1:16" s="12" customFormat="1" ht="10.199999999999999">
      <c r="A35" s="871"/>
      <c r="B35" s="874"/>
      <c r="C35" s="873" t="s">
        <v>3141</v>
      </c>
      <c r="D35" s="869" t="s">
        <v>22</v>
      </c>
      <c r="E35" s="865">
        <v>9</v>
      </c>
      <c r="F35" s="851"/>
      <c r="G35" s="838"/>
      <c r="H35" s="839"/>
      <c r="I35" s="839"/>
      <c r="J35" s="839"/>
      <c r="K35" s="840"/>
      <c r="L35" s="845"/>
      <c r="M35" s="839"/>
      <c r="N35" s="839"/>
      <c r="O35" s="839"/>
      <c r="P35" s="840"/>
    </row>
    <row r="36" spans="1:16" ht="20.399999999999999">
      <c r="A36" s="537">
        <f>A32+1</f>
        <v>15</v>
      </c>
      <c r="B36" s="575" t="s">
        <v>3364</v>
      </c>
      <c r="C36" s="587" t="s">
        <v>3477</v>
      </c>
      <c r="D36" s="683" t="s">
        <v>4476</v>
      </c>
      <c r="E36" s="866">
        <v>1770.83</v>
      </c>
      <c r="F36" s="850"/>
      <c r="G36" s="496"/>
      <c r="H36" s="496"/>
      <c r="I36" s="496"/>
      <c r="J36" s="496"/>
      <c r="K36" s="841"/>
      <c r="L36" s="1362"/>
      <c r="M36" s="843"/>
      <c r="N36" s="843"/>
      <c r="O36" s="843"/>
      <c r="P36" s="1363"/>
    </row>
    <row r="37" spans="1:16" ht="20.399999999999999">
      <c r="A37" s="537">
        <f>A36+1</f>
        <v>16</v>
      </c>
      <c r="B37" s="575" t="s">
        <v>3364</v>
      </c>
      <c r="C37" s="587" t="s">
        <v>3479</v>
      </c>
      <c r="D37" s="683" t="s">
        <v>4476</v>
      </c>
      <c r="E37" s="866">
        <v>1770.83</v>
      </c>
      <c r="F37" s="850"/>
      <c r="G37" s="496"/>
      <c r="H37" s="496"/>
      <c r="I37" s="496"/>
      <c r="J37" s="496"/>
      <c r="K37" s="841"/>
      <c r="L37" s="1362"/>
      <c r="M37" s="843"/>
      <c r="N37" s="843"/>
      <c r="O37" s="843"/>
      <c r="P37" s="1363"/>
    </row>
    <row r="38" spans="1:16" ht="20.399999999999999">
      <c r="A38" s="537">
        <f>A37+1</f>
        <v>17</v>
      </c>
      <c r="B38" s="575" t="s">
        <v>3480</v>
      </c>
      <c r="C38" s="587" t="s">
        <v>3478</v>
      </c>
      <c r="D38" s="683" t="s">
        <v>4476</v>
      </c>
      <c r="E38" s="866">
        <v>230</v>
      </c>
      <c r="F38" s="850"/>
      <c r="G38" s="496"/>
      <c r="H38" s="496"/>
      <c r="I38" s="496"/>
      <c r="J38" s="496"/>
      <c r="K38" s="841"/>
      <c r="L38" s="1362"/>
      <c r="M38" s="843"/>
      <c r="N38" s="843"/>
      <c r="O38" s="843"/>
      <c r="P38" s="1363"/>
    </row>
    <row r="39" spans="1:16" ht="20.399999999999999">
      <c r="A39" s="537">
        <f>A38+1</f>
        <v>18</v>
      </c>
      <c r="B39" s="575" t="s">
        <v>3480</v>
      </c>
      <c r="C39" s="587" t="s">
        <v>4486</v>
      </c>
      <c r="D39" s="683" t="s">
        <v>4476</v>
      </c>
      <c r="E39" s="866">
        <v>230</v>
      </c>
      <c r="F39" s="850"/>
      <c r="G39" s="496"/>
      <c r="H39" s="496"/>
      <c r="I39" s="496"/>
      <c r="J39" s="496"/>
      <c r="K39" s="841"/>
      <c r="L39" s="1362"/>
      <c r="M39" s="843"/>
      <c r="N39" s="843"/>
      <c r="O39" s="843"/>
      <c r="P39" s="1363"/>
    </row>
    <row r="40" spans="1:16" s="30" customFormat="1" ht="40.799999999999997">
      <c r="A40" s="537">
        <f>A39+1</f>
        <v>19</v>
      </c>
      <c r="B40" s="575" t="s">
        <v>3481</v>
      </c>
      <c r="C40" s="1490" t="s">
        <v>4631</v>
      </c>
      <c r="D40" s="683" t="s">
        <v>4476</v>
      </c>
      <c r="E40" s="866">
        <v>185</v>
      </c>
      <c r="F40" s="850"/>
      <c r="G40" s="496"/>
      <c r="H40" s="496"/>
      <c r="I40" s="496"/>
      <c r="J40" s="496"/>
      <c r="K40" s="841"/>
      <c r="L40" s="321"/>
      <c r="M40" s="496"/>
      <c r="N40" s="496"/>
      <c r="O40" s="496"/>
      <c r="P40" s="841"/>
    </row>
    <row r="41" spans="1:16" s="30" customFormat="1">
      <c r="A41" s="537"/>
      <c r="B41" s="575"/>
      <c r="C41" s="587"/>
      <c r="D41" s="683"/>
      <c r="E41" s="866"/>
      <c r="F41" s="677"/>
      <c r="G41" s="672"/>
      <c r="H41" s="672"/>
      <c r="I41" s="672"/>
      <c r="J41" s="672"/>
      <c r="K41" s="894"/>
      <c r="L41" s="1491"/>
      <c r="M41" s="672"/>
      <c r="N41" s="672"/>
      <c r="O41" s="672"/>
      <c r="P41" s="894"/>
    </row>
    <row r="42" spans="1:16" s="79" customFormat="1" ht="20.399999999999999">
      <c r="A42" s="537">
        <f>A40+1</f>
        <v>20</v>
      </c>
      <c r="B42" s="575" t="s">
        <v>3471</v>
      </c>
      <c r="C42" s="587" t="s">
        <v>3576</v>
      </c>
      <c r="D42" s="683" t="s">
        <v>2</v>
      </c>
      <c r="E42" s="1445">
        <v>2720.85</v>
      </c>
      <c r="F42" s="354"/>
      <c r="G42" s="336"/>
      <c r="H42" s="336"/>
      <c r="I42" s="336"/>
      <c r="J42" s="336"/>
      <c r="K42" s="337"/>
      <c r="L42" s="338"/>
      <c r="M42" s="339"/>
      <c r="N42" s="339"/>
      <c r="O42" s="339"/>
      <c r="P42" s="340"/>
    </row>
    <row r="43" spans="1:16" s="79" customFormat="1" ht="20.399999999999999">
      <c r="A43" s="537">
        <f t="shared" ref="A43" si="1">A42+1</f>
        <v>21</v>
      </c>
      <c r="B43" s="575" t="s">
        <v>3471</v>
      </c>
      <c r="C43" s="587" t="s">
        <v>3575</v>
      </c>
      <c r="D43" s="683" t="s">
        <v>2</v>
      </c>
      <c r="E43" s="563">
        <v>3110.5800000000008</v>
      </c>
      <c r="F43" s="354"/>
      <c r="G43" s="336"/>
      <c r="H43" s="336"/>
      <c r="I43" s="336"/>
      <c r="J43" s="336"/>
      <c r="K43" s="337"/>
      <c r="L43" s="338"/>
      <c r="M43" s="339"/>
      <c r="N43" s="339"/>
      <c r="O43" s="339"/>
      <c r="P43" s="340"/>
    </row>
    <row r="44" spans="1:16">
      <c r="A44" s="540"/>
      <c r="B44" s="684"/>
      <c r="C44" s="589"/>
      <c r="D44" s="585"/>
      <c r="E44" s="867"/>
      <c r="F44" s="852"/>
      <c r="G44" s="853"/>
      <c r="H44" s="882"/>
      <c r="I44" s="855"/>
      <c r="J44" s="855"/>
      <c r="K44" s="879"/>
      <c r="L44" s="878"/>
      <c r="M44" s="860"/>
      <c r="N44" s="860"/>
      <c r="O44" s="860"/>
      <c r="P44" s="861"/>
    </row>
    <row r="45" spans="1:16" s="274" customFormat="1">
      <c r="A45" s="503"/>
      <c r="B45" s="504"/>
      <c r="C45" s="505" t="s">
        <v>29</v>
      </c>
      <c r="D45" s="506"/>
      <c r="E45" s="541"/>
      <c r="F45" s="507"/>
      <c r="G45" s="507"/>
      <c r="H45" s="507"/>
      <c r="I45" s="507"/>
      <c r="J45" s="507"/>
      <c r="K45" s="507"/>
      <c r="L45" s="508">
        <f>SUM($L$13:L44)</f>
        <v>0</v>
      </c>
      <c r="M45" s="508">
        <f>SUM($M$13:M44)</f>
        <v>0</v>
      </c>
      <c r="N45" s="508">
        <f>SUM($N$13:N44)</f>
        <v>0</v>
      </c>
      <c r="O45" s="508">
        <f>SUM($O$13:O44)</f>
        <v>0</v>
      </c>
      <c r="P45" s="509">
        <f>SUM($P$13:P44)</f>
        <v>0</v>
      </c>
    </row>
    <row r="47" spans="1:16">
      <c r="C47" s="13"/>
    </row>
  </sheetData>
  <mergeCells count="1">
    <mergeCell ref="F10:K10"/>
  </mergeCells>
  <phoneticPr fontId="40" type="noConversion"/>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8ED78-A7C2-47B0-AD90-5B83874A22C1}">
  <dimension ref="A1:P75"/>
  <sheetViews>
    <sheetView zoomScaleNormal="100" zoomScaleSheetLayoutView="85" workbookViewId="0">
      <selection activeCell="J19" sqref="J19"/>
    </sheetView>
  </sheetViews>
  <sheetFormatPr defaultColWidth="9.109375" defaultRowHeight="13.2"/>
  <cols>
    <col min="1" max="1" width="5" style="11" customWidth="1"/>
    <col min="2" max="2" width="12.5546875" style="12" bestFit="1" customWidth="1"/>
    <col min="3" max="3" width="60.88671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6640625" style="11" customWidth="1"/>
    <col min="14" max="14" width="12" style="11" customWidth="1"/>
    <col min="15" max="15" width="12.109375" style="11" customWidth="1"/>
    <col min="16" max="16" width="11.5546875" style="11" customWidth="1"/>
    <col min="17" max="16384" width="9.109375" style="11"/>
  </cols>
  <sheetData>
    <row r="1" spans="1:16">
      <c r="B1" s="7"/>
      <c r="C1" s="8"/>
      <c r="D1" s="8"/>
      <c r="E1" s="8"/>
      <c r="F1" s="9" t="s">
        <v>35</v>
      </c>
      <c r="G1" s="10" t="s">
        <v>134</v>
      </c>
      <c r="H1" s="9"/>
      <c r="J1" s="8"/>
      <c r="K1" s="8"/>
      <c r="L1" s="8"/>
      <c r="M1" s="8"/>
      <c r="N1" s="8"/>
      <c r="O1" s="8"/>
      <c r="P1" s="8"/>
    </row>
    <row r="2" spans="1:16">
      <c r="B2" s="7"/>
      <c r="C2" s="8"/>
      <c r="D2" s="8"/>
      <c r="E2" s="8"/>
      <c r="F2" s="8" t="s">
        <v>2751</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1492"/>
      <c r="B13" s="1493"/>
      <c r="C13" s="1494"/>
      <c r="D13" s="1493"/>
      <c r="E13" s="1494"/>
      <c r="F13" s="1495"/>
      <c r="G13" s="1496"/>
      <c r="H13" s="1496"/>
      <c r="I13" s="1496"/>
      <c r="J13" s="1496"/>
      <c r="K13" s="1497"/>
      <c r="L13" s="1498"/>
      <c r="M13" s="1496"/>
      <c r="N13" s="1496"/>
      <c r="O13" s="1496"/>
      <c r="P13" s="1497"/>
    </row>
    <row r="14" spans="1:16" s="12" customFormat="1" ht="40.799999999999997">
      <c r="A14" s="586"/>
      <c r="B14" s="693"/>
      <c r="C14" s="1499" t="s">
        <v>3095</v>
      </c>
      <c r="D14" s="693"/>
      <c r="E14" s="1500"/>
      <c r="F14" s="1501"/>
      <c r="G14" s="1502"/>
      <c r="H14" s="1502"/>
      <c r="I14" s="1502"/>
      <c r="J14" s="1502"/>
      <c r="K14" s="1503"/>
      <c r="L14" s="1504"/>
      <c r="M14" s="1502"/>
      <c r="N14" s="1502"/>
      <c r="O14" s="1502"/>
      <c r="P14" s="1503"/>
    </row>
    <row r="15" spans="1:16" s="30" customFormat="1">
      <c r="A15" s="686"/>
      <c r="B15" s="683"/>
      <c r="C15" s="873" t="s">
        <v>202</v>
      </c>
      <c r="D15" s="899"/>
      <c r="E15" s="898"/>
      <c r="F15" s="530"/>
      <c r="G15" s="547"/>
      <c r="H15" s="895"/>
      <c r="I15" s="895"/>
      <c r="J15" s="895"/>
      <c r="K15" s="690"/>
      <c r="L15" s="897"/>
      <c r="M15" s="895"/>
      <c r="N15" s="895"/>
      <c r="O15" s="895"/>
      <c r="P15" s="690"/>
    </row>
    <row r="16" spans="1:16" s="30" customFormat="1" ht="30.6">
      <c r="A16" s="900">
        <f>IF(COUNTBLANK(E16)=1,"",COUNTA(E$13:$E16))</f>
        <v>1</v>
      </c>
      <c r="B16" s="683" t="s">
        <v>3043</v>
      </c>
      <c r="C16" s="1505" t="s">
        <v>3096</v>
      </c>
      <c r="D16" s="575" t="s">
        <v>103</v>
      </c>
      <c r="E16" s="682">
        <v>1</v>
      </c>
      <c r="F16" s="904"/>
      <c r="G16" s="911"/>
      <c r="H16" s="906"/>
      <c r="I16" s="906"/>
      <c r="J16" s="906"/>
      <c r="K16" s="692"/>
      <c r="L16" s="846"/>
      <c r="M16" s="843"/>
      <c r="N16" s="843"/>
      <c r="O16" s="843"/>
      <c r="P16" s="692"/>
    </row>
    <row r="17" spans="1:16" s="30" customFormat="1" ht="20.399999999999999">
      <c r="A17" s="900">
        <f>IF(COUNTBLANK(E17)=1,"",COUNTA(E$13:$E17))</f>
        <v>2</v>
      </c>
      <c r="B17" s="683" t="s">
        <v>3044</v>
      </c>
      <c r="C17" s="1505" t="s">
        <v>3097</v>
      </c>
      <c r="D17" s="575" t="s">
        <v>103</v>
      </c>
      <c r="E17" s="682">
        <v>5</v>
      </c>
      <c r="F17" s="904"/>
      <c r="G17" s="911"/>
      <c r="H17" s="906"/>
      <c r="I17" s="906"/>
      <c r="J17" s="906"/>
      <c r="K17" s="692"/>
      <c r="L17" s="846"/>
      <c r="M17" s="843"/>
      <c r="N17" s="843"/>
      <c r="O17" s="843"/>
      <c r="P17" s="692"/>
    </row>
    <row r="18" spans="1:16" s="30" customFormat="1" ht="30.6">
      <c r="A18" s="900">
        <f>IF(COUNTBLANK(E18)=1,"",COUNTA(E$13:$E18))</f>
        <v>3</v>
      </c>
      <c r="B18" s="683" t="s">
        <v>3045</v>
      </c>
      <c r="C18" s="1505" t="s">
        <v>3098</v>
      </c>
      <c r="D18" s="575" t="s">
        <v>103</v>
      </c>
      <c r="E18" s="682">
        <v>1</v>
      </c>
      <c r="F18" s="904"/>
      <c r="G18" s="911"/>
      <c r="H18" s="906"/>
      <c r="I18" s="906"/>
      <c r="J18" s="906"/>
      <c r="K18" s="692"/>
      <c r="L18" s="846"/>
      <c r="M18" s="843"/>
      <c r="N18" s="843"/>
      <c r="O18" s="843"/>
      <c r="P18" s="692"/>
    </row>
    <row r="19" spans="1:16" s="30" customFormat="1" ht="30.6">
      <c r="A19" s="900">
        <f>IF(COUNTBLANK(E19)=1,"",COUNTA(E$13:$E19))</f>
        <v>4</v>
      </c>
      <c r="B19" s="683" t="s">
        <v>3046</v>
      </c>
      <c r="C19" s="588" t="s">
        <v>3098</v>
      </c>
      <c r="D19" s="575" t="s">
        <v>103</v>
      </c>
      <c r="E19" s="682">
        <v>1</v>
      </c>
      <c r="F19" s="904"/>
      <c r="G19" s="911"/>
      <c r="H19" s="906"/>
      <c r="I19" s="906"/>
      <c r="J19" s="906"/>
      <c r="K19" s="692"/>
      <c r="L19" s="846"/>
      <c r="M19" s="843"/>
      <c r="N19" s="843"/>
      <c r="O19" s="843"/>
      <c r="P19" s="692"/>
    </row>
    <row r="20" spans="1:16" s="30" customFormat="1" ht="30.6">
      <c r="A20" s="900">
        <f>IF(COUNTBLANK(E20)=1,"",COUNTA(E$13:$E20))</f>
        <v>5</v>
      </c>
      <c r="B20" s="683" t="s">
        <v>3047</v>
      </c>
      <c r="C20" s="588" t="s">
        <v>3099</v>
      </c>
      <c r="D20" s="575" t="s">
        <v>103</v>
      </c>
      <c r="E20" s="682">
        <v>8</v>
      </c>
      <c r="F20" s="904"/>
      <c r="G20" s="911"/>
      <c r="H20" s="906"/>
      <c r="I20" s="906"/>
      <c r="J20" s="906"/>
      <c r="K20" s="692"/>
      <c r="L20" s="846"/>
      <c r="M20" s="843"/>
      <c r="N20" s="843"/>
      <c r="O20" s="843"/>
      <c r="P20" s="692"/>
    </row>
    <row r="21" spans="1:16" s="30" customFormat="1" ht="20.399999999999999">
      <c r="A21" s="900">
        <f>IF(COUNTBLANK(E21)=1,"",COUNTA(E$13:$E21))</f>
        <v>6</v>
      </c>
      <c r="B21" s="683" t="s">
        <v>3048</v>
      </c>
      <c r="C21" s="588" t="s">
        <v>3100</v>
      </c>
      <c r="D21" s="575" t="s">
        <v>103</v>
      </c>
      <c r="E21" s="682">
        <v>3</v>
      </c>
      <c r="F21" s="904"/>
      <c r="G21" s="911"/>
      <c r="H21" s="906"/>
      <c r="I21" s="906"/>
      <c r="J21" s="906"/>
      <c r="K21" s="692"/>
      <c r="L21" s="846"/>
      <c r="M21" s="843"/>
      <c r="N21" s="843"/>
      <c r="O21" s="843"/>
      <c r="P21" s="692"/>
    </row>
    <row r="22" spans="1:16" s="30" customFormat="1" ht="30.6">
      <c r="A22" s="900">
        <f>IF(COUNTBLANK(E22)=1,"",COUNTA(E$13:$E22))</f>
        <v>7</v>
      </c>
      <c r="B22" s="683" t="s">
        <v>3049</v>
      </c>
      <c r="C22" s="1505" t="s">
        <v>3101</v>
      </c>
      <c r="D22" s="575" t="s">
        <v>103</v>
      </c>
      <c r="E22" s="682">
        <v>8</v>
      </c>
      <c r="F22" s="904"/>
      <c r="G22" s="911"/>
      <c r="H22" s="906"/>
      <c r="I22" s="906"/>
      <c r="J22" s="906"/>
      <c r="K22" s="692"/>
      <c r="L22" s="846"/>
      <c r="M22" s="843"/>
      <c r="N22" s="843"/>
      <c r="O22" s="843"/>
      <c r="P22" s="692"/>
    </row>
    <row r="23" spans="1:16" s="30" customFormat="1" ht="30.6">
      <c r="A23" s="900">
        <f>IF(COUNTBLANK(E23)=1,"",COUNTA(E$13:$E23))</f>
        <v>8</v>
      </c>
      <c r="B23" s="683" t="s">
        <v>3050</v>
      </c>
      <c r="C23" s="1505" t="s">
        <v>3101</v>
      </c>
      <c r="D23" s="575" t="s">
        <v>103</v>
      </c>
      <c r="E23" s="682">
        <v>4</v>
      </c>
      <c r="F23" s="904"/>
      <c r="G23" s="911"/>
      <c r="H23" s="906"/>
      <c r="I23" s="906"/>
      <c r="J23" s="906"/>
      <c r="K23" s="692"/>
      <c r="L23" s="846"/>
      <c r="M23" s="843"/>
      <c r="N23" s="843"/>
      <c r="O23" s="843"/>
      <c r="P23" s="692"/>
    </row>
    <row r="24" spans="1:16" s="30" customFormat="1" ht="30.6">
      <c r="A24" s="900">
        <f>IF(COUNTBLANK(E24)=1,"",COUNTA(E$13:$E24))</f>
        <v>9</v>
      </c>
      <c r="B24" s="683" t="s">
        <v>3051</v>
      </c>
      <c r="C24" s="588" t="s">
        <v>3102</v>
      </c>
      <c r="D24" s="575" t="s">
        <v>103</v>
      </c>
      <c r="E24" s="682">
        <v>1</v>
      </c>
      <c r="F24" s="904"/>
      <c r="G24" s="911"/>
      <c r="H24" s="906"/>
      <c r="I24" s="906"/>
      <c r="J24" s="906"/>
      <c r="K24" s="692"/>
      <c r="L24" s="846"/>
      <c r="M24" s="843"/>
      <c r="N24" s="843"/>
      <c r="O24" s="843"/>
      <c r="P24" s="692"/>
    </row>
    <row r="25" spans="1:16" s="30" customFormat="1" ht="30.6">
      <c r="A25" s="900">
        <f>IF(COUNTBLANK(E25)=1,"",COUNTA(E$13:$E25))</f>
        <v>10</v>
      </c>
      <c r="B25" s="683" t="s">
        <v>3052</v>
      </c>
      <c r="C25" s="588" t="s">
        <v>3103</v>
      </c>
      <c r="D25" s="575" t="s">
        <v>103</v>
      </c>
      <c r="E25" s="682">
        <v>1</v>
      </c>
      <c r="F25" s="904"/>
      <c r="G25" s="911"/>
      <c r="H25" s="906"/>
      <c r="I25" s="906"/>
      <c r="J25" s="906"/>
      <c r="K25" s="692"/>
      <c r="L25" s="846"/>
      <c r="M25" s="843"/>
      <c r="N25" s="843"/>
      <c r="O25" s="843"/>
      <c r="P25" s="692"/>
    </row>
    <row r="26" spans="1:16" s="30" customFormat="1" ht="30.6">
      <c r="A26" s="900">
        <f>IF(COUNTBLANK(E26)=1,"",COUNTA(E$13:$E26))</f>
        <v>11</v>
      </c>
      <c r="B26" s="683" t="s">
        <v>3053</v>
      </c>
      <c r="C26" s="588" t="s">
        <v>3104</v>
      </c>
      <c r="D26" s="575" t="s">
        <v>103</v>
      </c>
      <c r="E26" s="682">
        <v>3</v>
      </c>
      <c r="F26" s="904"/>
      <c r="G26" s="911"/>
      <c r="H26" s="906"/>
      <c r="I26" s="906"/>
      <c r="J26" s="906"/>
      <c r="K26" s="692"/>
      <c r="L26" s="846"/>
      <c r="M26" s="843"/>
      <c r="N26" s="843"/>
      <c r="O26" s="843"/>
      <c r="P26" s="692"/>
    </row>
    <row r="27" spans="1:16" s="30" customFormat="1" ht="30.6">
      <c r="A27" s="900">
        <f>IF(COUNTBLANK(E27)=1,"",COUNTA(E$13:$E27))</f>
        <v>12</v>
      </c>
      <c r="B27" s="683" t="s">
        <v>3054</v>
      </c>
      <c r="C27" s="588" t="s">
        <v>3105</v>
      </c>
      <c r="D27" s="575" t="s">
        <v>103</v>
      </c>
      <c r="E27" s="682">
        <v>2</v>
      </c>
      <c r="F27" s="904"/>
      <c r="G27" s="911"/>
      <c r="H27" s="906"/>
      <c r="I27" s="906"/>
      <c r="J27" s="906"/>
      <c r="K27" s="692"/>
      <c r="L27" s="846"/>
      <c r="M27" s="843"/>
      <c r="N27" s="843"/>
      <c r="O27" s="843"/>
      <c r="P27" s="692"/>
    </row>
    <row r="28" spans="1:16" s="30" customFormat="1">
      <c r="A28" s="900" t="str">
        <f>IF(COUNTBLANK(E28)=1,"",COUNTA(E$13:$E28))</f>
        <v/>
      </c>
      <c r="B28" s="683"/>
      <c r="C28" s="873" t="s">
        <v>760</v>
      </c>
      <c r="D28" s="899"/>
      <c r="E28" s="898"/>
      <c r="F28" s="530"/>
      <c r="G28" s="547"/>
      <c r="H28" s="895"/>
      <c r="I28" s="895"/>
      <c r="J28" s="895"/>
      <c r="K28" s="690"/>
      <c r="L28" s="897"/>
      <c r="M28" s="895"/>
      <c r="N28" s="895"/>
      <c r="O28" s="895"/>
      <c r="P28" s="690"/>
    </row>
    <row r="29" spans="1:16" s="30" customFormat="1" ht="30.6">
      <c r="A29" s="900">
        <f>IF(COUNTBLANK(E29)=1,"",COUNTA(E$13:$E29))</f>
        <v>13</v>
      </c>
      <c r="B29" s="683" t="s">
        <v>761</v>
      </c>
      <c r="C29" s="1505" t="s">
        <v>3583</v>
      </c>
      <c r="D29" s="575" t="s">
        <v>103</v>
      </c>
      <c r="E29" s="682">
        <v>1</v>
      </c>
      <c r="F29" s="904"/>
      <c r="G29" s="911"/>
      <c r="H29" s="906"/>
      <c r="I29" s="906"/>
      <c r="J29" s="906"/>
      <c r="K29" s="692"/>
      <c r="L29" s="846"/>
      <c r="M29" s="843"/>
      <c r="N29" s="843"/>
      <c r="O29" s="843"/>
      <c r="P29" s="692"/>
    </row>
    <row r="30" spans="1:16" s="30" customFormat="1" ht="30.6">
      <c r="A30" s="900">
        <f>IF(COUNTBLANK(E30)=1,"",COUNTA(E$13:$E30))</f>
        <v>14</v>
      </c>
      <c r="B30" s="683" t="s">
        <v>761</v>
      </c>
      <c r="C30" s="1505" t="s">
        <v>3583</v>
      </c>
      <c r="D30" s="575" t="s">
        <v>103</v>
      </c>
      <c r="E30" s="682">
        <v>1</v>
      </c>
      <c r="F30" s="904"/>
      <c r="G30" s="911"/>
      <c r="H30" s="906"/>
      <c r="I30" s="906"/>
      <c r="J30" s="906"/>
      <c r="K30" s="692"/>
      <c r="L30" s="846"/>
      <c r="M30" s="843"/>
      <c r="N30" s="843"/>
      <c r="O30" s="843"/>
      <c r="P30" s="692"/>
    </row>
    <row r="31" spans="1:16" s="30" customFormat="1">
      <c r="A31" s="900" t="str">
        <f>IF(COUNTBLANK(E31)=1,"",COUNTA(E$13:$E31))</f>
        <v/>
      </c>
      <c r="B31" s="683"/>
      <c r="C31" s="873" t="s">
        <v>759</v>
      </c>
      <c r="D31" s="575"/>
      <c r="E31" s="682"/>
      <c r="F31" s="677"/>
      <c r="G31" s="672"/>
      <c r="H31" s="895"/>
      <c r="I31" s="895"/>
      <c r="J31" s="895"/>
      <c r="K31" s="690"/>
      <c r="L31" s="897"/>
      <c r="M31" s="895"/>
      <c r="N31" s="895"/>
      <c r="O31" s="895"/>
      <c r="P31" s="690"/>
    </row>
    <row r="32" spans="1:16" s="30" customFormat="1" ht="20.399999999999999">
      <c r="A32" s="900">
        <f>IF(COUNTBLANK(E32)=1,"",COUNTA(E$13:$E32))</f>
        <v>15</v>
      </c>
      <c r="B32" s="683" t="s">
        <v>3055</v>
      </c>
      <c r="C32" s="588" t="s">
        <v>3106</v>
      </c>
      <c r="D32" s="575" t="s">
        <v>103</v>
      </c>
      <c r="E32" s="898">
        <v>1</v>
      </c>
      <c r="F32" s="904"/>
      <c r="G32" s="911"/>
      <c r="H32" s="906"/>
      <c r="I32" s="906"/>
      <c r="J32" s="906"/>
      <c r="K32" s="692"/>
      <c r="L32" s="846"/>
      <c r="M32" s="843"/>
      <c r="N32" s="843"/>
      <c r="O32" s="843"/>
      <c r="P32" s="692"/>
    </row>
    <row r="33" spans="1:16" s="30" customFormat="1" ht="30.6">
      <c r="A33" s="900">
        <f>IF(COUNTBLANK(E33)=1,"",COUNTA(E$13:$E33))</f>
        <v>16</v>
      </c>
      <c r="B33" s="683" t="s">
        <v>3056</v>
      </c>
      <c r="C33" s="588" t="s">
        <v>3107</v>
      </c>
      <c r="D33" s="575" t="s">
        <v>103</v>
      </c>
      <c r="E33" s="898">
        <v>3</v>
      </c>
      <c r="F33" s="904"/>
      <c r="G33" s="911"/>
      <c r="H33" s="906"/>
      <c r="I33" s="906"/>
      <c r="J33" s="906"/>
      <c r="K33" s="692"/>
      <c r="L33" s="846"/>
      <c r="M33" s="843"/>
      <c r="N33" s="843"/>
      <c r="O33" s="843"/>
      <c r="P33" s="692"/>
    </row>
    <row r="34" spans="1:16" s="30" customFormat="1" ht="30.6">
      <c r="A34" s="900">
        <f>IF(COUNTBLANK(E34)=1,"",COUNTA(E$13:$E34))</f>
        <v>17</v>
      </c>
      <c r="B34" s="683" t="s">
        <v>3057</v>
      </c>
      <c r="C34" s="588" t="s">
        <v>3108</v>
      </c>
      <c r="D34" s="575" t="s">
        <v>103</v>
      </c>
      <c r="E34" s="898">
        <v>3</v>
      </c>
      <c r="F34" s="904"/>
      <c r="G34" s="911"/>
      <c r="H34" s="906"/>
      <c r="I34" s="906"/>
      <c r="J34" s="906"/>
      <c r="K34" s="692"/>
      <c r="L34" s="846"/>
      <c r="M34" s="843"/>
      <c r="N34" s="843"/>
      <c r="O34" s="843"/>
      <c r="P34" s="692"/>
    </row>
    <row r="35" spans="1:16" s="30" customFormat="1" ht="30.6">
      <c r="A35" s="900">
        <f>IF(COUNTBLANK(E35)=1,"",COUNTA(E$13:$E35))</f>
        <v>18</v>
      </c>
      <c r="B35" s="683" t="s">
        <v>3058</v>
      </c>
      <c r="C35" s="588" t="s">
        <v>3109</v>
      </c>
      <c r="D35" s="575" t="s">
        <v>103</v>
      </c>
      <c r="E35" s="898">
        <v>2</v>
      </c>
      <c r="F35" s="904"/>
      <c r="G35" s="911"/>
      <c r="H35" s="906"/>
      <c r="I35" s="906"/>
      <c r="J35" s="906"/>
      <c r="K35" s="692"/>
      <c r="L35" s="846"/>
      <c r="M35" s="843"/>
      <c r="N35" s="843"/>
      <c r="O35" s="843"/>
      <c r="P35" s="692"/>
    </row>
    <row r="36" spans="1:16" s="30" customFormat="1" ht="30.6">
      <c r="A36" s="900">
        <f>IF(COUNTBLANK(E36)=1,"",COUNTA(E$13:$E36))</f>
        <v>19</v>
      </c>
      <c r="B36" s="683" t="s">
        <v>3059</v>
      </c>
      <c r="C36" s="588" t="s">
        <v>3110</v>
      </c>
      <c r="D36" s="575" t="s">
        <v>103</v>
      </c>
      <c r="E36" s="898">
        <v>10</v>
      </c>
      <c r="F36" s="904"/>
      <c r="G36" s="911"/>
      <c r="H36" s="906"/>
      <c r="I36" s="906"/>
      <c r="J36" s="906"/>
      <c r="K36" s="692"/>
      <c r="L36" s="846"/>
      <c r="M36" s="843"/>
      <c r="N36" s="843"/>
      <c r="O36" s="843"/>
      <c r="P36" s="692"/>
    </row>
    <row r="37" spans="1:16" s="30" customFormat="1" ht="20.399999999999999">
      <c r="A37" s="900">
        <f>IF(COUNTBLANK(E37)=1,"",COUNTA(E$13:$E37))</f>
        <v>20</v>
      </c>
      <c r="B37" s="683" t="s">
        <v>3060</v>
      </c>
      <c r="C37" s="588" t="s">
        <v>3111</v>
      </c>
      <c r="D37" s="575" t="s">
        <v>103</v>
      </c>
      <c r="E37" s="898">
        <v>1</v>
      </c>
      <c r="F37" s="904"/>
      <c r="G37" s="911"/>
      <c r="H37" s="906"/>
      <c r="I37" s="906"/>
      <c r="J37" s="906"/>
      <c r="K37" s="692"/>
      <c r="L37" s="846"/>
      <c r="M37" s="843"/>
      <c r="N37" s="843"/>
      <c r="O37" s="843"/>
      <c r="P37" s="692"/>
    </row>
    <row r="38" spans="1:16" s="30" customFormat="1" ht="20.399999999999999">
      <c r="A38" s="900">
        <f>IF(COUNTBLANK(E38)=1,"",COUNTA(E$13:$E38))</f>
        <v>21</v>
      </c>
      <c r="B38" s="683" t="s">
        <v>3061</v>
      </c>
      <c r="C38" s="588" t="s">
        <v>3112</v>
      </c>
      <c r="D38" s="575" t="s">
        <v>103</v>
      </c>
      <c r="E38" s="898">
        <v>5</v>
      </c>
      <c r="F38" s="904"/>
      <c r="G38" s="911"/>
      <c r="H38" s="906"/>
      <c r="I38" s="906"/>
      <c r="J38" s="906"/>
      <c r="K38" s="692"/>
      <c r="L38" s="846"/>
      <c r="M38" s="843"/>
      <c r="N38" s="843"/>
      <c r="O38" s="843"/>
      <c r="P38" s="692"/>
    </row>
    <row r="39" spans="1:16" s="30" customFormat="1" ht="30.6">
      <c r="A39" s="900">
        <f>IF(COUNTBLANK(E39)=1,"",COUNTA(E$13:$E39))</f>
        <v>22</v>
      </c>
      <c r="B39" s="683" t="s">
        <v>3062</v>
      </c>
      <c r="C39" s="588" t="s">
        <v>3113</v>
      </c>
      <c r="D39" s="575" t="s">
        <v>103</v>
      </c>
      <c r="E39" s="898">
        <v>2</v>
      </c>
      <c r="F39" s="904"/>
      <c r="G39" s="911"/>
      <c r="H39" s="906"/>
      <c r="I39" s="906"/>
      <c r="J39" s="906"/>
      <c r="K39" s="692"/>
      <c r="L39" s="846"/>
      <c r="M39" s="843"/>
      <c r="N39" s="843"/>
      <c r="O39" s="843"/>
      <c r="P39" s="692"/>
    </row>
    <row r="40" spans="1:16" s="30" customFormat="1" ht="30.6">
      <c r="A40" s="900">
        <f>IF(COUNTBLANK(E40)=1,"",COUNTA(E$13:$E40))</f>
        <v>23</v>
      </c>
      <c r="B40" s="683" t="s">
        <v>3063</v>
      </c>
      <c r="C40" s="588" t="s">
        <v>3114</v>
      </c>
      <c r="D40" s="575" t="s">
        <v>103</v>
      </c>
      <c r="E40" s="898">
        <v>37</v>
      </c>
      <c r="F40" s="904"/>
      <c r="G40" s="911"/>
      <c r="H40" s="906"/>
      <c r="I40" s="906"/>
      <c r="J40" s="906"/>
      <c r="K40" s="692"/>
      <c r="L40" s="846"/>
      <c r="M40" s="843"/>
      <c r="N40" s="843"/>
      <c r="O40" s="843"/>
      <c r="P40" s="692"/>
    </row>
    <row r="41" spans="1:16" s="30" customFormat="1" ht="30.6">
      <c r="A41" s="900">
        <f>IF(COUNTBLANK(E41)=1,"",COUNTA(E$13:$E41))</f>
        <v>24</v>
      </c>
      <c r="B41" s="683" t="s">
        <v>3064</v>
      </c>
      <c r="C41" s="588" t="s">
        <v>3114</v>
      </c>
      <c r="D41" s="575" t="s">
        <v>103</v>
      </c>
      <c r="E41" s="898">
        <v>40</v>
      </c>
      <c r="F41" s="904"/>
      <c r="G41" s="911"/>
      <c r="H41" s="906"/>
      <c r="I41" s="906"/>
      <c r="J41" s="906"/>
      <c r="K41" s="692"/>
      <c r="L41" s="846"/>
      <c r="M41" s="843"/>
      <c r="N41" s="843"/>
      <c r="O41" s="843"/>
      <c r="P41" s="692"/>
    </row>
    <row r="42" spans="1:16" s="30" customFormat="1" ht="30.6">
      <c r="A42" s="900">
        <f>IF(COUNTBLANK(E42)=1,"",COUNTA(E$13:$E42))</f>
        <v>25</v>
      </c>
      <c r="B42" s="683" t="s">
        <v>3065</v>
      </c>
      <c r="C42" s="588" t="s">
        <v>3115</v>
      </c>
      <c r="D42" s="575" t="s">
        <v>103</v>
      </c>
      <c r="E42" s="898">
        <v>5</v>
      </c>
      <c r="F42" s="904"/>
      <c r="G42" s="911"/>
      <c r="H42" s="906"/>
      <c r="I42" s="906"/>
      <c r="J42" s="906"/>
      <c r="K42" s="692"/>
      <c r="L42" s="846"/>
      <c r="M42" s="843"/>
      <c r="N42" s="843"/>
      <c r="O42" s="843"/>
      <c r="P42" s="692"/>
    </row>
    <row r="43" spans="1:16" s="30" customFormat="1" ht="30.6">
      <c r="A43" s="900">
        <f>IF(COUNTBLANK(E43)=1,"",COUNTA(E$13:$E43))</f>
        <v>26</v>
      </c>
      <c r="B43" s="683" t="s">
        <v>3066</v>
      </c>
      <c r="C43" s="588" t="s">
        <v>3116</v>
      </c>
      <c r="D43" s="575" t="s">
        <v>103</v>
      </c>
      <c r="E43" s="898">
        <v>2</v>
      </c>
      <c r="F43" s="904"/>
      <c r="G43" s="911"/>
      <c r="H43" s="906"/>
      <c r="I43" s="906"/>
      <c r="J43" s="906"/>
      <c r="K43" s="692"/>
      <c r="L43" s="846"/>
      <c r="M43" s="843"/>
      <c r="N43" s="843"/>
      <c r="O43" s="843"/>
      <c r="P43" s="692"/>
    </row>
    <row r="44" spans="1:16" s="30" customFormat="1" ht="30.6">
      <c r="A44" s="900">
        <f>IF(COUNTBLANK(E44)=1,"",COUNTA(E$13:$E44))</f>
        <v>27</v>
      </c>
      <c r="B44" s="683" t="s">
        <v>3067</v>
      </c>
      <c r="C44" s="588" t="s">
        <v>3117</v>
      </c>
      <c r="D44" s="575" t="s">
        <v>103</v>
      </c>
      <c r="E44" s="898">
        <v>10</v>
      </c>
      <c r="F44" s="904"/>
      <c r="G44" s="911"/>
      <c r="H44" s="906"/>
      <c r="I44" s="906"/>
      <c r="J44" s="906"/>
      <c r="K44" s="692"/>
      <c r="L44" s="846"/>
      <c r="M44" s="843"/>
      <c r="N44" s="843"/>
      <c r="O44" s="843"/>
      <c r="P44" s="692"/>
    </row>
    <row r="45" spans="1:16" s="30" customFormat="1" ht="30.6">
      <c r="A45" s="900">
        <f>IF(COUNTBLANK(E45)=1,"",COUNTA(E$13:$E45))</f>
        <v>28</v>
      </c>
      <c r="B45" s="683" t="s">
        <v>3068</v>
      </c>
      <c r="C45" s="588" t="s">
        <v>3118</v>
      </c>
      <c r="D45" s="575" t="s">
        <v>103</v>
      </c>
      <c r="E45" s="898">
        <v>2</v>
      </c>
      <c r="F45" s="904"/>
      <c r="G45" s="911"/>
      <c r="H45" s="906"/>
      <c r="I45" s="906"/>
      <c r="J45" s="906"/>
      <c r="K45" s="692"/>
      <c r="L45" s="846"/>
      <c r="M45" s="843"/>
      <c r="N45" s="843"/>
      <c r="O45" s="843"/>
      <c r="P45" s="692"/>
    </row>
    <row r="46" spans="1:16" s="30" customFormat="1" ht="30.6">
      <c r="A46" s="900">
        <f>IF(COUNTBLANK(E46)=1,"",COUNTA(E$13:$E46))</f>
        <v>29</v>
      </c>
      <c r="B46" s="683" t="s">
        <v>3069</v>
      </c>
      <c r="C46" s="588" t="s">
        <v>3119</v>
      </c>
      <c r="D46" s="575" t="s">
        <v>103</v>
      </c>
      <c r="E46" s="898">
        <v>2</v>
      </c>
      <c r="F46" s="904"/>
      <c r="G46" s="911"/>
      <c r="H46" s="906"/>
      <c r="I46" s="906"/>
      <c r="J46" s="906"/>
      <c r="K46" s="692"/>
      <c r="L46" s="846"/>
      <c r="M46" s="843"/>
      <c r="N46" s="843"/>
      <c r="O46" s="843"/>
      <c r="P46" s="692"/>
    </row>
    <row r="47" spans="1:16" s="30" customFormat="1" ht="30.6">
      <c r="A47" s="900">
        <f>IF(COUNTBLANK(E47)=1,"",COUNTA(E$13:$E47))</f>
        <v>30</v>
      </c>
      <c r="B47" s="683" t="s">
        <v>3070</v>
      </c>
      <c r="C47" s="588" t="s">
        <v>3120</v>
      </c>
      <c r="D47" s="575" t="s">
        <v>103</v>
      </c>
      <c r="E47" s="898">
        <v>1</v>
      </c>
      <c r="F47" s="904"/>
      <c r="G47" s="911"/>
      <c r="H47" s="906"/>
      <c r="I47" s="906"/>
      <c r="J47" s="906"/>
      <c r="K47" s="692"/>
      <c r="L47" s="846"/>
      <c r="M47" s="843"/>
      <c r="N47" s="843"/>
      <c r="O47" s="843"/>
      <c r="P47" s="692"/>
    </row>
    <row r="48" spans="1:16" s="30" customFormat="1" ht="30.6">
      <c r="A48" s="900">
        <f>IF(COUNTBLANK(E48)=1,"",COUNTA(E$13:$E48))</f>
        <v>31</v>
      </c>
      <c r="B48" s="683" t="s">
        <v>3071</v>
      </c>
      <c r="C48" s="588" t="s">
        <v>3121</v>
      </c>
      <c r="D48" s="575" t="s">
        <v>103</v>
      </c>
      <c r="E48" s="898">
        <v>15</v>
      </c>
      <c r="F48" s="904"/>
      <c r="G48" s="911"/>
      <c r="H48" s="906"/>
      <c r="I48" s="906"/>
      <c r="J48" s="906"/>
      <c r="K48" s="692"/>
      <c r="L48" s="846"/>
      <c r="M48" s="843"/>
      <c r="N48" s="843"/>
      <c r="O48" s="843"/>
      <c r="P48" s="692"/>
    </row>
    <row r="49" spans="1:16" s="30" customFormat="1" ht="30.6">
      <c r="A49" s="900">
        <f>IF(COUNTBLANK(E49)=1,"",COUNTA(E$13:$E49))</f>
        <v>32</v>
      </c>
      <c r="B49" s="683" t="s">
        <v>3072</v>
      </c>
      <c r="C49" s="588" t="s">
        <v>3122</v>
      </c>
      <c r="D49" s="575" t="s">
        <v>103</v>
      </c>
      <c r="E49" s="898">
        <v>9</v>
      </c>
      <c r="F49" s="904"/>
      <c r="G49" s="911"/>
      <c r="H49" s="906"/>
      <c r="I49" s="906"/>
      <c r="J49" s="906"/>
      <c r="K49" s="692"/>
      <c r="L49" s="846"/>
      <c r="M49" s="843"/>
      <c r="N49" s="843"/>
      <c r="O49" s="843"/>
      <c r="P49" s="692"/>
    </row>
    <row r="50" spans="1:16" s="30" customFormat="1" ht="30.6">
      <c r="A50" s="900">
        <f>IF(COUNTBLANK(E50)=1,"",COUNTA(E$13:$E50))</f>
        <v>33</v>
      </c>
      <c r="B50" s="683" t="s">
        <v>3073</v>
      </c>
      <c r="C50" s="588" t="s">
        <v>3123</v>
      </c>
      <c r="D50" s="575" t="s">
        <v>103</v>
      </c>
      <c r="E50" s="898">
        <v>1</v>
      </c>
      <c r="F50" s="904"/>
      <c r="G50" s="911"/>
      <c r="H50" s="906"/>
      <c r="I50" s="906"/>
      <c r="J50" s="906"/>
      <c r="K50" s="692"/>
      <c r="L50" s="846"/>
      <c r="M50" s="843"/>
      <c r="N50" s="843"/>
      <c r="O50" s="843"/>
      <c r="P50" s="692"/>
    </row>
    <row r="51" spans="1:16" s="30" customFormat="1" ht="30.6">
      <c r="A51" s="900">
        <f>IF(COUNTBLANK(E51)=1,"",COUNTA(E$13:$E51))</f>
        <v>34</v>
      </c>
      <c r="B51" s="683" t="s">
        <v>3074</v>
      </c>
      <c r="C51" s="588" t="s">
        <v>3124</v>
      </c>
      <c r="D51" s="575" t="s">
        <v>103</v>
      </c>
      <c r="E51" s="898">
        <v>42</v>
      </c>
      <c r="F51" s="904"/>
      <c r="G51" s="911"/>
      <c r="H51" s="906"/>
      <c r="I51" s="906"/>
      <c r="J51" s="906"/>
      <c r="K51" s="692"/>
      <c r="L51" s="846"/>
      <c r="M51" s="843"/>
      <c r="N51" s="843"/>
      <c r="O51" s="843"/>
      <c r="P51" s="692"/>
    </row>
    <row r="52" spans="1:16" s="30" customFormat="1" ht="30.6">
      <c r="A52" s="900">
        <f>IF(COUNTBLANK(E52)=1,"",COUNTA(E$13:$E52))</f>
        <v>35</v>
      </c>
      <c r="B52" s="683" t="s">
        <v>3075</v>
      </c>
      <c r="C52" s="588" t="s">
        <v>3124</v>
      </c>
      <c r="D52" s="575" t="s">
        <v>103</v>
      </c>
      <c r="E52" s="898">
        <v>35</v>
      </c>
      <c r="F52" s="904"/>
      <c r="G52" s="911"/>
      <c r="H52" s="906"/>
      <c r="I52" s="906"/>
      <c r="J52" s="906"/>
      <c r="K52" s="692"/>
      <c r="L52" s="846"/>
      <c r="M52" s="843"/>
      <c r="N52" s="843"/>
      <c r="O52" s="843"/>
      <c r="P52" s="692"/>
    </row>
    <row r="53" spans="1:16" s="30" customFormat="1" ht="30.6">
      <c r="A53" s="900">
        <f>IF(COUNTBLANK(E53)=1,"",COUNTA(E$13:$E53))</f>
        <v>36</v>
      </c>
      <c r="B53" s="683" t="s">
        <v>3076</v>
      </c>
      <c r="C53" s="588" t="s">
        <v>4487</v>
      </c>
      <c r="D53" s="575" t="s">
        <v>103</v>
      </c>
      <c r="E53" s="898">
        <v>60</v>
      </c>
      <c r="F53" s="904"/>
      <c r="G53" s="911"/>
      <c r="H53" s="906"/>
      <c r="I53" s="906"/>
      <c r="J53" s="906"/>
      <c r="K53" s="692"/>
      <c r="L53" s="846"/>
      <c r="M53" s="843"/>
      <c r="N53" s="843"/>
      <c r="O53" s="843"/>
      <c r="P53" s="692"/>
    </row>
    <row r="54" spans="1:16" s="30" customFormat="1" ht="30.6">
      <c r="A54" s="900">
        <f>IF(COUNTBLANK(E54)=1,"",COUNTA(E$13:$E54))</f>
        <v>37</v>
      </c>
      <c r="B54" s="683" t="s">
        <v>3077</v>
      </c>
      <c r="C54" s="588" t="s">
        <v>4487</v>
      </c>
      <c r="D54" s="575" t="s">
        <v>103</v>
      </c>
      <c r="E54" s="898">
        <v>60</v>
      </c>
      <c r="F54" s="904"/>
      <c r="G54" s="911"/>
      <c r="H54" s="906"/>
      <c r="I54" s="906"/>
      <c r="J54" s="906"/>
      <c r="K54" s="692"/>
      <c r="L54" s="846"/>
      <c r="M54" s="843"/>
      <c r="N54" s="843"/>
      <c r="O54" s="843"/>
      <c r="P54" s="692"/>
    </row>
    <row r="55" spans="1:16" s="30" customFormat="1" ht="20.399999999999999">
      <c r="A55" s="900">
        <f>IF(COUNTBLANK(E55)=1,"",COUNTA(E$13:$E55))</f>
        <v>38</v>
      </c>
      <c r="B55" s="683" t="s">
        <v>3078</v>
      </c>
      <c r="C55" s="588" t="s">
        <v>4488</v>
      </c>
      <c r="D55" s="575" t="s">
        <v>103</v>
      </c>
      <c r="E55" s="898">
        <v>64</v>
      </c>
      <c r="F55" s="904"/>
      <c r="G55" s="911"/>
      <c r="H55" s="906"/>
      <c r="I55" s="906"/>
      <c r="J55" s="906"/>
      <c r="K55" s="692"/>
      <c r="L55" s="846"/>
      <c r="M55" s="843"/>
      <c r="N55" s="843"/>
      <c r="O55" s="843"/>
      <c r="P55" s="692"/>
    </row>
    <row r="56" spans="1:16" s="30" customFormat="1" ht="20.399999999999999">
      <c r="A56" s="900">
        <f>IF(COUNTBLANK(E56)=1,"",COUNTA(E$13:$E56))</f>
        <v>39</v>
      </c>
      <c r="B56" s="683" t="s">
        <v>3079</v>
      </c>
      <c r="C56" s="588" t="s">
        <v>4488</v>
      </c>
      <c r="D56" s="575" t="s">
        <v>103</v>
      </c>
      <c r="E56" s="898">
        <v>64</v>
      </c>
      <c r="F56" s="904"/>
      <c r="G56" s="911"/>
      <c r="H56" s="906"/>
      <c r="I56" s="906"/>
      <c r="J56" s="906"/>
      <c r="K56" s="692"/>
      <c r="L56" s="846"/>
      <c r="M56" s="843"/>
      <c r="N56" s="843"/>
      <c r="O56" s="843"/>
      <c r="P56" s="692"/>
    </row>
    <row r="57" spans="1:16" s="30" customFormat="1" ht="30.6">
      <c r="A57" s="900">
        <f>IF(COUNTBLANK(E57)=1,"",COUNTA(E$13:$E57))</f>
        <v>40</v>
      </c>
      <c r="B57" s="683" t="s">
        <v>3080</v>
      </c>
      <c r="C57" s="588" t="s">
        <v>3125</v>
      </c>
      <c r="D57" s="575" t="s">
        <v>103</v>
      </c>
      <c r="E57" s="898">
        <v>1</v>
      </c>
      <c r="F57" s="904"/>
      <c r="G57" s="911"/>
      <c r="H57" s="906"/>
      <c r="I57" s="906"/>
      <c r="J57" s="906"/>
      <c r="K57" s="692"/>
      <c r="L57" s="846"/>
      <c r="M57" s="843"/>
      <c r="N57" s="843"/>
      <c r="O57" s="843"/>
      <c r="P57" s="692"/>
    </row>
    <row r="58" spans="1:16" s="30" customFormat="1" ht="20.399999999999999">
      <c r="A58" s="900">
        <f>IF(COUNTBLANK(E58)=1,"",COUNTA(E$13:$E58))</f>
        <v>41</v>
      </c>
      <c r="B58" s="683" t="s">
        <v>3081</v>
      </c>
      <c r="C58" s="588" t="s">
        <v>3126</v>
      </c>
      <c r="D58" s="575" t="s">
        <v>103</v>
      </c>
      <c r="E58" s="898">
        <v>1</v>
      </c>
      <c r="F58" s="904"/>
      <c r="G58" s="911"/>
      <c r="H58" s="906"/>
      <c r="I58" s="906"/>
      <c r="J58" s="906"/>
      <c r="K58" s="692"/>
      <c r="L58" s="846"/>
      <c r="M58" s="843"/>
      <c r="N58" s="843"/>
      <c r="O58" s="843"/>
      <c r="P58" s="692"/>
    </row>
    <row r="59" spans="1:16" s="30" customFormat="1" ht="20.399999999999999">
      <c r="A59" s="900">
        <f>IF(COUNTBLANK(E59)=1,"",COUNTA(E$13:$E59))</f>
        <v>42</v>
      </c>
      <c r="B59" s="683" t="s">
        <v>3082</v>
      </c>
      <c r="C59" s="588" t="s">
        <v>3127</v>
      </c>
      <c r="D59" s="575" t="s">
        <v>103</v>
      </c>
      <c r="E59" s="898">
        <v>43</v>
      </c>
      <c r="F59" s="904"/>
      <c r="G59" s="911"/>
      <c r="H59" s="906"/>
      <c r="I59" s="906"/>
      <c r="J59" s="906"/>
      <c r="K59" s="692"/>
      <c r="L59" s="846"/>
      <c r="M59" s="843"/>
      <c r="N59" s="843"/>
      <c r="O59" s="843"/>
      <c r="P59" s="692"/>
    </row>
    <row r="60" spans="1:16" s="30" customFormat="1" ht="20.399999999999999">
      <c r="A60" s="900">
        <f>IF(COUNTBLANK(E60)=1,"",COUNTA(E$13:$E60))</f>
        <v>43</v>
      </c>
      <c r="B60" s="683" t="s">
        <v>3083</v>
      </c>
      <c r="C60" s="588" t="s">
        <v>3128</v>
      </c>
      <c r="D60" s="575" t="s">
        <v>103</v>
      </c>
      <c r="E60" s="898">
        <v>2</v>
      </c>
      <c r="F60" s="904"/>
      <c r="G60" s="911"/>
      <c r="H60" s="906"/>
      <c r="I60" s="906"/>
      <c r="J60" s="906"/>
      <c r="K60" s="692"/>
      <c r="L60" s="846"/>
      <c r="M60" s="843"/>
      <c r="N60" s="843"/>
      <c r="O60" s="843"/>
      <c r="P60" s="692"/>
    </row>
    <row r="61" spans="1:16" s="30" customFormat="1" ht="20.399999999999999">
      <c r="A61" s="900">
        <f>IF(COUNTBLANK(E61)=1,"",COUNTA(E$13:$E61))</f>
        <v>44</v>
      </c>
      <c r="B61" s="683" t="s">
        <v>3084</v>
      </c>
      <c r="C61" s="588" t="s">
        <v>3129</v>
      </c>
      <c r="D61" s="575" t="s">
        <v>103</v>
      </c>
      <c r="E61" s="898">
        <v>4</v>
      </c>
      <c r="F61" s="904"/>
      <c r="G61" s="911"/>
      <c r="H61" s="906"/>
      <c r="I61" s="906"/>
      <c r="J61" s="906"/>
      <c r="K61" s="692"/>
      <c r="L61" s="846"/>
      <c r="M61" s="843"/>
      <c r="N61" s="843"/>
      <c r="O61" s="843"/>
      <c r="P61" s="692"/>
    </row>
    <row r="62" spans="1:16" s="30" customFormat="1" ht="20.399999999999999">
      <c r="A62" s="900">
        <f>IF(COUNTBLANK(E62)=1,"",COUNTA(E$13:$E62))</f>
        <v>45</v>
      </c>
      <c r="B62" s="683" t="s">
        <v>3085</v>
      </c>
      <c r="C62" s="588" t="s">
        <v>3129</v>
      </c>
      <c r="D62" s="575" t="s">
        <v>103</v>
      </c>
      <c r="E62" s="898">
        <v>14</v>
      </c>
      <c r="F62" s="904"/>
      <c r="G62" s="911"/>
      <c r="H62" s="906"/>
      <c r="I62" s="906"/>
      <c r="J62" s="906"/>
      <c r="K62" s="692"/>
      <c r="L62" s="846"/>
      <c r="M62" s="843"/>
      <c r="N62" s="843"/>
      <c r="O62" s="843"/>
      <c r="P62" s="692"/>
    </row>
    <row r="63" spans="1:16" s="30" customFormat="1" ht="30.6">
      <c r="A63" s="900">
        <f>IF(COUNTBLANK(E63)=1,"",COUNTA(E$13:$E63))</f>
        <v>46</v>
      </c>
      <c r="B63" s="683" t="s">
        <v>3086</v>
      </c>
      <c r="C63" s="588" t="s">
        <v>3109</v>
      </c>
      <c r="D63" s="575" t="s">
        <v>103</v>
      </c>
      <c r="E63" s="898">
        <v>1</v>
      </c>
      <c r="F63" s="904"/>
      <c r="G63" s="911"/>
      <c r="H63" s="906"/>
      <c r="I63" s="906"/>
      <c r="J63" s="906"/>
      <c r="K63" s="692"/>
      <c r="L63" s="846"/>
      <c r="M63" s="843"/>
      <c r="N63" s="843"/>
      <c r="O63" s="843"/>
      <c r="P63" s="692"/>
    </row>
    <row r="64" spans="1:16" s="30" customFormat="1" ht="20.399999999999999">
      <c r="A64" s="900">
        <f>IF(COUNTBLANK(E64)=1,"",COUNTA(E$13:$E64))</f>
        <v>47</v>
      </c>
      <c r="B64" s="683" t="s">
        <v>3087</v>
      </c>
      <c r="C64" s="588" t="s">
        <v>3130</v>
      </c>
      <c r="D64" s="575" t="s">
        <v>103</v>
      </c>
      <c r="E64" s="898">
        <v>1</v>
      </c>
      <c r="F64" s="904"/>
      <c r="G64" s="911"/>
      <c r="H64" s="906"/>
      <c r="I64" s="906"/>
      <c r="J64" s="906"/>
      <c r="K64" s="692"/>
      <c r="L64" s="846"/>
      <c r="M64" s="843"/>
      <c r="N64" s="843"/>
      <c r="O64" s="843"/>
      <c r="P64" s="692"/>
    </row>
    <row r="65" spans="1:16" s="30" customFormat="1" ht="30.6">
      <c r="A65" s="900">
        <f>IF(COUNTBLANK(E65)=1,"",COUNTA(E$13:$E65))</f>
        <v>48</v>
      </c>
      <c r="B65" s="683" t="s">
        <v>3088</v>
      </c>
      <c r="C65" s="588" t="s">
        <v>3107</v>
      </c>
      <c r="D65" s="575" t="s">
        <v>103</v>
      </c>
      <c r="E65" s="898">
        <v>1</v>
      </c>
      <c r="F65" s="904"/>
      <c r="G65" s="911"/>
      <c r="H65" s="906"/>
      <c r="I65" s="906"/>
      <c r="J65" s="906"/>
      <c r="K65" s="692"/>
      <c r="L65" s="846"/>
      <c r="M65" s="843"/>
      <c r="N65" s="843"/>
      <c r="O65" s="843"/>
      <c r="P65" s="692"/>
    </row>
    <row r="66" spans="1:16" s="30" customFormat="1" ht="20.399999999999999">
      <c r="A66" s="900">
        <f>IF(COUNTBLANK(E66)=1,"",COUNTA(E$13:$E66))</f>
        <v>49</v>
      </c>
      <c r="B66" s="683" t="s">
        <v>3089</v>
      </c>
      <c r="C66" s="588" t="s">
        <v>3106</v>
      </c>
      <c r="D66" s="575" t="s">
        <v>103</v>
      </c>
      <c r="E66" s="898">
        <v>1</v>
      </c>
      <c r="F66" s="904"/>
      <c r="G66" s="911"/>
      <c r="H66" s="906"/>
      <c r="I66" s="906"/>
      <c r="J66" s="906"/>
      <c r="K66" s="692"/>
      <c r="L66" s="846"/>
      <c r="M66" s="843"/>
      <c r="N66" s="843"/>
      <c r="O66" s="843"/>
      <c r="P66" s="692"/>
    </row>
    <row r="67" spans="1:16" s="30" customFormat="1" ht="20.399999999999999">
      <c r="A67" s="900">
        <f>IF(COUNTBLANK(E67)=1,"",COUNTA(E$13:$E67))</f>
        <v>50</v>
      </c>
      <c r="B67" s="683" t="s">
        <v>3090</v>
      </c>
      <c r="C67" s="588" t="s">
        <v>3131</v>
      </c>
      <c r="D67" s="575" t="s">
        <v>103</v>
      </c>
      <c r="E67" s="898">
        <v>1</v>
      </c>
      <c r="F67" s="904"/>
      <c r="G67" s="911"/>
      <c r="H67" s="906"/>
      <c r="I67" s="906"/>
      <c r="J67" s="906"/>
      <c r="K67" s="692"/>
      <c r="L67" s="846"/>
      <c r="M67" s="843"/>
      <c r="N67" s="843"/>
      <c r="O67" s="843"/>
      <c r="P67" s="692"/>
    </row>
    <row r="68" spans="1:16" s="30" customFormat="1" ht="30.6">
      <c r="A68" s="900">
        <f>IF(COUNTBLANK(E68)=1,"",COUNTA(E$13:$E68))</f>
        <v>51</v>
      </c>
      <c r="B68" s="683" t="s">
        <v>3091</v>
      </c>
      <c r="C68" s="588" t="s">
        <v>3132</v>
      </c>
      <c r="D68" s="575" t="s">
        <v>103</v>
      </c>
      <c r="E68" s="898">
        <v>1</v>
      </c>
      <c r="F68" s="904"/>
      <c r="G68" s="911"/>
      <c r="H68" s="906"/>
      <c r="I68" s="906"/>
      <c r="J68" s="906"/>
      <c r="K68" s="692"/>
      <c r="L68" s="846"/>
      <c r="M68" s="843"/>
      <c r="N68" s="843"/>
      <c r="O68" s="843"/>
      <c r="P68" s="692"/>
    </row>
    <row r="69" spans="1:16" s="30" customFormat="1" ht="30.6">
      <c r="A69" s="900">
        <f>IF(COUNTBLANK(E69)=1,"",COUNTA(E$13:$E69))</f>
        <v>52</v>
      </c>
      <c r="B69" s="683" t="s">
        <v>3092</v>
      </c>
      <c r="C69" s="588" t="s">
        <v>3133</v>
      </c>
      <c r="D69" s="575" t="s">
        <v>103</v>
      </c>
      <c r="E69" s="898">
        <v>11</v>
      </c>
      <c r="F69" s="904"/>
      <c r="G69" s="911"/>
      <c r="H69" s="906"/>
      <c r="I69" s="906"/>
      <c r="J69" s="906"/>
      <c r="K69" s="692"/>
      <c r="L69" s="846"/>
      <c r="M69" s="843"/>
      <c r="N69" s="843"/>
      <c r="O69" s="843"/>
      <c r="P69" s="692"/>
    </row>
    <row r="70" spans="1:16" s="30" customFormat="1" ht="30.6">
      <c r="A70" s="900">
        <f>IF(COUNTBLANK(E70)=1,"",COUNTA(E$13:$E70))</f>
        <v>53</v>
      </c>
      <c r="B70" s="683" t="s">
        <v>3093</v>
      </c>
      <c r="C70" s="588" t="s">
        <v>3134</v>
      </c>
      <c r="D70" s="575" t="s">
        <v>103</v>
      </c>
      <c r="E70" s="898">
        <v>1</v>
      </c>
      <c r="F70" s="904"/>
      <c r="G70" s="911"/>
      <c r="H70" s="906"/>
      <c r="I70" s="906"/>
      <c r="J70" s="906"/>
      <c r="K70" s="692"/>
      <c r="L70" s="846"/>
      <c r="M70" s="843"/>
      <c r="N70" s="843"/>
      <c r="O70" s="843"/>
      <c r="P70" s="692"/>
    </row>
    <row r="71" spans="1:16" s="30" customFormat="1" ht="30.6">
      <c r="A71" s="900">
        <f>IF(COUNTBLANK(E71)=1,"",COUNTA(E$13:$E71))</f>
        <v>54</v>
      </c>
      <c r="B71" s="683" t="s">
        <v>3094</v>
      </c>
      <c r="C71" s="588" t="s">
        <v>3135</v>
      </c>
      <c r="D71" s="575" t="s">
        <v>103</v>
      </c>
      <c r="E71" s="898">
        <v>1</v>
      </c>
      <c r="F71" s="904"/>
      <c r="G71" s="911"/>
      <c r="H71" s="906"/>
      <c r="I71" s="906"/>
      <c r="J71" s="906"/>
      <c r="K71" s="692"/>
      <c r="L71" s="846"/>
      <c r="M71" s="843"/>
      <c r="N71" s="843"/>
      <c r="O71" s="843"/>
      <c r="P71" s="692"/>
    </row>
    <row r="72" spans="1:16" s="30" customFormat="1">
      <c r="A72" s="687"/>
      <c r="B72" s="1506"/>
      <c r="C72" s="901"/>
      <c r="D72" s="585"/>
      <c r="E72" s="867"/>
      <c r="F72" s="852"/>
      <c r="G72" s="853"/>
      <c r="H72" s="882"/>
      <c r="I72" s="855"/>
      <c r="J72" s="855"/>
      <c r="K72" s="1507"/>
      <c r="L72" s="1508"/>
      <c r="M72" s="860"/>
      <c r="N72" s="860"/>
      <c r="O72" s="860"/>
      <c r="P72" s="861"/>
    </row>
    <row r="73" spans="1:16" s="274" customFormat="1">
      <c r="A73" s="503"/>
      <c r="B73" s="504"/>
      <c r="C73" s="505" t="s">
        <v>29</v>
      </c>
      <c r="D73" s="506"/>
      <c r="E73" s="541"/>
      <c r="F73" s="507"/>
      <c r="G73" s="507"/>
      <c r="H73" s="507"/>
      <c r="I73" s="507"/>
      <c r="J73" s="507"/>
      <c r="K73" s="507"/>
      <c r="L73" s="508">
        <f>SUM($L$13:L72)</f>
        <v>0</v>
      </c>
      <c r="M73" s="508">
        <f>SUM($M$13:M72)</f>
        <v>0</v>
      </c>
      <c r="N73" s="508">
        <f>SUM($N$13:N72)</f>
        <v>0</v>
      </c>
      <c r="O73" s="508">
        <f>SUM($O$13:O72)</f>
        <v>0</v>
      </c>
      <c r="P73" s="509">
        <f>SUM($P$13:P72)</f>
        <v>0</v>
      </c>
    </row>
    <row r="74" spans="1:16">
      <c r="A74" s="312"/>
      <c r="B74" s="101"/>
      <c r="D74" s="2"/>
      <c r="E74" s="2"/>
      <c r="F74" s="2"/>
      <c r="G74" s="2"/>
      <c r="I74" s="2"/>
      <c r="J74" s="2"/>
      <c r="K74" s="2"/>
      <c r="L74" s="2"/>
      <c r="M74" s="3"/>
      <c r="N74" s="3"/>
      <c r="O74" s="3"/>
      <c r="P74" s="3"/>
    </row>
    <row r="75" spans="1:16" ht="14.4">
      <c r="A75" s="313"/>
      <c r="B75" s="1509"/>
      <c r="D75" s="313"/>
      <c r="E75" s="313"/>
      <c r="F75" s="313"/>
      <c r="G75" s="313"/>
      <c r="H75" s="313"/>
      <c r="I75" s="313"/>
      <c r="J75" s="313"/>
      <c r="K75" s="313"/>
      <c r="L75" s="313"/>
      <c r="M75" s="313"/>
      <c r="N75" s="313"/>
      <c r="O75" s="313"/>
      <c r="P75" s="313"/>
    </row>
  </sheetData>
  <autoFilter ref="A12:P73" xr:uid="{00000000-0009-0000-0000-000016000000}"/>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0195-A2FE-4C9F-BEDF-A84B32E92BDD}">
  <dimension ref="A1:P22"/>
  <sheetViews>
    <sheetView zoomScaleNormal="100" zoomScaleSheetLayoutView="100" workbookViewId="0">
      <selection activeCell="R14" sqref="R14:R15"/>
    </sheetView>
  </sheetViews>
  <sheetFormatPr defaultColWidth="9.109375" defaultRowHeight="13.2"/>
  <cols>
    <col min="1" max="1" width="5" style="11" customWidth="1"/>
    <col min="2" max="2" width="7.109375"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3" width="10.109375" style="11" customWidth="1"/>
    <col min="14" max="14" width="12" style="11" customWidth="1"/>
    <col min="15" max="15" width="10.6640625" style="11" customWidth="1"/>
    <col min="16" max="16" width="11.5546875" style="11" customWidth="1"/>
    <col min="17" max="16384" width="9.109375" style="11"/>
  </cols>
  <sheetData>
    <row r="1" spans="1:16">
      <c r="B1" s="7"/>
      <c r="C1" s="8"/>
      <c r="D1" s="8"/>
      <c r="E1" s="8"/>
      <c r="F1" s="9" t="s">
        <v>35</v>
      </c>
      <c r="G1" s="10" t="s">
        <v>135</v>
      </c>
      <c r="H1" s="9"/>
      <c r="J1" s="8"/>
      <c r="K1" s="8"/>
      <c r="L1" s="8"/>
      <c r="M1" s="8"/>
      <c r="N1" s="8"/>
      <c r="O1" s="8"/>
      <c r="P1" s="8"/>
    </row>
    <row r="2" spans="1:16">
      <c r="B2" s="7"/>
      <c r="C2" s="8"/>
      <c r="D2" s="8"/>
      <c r="E2" s="8"/>
      <c r="F2" s="8" t="s">
        <v>2814</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c r="A13" s="870"/>
      <c r="B13" s="868"/>
      <c r="C13" s="872"/>
      <c r="D13" s="868"/>
      <c r="E13" s="864"/>
      <c r="F13" s="848"/>
      <c r="G13" s="834"/>
      <c r="H13" s="833"/>
      <c r="I13" s="833"/>
      <c r="J13" s="833"/>
      <c r="K13" s="835"/>
      <c r="L13" s="844"/>
      <c r="M13" s="833"/>
      <c r="N13" s="833"/>
      <c r="O13" s="833"/>
      <c r="P13" s="835"/>
    </row>
    <row r="14" spans="1:16">
      <c r="A14" s="871"/>
      <c r="B14" s="874"/>
      <c r="C14" s="571" t="s">
        <v>755</v>
      </c>
      <c r="D14" s="874"/>
      <c r="E14" s="905"/>
      <c r="F14" s="849"/>
      <c r="G14" s="838"/>
      <c r="H14" s="839"/>
      <c r="I14" s="839"/>
      <c r="J14" s="839"/>
      <c r="K14" s="840"/>
      <c r="L14" s="845"/>
      <c r="M14" s="839"/>
      <c r="N14" s="839"/>
      <c r="O14" s="839"/>
      <c r="P14" s="840"/>
    </row>
    <row r="15" spans="1:16" s="30" customFormat="1" ht="30.6">
      <c r="A15" s="900">
        <f>IF(COUNTBLANK(D15)=1,"",COUNTA(D$13:$D15))</f>
        <v>1</v>
      </c>
      <c r="B15" s="575" t="s">
        <v>3593</v>
      </c>
      <c r="C15" s="573" t="s">
        <v>3599</v>
      </c>
      <c r="D15" s="539" t="s">
        <v>103</v>
      </c>
      <c r="E15" s="583">
        <v>197</v>
      </c>
      <c r="F15" s="904"/>
      <c r="G15" s="674"/>
      <c r="H15" s="675"/>
      <c r="I15" s="902"/>
      <c r="J15" s="902"/>
      <c r="K15" s="896"/>
      <c r="L15" s="903"/>
      <c r="M15" s="673"/>
      <c r="N15" s="673"/>
      <c r="O15" s="673"/>
      <c r="P15" s="896"/>
    </row>
    <row r="16" spans="1:16" s="30" customFormat="1" ht="30.6">
      <c r="A16" s="900">
        <f>IF(COUNTBLANK(D16)=1,"",COUNTA(D$13:$D16))</f>
        <v>2</v>
      </c>
      <c r="B16" s="575" t="s">
        <v>3594</v>
      </c>
      <c r="C16" s="573" t="s">
        <v>3600</v>
      </c>
      <c r="D16" s="539" t="s">
        <v>103</v>
      </c>
      <c r="E16" s="583">
        <v>4</v>
      </c>
      <c r="F16" s="904"/>
      <c r="G16" s="674"/>
      <c r="H16" s="675"/>
      <c r="I16" s="902"/>
      <c r="J16" s="902"/>
      <c r="K16" s="896"/>
      <c r="L16" s="903"/>
      <c r="M16" s="673"/>
      <c r="N16" s="673"/>
      <c r="O16" s="673"/>
      <c r="P16" s="896"/>
    </row>
    <row r="17" spans="1:16" s="30" customFormat="1" ht="30.6">
      <c r="A17" s="900">
        <f>IF(COUNTBLANK(D17)=1,"",COUNTA(D$13:$D17))</f>
        <v>3</v>
      </c>
      <c r="B17" s="575" t="s">
        <v>3595</v>
      </c>
      <c r="C17" s="573" t="s">
        <v>3601</v>
      </c>
      <c r="D17" s="539" t="s">
        <v>103</v>
      </c>
      <c r="E17" s="583">
        <v>3</v>
      </c>
      <c r="F17" s="904"/>
      <c r="G17" s="674"/>
      <c r="H17" s="675"/>
      <c r="I17" s="902"/>
      <c r="J17" s="902"/>
      <c r="K17" s="896"/>
      <c r="L17" s="903"/>
      <c r="M17" s="673"/>
      <c r="N17" s="673"/>
      <c r="O17" s="673"/>
      <c r="P17" s="896"/>
    </row>
    <row r="18" spans="1:16" s="30" customFormat="1" ht="30.6">
      <c r="A18" s="900">
        <f>IF(COUNTBLANK(D18)=1,"",COUNTA(D$13:$D18))</f>
        <v>4</v>
      </c>
      <c r="B18" s="575" t="s">
        <v>3596</v>
      </c>
      <c r="C18" s="573" t="s">
        <v>3602</v>
      </c>
      <c r="D18" s="539" t="s">
        <v>103</v>
      </c>
      <c r="E18" s="583">
        <v>384</v>
      </c>
      <c r="F18" s="904"/>
      <c r="G18" s="674"/>
      <c r="H18" s="675"/>
      <c r="I18" s="902"/>
      <c r="J18" s="902"/>
      <c r="K18" s="896"/>
      <c r="L18" s="903"/>
      <c r="M18" s="673"/>
      <c r="N18" s="673"/>
      <c r="O18" s="673"/>
      <c r="P18" s="896"/>
    </row>
    <row r="19" spans="1:16" s="30" customFormat="1" ht="30.6">
      <c r="A19" s="900">
        <f>IF(COUNTBLANK(D19)=1,"",COUNTA(D$13:$D19))</f>
        <v>5</v>
      </c>
      <c r="B19" s="575" t="s">
        <v>3597</v>
      </c>
      <c r="C19" s="573" t="s">
        <v>3603</v>
      </c>
      <c r="D19" s="539" t="s">
        <v>103</v>
      </c>
      <c r="E19" s="583">
        <v>319</v>
      </c>
      <c r="F19" s="904"/>
      <c r="G19" s="674"/>
      <c r="H19" s="675"/>
      <c r="I19" s="902"/>
      <c r="J19" s="902"/>
      <c r="K19" s="896"/>
      <c r="L19" s="903"/>
      <c r="M19" s="673"/>
      <c r="N19" s="673"/>
      <c r="O19" s="673"/>
      <c r="P19" s="896"/>
    </row>
    <row r="20" spans="1:16" s="30" customFormat="1" ht="30.6">
      <c r="A20" s="900">
        <f>IF(COUNTBLANK(D20)=1,"",COUNTA(D$13:$D20))</f>
        <v>6</v>
      </c>
      <c r="B20" s="575" t="s">
        <v>3598</v>
      </c>
      <c r="C20" s="573" t="s">
        <v>3604</v>
      </c>
      <c r="D20" s="539" t="s">
        <v>103</v>
      </c>
      <c r="E20" s="583">
        <v>15</v>
      </c>
      <c r="F20" s="904"/>
      <c r="G20" s="674"/>
      <c r="H20" s="675"/>
      <c r="I20" s="902"/>
      <c r="J20" s="902"/>
      <c r="K20" s="896"/>
      <c r="L20" s="903"/>
      <c r="M20" s="673"/>
      <c r="N20" s="673"/>
      <c r="O20" s="673"/>
      <c r="P20" s="896"/>
    </row>
    <row r="21" spans="1:16" s="79" customFormat="1">
      <c r="A21" s="540"/>
      <c r="B21" s="684"/>
      <c r="C21" s="901"/>
      <c r="D21" s="585"/>
      <c r="E21" s="867"/>
      <c r="F21" s="852"/>
      <c r="G21" s="853"/>
      <c r="H21" s="882"/>
      <c r="I21" s="855"/>
      <c r="J21" s="855"/>
      <c r="K21" s="879"/>
      <c r="L21" s="878"/>
      <c r="M21" s="860"/>
      <c r="N21" s="860"/>
      <c r="O21" s="860"/>
      <c r="P21" s="861"/>
    </row>
    <row r="22" spans="1:16" s="274" customFormat="1">
      <c r="A22" s="503"/>
      <c r="B22" s="504"/>
      <c r="C22" s="505" t="s">
        <v>29</v>
      </c>
      <c r="D22" s="506"/>
      <c r="E22" s="541"/>
      <c r="F22" s="507"/>
      <c r="G22" s="507"/>
      <c r="H22" s="507"/>
      <c r="I22" s="507"/>
      <c r="J22" s="507"/>
      <c r="K22" s="507"/>
      <c r="L22" s="508">
        <f>SUM($L$13:L21)</f>
        <v>0</v>
      </c>
      <c r="M22" s="508">
        <f>SUM($M$13:M21)</f>
        <v>0</v>
      </c>
      <c r="N22" s="508">
        <f>SUM($N$13:N21)</f>
        <v>0</v>
      </c>
      <c r="O22" s="508">
        <f>SUM($O$13:O21)</f>
        <v>0</v>
      </c>
      <c r="P22" s="509">
        <f>SUM($P$13:P21)</f>
        <v>0</v>
      </c>
    </row>
  </sheetData>
  <mergeCells count="1">
    <mergeCell ref="F10:K10"/>
  </mergeCells>
  <phoneticPr fontId="40" type="noConversion"/>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9285A-CC23-4048-95F7-8C067C577A9C}">
  <dimension ref="A1:P24"/>
  <sheetViews>
    <sheetView zoomScaleNormal="100" zoomScaleSheetLayoutView="100" workbookViewId="0">
      <selection activeCell="R21" sqref="R21"/>
    </sheetView>
  </sheetViews>
  <sheetFormatPr defaultColWidth="9.109375" defaultRowHeight="13.2"/>
  <cols>
    <col min="1" max="1" width="5" style="11" customWidth="1"/>
    <col min="2" max="2" width="7.88671875" style="12" customWidth="1"/>
    <col min="3" max="3" width="66"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 style="11" customWidth="1"/>
    <col min="14" max="14" width="12" style="11" customWidth="1"/>
    <col min="15" max="15" width="11.33203125" style="11" customWidth="1"/>
    <col min="16" max="16" width="11.5546875" style="11" customWidth="1"/>
    <col min="17" max="16384" width="9.109375" style="11"/>
  </cols>
  <sheetData>
    <row r="1" spans="1:16">
      <c r="B1" s="7"/>
      <c r="C1" s="8"/>
      <c r="D1" s="8"/>
      <c r="E1" s="8"/>
      <c r="F1" s="9" t="s">
        <v>35</v>
      </c>
      <c r="G1" s="10" t="s">
        <v>136</v>
      </c>
      <c r="H1" s="9"/>
      <c r="J1" s="8"/>
      <c r="K1" s="8"/>
      <c r="L1" s="8"/>
      <c r="M1" s="8"/>
      <c r="N1" s="8"/>
      <c r="O1" s="8"/>
      <c r="P1" s="8"/>
    </row>
    <row r="2" spans="1:16">
      <c r="B2" s="7"/>
      <c r="C2" s="8"/>
      <c r="D2" s="8"/>
      <c r="E2" s="8"/>
      <c r="F2" s="8" t="s">
        <v>979</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0" customFormat="1" ht="30.6">
      <c r="A14" s="900">
        <f>IF(COUNTBLANK(E14)=1,"",COUNTA(E$13:$E14))</f>
        <v>1</v>
      </c>
      <c r="B14" s="683" t="s">
        <v>193</v>
      </c>
      <c r="C14" s="572" t="s">
        <v>2946</v>
      </c>
      <c r="D14" s="539" t="s">
        <v>103</v>
      </c>
      <c r="E14" s="583">
        <v>4</v>
      </c>
      <c r="F14" s="680"/>
      <c r="G14" s="674"/>
      <c r="H14" s="675"/>
      <c r="I14" s="906"/>
      <c r="J14" s="675"/>
      <c r="K14" s="692"/>
      <c r="L14" s="903"/>
      <c r="M14" s="673"/>
      <c r="N14" s="673"/>
      <c r="O14" s="673"/>
      <c r="P14" s="896"/>
    </row>
    <row r="15" spans="1:16" s="30" customFormat="1" ht="30.6">
      <c r="A15" s="900">
        <f>IF(COUNTBLANK(E15)=1,"",COUNTA(E$13:$E15))</f>
        <v>2</v>
      </c>
      <c r="B15" s="683" t="s">
        <v>194</v>
      </c>
      <c r="C15" s="572" t="s">
        <v>2947</v>
      </c>
      <c r="D15" s="539" t="s">
        <v>103</v>
      </c>
      <c r="E15" s="583">
        <v>1</v>
      </c>
      <c r="F15" s="680"/>
      <c r="G15" s="674"/>
      <c r="H15" s="675"/>
      <c r="I15" s="906"/>
      <c r="J15" s="675"/>
      <c r="K15" s="692"/>
      <c r="L15" s="903"/>
      <c r="M15" s="673"/>
      <c r="N15" s="673"/>
      <c r="O15" s="673"/>
      <c r="P15" s="896"/>
    </row>
    <row r="16" spans="1:16" s="30" customFormat="1">
      <c r="A16" s="687"/>
      <c r="B16" s="684"/>
      <c r="C16" s="881"/>
      <c r="D16" s="585"/>
      <c r="E16" s="867"/>
      <c r="F16" s="852"/>
      <c r="G16" s="853"/>
      <c r="H16" s="908"/>
      <c r="I16" s="909"/>
      <c r="J16" s="908"/>
      <c r="K16" s="910"/>
      <c r="L16" s="907"/>
      <c r="M16" s="860"/>
      <c r="N16" s="860"/>
      <c r="O16" s="860"/>
      <c r="P16" s="861"/>
    </row>
    <row r="17" spans="1:16" s="274" customFormat="1">
      <c r="A17" s="503"/>
      <c r="B17" s="504"/>
      <c r="C17" s="505" t="s">
        <v>29</v>
      </c>
      <c r="D17" s="506"/>
      <c r="E17" s="541"/>
      <c r="F17" s="507"/>
      <c r="G17" s="507"/>
      <c r="H17" s="507"/>
      <c r="I17" s="507"/>
      <c r="J17" s="507"/>
      <c r="K17" s="507"/>
      <c r="L17" s="508">
        <f>SUM($L$13:L16)</f>
        <v>0</v>
      </c>
      <c r="M17" s="508">
        <f>SUM($M$13:M16)</f>
        <v>0</v>
      </c>
      <c r="N17" s="508">
        <f>SUM($N$13:N16)</f>
        <v>0</v>
      </c>
      <c r="O17" s="508">
        <f>SUM($O$13:O16)</f>
        <v>0</v>
      </c>
      <c r="P17" s="509">
        <f>SUM($P$13:P16)</f>
        <v>0</v>
      </c>
    </row>
    <row r="18" spans="1:16">
      <c r="A18" s="291"/>
      <c r="B18" s="80"/>
      <c r="D18" s="291"/>
      <c r="E18" s="291"/>
      <c r="F18" s="291"/>
      <c r="G18" s="291"/>
      <c r="H18" s="291"/>
      <c r="I18" s="291"/>
      <c r="J18" s="291"/>
      <c r="K18" s="36"/>
      <c r="L18" s="36"/>
      <c r="M18" s="37"/>
      <c r="N18" s="37"/>
      <c r="O18" s="37"/>
      <c r="P18" s="37"/>
    </row>
    <row r="19" spans="1:16">
      <c r="A19" s="291"/>
      <c r="B19" s="80"/>
      <c r="D19" s="291"/>
      <c r="E19" s="291"/>
      <c r="F19" s="291"/>
      <c r="G19" s="291"/>
      <c r="H19" s="291"/>
      <c r="I19" s="291"/>
      <c r="J19" s="291"/>
      <c r="K19" s="291"/>
      <c r="L19" s="291"/>
      <c r="M19" s="291"/>
      <c r="N19" s="291"/>
      <c r="O19" s="291"/>
      <c r="P19" s="291"/>
    </row>
    <row r="23" spans="1:16">
      <c r="K23" s="291"/>
      <c r="L23" s="291"/>
      <c r="M23" s="291"/>
    </row>
    <row r="24" spans="1:16">
      <c r="C24" s="42"/>
    </row>
  </sheetData>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477CA-99FB-4A3E-8932-AA53844845E0}">
  <sheetPr>
    <tabColor rgb="FFFFFF00"/>
  </sheetPr>
  <dimension ref="A1:P200"/>
  <sheetViews>
    <sheetView zoomScaleNormal="100" zoomScaleSheetLayoutView="100" workbookViewId="0">
      <selection activeCell="N19" sqref="N19"/>
    </sheetView>
  </sheetViews>
  <sheetFormatPr defaultColWidth="9.109375" defaultRowHeight="13.2"/>
  <cols>
    <col min="1" max="1" width="5" style="11" customWidth="1"/>
    <col min="2" max="2" width="6.21875" style="12" bestFit="1" customWidth="1"/>
    <col min="3" max="3" width="67.21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3" width="10.109375" style="11" customWidth="1"/>
    <col min="14" max="14" width="12" style="11" customWidth="1"/>
    <col min="15" max="15" width="10.5546875" style="11" customWidth="1"/>
    <col min="16" max="16" width="11.5546875" style="11" customWidth="1"/>
    <col min="17" max="16384" width="9.109375" style="11"/>
  </cols>
  <sheetData>
    <row r="1" spans="1:16">
      <c r="B1" s="7"/>
      <c r="C1" s="8"/>
      <c r="D1" s="8"/>
      <c r="E1" s="8"/>
      <c r="F1" s="9" t="s">
        <v>35</v>
      </c>
      <c r="G1" s="10" t="s">
        <v>137</v>
      </c>
      <c r="H1" s="18"/>
      <c r="J1" s="8"/>
      <c r="K1" s="8"/>
      <c r="L1" s="8"/>
      <c r="M1" s="8"/>
      <c r="N1" s="8"/>
      <c r="O1" s="8"/>
      <c r="P1" s="8"/>
    </row>
    <row r="2" spans="1:16">
      <c r="B2" s="7"/>
      <c r="C2" s="8"/>
      <c r="D2" s="8"/>
      <c r="E2" s="8"/>
      <c r="F2" s="8" t="s">
        <v>338</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45" customFormat="1" ht="30.6">
      <c r="A14" s="900">
        <f>IF(COUNTBLANK(E14)=1,"",COUNTA(E$13:$E14))</f>
        <v>1</v>
      </c>
      <c r="B14" s="924" t="s">
        <v>3788</v>
      </c>
      <c r="C14" s="922" t="s">
        <v>2016</v>
      </c>
      <c r="D14" s="921" t="s">
        <v>103</v>
      </c>
      <c r="E14" s="919">
        <v>1</v>
      </c>
      <c r="F14" s="850"/>
      <c r="G14" s="496"/>
      <c r="H14" s="496"/>
      <c r="I14" s="496"/>
      <c r="J14" s="496"/>
      <c r="K14" s="841"/>
      <c r="L14" s="321"/>
      <c r="M14" s="496"/>
      <c r="N14" s="496"/>
      <c r="O14" s="496"/>
      <c r="P14" s="841"/>
    </row>
    <row r="15" spans="1:16" s="45" customFormat="1" ht="30.6">
      <c r="A15" s="900">
        <f>IF(COUNTBLANK(E15)=1,"",COUNTA(E$13:$E15))</f>
        <v>2</v>
      </c>
      <c r="B15" s="924" t="s">
        <v>3789</v>
      </c>
      <c r="C15" s="922" t="s">
        <v>2017</v>
      </c>
      <c r="D15" s="921" t="s">
        <v>103</v>
      </c>
      <c r="E15" s="919">
        <v>1</v>
      </c>
      <c r="F15" s="850"/>
      <c r="G15" s="496"/>
      <c r="H15" s="496"/>
      <c r="I15" s="496"/>
      <c r="J15" s="496"/>
      <c r="K15" s="841"/>
      <c r="L15" s="321"/>
      <c r="M15" s="496"/>
      <c r="N15" s="496"/>
      <c r="O15" s="496"/>
      <c r="P15" s="841"/>
    </row>
    <row r="16" spans="1:16" s="45" customFormat="1" ht="40.799999999999997">
      <c r="A16" s="900">
        <f>IF(COUNTBLANK(E16)=1,"",COUNTA(E$13:$E16))</f>
        <v>3</v>
      </c>
      <c r="B16" s="924" t="s">
        <v>3790</v>
      </c>
      <c r="C16" s="922" t="s">
        <v>2018</v>
      </c>
      <c r="D16" s="921" t="s">
        <v>103</v>
      </c>
      <c r="E16" s="919">
        <v>1</v>
      </c>
      <c r="F16" s="850"/>
      <c r="G16" s="496"/>
      <c r="H16" s="496"/>
      <c r="I16" s="496"/>
      <c r="J16" s="496"/>
      <c r="K16" s="841"/>
      <c r="L16" s="321"/>
      <c r="M16" s="496"/>
      <c r="N16" s="496"/>
      <c r="O16" s="496"/>
      <c r="P16" s="841"/>
    </row>
    <row r="17" spans="1:16" s="45" customFormat="1" ht="30.6">
      <c r="A17" s="900">
        <f>IF(COUNTBLANK(E17)=1,"",COUNTA(E$13:$E17))</f>
        <v>4</v>
      </c>
      <c r="B17" s="924" t="s">
        <v>3791</v>
      </c>
      <c r="C17" s="922" t="s">
        <v>3624</v>
      </c>
      <c r="D17" s="921" t="s">
        <v>103</v>
      </c>
      <c r="E17" s="919">
        <v>1</v>
      </c>
      <c r="F17" s="850"/>
      <c r="G17" s="496"/>
      <c r="H17" s="496"/>
      <c r="I17" s="496"/>
      <c r="J17" s="496"/>
      <c r="K17" s="841"/>
      <c r="L17" s="321"/>
      <c r="M17" s="496"/>
      <c r="N17" s="496"/>
      <c r="O17" s="496"/>
      <c r="P17" s="841"/>
    </row>
    <row r="18" spans="1:16" s="45" customFormat="1" ht="40.799999999999997">
      <c r="A18" s="900">
        <f>IF(COUNTBLANK(E18)=1,"",COUNTA(E$13:$E18))</f>
        <v>5</v>
      </c>
      <c r="B18" s="924" t="s">
        <v>3792</v>
      </c>
      <c r="C18" s="922" t="s">
        <v>2019</v>
      </c>
      <c r="D18" s="921" t="s">
        <v>103</v>
      </c>
      <c r="E18" s="919">
        <v>1</v>
      </c>
      <c r="F18" s="850"/>
      <c r="G18" s="496"/>
      <c r="H18" s="496"/>
      <c r="I18" s="496"/>
      <c r="J18" s="496"/>
      <c r="K18" s="841"/>
      <c r="L18" s="321"/>
      <c r="M18" s="496"/>
      <c r="N18" s="496"/>
      <c r="O18" s="496"/>
      <c r="P18" s="841"/>
    </row>
    <row r="19" spans="1:16" s="45" customFormat="1" ht="30.6">
      <c r="A19" s="900">
        <f>IF(COUNTBLANK(E19)=1,"",COUNTA(E$13:$E19))</f>
        <v>6</v>
      </c>
      <c r="B19" s="924" t="s">
        <v>3793</v>
      </c>
      <c r="C19" s="922" t="s">
        <v>2020</v>
      </c>
      <c r="D19" s="921" t="s">
        <v>103</v>
      </c>
      <c r="E19" s="919">
        <v>1</v>
      </c>
      <c r="F19" s="850"/>
      <c r="G19" s="496"/>
      <c r="H19" s="496"/>
      <c r="I19" s="496"/>
      <c r="J19" s="496"/>
      <c r="K19" s="841"/>
      <c r="L19" s="321"/>
      <c r="M19" s="496"/>
      <c r="N19" s="496"/>
      <c r="O19" s="496"/>
      <c r="P19" s="841"/>
    </row>
    <row r="20" spans="1:16" s="45" customFormat="1" ht="40.799999999999997">
      <c r="A20" s="900">
        <f>IF(COUNTBLANK(E20)=1,"",COUNTA(E$13:$E20))</f>
        <v>7</v>
      </c>
      <c r="B20" s="924" t="s">
        <v>3794</v>
      </c>
      <c r="C20" s="922" t="s">
        <v>2021</v>
      </c>
      <c r="D20" s="921" t="s">
        <v>103</v>
      </c>
      <c r="E20" s="919">
        <v>1</v>
      </c>
      <c r="F20" s="904"/>
      <c r="G20" s="911"/>
      <c r="H20" s="906"/>
      <c r="I20" s="906"/>
      <c r="J20" s="906"/>
      <c r="K20" s="692"/>
      <c r="L20" s="846"/>
      <c r="M20" s="843"/>
      <c r="N20" s="843"/>
      <c r="O20" s="843"/>
      <c r="P20" s="692"/>
    </row>
    <row r="21" spans="1:16" s="45" customFormat="1" ht="20.399999999999999">
      <c r="A21" s="900">
        <f>IF(COUNTBLANK(E21)=1,"",COUNTA(E$13:$E21))</f>
        <v>8</v>
      </c>
      <c r="B21" s="924" t="s">
        <v>3795</v>
      </c>
      <c r="C21" s="922" t="s">
        <v>2022</v>
      </c>
      <c r="D21" s="921" t="s">
        <v>103</v>
      </c>
      <c r="E21" s="919">
        <v>1</v>
      </c>
      <c r="F21" s="354"/>
      <c r="G21" s="336"/>
      <c r="H21" s="336"/>
      <c r="I21" s="336"/>
      <c r="J21" s="336"/>
      <c r="K21" s="337"/>
      <c r="L21" s="338"/>
      <c r="M21" s="339"/>
      <c r="N21" s="339"/>
      <c r="O21" s="339"/>
      <c r="P21" s="340"/>
    </row>
    <row r="22" spans="1:16" s="30" customFormat="1" ht="20.399999999999999">
      <c r="A22" s="900">
        <f>IF(COUNTBLANK(E22)=1,"",COUNTA(E$13:$E22))</f>
        <v>9</v>
      </c>
      <c r="B22" s="924" t="s">
        <v>3796</v>
      </c>
      <c r="C22" s="922" t="s">
        <v>2023</v>
      </c>
      <c r="D22" s="921" t="s">
        <v>103</v>
      </c>
      <c r="E22" s="919">
        <v>1</v>
      </c>
      <c r="F22" s="354"/>
      <c r="G22" s="336"/>
      <c r="H22" s="336"/>
      <c r="I22" s="336"/>
      <c r="J22" s="336"/>
      <c r="K22" s="337"/>
      <c r="L22" s="338"/>
      <c r="M22" s="339"/>
      <c r="N22" s="339"/>
      <c r="O22" s="339"/>
      <c r="P22" s="340"/>
    </row>
    <row r="23" spans="1:16" s="30" customFormat="1" ht="20.399999999999999">
      <c r="A23" s="900">
        <f>IF(COUNTBLANK(E23)=1,"",COUNTA(E$13:$E23))</f>
        <v>10</v>
      </c>
      <c r="B23" s="924" t="s">
        <v>1183</v>
      </c>
      <c r="C23" s="922" t="s">
        <v>2024</v>
      </c>
      <c r="D23" s="921" t="s">
        <v>103</v>
      </c>
      <c r="E23" s="919">
        <v>1</v>
      </c>
      <c r="F23" s="354"/>
      <c r="G23" s="336"/>
      <c r="H23" s="336"/>
      <c r="I23" s="336"/>
      <c r="J23" s="336"/>
      <c r="K23" s="337"/>
      <c r="L23" s="338"/>
      <c r="M23" s="339"/>
      <c r="N23" s="339"/>
      <c r="O23" s="339"/>
      <c r="P23" s="340"/>
    </row>
    <row r="24" spans="1:16" s="30" customFormat="1" ht="20.399999999999999">
      <c r="A24" s="900">
        <f>IF(COUNTBLANK(E24)=1,"",COUNTA(E$13:$E24))</f>
        <v>11</v>
      </c>
      <c r="B24" s="924" t="s">
        <v>1187</v>
      </c>
      <c r="C24" s="922" t="s">
        <v>2025</v>
      </c>
      <c r="D24" s="921" t="s">
        <v>103</v>
      </c>
      <c r="E24" s="919">
        <v>1</v>
      </c>
      <c r="F24" s="354"/>
      <c r="G24" s="336"/>
      <c r="H24" s="336"/>
      <c r="I24" s="336"/>
      <c r="J24" s="336"/>
      <c r="K24" s="337"/>
      <c r="L24" s="338"/>
      <c r="M24" s="339"/>
      <c r="N24" s="339"/>
      <c r="O24" s="339"/>
      <c r="P24" s="340"/>
    </row>
    <row r="25" spans="1:16" s="30" customFormat="1" ht="20.399999999999999">
      <c r="A25" s="900">
        <f>IF(COUNTBLANK(E25)=1,"",COUNTA(E$13:$E25))</f>
        <v>12</v>
      </c>
      <c r="B25" s="924" t="s">
        <v>1189</v>
      </c>
      <c r="C25" s="922" t="s">
        <v>2026</v>
      </c>
      <c r="D25" s="921" t="s">
        <v>22</v>
      </c>
      <c r="E25" s="919">
        <v>2</v>
      </c>
      <c r="F25" s="904"/>
      <c r="G25" s="911"/>
      <c r="H25" s="906"/>
      <c r="I25" s="906"/>
      <c r="J25" s="906"/>
      <c r="K25" s="692"/>
      <c r="L25" s="846"/>
      <c r="M25" s="843"/>
      <c r="N25" s="843"/>
      <c r="O25" s="843"/>
      <c r="P25" s="692"/>
    </row>
    <row r="26" spans="1:16" s="30" customFormat="1" ht="20.399999999999999">
      <c r="A26" s="900">
        <f>IF(COUNTBLANK(E26)=1,"",COUNTA(E$13:$E26))</f>
        <v>13</v>
      </c>
      <c r="B26" s="924" t="s">
        <v>1193</v>
      </c>
      <c r="C26" s="922" t="s">
        <v>2027</v>
      </c>
      <c r="D26" s="921" t="s">
        <v>22</v>
      </c>
      <c r="E26" s="919">
        <v>8</v>
      </c>
      <c r="F26" s="904"/>
      <c r="G26" s="911"/>
      <c r="H26" s="906"/>
      <c r="I26" s="906"/>
      <c r="J26" s="906"/>
      <c r="K26" s="692"/>
      <c r="L26" s="846"/>
      <c r="M26" s="843"/>
      <c r="N26" s="843"/>
      <c r="O26" s="843"/>
      <c r="P26" s="692"/>
    </row>
    <row r="27" spans="1:16" s="30" customFormat="1" ht="20.399999999999999">
      <c r="A27" s="900">
        <f>IF(COUNTBLANK(E27)=1,"",COUNTA(E$13:$E27))</f>
        <v>14</v>
      </c>
      <c r="B27" s="924" t="s">
        <v>1202</v>
      </c>
      <c r="C27" s="922" t="s">
        <v>3625</v>
      </c>
      <c r="D27" s="921" t="s">
        <v>103</v>
      </c>
      <c r="E27" s="919">
        <v>1</v>
      </c>
      <c r="F27" s="904"/>
      <c r="G27" s="911"/>
      <c r="H27" s="906"/>
      <c r="I27" s="906"/>
      <c r="J27" s="906"/>
      <c r="K27" s="692"/>
      <c r="L27" s="846"/>
      <c r="M27" s="843"/>
      <c r="N27" s="843"/>
      <c r="O27" s="843"/>
      <c r="P27" s="692"/>
    </row>
    <row r="28" spans="1:16" s="30" customFormat="1" ht="20.399999999999999">
      <c r="A28" s="900">
        <f>IF(COUNTBLANK(E28)=1,"",COUNTA(E$13:$E28))</f>
        <v>15</v>
      </c>
      <c r="B28" s="924" t="s">
        <v>3702</v>
      </c>
      <c r="C28" s="922" t="s">
        <v>2028</v>
      </c>
      <c r="D28" s="921" t="s">
        <v>103</v>
      </c>
      <c r="E28" s="919">
        <v>1</v>
      </c>
      <c r="F28" s="904"/>
      <c r="G28" s="911"/>
      <c r="H28" s="906"/>
      <c r="I28" s="906"/>
      <c r="J28" s="906"/>
      <c r="K28" s="692"/>
      <c r="L28" s="846"/>
      <c r="M28" s="843"/>
      <c r="N28" s="843"/>
      <c r="O28" s="843"/>
      <c r="P28" s="692"/>
    </row>
    <row r="29" spans="1:16" s="30" customFormat="1" ht="40.799999999999997">
      <c r="A29" s="900">
        <f>IF(COUNTBLANK(E29)=1,"",COUNTA(E$13:$E29))</f>
        <v>16</v>
      </c>
      <c r="B29" s="924" t="s">
        <v>3703</v>
      </c>
      <c r="C29" s="922" t="s">
        <v>3626</v>
      </c>
      <c r="D29" s="921" t="s">
        <v>103</v>
      </c>
      <c r="E29" s="919">
        <v>1</v>
      </c>
      <c r="F29" s="904"/>
      <c r="G29" s="911"/>
      <c r="H29" s="906"/>
      <c r="I29" s="906"/>
      <c r="J29" s="906"/>
      <c r="K29" s="692"/>
      <c r="L29" s="846"/>
      <c r="M29" s="843"/>
      <c r="N29" s="843"/>
      <c r="O29" s="843"/>
      <c r="P29" s="692"/>
    </row>
    <row r="30" spans="1:16" s="30" customFormat="1" ht="40.799999999999997">
      <c r="A30" s="900">
        <f>IF(COUNTBLANK(E30)=1,"",COUNTA(E$13:$E30))</f>
        <v>17</v>
      </c>
      <c r="B30" s="924" t="s">
        <v>3704</v>
      </c>
      <c r="C30" s="922" t="s">
        <v>3627</v>
      </c>
      <c r="D30" s="921" t="s">
        <v>103</v>
      </c>
      <c r="E30" s="919">
        <v>3</v>
      </c>
      <c r="F30" s="904"/>
      <c r="G30" s="911"/>
      <c r="H30" s="906"/>
      <c r="I30" s="906"/>
      <c r="J30" s="906"/>
      <c r="K30" s="692"/>
      <c r="L30" s="846"/>
      <c r="M30" s="843"/>
      <c r="N30" s="843"/>
      <c r="O30" s="843"/>
      <c r="P30" s="692"/>
    </row>
    <row r="31" spans="1:16" s="30" customFormat="1" ht="40.799999999999997">
      <c r="A31" s="900">
        <f>IF(COUNTBLANK(E31)=1,"",COUNTA(E$13:$E31))</f>
        <v>18</v>
      </c>
      <c r="B31" s="924" t="s">
        <v>3705</v>
      </c>
      <c r="C31" s="922" t="s">
        <v>3628</v>
      </c>
      <c r="D31" s="921" t="s">
        <v>103</v>
      </c>
      <c r="E31" s="919">
        <v>1</v>
      </c>
      <c r="F31" s="904"/>
      <c r="G31" s="911"/>
      <c r="H31" s="906"/>
      <c r="I31" s="906"/>
      <c r="J31" s="906"/>
      <c r="K31" s="692"/>
      <c r="L31" s="846"/>
      <c r="M31" s="843"/>
      <c r="N31" s="843"/>
      <c r="O31" s="843"/>
      <c r="P31" s="692"/>
    </row>
    <row r="32" spans="1:16" s="30" customFormat="1" ht="20.399999999999999">
      <c r="A32" s="900">
        <f>IF(COUNTBLANK(E32)=1,"",COUNTA(E$13:$E32))</f>
        <v>19</v>
      </c>
      <c r="B32" s="924" t="s">
        <v>3707</v>
      </c>
      <c r="C32" s="922" t="s">
        <v>2029</v>
      </c>
      <c r="D32" s="921" t="s">
        <v>22</v>
      </c>
      <c r="E32" s="919">
        <v>2</v>
      </c>
      <c r="F32" s="904"/>
      <c r="G32" s="911"/>
      <c r="H32" s="906"/>
      <c r="I32" s="906"/>
      <c r="J32" s="906"/>
      <c r="K32" s="692"/>
      <c r="L32" s="846"/>
      <c r="M32" s="843"/>
      <c r="N32" s="843"/>
      <c r="O32" s="843"/>
      <c r="P32" s="692"/>
    </row>
    <row r="33" spans="1:16" s="30" customFormat="1" ht="20.399999999999999">
      <c r="A33" s="1978">
        <f>IF(COUNTBLANK(E33)=1,"",COUNTA(E$13:$E33))</f>
        <v>20</v>
      </c>
      <c r="B33" s="1979"/>
      <c r="C33" s="1980" t="s">
        <v>2030</v>
      </c>
      <c r="D33" s="1981" t="s">
        <v>22</v>
      </c>
      <c r="E33" s="1982">
        <v>0</v>
      </c>
      <c r="F33" s="671"/>
      <c r="G33" s="895"/>
      <c r="H33" s="895"/>
      <c r="I33" s="895"/>
      <c r="J33" s="895"/>
      <c r="K33" s="690"/>
      <c r="L33" s="897"/>
      <c r="M33" s="895"/>
      <c r="N33" s="895"/>
      <c r="O33" s="895"/>
      <c r="P33" s="690"/>
    </row>
    <row r="34" spans="1:16" s="30" customFormat="1" ht="20.399999999999999">
      <c r="A34" s="900">
        <f>IF(COUNTBLANK(E34)=1,"",COUNTA(E$13:$E34))</f>
        <v>21</v>
      </c>
      <c r="B34" s="924" t="s">
        <v>3708</v>
      </c>
      <c r="C34" s="922" t="s">
        <v>2031</v>
      </c>
      <c r="D34" s="921" t="s">
        <v>22</v>
      </c>
      <c r="E34" s="919">
        <v>1</v>
      </c>
      <c r="F34" s="904"/>
      <c r="G34" s="911"/>
      <c r="H34" s="906"/>
      <c r="I34" s="906"/>
      <c r="J34" s="906"/>
      <c r="K34" s="692"/>
      <c r="L34" s="846"/>
      <c r="M34" s="843"/>
      <c r="N34" s="843"/>
      <c r="O34" s="843"/>
      <c r="P34" s="692"/>
    </row>
    <row r="35" spans="1:16" s="30" customFormat="1" ht="20.399999999999999">
      <c r="A35" s="900">
        <f>IF(COUNTBLANK(E35)=1,"",COUNTA(E$13:$E35))</f>
        <v>22</v>
      </c>
      <c r="B35" s="924" t="s">
        <v>3709</v>
      </c>
      <c r="C35" s="922" t="s">
        <v>2032</v>
      </c>
      <c r="D35" s="921" t="s">
        <v>22</v>
      </c>
      <c r="E35" s="919">
        <v>1</v>
      </c>
      <c r="F35" s="904"/>
      <c r="G35" s="911"/>
      <c r="H35" s="906"/>
      <c r="I35" s="906"/>
      <c r="J35" s="906"/>
      <c r="K35" s="692"/>
      <c r="L35" s="846"/>
      <c r="M35" s="843"/>
      <c r="N35" s="843"/>
      <c r="O35" s="843"/>
      <c r="P35" s="692"/>
    </row>
    <row r="36" spans="1:16" s="30" customFormat="1" ht="20.399999999999999">
      <c r="A36" s="900">
        <f>IF(COUNTBLANK(E36)=1,"",COUNTA(E$13:$E36))</f>
        <v>23</v>
      </c>
      <c r="B36" s="924" t="s">
        <v>3710</v>
      </c>
      <c r="C36" s="922" t="s">
        <v>2033</v>
      </c>
      <c r="D36" s="921" t="s">
        <v>22</v>
      </c>
      <c r="E36" s="919">
        <v>2</v>
      </c>
      <c r="F36" s="904"/>
      <c r="G36" s="911"/>
      <c r="H36" s="906"/>
      <c r="I36" s="906"/>
      <c r="J36" s="906"/>
      <c r="K36" s="692"/>
      <c r="L36" s="846"/>
      <c r="M36" s="843"/>
      <c r="N36" s="843"/>
      <c r="O36" s="843"/>
      <c r="P36" s="692"/>
    </row>
    <row r="37" spans="1:16" s="30" customFormat="1">
      <c r="A37" s="900">
        <f>IF(COUNTBLANK(E37)=1,"",COUNTA(E$13:$E37))</f>
        <v>24</v>
      </c>
      <c r="B37" s="924" t="s">
        <v>3711</v>
      </c>
      <c r="C37" s="922" t="s">
        <v>2034</v>
      </c>
      <c r="D37" s="921" t="s">
        <v>22</v>
      </c>
      <c r="E37" s="919">
        <v>2</v>
      </c>
      <c r="F37" s="904"/>
      <c r="G37" s="911"/>
      <c r="H37" s="906"/>
      <c r="I37" s="906"/>
      <c r="J37" s="906"/>
      <c r="K37" s="692"/>
      <c r="L37" s="846"/>
      <c r="M37" s="843"/>
      <c r="N37" s="843"/>
      <c r="O37" s="843"/>
      <c r="P37" s="692"/>
    </row>
    <row r="38" spans="1:16" s="30" customFormat="1">
      <c r="A38" s="900">
        <f>IF(COUNTBLANK(E38)=1,"",COUNTA(E$13:$E38))</f>
        <v>25</v>
      </c>
      <c r="B38" s="924" t="s">
        <v>3712</v>
      </c>
      <c r="C38" s="922" t="s">
        <v>2035</v>
      </c>
      <c r="D38" s="921" t="s">
        <v>22</v>
      </c>
      <c r="E38" s="919">
        <v>4</v>
      </c>
      <c r="F38" s="904"/>
      <c r="G38" s="911"/>
      <c r="H38" s="906"/>
      <c r="I38" s="906"/>
      <c r="J38" s="906"/>
      <c r="K38" s="692"/>
      <c r="L38" s="846"/>
      <c r="M38" s="843"/>
      <c r="N38" s="843"/>
      <c r="O38" s="843"/>
      <c r="P38" s="692"/>
    </row>
    <row r="39" spans="1:16" s="30" customFormat="1">
      <c r="A39" s="900">
        <f>IF(COUNTBLANK(E39)=1,"",COUNTA(E$13:$E39))</f>
        <v>26</v>
      </c>
      <c r="B39" s="924" t="s">
        <v>3713</v>
      </c>
      <c r="C39" s="922" t="s">
        <v>818</v>
      </c>
      <c r="D39" s="921" t="s">
        <v>22</v>
      </c>
      <c r="E39" s="919">
        <v>2</v>
      </c>
      <c r="F39" s="904"/>
      <c r="G39" s="911"/>
      <c r="H39" s="906"/>
      <c r="I39" s="906"/>
      <c r="J39" s="906"/>
      <c r="K39" s="692"/>
      <c r="L39" s="846"/>
      <c r="M39" s="843"/>
      <c r="N39" s="843"/>
      <c r="O39" s="843"/>
      <c r="P39" s="692"/>
    </row>
    <row r="40" spans="1:16" s="30" customFormat="1">
      <c r="A40" s="900">
        <f>IF(COUNTBLANK(E40)=1,"",COUNTA(E$13:$E40))</f>
        <v>27</v>
      </c>
      <c r="B40" s="924" t="s">
        <v>3714</v>
      </c>
      <c r="C40" s="922" t="s">
        <v>763</v>
      </c>
      <c r="D40" s="921" t="s">
        <v>22</v>
      </c>
      <c r="E40" s="919">
        <v>2</v>
      </c>
      <c r="F40" s="904"/>
      <c r="G40" s="911"/>
      <c r="H40" s="906"/>
      <c r="I40" s="906"/>
      <c r="J40" s="906"/>
      <c r="K40" s="692"/>
      <c r="L40" s="846"/>
      <c r="M40" s="843"/>
      <c r="N40" s="843"/>
      <c r="O40" s="843"/>
      <c r="P40" s="692"/>
    </row>
    <row r="41" spans="1:16" s="30" customFormat="1" ht="20.399999999999999">
      <c r="A41" s="900">
        <f>IF(COUNTBLANK(E41)=1,"",COUNTA(E$13:$E41))</f>
        <v>28</v>
      </c>
      <c r="B41" s="924" t="s">
        <v>3715</v>
      </c>
      <c r="C41" s="922" t="s">
        <v>2036</v>
      </c>
      <c r="D41" s="921" t="s">
        <v>22</v>
      </c>
      <c r="E41" s="919">
        <v>1</v>
      </c>
      <c r="F41" s="904"/>
      <c r="G41" s="911"/>
      <c r="H41" s="906"/>
      <c r="I41" s="906"/>
      <c r="J41" s="906"/>
      <c r="K41" s="692"/>
      <c r="L41" s="846"/>
      <c r="M41" s="843"/>
      <c r="N41" s="843"/>
      <c r="O41" s="843"/>
      <c r="P41" s="692"/>
    </row>
    <row r="42" spans="1:16" s="30" customFormat="1" ht="20.399999999999999">
      <c r="A42" s="900">
        <f>IF(COUNTBLANK(E42)=1,"",COUNTA(E$13:$E42))</f>
        <v>29</v>
      </c>
      <c r="B42" s="924" t="s">
        <v>3716</v>
      </c>
      <c r="C42" s="922" t="s">
        <v>371</v>
      </c>
      <c r="D42" s="921" t="s">
        <v>22</v>
      </c>
      <c r="E42" s="919">
        <v>3</v>
      </c>
      <c r="F42" s="904"/>
      <c r="G42" s="911"/>
      <c r="H42" s="906"/>
      <c r="I42" s="906"/>
      <c r="J42" s="906"/>
      <c r="K42" s="692"/>
      <c r="L42" s="846"/>
      <c r="M42" s="843"/>
      <c r="N42" s="843"/>
      <c r="O42" s="843"/>
      <c r="P42" s="692"/>
    </row>
    <row r="43" spans="1:16" s="30" customFormat="1" ht="20.399999999999999">
      <c r="A43" s="900">
        <f>IF(COUNTBLANK(E43)=1,"",COUNTA(E$13:$E43))</f>
        <v>30</v>
      </c>
      <c r="B43" s="924" t="s">
        <v>3717</v>
      </c>
      <c r="C43" s="922" t="s">
        <v>372</v>
      </c>
      <c r="D43" s="921" t="s">
        <v>22</v>
      </c>
      <c r="E43" s="919">
        <v>1</v>
      </c>
      <c r="F43" s="904"/>
      <c r="G43" s="911"/>
      <c r="H43" s="906"/>
      <c r="I43" s="906"/>
      <c r="J43" s="906"/>
      <c r="K43" s="692"/>
      <c r="L43" s="846"/>
      <c r="M43" s="843"/>
      <c r="N43" s="843"/>
      <c r="O43" s="843"/>
      <c r="P43" s="692"/>
    </row>
    <row r="44" spans="1:16" s="30" customFormat="1" ht="20.399999999999999">
      <c r="A44" s="900">
        <f>IF(COUNTBLANK(E44)=1,"",COUNTA(E$13:$E44))</f>
        <v>31</v>
      </c>
      <c r="B44" s="924" t="s">
        <v>3718</v>
      </c>
      <c r="C44" s="922" t="s">
        <v>2037</v>
      </c>
      <c r="D44" s="921" t="s">
        <v>22</v>
      </c>
      <c r="E44" s="919">
        <v>1</v>
      </c>
      <c r="F44" s="904"/>
      <c r="G44" s="911"/>
      <c r="H44" s="906"/>
      <c r="I44" s="906"/>
      <c r="J44" s="906"/>
      <c r="K44" s="692"/>
      <c r="L44" s="846"/>
      <c r="M44" s="843"/>
      <c r="N44" s="843"/>
      <c r="O44" s="843"/>
      <c r="P44" s="692"/>
    </row>
    <row r="45" spans="1:16" s="30" customFormat="1" ht="20.399999999999999">
      <c r="A45" s="900">
        <f>IF(COUNTBLANK(E45)=1,"",COUNTA(E$13:$E45))</f>
        <v>32</v>
      </c>
      <c r="B45" s="924" t="s">
        <v>3719</v>
      </c>
      <c r="C45" s="922" t="s">
        <v>2038</v>
      </c>
      <c r="D45" s="921" t="s">
        <v>22</v>
      </c>
      <c r="E45" s="919">
        <v>3</v>
      </c>
      <c r="F45" s="904"/>
      <c r="G45" s="911"/>
      <c r="H45" s="906"/>
      <c r="I45" s="906"/>
      <c r="J45" s="906"/>
      <c r="K45" s="692"/>
      <c r="L45" s="846"/>
      <c r="M45" s="843"/>
      <c r="N45" s="843"/>
      <c r="O45" s="843"/>
      <c r="P45" s="692"/>
    </row>
    <row r="46" spans="1:16" s="30" customFormat="1" ht="20.399999999999999">
      <c r="A46" s="900">
        <f>IF(COUNTBLANK(E46)=1,"",COUNTA(E$13:$E46))</f>
        <v>33</v>
      </c>
      <c r="B46" s="924" t="s">
        <v>3720</v>
      </c>
      <c r="C46" s="922" t="s">
        <v>2039</v>
      </c>
      <c r="D46" s="921" t="s">
        <v>22</v>
      </c>
      <c r="E46" s="919">
        <v>1</v>
      </c>
      <c r="F46" s="904"/>
      <c r="G46" s="911"/>
      <c r="H46" s="906"/>
      <c r="I46" s="906"/>
      <c r="J46" s="906"/>
      <c r="K46" s="692"/>
      <c r="L46" s="846"/>
      <c r="M46" s="843"/>
      <c r="N46" s="843"/>
      <c r="O46" s="843"/>
      <c r="P46" s="692"/>
    </row>
    <row r="47" spans="1:16" s="30" customFormat="1" ht="20.399999999999999">
      <c r="A47" s="900">
        <f>IF(COUNTBLANK(E47)=1,"",COUNTA(E$13:$E47))</f>
        <v>34</v>
      </c>
      <c r="B47" s="924" t="s">
        <v>3721</v>
      </c>
      <c r="C47" s="922" t="s">
        <v>2040</v>
      </c>
      <c r="D47" s="921" t="s">
        <v>22</v>
      </c>
      <c r="E47" s="919">
        <v>1</v>
      </c>
      <c r="F47" s="904"/>
      <c r="G47" s="911"/>
      <c r="H47" s="906"/>
      <c r="I47" s="906"/>
      <c r="J47" s="906"/>
      <c r="K47" s="692"/>
      <c r="L47" s="846"/>
      <c r="M47" s="843"/>
      <c r="N47" s="843"/>
      <c r="O47" s="843"/>
      <c r="P47" s="692"/>
    </row>
    <row r="48" spans="1:16" s="30" customFormat="1" ht="20.399999999999999">
      <c r="A48" s="900">
        <f>IF(COUNTBLANK(E48)=1,"",COUNTA(E$13:$E48))</f>
        <v>35</v>
      </c>
      <c r="B48" s="924" t="s">
        <v>3722</v>
      </c>
      <c r="C48" s="922" t="s">
        <v>2041</v>
      </c>
      <c r="D48" s="921" t="s">
        <v>22</v>
      </c>
      <c r="E48" s="919">
        <v>1</v>
      </c>
      <c r="F48" s="904"/>
      <c r="G48" s="911"/>
      <c r="H48" s="906"/>
      <c r="I48" s="906"/>
      <c r="J48" s="906"/>
      <c r="K48" s="692"/>
      <c r="L48" s="846"/>
      <c r="M48" s="843"/>
      <c r="N48" s="843"/>
      <c r="O48" s="843"/>
      <c r="P48" s="692"/>
    </row>
    <row r="49" spans="1:16" s="30" customFormat="1" ht="20.399999999999999">
      <c r="A49" s="900">
        <f>IF(COUNTBLANK(E49)=1,"",COUNTA(E$13:$E49))</f>
        <v>36</v>
      </c>
      <c r="B49" s="924" t="s">
        <v>3723</v>
      </c>
      <c r="C49" s="922" t="s">
        <v>373</v>
      </c>
      <c r="D49" s="921" t="s">
        <v>22</v>
      </c>
      <c r="E49" s="919">
        <v>2</v>
      </c>
      <c r="F49" s="904"/>
      <c r="G49" s="911"/>
      <c r="H49" s="906"/>
      <c r="I49" s="906"/>
      <c r="J49" s="906"/>
      <c r="K49" s="692"/>
      <c r="L49" s="846"/>
      <c r="M49" s="843"/>
      <c r="N49" s="843"/>
      <c r="O49" s="843"/>
      <c r="P49" s="692"/>
    </row>
    <row r="50" spans="1:16" s="30" customFormat="1" ht="20.399999999999999">
      <c r="A50" s="900">
        <f>IF(COUNTBLANK(E50)=1,"",COUNTA(E$13:$E50))</f>
        <v>37</v>
      </c>
      <c r="B50" s="924" t="s">
        <v>3797</v>
      </c>
      <c r="C50" s="922" t="s">
        <v>374</v>
      </c>
      <c r="D50" s="921" t="s">
        <v>22</v>
      </c>
      <c r="E50" s="919">
        <v>9</v>
      </c>
      <c r="F50" s="904"/>
      <c r="G50" s="911"/>
      <c r="H50" s="906"/>
      <c r="I50" s="906"/>
      <c r="J50" s="906"/>
      <c r="K50" s="692"/>
      <c r="L50" s="846"/>
      <c r="M50" s="843"/>
      <c r="N50" s="843"/>
      <c r="O50" s="843"/>
      <c r="P50" s="692"/>
    </row>
    <row r="51" spans="1:16" s="30" customFormat="1" ht="20.399999999999999">
      <c r="A51" s="900">
        <f>IF(COUNTBLANK(E51)=1,"",COUNTA(E$13:$E51))</f>
        <v>38</v>
      </c>
      <c r="B51" s="924" t="s">
        <v>3724</v>
      </c>
      <c r="C51" s="922" t="s">
        <v>375</v>
      </c>
      <c r="D51" s="921" t="s">
        <v>22</v>
      </c>
      <c r="E51" s="919">
        <v>2</v>
      </c>
      <c r="F51" s="904"/>
      <c r="G51" s="911"/>
      <c r="H51" s="906"/>
      <c r="I51" s="906"/>
      <c r="J51" s="906"/>
      <c r="K51" s="692"/>
      <c r="L51" s="846"/>
      <c r="M51" s="843"/>
      <c r="N51" s="843"/>
      <c r="O51" s="843"/>
      <c r="P51" s="692"/>
    </row>
    <row r="52" spans="1:16" s="30" customFormat="1" ht="20.399999999999999">
      <c r="A52" s="900">
        <f>IF(COUNTBLANK(E52)=1,"",COUNTA(E$13:$E52))</f>
        <v>39</v>
      </c>
      <c r="B52" s="924" t="s">
        <v>3725</v>
      </c>
      <c r="C52" s="922" t="s">
        <v>2042</v>
      </c>
      <c r="D52" s="921" t="s">
        <v>22</v>
      </c>
      <c r="E52" s="919">
        <v>2</v>
      </c>
      <c r="F52" s="904"/>
      <c r="G52" s="911"/>
      <c r="H52" s="906"/>
      <c r="I52" s="906"/>
      <c r="J52" s="906"/>
      <c r="K52" s="692"/>
      <c r="L52" s="846"/>
      <c r="M52" s="843"/>
      <c r="N52" s="843"/>
      <c r="O52" s="843"/>
      <c r="P52" s="692"/>
    </row>
    <row r="53" spans="1:16" s="30" customFormat="1" ht="20.399999999999999">
      <c r="A53" s="900">
        <f>IF(COUNTBLANK(E53)=1,"",COUNTA(E$13:$E53))</f>
        <v>40</v>
      </c>
      <c r="B53" s="924" t="s">
        <v>3726</v>
      </c>
      <c r="C53" s="922" t="s">
        <v>2043</v>
      </c>
      <c r="D53" s="921" t="s">
        <v>22</v>
      </c>
      <c r="E53" s="919">
        <v>5</v>
      </c>
      <c r="F53" s="904"/>
      <c r="G53" s="911"/>
      <c r="H53" s="906"/>
      <c r="I53" s="906"/>
      <c r="J53" s="906"/>
      <c r="K53" s="692"/>
      <c r="L53" s="846"/>
      <c r="M53" s="843"/>
      <c r="N53" s="843"/>
      <c r="O53" s="843"/>
      <c r="P53" s="692"/>
    </row>
    <row r="54" spans="1:16" s="30" customFormat="1" ht="20.399999999999999">
      <c r="A54" s="900">
        <f>IF(COUNTBLANK(E54)=1,"",COUNTA(E$13:$E54))</f>
        <v>41</v>
      </c>
      <c r="B54" s="924" t="s">
        <v>3727</v>
      </c>
      <c r="C54" s="922" t="s">
        <v>376</v>
      </c>
      <c r="D54" s="921" t="s">
        <v>22</v>
      </c>
      <c r="E54" s="919">
        <v>5</v>
      </c>
      <c r="F54" s="904"/>
      <c r="G54" s="911"/>
      <c r="H54" s="906"/>
      <c r="I54" s="906"/>
      <c r="J54" s="906"/>
      <c r="K54" s="692"/>
      <c r="L54" s="846"/>
      <c r="M54" s="843"/>
      <c r="N54" s="843"/>
      <c r="O54" s="843"/>
      <c r="P54" s="692"/>
    </row>
    <row r="55" spans="1:16" s="30" customFormat="1" ht="20.399999999999999">
      <c r="A55" s="900">
        <f>IF(COUNTBLANK(E55)=1,"",COUNTA(E$13:$E55))</f>
        <v>42</v>
      </c>
      <c r="B55" s="924" t="s">
        <v>3731</v>
      </c>
      <c r="C55" s="922" t="s">
        <v>377</v>
      </c>
      <c r="D55" s="921" t="s">
        <v>22</v>
      </c>
      <c r="E55" s="919">
        <v>4</v>
      </c>
      <c r="F55" s="904"/>
      <c r="G55" s="911"/>
      <c r="H55" s="906"/>
      <c r="I55" s="906"/>
      <c r="J55" s="906"/>
      <c r="K55" s="692"/>
      <c r="L55" s="846"/>
      <c r="M55" s="843"/>
      <c r="N55" s="843"/>
      <c r="O55" s="843"/>
      <c r="P55" s="692"/>
    </row>
    <row r="56" spans="1:16" s="30" customFormat="1">
      <c r="A56" s="900">
        <f>IF(COUNTBLANK(E56)=1,"",COUNTA(E$13:$E56))</f>
        <v>43</v>
      </c>
      <c r="B56" s="924" t="s">
        <v>3732</v>
      </c>
      <c r="C56" s="922" t="s">
        <v>3629</v>
      </c>
      <c r="D56" s="921" t="s">
        <v>22</v>
      </c>
      <c r="E56" s="919">
        <v>1</v>
      </c>
      <c r="F56" s="904"/>
      <c r="G56" s="911"/>
      <c r="H56" s="906"/>
      <c r="I56" s="906"/>
      <c r="J56" s="906"/>
      <c r="K56" s="692"/>
      <c r="L56" s="846"/>
      <c r="M56" s="843"/>
      <c r="N56" s="843"/>
      <c r="O56" s="843"/>
      <c r="P56" s="692"/>
    </row>
    <row r="57" spans="1:16" s="30" customFormat="1">
      <c r="A57" s="900">
        <f>IF(COUNTBLANK(E57)=1,"",COUNTA(E$13:$E57))</f>
        <v>44</v>
      </c>
      <c r="B57" s="924" t="s">
        <v>3733</v>
      </c>
      <c r="C57" s="922" t="s">
        <v>378</v>
      </c>
      <c r="D57" s="921" t="s">
        <v>22</v>
      </c>
      <c r="E57" s="919">
        <v>12</v>
      </c>
      <c r="F57" s="904"/>
      <c r="G57" s="911"/>
      <c r="H57" s="906"/>
      <c r="I57" s="906"/>
      <c r="J57" s="906"/>
      <c r="K57" s="692"/>
      <c r="L57" s="846"/>
      <c r="M57" s="843"/>
      <c r="N57" s="843"/>
      <c r="O57" s="843"/>
      <c r="P57" s="692"/>
    </row>
    <row r="58" spans="1:16" s="30" customFormat="1">
      <c r="A58" s="900">
        <f>IF(COUNTBLANK(E58)=1,"",COUNTA(E$13:$E58))</f>
        <v>45</v>
      </c>
      <c r="B58" s="924" t="s">
        <v>3735</v>
      </c>
      <c r="C58" s="922" t="s">
        <v>379</v>
      </c>
      <c r="D58" s="921" t="s">
        <v>22</v>
      </c>
      <c r="E58" s="919">
        <v>5</v>
      </c>
      <c r="F58" s="904"/>
      <c r="G58" s="911"/>
      <c r="H58" s="906"/>
      <c r="I58" s="906"/>
      <c r="J58" s="906"/>
      <c r="K58" s="692"/>
      <c r="L58" s="846"/>
      <c r="M58" s="843"/>
      <c r="N58" s="843"/>
      <c r="O58" s="843"/>
      <c r="P58" s="692"/>
    </row>
    <row r="59" spans="1:16" s="30" customFormat="1">
      <c r="A59" s="900">
        <f>IF(COUNTBLANK(E59)=1,"",COUNTA(E$13:$E59))</f>
        <v>46</v>
      </c>
      <c r="B59" s="924" t="s">
        <v>3736</v>
      </c>
      <c r="C59" s="922" t="s">
        <v>380</v>
      </c>
      <c r="D59" s="921" t="s">
        <v>22</v>
      </c>
      <c r="E59" s="919">
        <v>6</v>
      </c>
      <c r="F59" s="904"/>
      <c r="G59" s="911"/>
      <c r="H59" s="906"/>
      <c r="I59" s="906"/>
      <c r="J59" s="906"/>
      <c r="K59" s="692"/>
      <c r="L59" s="846"/>
      <c r="M59" s="843"/>
      <c r="N59" s="843"/>
      <c r="O59" s="843"/>
      <c r="P59" s="692"/>
    </row>
    <row r="60" spans="1:16" s="30" customFormat="1">
      <c r="A60" s="900">
        <f>IF(COUNTBLANK(E60)=1,"",COUNTA(E$13:$E60))</f>
        <v>47</v>
      </c>
      <c r="B60" s="924" t="s">
        <v>3737</v>
      </c>
      <c r="C60" s="922" t="s">
        <v>765</v>
      </c>
      <c r="D60" s="921" t="s">
        <v>22</v>
      </c>
      <c r="E60" s="919">
        <v>6</v>
      </c>
      <c r="F60" s="904"/>
      <c r="G60" s="911"/>
      <c r="H60" s="906"/>
      <c r="I60" s="906"/>
      <c r="J60" s="906"/>
      <c r="K60" s="692"/>
      <c r="L60" s="846"/>
      <c r="M60" s="843"/>
      <c r="N60" s="843"/>
      <c r="O60" s="843"/>
      <c r="P60" s="692"/>
    </row>
    <row r="61" spans="1:16" s="30" customFormat="1" ht="20.399999999999999">
      <c r="A61" s="900">
        <f>IF(COUNTBLANK(E61)=1,"",COUNTA(E$13:$E61))</f>
        <v>48</v>
      </c>
      <c r="B61" s="924" t="s">
        <v>3738</v>
      </c>
      <c r="C61" s="922" t="s">
        <v>2044</v>
      </c>
      <c r="D61" s="921" t="s">
        <v>22</v>
      </c>
      <c r="E61" s="919">
        <v>8</v>
      </c>
      <c r="F61" s="904"/>
      <c r="G61" s="911"/>
      <c r="H61" s="906"/>
      <c r="I61" s="906"/>
      <c r="J61" s="906"/>
      <c r="K61" s="692"/>
      <c r="L61" s="846"/>
      <c r="M61" s="843"/>
      <c r="N61" s="843"/>
      <c r="O61" s="843"/>
      <c r="P61" s="692"/>
    </row>
    <row r="62" spans="1:16" s="30" customFormat="1" ht="20.399999999999999">
      <c r="A62" s="900">
        <f>IF(COUNTBLANK(E62)=1,"",COUNTA(E$13:$E62))</f>
        <v>49</v>
      </c>
      <c r="B62" s="924" t="s">
        <v>3739</v>
      </c>
      <c r="C62" s="922" t="s">
        <v>2045</v>
      </c>
      <c r="D62" s="921" t="s">
        <v>22</v>
      </c>
      <c r="E62" s="919">
        <v>4</v>
      </c>
      <c r="F62" s="904"/>
      <c r="G62" s="911"/>
      <c r="H62" s="906"/>
      <c r="I62" s="906"/>
      <c r="J62" s="906"/>
      <c r="K62" s="692"/>
      <c r="L62" s="846"/>
      <c r="M62" s="843"/>
      <c r="N62" s="843"/>
      <c r="O62" s="843"/>
      <c r="P62" s="692"/>
    </row>
    <row r="63" spans="1:16" s="30" customFormat="1" ht="20.399999999999999">
      <c r="A63" s="900">
        <f>IF(COUNTBLANK(E63)=1,"",COUNTA(E$13:$E63))</f>
        <v>50</v>
      </c>
      <c r="B63" s="924" t="s">
        <v>3740</v>
      </c>
      <c r="C63" s="922" t="s">
        <v>2046</v>
      </c>
      <c r="D63" s="921" t="s">
        <v>22</v>
      </c>
      <c r="E63" s="919">
        <v>1</v>
      </c>
      <c r="F63" s="904"/>
      <c r="G63" s="911"/>
      <c r="H63" s="906"/>
      <c r="I63" s="906"/>
      <c r="J63" s="906"/>
      <c r="K63" s="692"/>
      <c r="L63" s="846"/>
      <c r="M63" s="843"/>
      <c r="N63" s="843"/>
      <c r="O63" s="843"/>
      <c r="P63" s="692"/>
    </row>
    <row r="64" spans="1:16" s="30" customFormat="1" ht="20.399999999999999">
      <c r="A64" s="900">
        <f>IF(COUNTBLANK(E64)=1,"",COUNTA(E$13:$E64))</f>
        <v>51</v>
      </c>
      <c r="B64" s="924" t="s">
        <v>3741</v>
      </c>
      <c r="C64" s="922" t="s">
        <v>2047</v>
      </c>
      <c r="D64" s="921" t="s">
        <v>22</v>
      </c>
      <c r="E64" s="919">
        <v>3</v>
      </c>
      <c r="F64" s="904"/>
      <c r="G64" s="911"/>
      <c r="H64" s="906"/>
      <c r="I64" s="906"/>
      <c r="J64" s="906"/>
      <c r="K64" s="692"/>
      <c r="L64" s="846"/>
      <c r="M64" s="843"/>
      <c r="N64" s="843"/>
      <c r="O64" s="843"/>
      <c r="P64" s="692"/>
    </row>
    <row r="65" spans="1:16" s="30" customFormat="1" ht="20.399999999999999">
      <c r="A65" s="900">
        <f>IF(COUNTBLANK(E65)=1,"",COUNTA(E$13:$E65))</f>
        <v>52</v>
      </c>
      <c r="B65" s="924" t="s">
        <v>3742</v>
      </c>
      <c r="C65" s="922" t="s">
        <v>2048</v>
      </c>
      <c r="D65" s="921" t="s">
        <v>22</v>
      </c>
      <c r="E65" s="919">
        <v>2</v>
      </c>
      <c r="F65" s="904"/>
      <c r="G65" s="911"/>
      <c r="H65" s="906"/>
      <c r="I65" s="906"/>
      <c r="J65" s="906"/>
      <c r="K65" s="692"/>
      <c r="L65" s="846"/>
      <c r="M65" s="843"/>
      <c r="N65" s="843"/>
      <c r="O65" s="843"/>
      <c r="P65" s="692"/>
    </row>
    <row r="66" spans="1:16" s="30" customFormat="1" ht="20.399999999999999">
      <c r="A66" s="900">
        <f>IF(COUNTBLANK(E66)=1,"",COUNTA(E$13:$E66))</f>
        <v>53</v>
      </c>
      <c r="B66" s="924" t="s">
        <v>3744</v>
      </c>
      <c r="C66" s="922" t="s">
        <v>382</v>
      </c>
      <c r="D66" s="921" t="s">
        <v>22</v>
      </c>
      <c r="E66" s="919">
        <v>2</v>
      </c>
      <c r="F66" s="904"/>
      <c r="G66" s="911"/>
      <c r="H66" s="906"/>
      <c r="I66" s="906"/>
      <c r="J66" s="906"/>
      <c r="K66" s="692"/>
      <c r="L66" s="846"/>
      <c r="M66" s="843"/>
      <c r="N66" s="843"/>
      <c r="O66" s="843"/>
      <c r="P66" s="692"/>
    </row>
    <row r="67" spans="1:16" s="30" customFormat="1">
      <c r="A67" s="900">
        <f>IF(COUNTBLANK(E67)=1,"",COUNTA(E$13:$E67))</f>
        <v>54</v>
      </c>
      <c r="B67" s="924" t="s">
        <v>3747</v>
      </c>
      <c r="C67" s="922" t="s">
        <v>383</v>
      </c>
      <c r="D67" s="921" t="s">
        <v>22</v>
      </c>
      <c r="E67" s="919">
        <v>18</v>
      </c>
      <c r="F67" s="904"/>
      <c r="G67" s="911"/>
      <c r="H67" s="906"/>
      <c r="I67" s="906"/>
      <c r="J67" s="906"/>
      <c r="K67" s="692"/>
      <c r="L67" s="846"/>
      <c r="M67" s="843"/>
      <c r="N67" s="843"/>
      <c r="O67" s="843"/>
      <c r="P67" s="692"/>
    </row>
    <row r="68" spans="1:16" s="30" customFormat="1">
      <c r="A68" s="900">
        <f>IF(COUNTBLANK(E68)=1,"",COUNTA(E$13:$E68))</f>
        <v>55</v>
      </c>
      <c r="B68" s="924" t="s">
        <v>3748</v>
      </c>
      <c r="C68" s="922" t="s">
        <v>386</v>
      </c>
      <c r="D68" s="921" t="s">
        <v>22</v>
      </c>
      <c r="E68" s="919">
        <v>3</v>
      </c>
      <c r="F68" s="904"/>
      <c r="G68" s="911"/>
      <c r="H68" s="906"/>
      <c r="I68" s="906"/>
      <c r="J68" s="906"/>
      <c r="K68" s="692"/>
      <c r="L68" s="846"/>
      <c r="M68" s="843"/>
      <c r="N68" s="843"/>
      <c r="O68" s="843"/>
      <c r="P68" s="692"/>
    </row>
    <row r="69" spans="1:16" s="30" customFormat="1">
      <c r="A69" s="900">
        <f>IF(COUNTBLANK(E69)=1,"",COUNTA(E$13:$E69))</f>
        <v>56</v>
      </c>
      <c r="B69" s="924" t="s">
        <v>3749</v>
      </c>
      <c r="C69" s="922" t="s">
        <v>384</v>
      </c>
      <c r="D69" s="921" t="s">
        <v>22</v>
      </c>
      <c r="E69" s="919">
        <v>3</v>
      </c>
      <c r="F69" s="904"/>
      <c r="G69" s="911"/>
      <c r="H69" s="906"/>
      <c r="I69" s="906"/>
      <c r="J69" s="906"/>
      <c r="K69" s="692"/>
      <c r="L69" s="846"/>
      <c r="M69" s="843"/>
      <c r="N69" s="843"/>
      <c r="O69" s="843"/>
      <c r="P69" s="692"/>
    </row>
    <row r="70" spans="1:16" s="30" customFormat="1">
      <c r="A70" s="900">
        <f>IF(COUNTBLANK(E70)=1,"",COUNTA(E$13:$E70))</f>
        <v>57</v>
      </c>
      <c r="B70" s="924" t="s">
        <v>3750</v>
      </c>
      <c r="C70" s="922" t="s">
        <v>385</v>
      </c>
      <c r="D70" s="921" t="s">
        <v>22</v>
      </c>
      <c r="E70" s="919">
        <v>12</v>
      </c>
      <c r="F70" s="904"/>
      <c r="G70" s="911"/>
      <c r="H70" s="906"/>
      <c r="I70" s="906"/>
      <c r="J70" s="906"/>
      <c r="K70" s="692"/>
      <c r="L70" s="846"/>
      <c r="M70" s="843"/>
      <c r="N70" s="843"/>
      <c r="O70" s="843"/>
      <c r="P70" s="692"/>
    </row>
    <row r="71" spans="1:16" s="30" customFormat="1" ht="30.6">
      <c r="A71" s="900">
        <f>IF(COUNTBLANK(E71)=1,"",COUNTA(E$13:$E71))</f>
        <v>58</v>
      </c>
      <c r="B71" s="924" t="s">
        <v>3751</v>
      </c>
      <c r="C71" s="922" t="s">
        <v>2049</v>
      </c>
      <c r="D71" s="921" t="s">
        <v>103</v>
      </c>
      <c r="E71" s="919">
        <v>1</v>
      </c>
      <c r="F71" s="904"/>
      <c r="G71" s="911"/>
      <c r="H71" s="906"/>
      <c r="I71" s="906"/>
      <c r="J71" s="906"/>
      <c r="K71" s="692"/>
      <c r="L71" s="846"/>
      <c r="M71" s="843"/>
      <c r="N71" s="843"/>
      <c r="O71" s="843"/>
      <c r="P71" s="692"/>
    </row>
    <row r="72" spans="1:16" s="30" customFormat="1" ht="30.6">
      <c r="A72" s="900">
        <f>IF(COUNTBLANK(E72)=1,"",COUNTA(E$13:$E72))</f>
        <v>59</v>
      </c>
      <c r="B72" s="924" t="s">
        <v>3752</v>
      </c>
      <c r="C72" s="922" t="s">
        <v>2050</v>
      </c>
      <c r="D72" s="921" t="s">
        <v>103</v>
      </c>
      <c r="E72" s="919">
        <v>1</v>
      </c>
      <c r="F72" s="904"/>
      <c r="G72" s="911"/>
      <c r="H72" s="906"/>
      <c r="I72" s="906"/>
      <c r="J72" s="906"/>
      <c r="K72" s="692"/>
      <c r="L72" s="846"/>
      <c r="M72" s="843"/>
      <c r="N72" s="843"/>
      <c r="O72" s="843"/>
      <c r="P72" s="692"/>
    </row>
    <row r="73" spans="1:16" s="30" customFormat="1" ht="20.399999999999999">
      <c r="A73" s="900">
        <f>IF(COUNTBLANK(E73)=1,"",COUNTA(E$13:$E73))</f>
        <v>60</v>
      </c>
      <c r="B73" s="924" t="s">
        <v>3753</v>
      </c>
      <c r="C73" s="922" t="s">
        <v>2051</v>
      </c>
      <c r="D73" s="921" t="s">
        <v>22</v>
      </c>
      <c r="E73" s="919">
        <v>1</v>
      </c>
      <c r="F73" s="904"/>
      <c r="G73" s="911"/>
      <c r="H73" s="906"/>
      <c r="I73" s="906"/>
      <c r="J73" s="906"/>
      <c r="K73" s="692"/>
      <c r="L73" s="846"/>
      <c r="M73" s="843"/>
      <c r="N73" s="843"/>
      <c r="O73" s="843"/>
      <c r="P73" s="692"/>
    </row>
    <row r="74" spans="1:16" s="30" customFormat="1" ht="30.6">
      <c r="A74" s="900">
        <f>IF(COUNTBLANK(E74)=1,"",COUNTA(E$13:$E74))</f>
        <v>61</v>
      </c>
      <c r="B74" s="924" t="s">
        <v>3798</v>
      </c>
      <c r="C74" s="922" t="s">
        <v>2052</v>
      </c>
      <c r="D74" s="921" t="s">
        <v>103</v>
      </c>
      <c r="E74" s="919">
        <v>1</v>
      </c>
      <c r="F74" s="904"/>
      <c r="G74" s="911"/>
      <c r="H74" s="906"/>
      <c r="I74" s="906"/>
      <c r="J74" s="906"/>
      <c r="K74" s="692"/>
      <c r="L74" s="846"/>
      <c r="M74" s="843"/>
      <c r="N74" s="843"/>
      <c r="O74" s="843"/>
      <c r="P74" s="692"/>
    </row>
    <row r="75" spans="1:16" s="30" customFormat="1" ht="40.799999999999997">
      <c r="A75" s="900">
        <f>IF(COUNTBLANK(E75)=1,"",COUNTA(E$13:$E75))</f>
        <v>62</v>
      </c>
      <c r="B75" s="924" t="s">
        <v>3799</v>
      </c>
      <c r="C75" s="922" t="s">
        <v>2053</v>
      </c>
      <c r="D75" s="921" t="s">
        <v>103</v>
      </c>
      <c r="E75" s="919">
        <v>1</v>
      </c>
      <c r="F75" s="904"/>
      <c r="G75" s="911"/>
      <c r="H75" s="906"/>
      <c r="I75" s="906"/>
      <c r="J75" s="906"/>
      <c r="K75" s="692"/>
      <c r="L75" s="846"/>
      <c r="M75" s="843"/>
      <c r="N75" s="843"/>
      <c r="O75" s="843"/>
      <c r="P75" s="692"/>
    </row>
    <row r="76" spans="1:16" s="30" customFormat="1" ht="40.799999999999997">
      <c r="A76" s="900">
        <f>IF(COUNTBLANK(E76)=1,"",COUNTA(E$13:$E76))</f>
        <v>63</v>
      </c>
      <c r="B76" s="924" t="s">
        <v>3800</v>
      </c>
      <c r="C76" s="922" t="s">
        <v>2054</v>
      </c>
      <c r="D76" s="921" t="s">
        <v>103</v>
      </c>
      <c r="E76" s="919">
        <v>1</v>
      </c>
      <c r="F76" s="904"/>
      <c r="G76" s="911"/>
      <c r="H76" s="906"/>
      <c r="I76" s="906"/>
      <c r="J76" s="906"/>
      <c r="K76" s="692"/>
      <c r="L76" s="846"/>
      <c r="M76" s="843"/>
      <c r="N76" s="843"/>
      <c r="O76" s="843"/>
      <c r="P76" s="692"/>
    </row>
    <row r="77" spans="1:16" s="30" customFormat="1" ht="20.399999999999999">
      <c r="A77" s="900">
        <f>IF(COUNTBLANK(E77)=1,"",COUNTA(E$13:$E77))</f>
        <v>64</v>
      </c>
      <c r="B77" s="924" t="s">
        <v>3801</v>
      </c>
      <c r="C77" s="922" t="s">
        <v>387</v>
      </c>
      <c r="D77" s="921" t="s">
        <v>103</v>
      </c>
      <c r="E77" s="919">
        <v>1</v>
      </c>
      <c r="F77" s="904"/>
      <c r="G77" s="911"/>
      <c r="H77" s="906"/>
      <c r="I77" s="906"/>
      <c r="J77" s="906"/>
      <c r="K77" s="692"/>
      <c r="L77" s="846"/>
      <c r="M77" s="843"/>
      <c r="N77" s="843"/>
      <c r="O77" s="843"/>
      <c r="P77" s="692"/>
    </row>
    <row r="78" spans="1:16" s="30" customFormat="1">
      <c r="A78" s="900">
        <f>IF(COUNTBLANK(E78)=1,"",COUNTA(E$13:$E78))</f>
        <v>65</v>
      </c>
      <c r="B78" s="924" t="s">
        <v>3802</v>
      </c>
      <c r="C78" s="922" t="s">
        <v>388</v>
      </c>
      <c r="D78" s="921" t="s">
        <v>22</v>
      </c>
      <c r="E78" s="919">
        <v>2</v>
      </c>
      <c r="F78" s="904"/>
      <c r="G78" s="911"/>
      <c r="H78" s="906"/>
      <c r="I78" s="906"/>
      <c r="J78" s="906"/>
      <c r="K78" s="692"/>
      <c r="L78" s="846"/>
      <c r="M78" s="843"/>
      <c r="N78" s="843"/>
      <c r="O78" s="843"/>
      <c r="P78" s="692"/>
    </row>
    <row r="79" spans="1:16" s="30" customFormat="1" ht="40.799999999999997">
      <c r="A79" s="1978">
        <f>IF(COUNTBLANK(E79)=1,"",COUNTA(E$13:$E79))</f>
        <v>66</v>
      </c>
      <c r="B79" s="1979"/>
      <c r="C79" s="1980" t="s">
        <v>3697</v>
      </c>
      <c r="D79" s="1981" t="s">
        <v>103</v>
      </c>
      <c r="E79" s="1982">
        <v>0</v>
      </c>
      <c r="F79" s="671"/>
      <c r="G79" s="895"/>
      <c r="H79" s="895"/>
      <c r="I79" s="895"/>
      <c r="J79" s="895"/>
      <c r="K79" s="690"/>
      <c r="L79" s="897"/>
      <c r="M79" s="895"/>
      <c r="N79" s="895"/>
      <c r="O79" s="895"/>
      <c r="P79" s="690"/>
    </row>
    <row r="80" spans="1:16" s="30" customFormat="1" ht="40.799999999999997">
      <c r="A80" s="900">
        <f>IF(COUNTBLANK(E80)=1,"",COUNTA(E$13:$E80))</f>
        <v>67</v>
      </c>
      <c r="B80" s="925"/>
      <c r="C80" s="922" t="s">
        <v>2055</v>
      </c>
      <c r="D80" s="921" t="s">
        <v>103</v>
      </c>
      <c r="E80" s="919">
        <v>1</v>
      </c>
      <c r="F80" s="904"/>
      <c r="G80" s="911"/>
      <c r="H80" s="906"/>
      <c r="I80" s="906"/>
      <c r="J80" s="906"/>
      <c r="K80" s="692"/>
      <c r="L80" s="846"/>
      <c r="M80" s="843"/>
      <c r="N80" s="843"/>
      <c r="O80" s="843"/>
      <c r="P80" s="692"/>
    </row>
    <row r="81" spans="1:16" s="30" customFormat="1" ht="30.6">
      <c r="A81" s="900">
        <f>IF(COUNTBLANK(E81)=1,"",COUNTA(E$13:$E81))</f>
        <v>68</v>
      </c>
      <c r="B81" s="925"/>
      <c r="C81" s="922" t="s">
        <v>2056</v>
      </c>
      <c r="D81" s="921" t="s">
        <v>103</v>
      </c>
      <c r="E81" s="919">
        <v>1</v>
      </c>
      <c r="F81" s="904"/>
      <c r="G81" s="911"/>
      <c r="H81" s="906"/>
      <c r="I81" s="906"/>
      <c r="J81" s="906"/>
      <c r="K81" s="692"/>
      <c r="L81" s="846"/>
      <c r="M81" s="843"/>
      <c r="N81" s="843"/>
      <c r="O81" s="843"/>
      <c r="P81" s="692"/>
    </row>
    <row r="82" spans="1:16" s="30" customFormat="1">
      <c r="A82" s="900">
        <f>IF(COUNTBLANK(E82)=1,"",COUNTA(E$13:$E82))</f>
        <v>69</v>
      </c>
      <c r="B82" s="925"/>
      <c r="C82" s="922" t="s">
        <v>3630</v>
      </c>
      <c r="D82" s="921" t="s">
        <v>22</v>
      </c>
      <c r="E82" s="919">
        <v>11</v>
      </c>
      <c r="F82" s="500"/>
      <c r="G82" s="495"/>
      <c r="H82" s="496"/>
      <c r="I82" s="496"/>
      <c r="J82" s="496"/>
      <c r="K82" s="841"/>
      <c r="L82" s="321"/>
      <c r="M82" s="496"/>
      <c r="N82" s="496"/>
      <c r="O82" s="496"/>
      <c r="P82" s="841"/>
    </row>
    <row r="83" spans="1:16" s="30" customFormat="1">
      <c r="A83" s="900">
        <f>IF(COUNTBLANK(E83)=1,"",COUNTA(E$13:$E83))</f>
        <v>70</v>
      </c>
      <c r="B83" s="925"/>
      <c r="C83" s="922" t="s">
        <v>3631</v>
      </c>
      <c r="D83" s="921" t="s">
        <v>22</v>
      </c>
      <c r="E83" s="919">
        <v>2</v>
      </c>
      <c r="F83" s="500"/>
      <c r="G83" s="495"/>
      <c r="H83" s="496"/>
      <c r="I83" s="496"/>
      <c r="J83" s="496"/>
      <c r="K83" s="841"/>
      <c r="L83" s="321"/>
      <c r="M83" s="496"/>
      <c r="N83" s="496"/>
      <c r="O83" s="496"/>
      <c r="P83" s="841"/>
    </row>
    <row r="84" spans="1:16" s="30" customFormat="1" ht="20.399999999999999">
      <c r="A84" s="900">
        <f>IF(COUNTBLANK(E84)=1,"",COUNTA(E$13:$E84))</f>
        <v>71</v>
      </c>
      <c r="B84" s="925"/>
      <c r="C84" s="922" t="s">
        <v>389</v>
      </c>
      <c r="D84" s="921" t="s">
        <v>22</v>
      </c>
      <c r="E84" s="682">
        <v>3</v>
      </c>
      <c r="F84" s="904"/>
      <c r="G84" s="911"/>
      <c r="H84" s="906"/>
      <c r="I84" s="906"/>
      <c r="J84" s="906"/>
      <c r="K84" s="692"/>
      <c r="L84" s="846"/>
      <c r="M84" s="843"/>
      <c r="N84" s="843"/>
      <c r="O84" s="843"/>
      <c r="P84" s="692"/>
    </row>
    <row r="85" spans="1:16" s="30" customFormat="1" ht="20.399999999999999">
      <c r="A85" s="900">
        <f>IF(COUNTBLANK(E85)=1,"",COUNTA(E$13:$E85))</f>
        <v>72</v>
      </c>
      <c r="B85" s="925"/>
      <c r="C85" s="922" t="s">
        <v>766</v>
      </c>
      <c r="D85" s="921" t="s">
        <v>22</v>
      </c>
      <c r="E85" s="682">
        <v>1</v>
      </c>
      <c r="F85" s="904"/>
      <c r="G85" s="911"/>
      <c r="H85" s="906"/>
      <c r="I85" s="906"/>
      <c r="J85" s="906"/>
      <c r="K85" s="692"/>
      <c r="L85" s="846"/>
      <c r="M85" s="843"/>
      <c r="N85" s="843"/>
      <c r="O85" s="843"/>
      <c r="P85" s="692"/>
    </row>
    <row r="86" spans="1:16" s="30" customFormat="1" ht="20.399999999999999">
      <c r="A86" s="900">
        <f>IF(COUNTBLANK(E86)=1,"",COUNTA(E$13:$E86))</f>
        <v>73</v>
      </c>
      <c r="B86" s="925"/>
      <c r="C86" s="922" t="s">
        <v>2057</v>
      </c>
      <c r="D86" s="921" t="s">
        <v>22</v>
      </c>
      <c r="E86" s="682">
        <v>3</v>
      </c>
      <c r="F86" s="904"/>
      <c r="G86" s="911"/>
      <c r="H86" s="906"/>
      <c r="I86" s="906"/>
      <c r="J86" s="906"/>
      <c r="K86" s="692"/>
      <c r="L86" s="846"/>
      <c r="M86" s="843"/>
      <c r="N86" s="843"/>
      <c r="O86" s="843"/>
      <c r="P86" s="692"/>
    </row>
    <row r="87" spans="1:16" s="30" customFormat="1" ht="20.399999999999999">
      <c r="A87" s="900">
        <f>IF(COUNTBLANK(E87)=1,"",COUNTA(E$13:$E87))</f>
        <v>74</v>
      </c>
      <c r="B87" s="925"/>
      <c r="C87" s="922" t="s">
        <v>390</v>
      </c>
      <c r="D87" s="921" t="s">
        <v>22</v>
      </c>
      <c r="E87" s="682">
        <v>2</v>
      </c>
      <c r="F87" s="904"/>
      <c r="G87" s="911"/>
      <c r="H87" s="906"/>
      <c r="I87" s="906"/>
      <c r="J87" s="906"/>
      <c r="K87" s="692"/>
      <c r="L87" s="846"/>
      <c r="M87" s="843"/>
      <c r="N87" s="843"/>
      <c r="O87" s="843"/>
      <c r="P87" s="692"/>
    </row>
    <row r="88" spans="1:16" s="30" customFormat="1" ht="20.399999999999999">
      <c r="A88" s="900">
        <f>IF(COUNTBLANK(E88)=1,"",COUNTA(E$13:$E88))</f>
        <v>75</v>
      </c>
      <c r="B88" s="925"/>
      <c r="C88" s="922" t="s">
        <v>391</v>
      </c>
      <c r="D88" s="921" t="s">
        <v>22</v>
      </c>
      <c r="E88" s="682">
        <v>2</v>
      </c>
      <c r="F88" s="904"/>
      <c r="G88" s="911"/>
      <c r="H88" s="906"/>
      <c r="I88" s="906"/>
      <c r="J88" s="906"/>
      <c r="K88" s="692"/>
      <c r="L88" s="846"/>
      <c r="M88" s="843"/>
      <c r="N88" s="843"/>
      <c r="O88" s="843"/>
      <c r="P88" s="692"/>
    </row>
    <row r="89" spans="1:16" s="30" customFormat="1">
      <c r="A89" s="900">
        <f>IF(COUNTBLANK(E89)=1,"",COUNTA(E$13:$E89))</f>
        <v>76</v>
      </c>
      <c r="B89" s="925"/>
      <c r="C89" s="922" t="s">
        <v>392</v>
      </c>
      <c r="D89" s="921" t="s">
        <v>22</v>
      </c>
      <c r="E89" s="682">
        <v>19</v>
      </c>
      <c r="F89" s="850"/>
      <c r="G89" s="911"/>
      <c r="H89" s="496"/>
      <c r="I89" s="496"/>
      <c r="J89" s="496"/>
      <c r="K89" s="841"/>
      <c r="L89" s="321"/>
      <c r="M89" s="496"/>
      <c r="N89" s="496"/>
      <c r="O89" s="496"/>
      <c r="P89" s="841"/>
    </row>
    <row r="90" spans="1:16" s="30" customFormat="1">
      <c r="A90" s="900">
        <f>IF(COUNTBLANK(E90)=1,"",COUNTA(E$13:$E90))</f>
        <v>77</v>
      </c>
      <c r="B90" s="925"/>
      <c r="C90" s="922" t="s">
        <v>393</v>
      </c>
      <c r="D90" s="921" t="s">
        <v>22</v>
      </c>
      <c r="E90" s="682">
        <v>22</v>
      </c>
      <c r="F90" s="850"/>
      <c r="G90" s="911"/>
      <c r="H90" s="496"/>
      <c r="I90" s="496"/>
      <c r="J90" s="496"/>
      <c r="K90" s="841"/>
      <c r="L90" s="321"/>
      <c r="M90" s="496"/>
      <c r="N90" s="496"/>
      <c r="O90" s="496"/>
      <c r="P90" s="841"/>
    </row>
    <row r="91" spans="1:16" s="30" customFormat="1">
      <c r="A91" s="900">
        <f>IF(COUNTBLANK(E91)=1,"",COUNTA(E$13:$E91))</f>
        <v>78</v>
      </c>
      <c r="B91" s="925"/>
      <c r="C91" s="922" t="s">
        <v>394</v>
      </c>
      <c r="D91" s="921" t="s">
        <v>22</v>
      </c>
      <c r="E91" s="682">
        <v>28</v>
      </c>
      <c r="F91" s="850"/>
      <c r="G91" s="911"/>
      <c r="H91" s="496"/>
      <c r="I91" s="496"/>
      <c r="J91" s="496"/>
      <c r="K91" s="841"/>
      <c r="L91" s="321"/>
      <c r="M91" s="496"/>
      <c r="N91" s="496"/>
      <c r="O91" s="496"/>
      <c r="P91" s="841"/>
    </row>
    <row r="92" spans="1:16" s="30" customFormat="1">
      <c r="A92" s="900">
        <f>IF(COUNTBLANK(E92)=1,"",COUNTA(E$13:$E92))</f>
        <v>79</v>
      </c>
      <c r="B92" s="925"/>
      <c r="C92" s="922" t="s">
        <v>823</v>
      </c>
      <c r="D92" s="921" t="s">
        <v>22</v>
      </c>
      <c r="E92" s="682">
        <v>2</v>
      </c>
      <c r="F92" s="850"/>
      <c r="G92" s="911"/>
      <c r="H92" s="496"/>
      <c r="I92" s="496"/>
      <c r="J92" s="496"/>
      <c r="K92" s="841"/>
      <c r="L92" s="321"/>
      <c r="M92" s="496"/>
      <c r="N92" s="496"/>
      <c r="O92" s="496"/>
      <c r="P92" s="841"/>
    </row>
    <row r="93" spans="1:16" s="30" customFormat="1">
      <c r="A93" s="900">
        <f>IF(COUNTBLANK(E93)=1,"",COUNTA(E$13:$E93))</f>
        <v>80</v>
      </c>
      <c r="B93" s="925"/>
      <c r="C93" s="922" t="s">
        <v>825</v>
      </c>
      <c r="D93" s="921" t="s">
        <v>22</v>
      </c>
      <c r="E93" s="682">
        <v>8</v>
      </c>
      <c r="F93" s="850"/>
      <c r="G93" s="911"/>
      <c r="H93" s="496"/>
      <c r="I93" s="496"/>
      <c r="J93" s="496"/>
      <c r="K93" s="841"/>
      <c r="L93" s="321"/>
      <c r="M93" s="496"/>
      <c r="N93" s="496"/>
      <c r="O93" s="496"/>
      <c r="P93" s="841"/>
    </row>
    <row r="94" spans="1:16" s="30" customFormat="1">
      <c r="A94" s="900">
        <f>IF(COUNTBLANK(E94)=1,"",COUNTA(E$13:$E94))</f>
        <v>81</v>
      </c>
      <c r="B94" s="925"/>
      <c r="C94" s="922" t="s">
        <v>395</v>
      </c>
      <c r="D94" s="921" t="s">
        <v>22</v>
      </c>
      <c r="E94" s="682">
        <v>44</v>
      </c>
      <c r="F94" s="850"/>
      <c r="G94" s="911"/>
      <c r="H94" s="496"/>
      <c r="I94" s="496"/>
      <c r="J94" s="496"/>
      <c r="K94" s="841"/>
      <c r="L94" s="321"/>
      <c r="M94" s="496"/>
      <c r="N94" s="496"/>
      <c r="O94" s="496"/>
      <c r="P94" s="841"/>
    </row>
    <row r="95" spans="1:16" s="30" customFormat="1">
      <c r="A95" s="900">
        <f>IF(COUNTBLANK(E95)=1,"",COUNTA(E$13:$E95))</f>
        <v>82</v>
      </c>
      <c r="B95" s="925"/>
      <c r="C95" s="922" t="s">
        <v>396</v>
      </c>
      <c r="D95" s="921" t="s">
        <v>22</v>
      </c>
      <c r="E95" s="682">
        <v>19</v>
      </c>
      <c r="F95" s="850"/>
      <c r="G95" s="911"/>
      <c r="H95" s="496"/>
      <c r="I95" s="496"/>
      <c r="J95" s="496"/>
      <c r="K95" s="841"/>
      <c r="L95" s="321"/>
      <c r="M95" s="496"/>
      <c r="N95" s="496"/>
      <c r="O95" s="496"/>
      <c r="P95" s="841"/>
    </row>
    <row r="96" spans="1:16" s="30" customFormat="1" ht="20.399999999999999">
      <c r="A96" s="900">
        <f>IF(COUNTBLANK(E96)=1,"",COUNTA(E$13:$E96))</f>
        <v>83</v>
      </c>
      <c r="B96" s="925"/>
      <c r="C96" s="922" t="s">
        <v>397</v>
      </c>
      <c r="D96" s="921" t="s">
        <v>22</v>
      </c>
      <c r="E96" s="682">
        <v>6</v>
      </c>
      <c r="F96" s="850"/>
      <c r="G96" s="911"/>
      <c r="H96" s="496"/>
      <c r="I96" s="496"/>
      <c r="J96" s="496"/>
      <c r="K96" s="841"/>
      <c r="L96" s="321"/>
      <c r="M96" s="496"/>
      <c r="N96" s="496"/>
      <c r="O96" s="496"/>
      <c r="P96" s="841"/>
    </row>
    <row r="97" spans="1:16" s="30" customFormat="1" ht="20.399999999999999">
      <c r="A97" s="900">
        <f>IF(COUNTBLANK(E97)=1,"",COUNTA(E$13:$E97))</f>
        <v>84</v>
      </c>
      <c r="B97" s="925"/>
      <c r="C97" s="922" t="s">
        <v>398</v>
      </c>
      <c r="D97" s="921" t="s">
        <v>22</v>
      </c>
      <c r="E97" s="682">
        <v>10</v>
      </c>
      <c r="F97" s="850"/>
      <c r="G97" s="911"/>
      <c r="H97" s="496"/>
      <c r="I97" s="496"/>
      <c r="J97" s="496"/>
      <c r="K97" s="841"/>
      <c r="L97" s="321"/>
      <c r="M97" s="496"/>
      <c r="N97" s="496"/>
      <c r="O97" s="496"/>
      <c r="P97" s="841"/>
    </row>
    <row r="98" spans="1:16" s="30" customFormat="1" ht="20.399999999999999">
      <c r="A98" s="900">
        <f>IF(COUNTBLANK(E98)=1,"",COUNTA(E$13:$E98))</f>
        <v>85</v>
      </c>
      <c r="B98" s="925"/>
      <c r="C98" s="922" t="s">
        <v>2058</v>
      </c>
      <c r="D98" s="921" t="s">
        <v>22</v>
      </c>
      <c r="E98" s="682">
        <v>2</v>
      </c>
      <c r="F98" s="850"/>
      <c r="G98" s="911"/>
      <c r="H98" s="496"/>
      <c r="I98" s="496"/>
      <c r="J98" s="496"/>
      <c r="K98" s="841"/>
      <c r="L98" s="321"/>
      <c r="M98" s="496"/>
      <c r="N98" s="496"/>
      <c r="O98" s="496"/>
      <c r="P98" s="841"/>
    </row>
    <row r="99" spans="1:16" s="30" customFormat="1" ht="20.399999999999999">
      <c r="A99" s="900">
        <f>IF(COUNTBLANK(E99)=1,"",COUNTA(E$13:$E99))</f>
        <v>86</v>
      </c>
      <c r="B99" s="925"/>
      <c r="C99" s="922" t="s">
        <v>399</v>
      </c>
      <c r="D99" s="921" t="s">
        <v>22</v>
      </c>
      <c r="E99" s="682">
        <v>2</v>
      </c>
      <c r="F99" s="850"/>
      <c r="G99" s="911"/>
      <c r="H99" s="496"/>
      <c r="I99" s="496"/>
      <c r="J99" s="496"/>
      <c r="K99" s="841"/>
      <c r="L99" s="321"/>
      <c r="M99" s="496"/>
      <c r="N99" s="496"/>
      <c r="O99" s="496"/>
      <c r="P99" s="841"/>
    </row>
    <row r="100" spans="1:16" s="30" customFormat="1" ht="20.399999999999999">
      <c r="A100" s="900">
        <f>IF(COUNTBLANK(E100)=1,"",COUNTA(E$13:$E100))</f>
        <v>87</v>
      </c>
      <c r="B100" s="925"/>
      <c r="C100" s="922" t="s">
        <v>2059</v>
      </c>
      <c r="D100" s="921" t="s">
        <v>22</v>
      </c>
      <c r="E100" s="682">
        <v>2</v>
      </c>
      <c r="F100" s="850"/>
      <c r="G100" s="911"/>
      <c r="H100" s="496"/>
      <c r="I100" s="496"/>
      <c r="J100" s="496"/>
      <c r="K100" s="841"/>
      <c r="L100" s="321"/>
      <c r="M100" s="496"/>
      <c r="N100" s="496"/>
      <c r="O100" s="496"/>
      <c r="P100" s="841"/>
    </row>
    <row r="101" spans="1:16" s="30" customFormat="1" ht="20.399999999999999">
      <c r="A101" s="900">
        <f>IF(COUNTBLANK(E101)=1,"",COUNTA(E$13:$E101))</f>
        <v>88</v>
      </c>
      <c r="B101" s="925"/>
      <c r="C101" s="922" t="s">
        <v>400</v>
      </c>
      <c r="D101" s="921" t="s">
        <v>22</v>
      </c>
      <c r="E101" s="682">
        <v>8</v>
      </c>
      <c r="F101" s="850"/>
      <c r="G101" s="911"/>
      <c r="H101" s="496"/>
      <c r="I101" s="496"/>
      <c r="J101" s="496"/>
      <c r="K101" s="841"/>
      <c r="L101" s="321"/>
      <c r="M101" s="496"/>
      <c r="N101" s="496"/>
      <c r="O101" s="496"/>
      <c r="P101" s="841"/>
    </row>
    <row r="102" spans="1:16" s="30" customFormat="1" ht="20.399999999999999">
      <c r="A102" s="900">
        <f>IF(COUNTBLANK(E102)=1,"",COUNTA(E$13:$E102))</f>
        <v>89</v>
      </c>
      <c r="B102" s="925"/>
      <c r="C102" s="922" t="s">
        <v>401</v>
      </c>
      <c r="D102" s="921" t="s">
        <v>22</v>
      </c>
      <c r="E102" s="682">
        <v>5</v>
      </c>
      <c r="F102" s="850"/>
      <c r="G102" s="911"/>
      <c r="H102" s="496"/>
      <c r="I102" s="496"/>
      <c r="J102" s="496"/>
      <c r="K102" s="841"/>
      <c r="L102" s="321"/>
      <c r="M102" s="496"/>
      <c r="N102" s="496"/>
      <c r="O102" s="496"/>
      <c r="P102" s="841"/>
    </row>
    <row r="103" spans="1:16" s="30" customFormat="1">
      <c r="A103" s="900">
        <f>IF(COUNTBLANK(E103)=1,"",COUNTA(E$13:$E103))</f>
        <v>90</v>
      </c>
      <c r="B103" s="925"/>
      <c r="C103" s="922" t="s">
        <v>402</v>
      </c>
      <c r="D103" s="921" t="s">
        <v>22</v>
      </c>
      <c r="E103" s="682">
        <v>2</v>
      </c>
      <c r="F103" s="500"/>
      <c r="G103" s="911"/>
      <c r="H103" s="496"/>
      <c r="I103" s="496"/>
      <c r="J103" s="496"/>
      <c r="K103" s="841"/>
      <c r="L103" s="321"/>
      <c r="M103" s="496"/>
      <c r="N103" s="496"/>
      <c r="O103" s="496"/>
      <c r="P103" s="841"/>
    </row>
    <row r="104" spans="1:16" s="30" customFormat="1">
      <c r="A104" s="900">
        <f>IF(COUNTBLANK(E104)=1,"",COUNTA(E$13:$E104))</f>
        <v>91</v>
      </c>
      <c r="B104" s="925"/>
      <c r="C104" s="922" t="s">
        <v>403</v>
      </c>
      <c r="D104" s="921" t="s">
        <v>22</v>
      </c>
      <c r="E104" s="682">
        <v>5</v>
      </c>
      <c r="F104" s="500"/>
      <c r="G104" s="911"/>
      <c r="H104" s="496"/>
      <c r="I104" s="496"/>
      <c r="J104" s="496"/>
      <c r="K104" s="841"/>
      <c r="L104" s="321"/>
      <c r="M104" s="496"/>
      <c r="N104" s="496"/>
      <c r="O104" s="496"/>
      <c r="P104" s="841"/>
    </row>
    <row r="105" spans="1:16" s="30" customFormat="1">
      <c r="A105" s="900">
        <f>IF(COUNTBLANK(E105)=1,"",COUNTA(E$13:$E105))</f>
        <v>92</v>
      </c>
      <c r="B105" s="925"/>
      <c r="C105" s="922" t="s">
        <v>779</v>
      </c>
      <c r="D105" s="921" t="s">
        <v>22</v>
      </c>
      <c r="E105" s="682">
        <v>2</v>
      </c>
      <c r="F105" s="500"/>
      <c r="G105" s="911"/>
      <c r="H105" s="496"/>
      <c r="I105" s="496"/>
      <c r="J105" s="496"/>
      <c r="K105" s="841"/>
      <c r="L105" s="321"/>
      <c r="M105" s="496"/>
      <c r="N105" s="496"/>
      <c r="O105" s="496"/>
      <c r="P105" s="841"/>
    </row>
    <row r="106" spans="1:16" s="30" customFormat="1">
      <c r="A106" s="900">
        <f>IF(COUNTBLANK(E106)=1,"",COUNTA(E$13:$E106))</f>
        <v>93</v>
      </c>
      <c r="B106" s="925"/>
      <c r="C106" s="922" t="s">
        <v>780</v>
      </c>
      <c r="D106" s="921" t="s">
        <v>22</v>
      </c>
      <c r="E106" s="682">
        <v>2</v>
      </c>
      <c r="F106" s="500"/>
      <c r="G106" s="911"/>
      <c r="H106" s="496"/>
      <c r="I106" s="496"/>
      <c r="J106" s="496"/>
      <c r="K106" s="841"/>
      <c r="L106" s="321"/>
      <c r="M106" s="496"/>
      <c r="N106" s="496"/>
      <c r="O106" s="496"/>
      <c r="P106" s="841"/>
    </row>
    <row r="107" spans="1:16" s="30" customFormat="1">
      <c r="A107" s="900">
        <f>IF(COUNTBLANK(E107)=1,"",COUNTA(E$13:$E107))</f>
        <v>94</v>
      </c>
      <c r="B107" s="925"/>
      <c r="C107" s="922" t="s">
        <v>405</v>
      </c>
      <c r="D107" s="921" t="s">
        <v>22</v>
      </c>
      <c r="E107" s="682">
        <v>2</v>
      </c>
      <c r="F107" s="500"/>
      <c r="G107" s="911"/>
      <c r="H107" s="496"/>
      <c r="I107" s="496"/>
      <c r="J107" s="496"/>
      <c r="K107" s="841"/>
      <c r="L107" s="321"/>
      <c r="M107" s="496"/>
      <c r="N107" s="496"/>
      <c r="O107" s="496"/>
      <c r="P107" s="841"/>
    </row>
    <row r="108" spans="1:16" s="30" customFormat="1">
      <c r="A108" s="900">
        <f>IF(COUNTBLANK(E108)=1,"",COUNTA(E$13:$E108))</f>
        <v>95</v>
      </c>
      <c r="B108" s="925"/>
      <c r="C108" s="922" t="s">
        <v>781</v>
      </c>
      <c r="D108" s="921" t="s">
        <v>22</v>
      </c>
      <c r="E108" s="682">
        <v>6</v>
      </c>
      <c r="F108" s="500"/>
      <c r="G108" s="911"/>
      <c r="H108" s="496"/>
      <c r="I108" s="496"/>
      <c r="J108" s="496"/>
      <c r="K108" s="841"/>
      <c r="L108" s="321"/>
      <c r="M108" s="496"/>
      <c r="N108" s="496"/>
      <c r="O108" s="496"/>
      <c r="P108" s="841"/>
    </row>
    <row r="109" spans="1:16" s="30" customFormat="1">
      <c r="A109" s="900">
        <f>IF(COUNTBLANK(E109)=1,"",COUNTA(E$13:$E109))</f>
        <v>96</v>
      </c>
      <c r="B109" s="925"/>
      <c r="C109" s="922" t="s">
        <v>782</v>
      </c>
      <c r="D109" s="921" t="s">
        <v>22</v>
      </c>
      <c r="E109" s="682">
        <v>4</v>
      </c>
      <c r="F109" s="500"/>
      <c r="G109" s="911"/>
      <c r="H109" s="496"/>
      <c r="I109" s="496"/>
      <c r="J109" s="496"/>
      <c r="K109" s="841"/>
      <c r="L109" s="321"/>
      <c r="M109" s="496"/>
      <c r="N109" s="496"/>
      <c r="O109" s="496"/>
      <c r="P109" s="841"/>
    </row>
    <row r="110" spans="1:16" s="30" customFormat="1">
      <c r="A110" s="900">
        <f>IF(COUNTBLANK(E110)=1,"",COUNTA(E$13:$E110))</f>
        <v>97</v>
      </c>
      <c r="B110" s="925"/>
      <c r="C110" s="922" t="s">
        <v>783</v>
      </c>
      <c r="D110" s="921" t="s">
        <v>22</v>
      </c>
      <c r="E110" s="682">
        <v>12</v>
      </c>
      <c r="F110" s="500"/>
      <c r="G110" s="911"/>
      <c r="H110" s="496"/>
      <c r="I110" s="496"/>
      <c r="J110" s="496"/>
      <c r="K110" s="841"/>
      <c r="L110" s="321"/>
      <c r="M110" s="496"/>
      <c r="N110" s="496"/>
      <c r="O110" s="496"/>
      <c r="P110" s="841"/>
    </row>
    <row r="111" spans="1:16" s="30" customFormat="1">
      <c r="A111" s="900">
        <f>IF(COUNTBLANK(E111)=1,"",COUNTA(E$13:$E111))</f>
        <v>98</v>
      </c>
      <c r="B111" s="925"/>
      <c r="C111" s="922" t="s">
        <v>3632</v>
      </c>
      <c r="D111" s="921" t="s">
        <v>22</v>
      </c>
      <c r="E111" s="682">
        <v>1</v>
      </c>
      <c r="F111" s="500"/>
      <c r="G111" s="911"/>
      <c r="H111" s="496"/>
      <c r="I111" s="496"/>
      <c r="J111" s="496"/>
      <c r="K111" s="841"/>
      <c r="L111" s="321"/>
      <c r="M111" s="496"/>
      <c r="N111" s="496"/>
      <c r="O111" s="496"/>
      <c r="P111" s="841"/>
    </row>
    <row r="112" spans="1:16" s="30" customFormat="1">
      <c r="A112" s="900">
        <f>IF(COUNTBLANK(E112)=1,"",COUNTA(E$13:$E112))</f>
        <v>99</v>
      </c>
      <c r="B112" s="925"/>
      <c r="C112" s="922" t="s">
        <v>785</v>
      </c>
      <c r="D112" s="921" t="s">
        <v>22</v>
      </c>
      <c r="E112" s="682">
        <v>3</v>
      </c>
      <c r="F112" s="500"/>
      <c r="G112" s="911"/>
      <c r="H112" s="496"/>
      <c r="I112" s="496"/>
      <c r="J112" s="496"/>
      <c r="K112" s="841"/>
      <c r="L112" s="321"/>
      <c r="M112" s="496"/>
      <c r="N112" s="496"/>
      <c r="O112" s="496"/>
      <c r="P112" s="841"/>
    </row>
    <row r="113" spans="1:16" s="30" customFormat="1">
      <c r="A113" s="900">
        <f>IF(COUNTBLANK(E113)=1,"",COUNTA(E$13:$E113))</f>
        <v>100</v>
      </c>
      <c r="B113" s="925"/>
      <c r="C113" s="922" t="s">
        <v>407</v>
      </c>
      <c r="D113" s="921" t="s">
        <v>22</v>
      </c>
      <c r="E113" s="682">
        <v>4</v>
      </c>
      <c r="F113" s="500"/>
      <c r="G113" s="911"/>
      <c r="H113" s="496"/>
      <c r="I113" s="496"/>
      <c r="J113" s="496"/>
      <c r="K113" s="841"/>
      <c r="L113" s="321"/>
      <c r="M113" s="496"/>
      <c r="N113" s="496"/>
      <c r="O113" s="496"/>
      <c r="P113" s="841"/>
    </row>
    <row r="114" spans="1:16" s="30" customFormat="1">
      <c r="A114" s="900">
        <f>IF(COUNTBLANK(E114)=1,"",COUNTA(E$13:$E114))</f>
        <v>101</v>
      </c>
      <c r="B114" s="925"/>
      <c r="C114" s="922" t="s">
        <v>408</v>
      </c>
      <c r="D114" s="921" t="s">
        <v>22</v>
      </c>
      <c r="E114" s="682">
        <v>1</v>
      </c>
      <c r="F114" s="500"/>
      <c r="G114" s="911"/>
      <c r="H114" s="496"/>
      <c r="I114" s="496"/>
      <c r="J114" s="496"/>
      <c r="K114" s="841"/>
      <c r="L114" s="321"/>
      <c r="M114" s="496"/>
      <c r="N114" s="496"/>
      <c r="O114" s="496"/>
      <c r="P114" s="841"/>
    </row>
    <row r="115" spans="1:16" s="30" customFormat="1" ht="20.399999999999999">
      <c r="A115" s="900">
        <f>IF(COUNTBLANK(E115)=1,"",COUNTA(E$13:$E115))</f>
        <v>102</v>
      </c>
      <c r="B115" s="925"/>
      <c r="C115" s="922" t="s">
        <v>2060</v>
      </c>
      <c r="D115" s="921" t="s">
        <v>22</v>
      </c>
      <c r="E115" s="682">
        <v>2</v>
      </c>
      <c r="F115" s="500"/>
      <c r="G115" s="911"/>
      <c r="H115" s="496"/>
      <c r="I115" s="496"/>
      <c r="J115" s="496"/>
      <c r="K115" s="841"/>
      <c r="L115" s="321"/>
      <c r="M115" s="496"/>
      <c r="N115" s="496"/>
      <c r="O115" s="496"/>
      <c r="P115" s="841"/>
    </row>
    <row r="116" spans="1:16" s="30" customFormat="1" ht="20.399999999999999">
      <c r="A116" s="900">
        <f>IF(COUNTBLANK(E116)=1,"",COUNTA(E$13:$E116))</f>
        <v>103</v>
      </c>
      <c r="B116" s="925"/>
      <c r="C116" s="922" t="s">
        <v>2061</v>
      </c>
      <c r="D116" s="921" t="s">
        <v>22</v>
      </c>
      <c r="E116" s="682">
        <v>4</v>
      </c>
      <c r="F116" s="500"/>
      <c r="G116" s="911"/>
      <c r="H116" s="496"/>
      <c r="I116" s="496"/>
      <c r="J116" s="496"/>
      <c r="K116" s="841"/>
      <c r="L116" s="321"/>
      <c r="M116" s="496"/>
      <c r="N116" s="496"/>
      <c r="O116" s="496"/>
      <c r="P116" s="841"/>
    </row>
    <row r="117" spans="1:16" s="30" customFormat="1" ht="20.399999999999999">
      <c r="A117" s="900">
        <f>IF(COUNTBLANK(E117)=1,"",COUNTA(E$13:$E117))</f>
        <v>104</v>
      </c>
      <c r="B117" s="925"/>
      <c r="C117" s="922" t="s">
        <v>2062</v>
      </c>
      <c r="D117" s="921" t="s">
        <v>22</v>
      </c>
      <c r="E117" s="682">
        <v>2</v>
      </c>
      <c r="F117" s="500"/>
      <c r="G117" s="911"/>
      <c r="H117" s="496"/>
      <c r="I117" s="496"/>
      <c r="J117" s="496"/>
      <c r="K117" s="841"/>
      <c r="L117" s="321"/>
      <c r="M117" s="496"/>
      <c r="N117" s="496"/>
      <c r="O117" s="496"/>
      <c r="P117" s="841"/>
    </row>
    <row r="118" spans="1:16" s="30" customFormat="1" ht="20.399999999999999">
      <c r="A118" s="900">
        <f>IF(COUNTBLANK(E118)=1,"",COUNTA(E$13:$E118))</f>
        <v>105</v>
      </c>
      <c r="B118" s="925"/>
      <c r="C118" s="922" t="s">
        <v>409</v>
      </c>
      <c r="D118" s="921" t="s">
        <v>22</v>
      </c>
      <c r="E118" s="682">
        <v>2</v>
      </c>
      <c r="F118" s="500"/>
      <c r="G118" s="911"/>
      <c r="H118" s="496"/>
      <c r="I118" s="496"/>
      <c r="J118" s="496"/>
      <c r="K118" s="841"/>
      <c r="L118" s="321"/>
      <c r="M118" s="496"/>
      <c r="N118" s="496"/>
      <c r="O118" s="496"/>
      <c r="P118" s="841"/>
    </row>
    <row r="119" spans="1:16" s="30" customFormat="1" ht="20.399999999999999">
      <c r="A119" s="900">
        <f>IF(COUNTBLANK(E119)=1,"",COUNTA(E$13:$E119))</f>
        <v>106</v>
      </c>
      <c r="B119" s="925"/>
      <c r="C119" s="922" t="s">
        <v>410</v>
      </c>
      <c r="D119" s="921" t="s">
        <v>22</v>
      </c>
      <c r="E119" s="682">
        <v>2</v>
      </c>
      <c r="F119" s="500"/>
      <c r="G119" s="911"/>
      <c r="H119" s="496"/>
      <c r="I119" s="496"/>
      <c r="J119" s="496"/>
      <c r="K119" s="841"/>
      <c r="L119" s="321"/>
      <c r="M119" s="496"/>
      <c r="N119" s="496"/>
      <c r="O119" s="496"/>
      <c r="P119" s="841"/>
    </row>
    <row r="120" spans="1:16" s="30" customFormat="1" ht="20.399999999999999">
      <c r="A120" s="900">
        <f>IF(COUNTBLANK(E120)=1,"",COUNTA(E$13:$E120))</f>
        <v>107</v>
      </c>
      <c r="B120" s="925"/>
      <c r="C120" s="922" t="s">
        <v>411</v>
      </c>
      <c r="D120" s="921" t="s">
        <v>22</v>
      </c>
      <c r="E120" s="682">
        <v>5</v>
      </c>
      <c r="F120" s="500"/>
      <c r="G120" s="911"/>
      <c r="H120" s="496"/>
      <c r="I120" s="496"/>
      <c r="J120" s="496"/>
      <c r="K120" s="841"/>
      <c r="L120" s="321"/>
      <c r="M120" s="496"/>
      <c r="N120" s="496"/>
      <c r="O120" s="496"/>
      <c r="P120" s="841"/>
    </row>
    <row r="121" spans="1:16" s="30" customFormat="1" ht="20.399999999999999">
      <c r="A121" s="900">
        <f>IF(COUNTBLANK(E121)=1,"",COUNTA(E$13:$E121))</f>
        <v>108</v>
      </c>
      <c r="B121" s="925"/>
      <c r="C121" s="922" t="s">
        <v>412</v>
      </c>
      <c r="D121" s="921" t="s">
        <v>22</v>
      </c>
      <c r="E121" s="682">
        <v>2</v>
      </c>
      <c r="F121" s="500"/>
      <c r="G121" s="911"/>
      <c r="H121" s="496"/>
      <c r="I121" s="496"/>
      <c r="J121" s="496"/>
      <c r="K121" s="841"/>
      <c r="L121" s="321"/>
      <c r="M121" s="496"/>
      <c r="N121" s="496"/>
      <c r="O121" s="496"/>
      <c r="P121" s="841"/>
    </row>
    <row r="122" spans="1:16" s="30" customFormat="1" ht="20.399999999999999">
      <c r="A122" s="900">
        <f>IF(COUNTBLANK(E122)=1,"",COUNTA(E$13:$E122))</f>
        <v>109</v>
      </c>
      <c r="B122" s="925"/>
      <c r="C122" s="922" t="s">
        <v>413</v>
      </c>
      <c r="D122" s="921" t="s">
        <v>22</v>
      </c>
      <c r="E122" s="682">
        <v>2</v>
      </c>
      <c r="F122" s="500"/>
      <c r="G122" s="911"/>
      <c r="H122" s="496"/>
      <c r="I122" s="496"/>
      <c r="J122" s="496"/>
      <c r="K122" s="841"/>
      <c r="L122" s="321"/>
      <c r="M122" s="496"/>
      <c r="N122" s="496"/>
      <c r="O122" s="496"/>
      <c r="P122" s="841"/>
    </row>
    <row r="123" spans="1:16" s="30" customFormat="1" ht="20.399999999999999">
      <c r="A123" s="900">
        <f>IF(COUNTBLANK(E123)=1,"",COUNTA(E$13:$E123))</f>
        <v>110</v>
      </c>
      <c r="B123" s="925"/>
      <c r="C123" s="922" t="s">
        <v>414</v>
      </c>
      <c r="D123" s="921" t="s">
        <v>22</v>
      </c>
      <c r="E123" s="682">
        <v>2</v>
      </c>
      <c r="F123" s="500"/>
      <c r="G123" s="911"/>
      <c r="H123" s="496"/>
      <c r="I123" s="496"/>
      <c r="J123" s="496"/>
      <c r="K123" s="841"/>
      <c r="L123" s="321"/>
      <c r="M123" s="496"/>
      <c r="N123" s="496"/>
      <c r="O123" s="496"/>
      <c r="P123" s="841"/>
    </row>
    <row r="124" spans="1:16" s="30" customFormat="1" ht="20.399999999999999">
      <c r="A124" s="900">
        <f>IF(COUNTBLANK(E124)=1,"",COUNTA(E$13:$E124))</f>
        <v>111</v>
      </c>
      <c r="B124" s="925"/>
      <c r="C124" s="922" t="s">
        <v>831</v>
      </c>
      <c r="D124" s="921" t="s">
        <v>22</v>
      </c>
      <c r="E124" s="682">
        <v>2</v>
      </c>
      <c r="F124" s="500"/>
      <c r="G124" s="911"/>
      <c r="H124" s="496"/>
      <c r="I124" s="496"/>
      <c r="J124" s="496"/>
      <c r="K124" s="841"/>
      <c r="L124" s="321"/>
      <c r="M124" s="496"/>
      <c r="N124" s="496"/>
      <c r="O124" s="496"/>
      <c r="P124" s="841"/>
    </row>
    <row r="125" spans="1:16" s="30" customFormat="1" ht="20.399999999999999">
      <c r="A125" s="900">
        <f>IF(COUNTBLANK(E125)=1,"",COUNTA(E$13:$E125))</f>
        <v>112</v>
      </c>
      <c r="B125" s="925"/>
      <c r="C125" s="922" t="s">
        <v>832</v>
      </c>
      <c r="D125" s="921" t="s">
        <v>22</v>
      </c>
      <c r="E125" s="682">
        <v>2</v>
      </c>
      <c r="F125" s="500"/>
      <c r="G125" s="911"/>
      <c r="H125" s="496"/>
      <c r="I125" s="496"/>
      <c r="J125" s="496"/>
      <c r="K125" s="841"/>
      <c r="L125" s="321"/>
      <c r="M125" s="496"/>
      <c r="N125" s="496"/>
      <c r="O125" s="496"/>
      <c r="P125" s="841"/>
    </row>
    <row r="126" spans="1:16" s="30" customFormat="1" ht="20.399999999999999">
      <c r="A126" s="900">
        <f>IF(COUNTBLANK(E126)=1,"",COUNTA(E$13:$E126))</f>
        <v>113</v>
      </c>
      <c r="B126" s="925"/>
      <c r="C126" s="922" t="s">
        <v>834</v>
      </c>
      <c r="D126" s="921" t="s">
        <v>22</v>
      </c>
      <c r="E126" s="682">
        <v>2</v>
      </c>
      <c r="F126" s="500"/>
      <c r="G126" s="911"/>
      <c r="H126" s="496"/>
      <c r="I126" s="496"/>
      <c r="J126" s="496"/>
      <c r="K126" s="841"/>
      <c r="L126" s="321"/>
      <c r="M126" s="496"/>
      <c r="N126" s="496"/>
      <c r="O126" s="496"/>
      <c r="P126" s="841"/>
    </row>
    <row r="127" spans="1:16" s="30" customFormat="1" ht="20.399999999999999">
      <c r="A127" s="900">
        <f>IF(COUNTBLANK(E127)=1,"",COUNTA(E$13:$E127))</f>
        <v>114</v>
      </c>
      <c r="B127" s="925"/>
      <c r="C127" s="922" t="s">
        <v>416</v>
      </c>
      <c r="D127" s="921" t="s">
        <v>22</v>
      </c>
      <c r="E127" s="682">
        <v>8</v>
      </c>
      <c r="F127" s="500"/>
      <c r="G127" s="911"/>
      <c r="H127" s="496"/>
      <c r="I127" s="496"/>
      <c r="J127" s="496"/>
      <c r="K127" s="841"/>
      <c r="L127" s="321"/>
      <c r="M127" s="496"/>
      <c r="N127" s="496"/>
      <c r="O127" s="496"/>
      <c r="P127" s="841"/>
    </row>
    <row r="128" spans="1:16" s="30" customFormat="1" ht="20.399999999999999">
      <c r="A128" s="900">
        <f>IF(COUNTBLANK(E128)=1,"",COUNTA(E$13:$E128))</f>
        <v>115</v>
      </c>
      <c r="B128" s="925"/>
      <c r="C128" s="922" t="s">
        <v>835</v>
      </c>
      <c r="D128" s="921" t="s">
        <v>22</v>
      </c>
      <c r="E128" s="682">
        <v>3</v>
      </c>
      <c r="F128" s="500"/>
      <c r="G128" s="911"/>
      <c r="H128" s="496"/>
      <c r="I128" s="496"/>
      <c r="J128" s="496"/>
      <c r="K128" s="841"/>
      <c r="L128" s="321"/>
      <c r="M128" s="496"/>
      <c r="N128" s="496"/>
      <c r="O128" s="496"/>
      <c r="P128" s="841"/>
    </row>
    <row r="129" spans="1:16" s="30" customFormat="1" ht="20.399999999999999">
      <c r="A129" s="900">
        <f>IF(COUNTBLANK(E129)=1,"",COUNTA(E$13:$E129))</f>
        <v>116</v>
      </c>
      <c r="B129" s="925"/>
      <c r="C129" s="922" t="s">
        <v>417</v>
      </c>
      <c r="D129" s="921" t="s">
        <v>22</v>
      </c>
      <c r="E129" s="682">
        <v>3</v>
      </c>
      <c r="F129" s="500"/>
      <c r="G129" s="911"/>
      <c r="H129" s="496"/>
      <c r="I129" s="496"/>
      <c r="J129" s="496"/>
      <c r="K129" s="841"/>
      <c r="L129" s="321"/>
      <c r="M129" s="496"/>
      <c r="N129" s="496"/>
      <c r="O129" s="496"/>
      <c r="P129" s="841"/>
    </row>
    <row r="130" spans="1:16" s="30" customFormat="1" ht="20.399999999999999">
      <c r="A130" s="900">
        <f>IF(COUNTBLANK(E130)=1,"",COUNTA(E$13:$E130))</f>
        <v>117</v>
      </c>
      <c r="B130" s="925"/>
      <c r="C130" s="922" t="s">
        <v>2063</v>
      </c>
      <c r="D130" s="921" t="s">
        <v>22</v>
      </c>
      <c r="E130" s="682">
        <v>1</v>
      </c>
      <c r="F130" s="500"/>
      <c r="G130" s="911"/>
      <c r="H130" s="496"/>
      <c r="I130" s="496"/>
      <c r="J130" s="496"/>
      <c r="K130" s="841"/>
      <c r="L130" s="321"/>
      <c r="M130" s="496"/>
      <c r="N130" s="496"/>
      <c r="O130" s="496"/>
      <c r="P130" s="841"/>
    </row>
    <row r="131" spans="1:16" s="30" customFormat="1" ht="20.399999999999999">
      <c r="A131" s="900">
        <f>IF(COUNTBLANK(E131)=1,"",COUNTA(E$13:$E131))</f>
        <v>118</v>
      </c>
      <c r="B131" s="925"/>
      <c r="C131" s="922" t="s">
        <v>838</v>
      </c>
      <c r="D131" s="921" t="s">
        <v>22</v>
      </c>
      <c r="E131" s="682">
        <v>16</v>
      </c>
      <c r="F131" s="500"/>
      <c r="G131" s="911"/>
      <c r="H131" s="496"/>
      <c r="I131" s="496"/>
      <c r="J131" s="496"/>
      <c r="K131" s="841"/>
      <c r="L131" s="321"/>
      <c r="M131" s="496"/>
      <c r="N131" s="496"/>
      <c r="O131" s="496"/>
      <c r="P131" s="841"/>
    </row>
    <row r="132" spans="1:16" s="30" customFormat="1" ht="20.399999999999999">
      <c r="A132" s="900">
        <f>IF(COUNTBLANK(E132)=1,"",COUNTA(E$13:$E132))</f>
        <v>119</v>
      </c>
      <c r="B132" s="925"/>
      <c r="C132" s="922" t="s">
        <v>418</v>
      </c>
      <c r="D132" s="921" t="s">
        <v>22</v>
      </c>
      <c r="E132" s="682">
        <v>5</v>
      </c>
      <c r="F132" s="500"/>
      <c r="G132" s="911"/>
      <c r="H132" s="496"/>
      <c r="I132" s="496"/>
      <c r="J132" s="496"/>
      <c r="K132" s="841"/>
      <c r="L132" s="321"/>
      <c r="M132" s="496"/>
      <c r="N132" s="496"/>
      <c r="O132" s="496"/>
      <c r="P132" s="841"/>
    </row>
    <row r="133" spans="1:16" s="30" customFormat="1" ht="20.399999999999999">
      <c r="A133" s="900">
        <f>IF(COUNTBLANK(E133)=1,"",COUNTA(E$13:$E133))</f>
        <v>120</v>
      </c>
      <c r="B133" s="925"/>
      <c r="C133" s="922" t="s">
        <v>839</v>
      </c>
      <c r="D133" s="921" t="s">
        <v>22</v>
      </c>
      <c r="E133" s="682">
        <v>4</v>
      </c>
      <c r="F133" s="500"/>
      <c r="G133" s="911"/>
      <c r="H133" s="496"/>
      <c r="I133" s="496"/>
      <c r="J133" s="496"/>
      <c r="K133" s="841"/>
      <c r="L133" s="321"/>
      <c r="M133" s="496"/>
      <c r="N133" s="496"/>
      <c r="O133" s="496"/>
      <c r="P133" s="841"/>
    </row>
    <row r="134" spans="1:16" s="30" customFormat="1" ht="20.399999999999999">
      <c r="A134" s="900">
        <f>IF(COUNTBLANK(E134)=1,"",COUNTA(E$13:$E134))</f>
        <v>121</v>
      </c>
      <c r="B134" s="925"/>
      <c r="C134" s="922" t="s">
        <v>841</v>
      </c>
      <c r="D134" s="921" t="s">
        <v>22</v>
      </c>
      <c r="E134" s="682">
        <v>5</v>
      </c>
      <c r="F134" s="500"/>
      <c r="G134" s="911"/>
      <c r="H134" s="496"/>
      <c r="I134" s="496"/>
      <c r="J134" s="496"/>
      <c r="K134" s="841"/>
      <c r="L134" s="321"/>
      <c r="M134" s="496"/>
      <c r="N134" s="496"/>
      <c r="O134" s="496"/>
      <c r="P134" s="841"/>
    </row>
    <row r="135" spans="1:16" s="30" customFormat="1" ht="20.399999999999999">
      <c r="A135" s="900">
        <f>IF(COUNTBLANK(E135)=1,"",COUNTA(E$13:$E135))</f>
        <v>122</v>
      </c>
      <c r="B135" s="925"/>
      <c r="C135" s="922" t="s">
        <v>842</v>
      </c>
      <c r="D135" s="921" t="s">
        <v>22</v>
      </c>
      <c r="E135" s="682">
        <v>1</v>
      </c>
      <c r="F135" s="500"/>
      <c r="G135" s="911"/>
      <c r="H135" s="496"/>
      <c r="I135" s="496"/>
      <c r="J135" s="496"/>
      <c r="K135" s="841"/>
      <c r="L135" s="321"/>
      <c r="M135" s="496"/>
      <c r="N135" s="496"/>
      <c r="O135" s="496"/>
      <c r="P135" s="841"/>
    </row>
    <row r="136" spans="1:16" s="30" customFormat="1" ht="20.399999999999999">
      <c r="A136" s="900">
        <f>IF(COUNTBLANK(E136)=1,"",COUNTA(E$13:$E136))</f>
        <v>123</v>
      </c>
      <c r="B136" s="925"/>
      <c r="C136" s="922" t="s">
        <v>419</v>
      </c>
      <c r="D136" s="921" t="s">
        <v>22</v>
      </c>
      <c r="E136" s="682">
        <v>4</v>
      </c>
      <c r="F136" s="500"/>
      <c r="G136" s="911"/>
      <c r="H136" s="496"/>
      <c r="I136" s="496"/>
      <c r="J136" s="496"/>
      <c r="K136" s="841"/>
      <c r="L136" s="321"/>
      <c r="M136" s="496"/>
      <c r="N136" s="496"/>
      <c r="O136" s="496"/>
      <c r="P136" s="841"/>
    </row>
    <row r="137" spans="1:16" s="30" customFormat="1" ht="20.399999999999999">
      <c r="A137" s="900">
        <f>IF(COUNTBLANK(E137)=1,"",COUNTA(E$13:$E137))</f>
        <v>124</v>
      </c>
      <c r="B137" s="925"/>
      <c r="C137" s="922" t="s">
        <v>2064</v>
      </c>
      <c r="D137" s="921" t="s">
        <v>22</v>
      </c>
      <c r="E137" s="682">
        <v>1</v>
      </c>
      <c r="F137" s="500"/>
      <c r="G137" s="911"/>
      <c r="H137" s="496"/>
      <c r="I137" s="496"/>
      <c r="J137" s="496"/>
      <c r="K137" s="841"/>
      <c r="L137" s="321"/>
      <c r="M137" s="496"/>
      <c r="N137" s="496"/>
      <c r="O137" s="496"/>
      <c r="P137" s="841"/>
    </row>
    <row r="138" spans="1:16" s="30" customFormat="1" ht="20.399999999999999">
      <c r="A138" s="900">
        <f>IF(COUNTBLANK(E138)=1,"",COUNTA(E$13:$E138))</f>
        <v>125</v>
      </c>
      <c r="B138" s="925"/>
      <c r="C138" s="922" t="s">
        <v>420</v>
      </c>
      <c r="D138" s="921" t="s">
        <v>22</v>
      </c>
      <c r="E138" s="682">
        <v>4</v>
      </c>
      <c r="F138" s="500"/>
      <c r="G138" s="911"/>
      <c r="H138" s="496"/>
      <c r="I138" s="496"/>
      <c r="J138" s="496"/>
      <c r="K138" s="841"/>
      <c r="L138" s="321"/>
      <c r="M138" s="496"/>
      <c r="N138" s="496"/>
      <c r="O138" s="496"/>
      <c r="P138" s="841"/>
    </row>
    <row r="139" spans="1:16" s="30" customFormat="1" ht="20.399999999999999">
      <c r="A139" s="900">
        <f>IF(COUNTBLANK(E139)=1,"",COUNTA(E$13:$E139))</f>
        <v>126</v>
      </c>
      <c r="B139" s="925"/>
      <c r="C139" s="922" t="s">
        <v>2065</v>
      </c>
      <c r="D139" s="921" t="s">
        <v>22</v>
      </c>
      <c r="E139" s="682">
        <v>2</v>
      </c>
      <c r="F139" s="500"/>
      <c r="G139" s="911"/>
      <c r="H139" s="496"/>
      <c r="I139" s="496"/>
      <c r="J139" s="496"/>
      <c r="K139" s="841"/>
      <c r="L139" s="321"/>
      <c r="M139" s="496"/>
      <c r="N139" s="496"/>
      <c r="O139" s="496"/>
      <c r="P139" s="841"/>
    </row>
    <row r="140" spans="1:16" s="30" customFormat="1" ht="20.399999999999999">
      <c r="A140" s="900">
        <f>IF(COUNTBLANK(E140)=1,"",COUNTA(E$13:$E140))</f>
        <v>127</v>
      </c>
      <c r="B140" s="925"/>
      <c r="C140" s="922" t="s">
        <v>2066</v>
      </c>
      <c r="D140" s="921" t="s">
        <v>22</v>
      </c>
      <c r="E140" s="682">
        <v>4</v>
      </c>
      <c r="F140" s="500"/>
      <c r="G140" s="911"/>
      <c r="H140" s="496"/>
      <c r="I140" s="496"/>
      <c r="J140" s="496"/>
      <c r="K140" s="841"/>
      <c r="L140" s="321"/>
      <c r="M140" s="496"/>
      <c r="N140" s="496"/>
      <c r="O140" s="496"/>
      <c r="P140" s="841"/>
    </row>
    <row r="141" spans="1:16" s="30" customFormat="1" ht="20.399999999999999">
      <c r="A141" s="900">
        <f>IF(COUNTBLANK(E141)=1,"",COUNTA(E$13:$E141))</f>
        <v>128</v>
      </c>
      <c r="B141" s="925"/>
      <c r="C141" s="922" t="s">
        <v>2067</v>
      </c>
      <c r="D141" s="921" t="s">
        <v>22</v>
      </c>
      <c r="E141" s="682">
        <v>9</v>
      </c>
      <c r="F141" s="500"/>
      <c r="G141" s="911"/>
      <c r="H141" s="496"/>
      <c r="I141" s="496"/>
      <c r="J141" s="496"/>
      <c r="K141" s="841"/>
      <c r="L141" s="321"/>
      <c r="M141" s="496"/>
      <c r="N141" s="496"/>
      <c r="O141" s="496"/>
      <c r="P141" s="841"/>
    </row>
    <row r="142" spans="1:16" s="30" customFormat="1" ht="20.399999999999999">
      <c r="A142" s="900">
        <f>IF(COUNTBLANK(E142)=1,"",COUNTA(E$13:$E142))</f>
        <v>129</v>
      </c>
      <c r="B142" s="925"/>
      <c r="C142" s="922" t="s">
        <v>421</v>
      </c>
      <c r="D142" s="921" t="s">
        <v>22</v>
      </c>
      <c r="E142" s="682">
        <v>4</v>
      </c>
      <c r="F142" s="500"/>
      <c r="G142" s="911"/>
      <c r="H142" s="496"/>
      <c r="I142" s="496"/>
      <c r="J142" s="496"/>
      <c r="K142" s="841"/>
      <c r="L142" s="321"/>
      <c r="M142" s="496"/>
      <c r="N142" s="496"/>
      <c r="O142" s="496"/>
      <c r="P142" s="841"/>
    </row>
    <row r="143" spans="1:16" s="30" customFormat="1" ht="20.399999999999999">
      <c r="A143" s="900">
        <f>IF(COUNTBLANK(E143)=1,"",COUNTA(E$13:$E143))</f>
        <v>130</v>
      </c>
      <c r="B143" s="925"/>
      <c r="C143" s="922" t="s">
        <v>2068</v>
      </c>
      <c r="D143" s="921" t="s">
        <v>22</v>
      </c>
      <c r="E143" s="682">
        <v>1</v>
      </c>
      <c r="F143" s="500"/>
      <c r="G143" s="911"/>
      <c r="H143" s="496"/>
      <c r="I143" s="496"/>
      <c r="J143" s="496"/>
      <c r="K143" s="841"/>
      <c r="L143" s="321"/>
      <c r="M143" s="496"/>
      <c r="N143" s="496"/>
      <c r="O143" s="496"/>
      <c r="P143" s="841"/>
    </row>
    <row r="144" spans="1:16" s="30" customFormat="1" ht="20.399999999999999">
      <c r="A144" s="900">
        <f>IF(COUNTBLANK(E144)=1,"",COUNTA(E$13:$E144))</f>
        <v>131</v>
      </c>
      <c r="B144" s="925"/>
      <c r="C144" s="922" t="s">
        <v>422</v>
      </c>
      <c r="D144" s="921" t="s">
        <v>22</v>
      </c>
      <c r="E144" s="682">
        <v>5</v>
      </c>
      <c r="F144" s="500"/>
      <c r="G144" s="911"/>
      <c r="H144" s="496"/>
      <c r="I144" s="496"/>
      <c r="J144" s="496"/>
      <c r="K144" s="841"/>
      <c r="L144" s="321"/>
      <c r="M144" s="496"/>
      <c r="N144" s="496"/>
      <c r="O144" s="496"/>
      <c r="P144" s="841"/>
    </row>
    <row r="145" spans="1:16" s="30" customFormat="1" ht="20.399999999999999">
      <c r="A145" s="900">
        <f>IF(COUNTBLANK(E145)=1,"",COUNTA(E$13:$E145))</f>
        <v>132</v>
      </c>
      <c r="B145" s="925"/>
      <c r="C145" s="922" t="s">
        <v>423</v>
      </c>
      <c r="D145" s="921" t="s">
        <v>22</v>
      </c>
      <c r="E145" s="682">
        <v>1</v>
      </c>
      <c r="F145" s="500"/>
      <c r="G145" s="911"/>
      <c r="H145" s="496"/>
      <c r="I145" s="496"/>
      <c r="J145" s="496"/>
      <c r="K145" s="841"/>
      <c r="L145" s="321"/>
      <c r="M145" s="496"/>
      <c r="N145" s="496"/>
      <c r="O145" s="496"/>
      <c r="P145" s="841"/>
    </row>
    <row r="146" spans="1:16" s="30" customFormat="1" ht="51">
      <c r="A146" s="900">
        <f>IF(COUNTBLANK(E146)=1,"",COUNTA(E$13:$E146))</f>
        <v>133</v>
      </c>
      <c r="B146" s="925"/>
      <c r="C146" s="922" t="s">
        <v>2069</v>
      </c>
      <c r="D146" s="683" t="s">
        <v>2</v>
      </c>
      <c r="E146" s="920">
        <v>0.3</v>
      </c>
      <c r="F146" s="904"/>
      <c r="G146" s="911"/>
      <c r="H146" s="906"/>
      <c r="I146" s="906"/>
      <c r="J146" s="906"/>
      <c r="K146" s="692"/>
      <c r="L146" s="846"/>
      <c r="M146" s="843"/>
      <c r="N146" s="843"/>
      <c r="O146" s="843"/>
      <c r="P146" s="692"/>
    </row>
    <row r="147" spans="1:16" s="30" customFormat="1" ht="51">
      <c r="A147" s="900">
        <f>IF(COUNTBLANK(E147)=1,"",COUNTA(E$13:$E147))</f>
        <v>134</v>
      </c>
      <c r="B147" s="925"/>
      <c r="C147" s="922" t="s">
        <v>2070</v>
      </c>
      <c r="D147" s="683" t="s">
        <v>2</v>
      </c>
      <c r="E147" s="920">
        <v>0.5</v>
      </c>
      <c r="F147" s="904"/>
      <c r="G147" s="911"/>
      <c r="H147" s="906"/>
      <c r="I147" s="906"/>
      <c r="J147" s="906"/>
      <c r="K147" s="692"/>
      <c r="L147" s="846"/>
      <c r="M147" s="843"/>
      <c r="N147" s="843"/>
      <c r="O147" s="843"/>
      <c r="P147" s="692"/>
    </row>
    <row r="148" spans="1:16" s="30" customFormat="1" ht="51">
      <c r="A148" s="900">
        <f>IF(COUNTBLANK(E148)=1,"",COUNTA(E$13:$E148))</f>
        <v>135</v>
      </c>
      <c r="B148" s="925"/>
      <c r="C148" s="922" t="s">
        <v>2071</v>
      </c>
      <c r="D148" s="683" t="s">
        <v>2</v>
      </c>
      <c r="E148" s="920">
        <v>0.4</v>
      </c>
      <c r="F148" s="904"/>
      <c r="G148" s="911"/>
      <c r="H148" s="906"/>
      <c r="I148" s="906"/>
      <c r="J148" s="906"/>
      <c r="K148" s="692"/>
      <c r="L148" s="846"/>
      <c r="M148" s="843"/>
      <c r="N148" s="843"/>
      <c r="O148" s="843"/>
      <c r="P148" s="692"/>
    </row>
    <row r="149" spans="1:16" s="30" customFormat="1" ht="51">
      <c r="A149" s="900">
        <f>IF(COUNTBLANK(E149)=1,"",COUNTA(E$13:$E149))</f>
        <v>136</v>
      </c>
      <c r="B149" s="925"/>
      <c r="C149" s="922" t="s">
        <v>2072</v>
      </c>
      <c r="D149" s="683" t="s">
        <v>2</v>
      </c>
      <c r="E149" s="920">
        <v>3.1</v>
      </c>
      <c r="F149" s="904"/>
      <c r="G149" s="911"/>
      <c r="H149" s="906"/>
      <c r="I149" s="906"/>
      <c r="J149" s="906"/>
      <c r="K149" s="692"/>
      <c r="L149" s="846"/>
      <c r="M149" s="843"/>
      <c r="N149" s="843"/>
      <c r="O149" s="843"/>
      <c r="P149" s="692"/>
    </row>
    <row r="150" spans="1:16" s="30" customFormat="1" ht="51">
      <c r="A150" s="900">
        <f>IF(COUNTBLANK(E150)=1,"",COUNTA(E$13:$E150))</f>
        <v>137</v>
      </c>
      <c r="B150" s="925"/>
      <c r="C150" s="922" t="s">
        <v>2073</v>
      </c>
      <c r="D150" s="683" t="s">
        <v>2</v>
      </c>
      <c r="E150" s="920">
        <v>12.8</v>
      </c>
      <c r="F150" s="904"/>
      <c r="G150" s="911"/>
      <c r="H150" s="906"/>
      <c r="I150" s="906"/>
      <c r="J150" s="906"/>
      <c r="K150" s="692"/>
      <c r="L150" s="846"/>
      <c r="M150" s="843"/>
      <c r="N150" s="843"/>
      <c r="O150" s="843"/>
      <c r="P150" s="692"/>
    </row>
    <row r="151" spans="1:16" s="30" customFormat="1" ht="51">
      <c r="A151" s="900">
        <f>IF(COUNTBLANK(E151)=1,"",COUNTA(E$13:$E151))</f>
        <v>138</v>
      </c>
      <c r="B151" s="925"/>
      <c r="C151" s="922" t="s">
        <v>2074</v>
      </c>
      <c r="D151" s="683" t="s">
        <v>2</v>
      </c>
      <c r="E151" s="920">
        <v>3.8</v>
      </c>
      <c r="F151" s="904"/>
      <c r="G151" s="911"/>
      <c r="H151" s="906"/>
      <c r="I151" s="906"/>
      <c r="J151" s="906"/>
      <c r="K151" s="692"/>
      <c r="L151" s="846"/>
      <c r="M151" s="843"/>
      <c r="N151" s="843"/>
      <c r="O151" s="843"/>
      <c r="P151" s="692"/>
    </row>
    <row r="152" spans="1:16" s="30" customFormat="1" ht="51">
      <c r="A152" s="900">
        <f>IF(COUNTBLANK(E152)=1,"",COUNTA(E$13:$E152))</f>
        <v>139</v>
      </c>
      <c r="B152" s="925"/>
      <c r="C152" s="922" t="s">
        <v>2075</v>
      </c>
      <c r="D152" s="683" t="s">
        <v>2</v>
      </c>
      <c r="E152" s="920">
        <v>0.2</v>
      </c>
      <c r="F152" s="904"/>
      <c r="G152" s="911"/>
      <c r="H152" s="906"/>
      <c r="I152" s="906"/>
      <c r="J152" s="906"/>
      <c r="K152" s="692"/>
      <c r="L152" s="846"/>
      <c r="M152" s="843"/>
      <c r="N152" s="843"/>
      <c r="O152" s="843"/>
      <c r="P152" s="692"/>
    </row>
    <row r="153" spans="1:16" s="30" customFormat="1" ht="51">
      <c r="A153" s="900">
        <f>IF(COUNTBLANK(E153)=1,"",COUNTA(E$13:$E153))</f>
        <v>140</v>
      </c>
      <c r="B153" s="925"/>
      <c r="C153" s="922" t="s">
        <v>2076</v>
      </c>
      <c r="D153" s="683" t="s">
        <v>2</v>
      </c>
      <c r="E153" s="920">
        <v>5.6</v>
      </c>
      <c r="F153" s="904"/>
      <c r="G153" s="911"/>
      <c r="H153" s="906"/>
      <c r="I153" s="906"/>
      <c r="J153" s="906"/>
      <c r="K153" s="692"/>
      <c r="L153" s="846"/>
      <c r="M153" s="843"/>
      <c r="N153" s="843"/>
      <c r="O153" s="843"/>
      <c r="P153" s="692"/>
    </row>
    <row r="154" spans="1:16" s="30" customFormat="1" ht="51">
      <c r="A154" s="900">
        <f>IF(COUNTBLANK(E154)=1,"",COUNTA(E$13:$E154))</f>
        <v>141</v>
      </c>
      <c r="B154" s="925"/>
      <c r="C154" s="922" t="s">
        <v>2077</v>
      </c>
      <c r="D154" s="683" t="s">
        <v>2</v>
      </c>
      <c r="E154" s="920">
        <v>22.2</v>
      </c>
      <c r="F154" s="904"/>
      <c r="G154" s="911"/>
      <c r="H154" s="906"/>
      <c r="I154" s="906"/>
      <c r="J154" s="906"/>
      <c r="K154" s="692"/>
      <c r="L154" s="846"/>
      <c r="M154" s="843"/>
      <c r="N154" s="843"/>
      <c r="O154" s="843"/>
      <c r="P154" s="692"/>
    </row>
    <row r="155" spans="1:16" s="30" customFormat="1" ht="51">
      <c r="A155" s="900">
        <f>IF(COUNTBLANK(E155)=1,"",COUNTA(E$13:$E155))</f>
        <v>142</v>
      </c>
      <c r="B155" s="925"/>
      <c r="C155" s="922" t="s">
        <v>2078</v>
      </c>
      <c r="D155" s="683" t="s">
        <v>2</v>
      </c>
      <c r="E155" s="920">
        <v>1.5</v>
      </c>
      <c r="F155" s="904"/>
      <c r="G155" s="911"/>
      <c r="H155" s="906"/>
      <c r="I155" s="906"/>
      <c r="J155" s="906"/>
      <c r="K155" s="692"/>
      <c r="L155" s="846"/>
      <c r="M155" s="843"/>
      <c r="N155" s="843"/>
      <c r="O155" s="843"/>
      <c r="P155" s="692"/>
    </row>
    <row r="156" spans="1:16" s="30" customFormat="1" ht="51">
      <c r="A156" s="900">
        <f>IF(COUNTBLANK(E156)=1,"",COUNTA(E$13:$E156))</f>
        <v>143</v>
      </c>
      <c r="B156" s="925"/>
      <c r="C156" s="922" t="s">
        <v>2079</v>
      </c>
      <c r="D156" s="683" t="s">
        <v>2</v>
      </c>
      <c r="E156" s="920">
        <v>3.8</v>
      </c>
      <c r="F156" s="904"/>
      <c r="G156" s="911"/>
      <c r="H156" s="906"/>
      <c r="I156" s="906"/>
      <c r="J156" s="906"/>
      <c r="K156" s="692"/>
      <c r="L156" s="846"/>
      <c r="M156" s="843"/>
      <c r="N156" s="843"/>
      <c r="O156" s="843"/>
      <c r="P156" s="692"/>
    </row>
    <row r="157" spans="1:16" s="30" customFormat="1" ht="51">
      <c r="A157" s="900">
        <f>IF(COUNTBLANK(E157)=1,"",COUNTA(E$13:$E157))</f>
        <v>144</v>
      </c>
      <c r="B157" s="925"/>
      <c r="C157" s="922" t="s">
        <v>2080</v>
      </c>
      <c r="D157" s="683" t="s">
        <v>2</v>
      </c>
      <c r="E157" s="920">
        <v>25.3</v>
      </c>
      <c r="F157" s="904"/>
      <c r="G157" s="911"/>
      <c r="H157" s="906"/>
      <c r="I157" s="906"/>
      <c r="J157" s="906"/>
      <c r="K157" s="692"/>
      <c r="L157" s="846"/>
      <c r="M157" s="843"/>
      <c r="N157" s="843"/>
      <c r="O157" s="843"/>
      <c r="P157" s="692"/>
    </row>
    <row r="158" spans="1:16" s="30" customFormat="1" ht="51">
      <c r="A158" s="900">
        <f>IF(COUNTBLANK(E158)=1,"",COUNTA(E$13:$E158))</f>
        <v>145</v>
      </c>
      <c r="B158" s="925"/>
      <c r="C158" s="922" t="s">
        <v>2081</v>
      </c>
      <c r="D158" s="683" t="s">
        <v>2</v>
      </c>
      <c r="E158" s="920">
        <v>23.2</v>
      </c>
      <c r="F158" s="904"/>
      <c r="G158" s="911"/>
      <c r="H158" s="906"/>
      <c r="I158" s="906"/>
      <c r="J158" s="906"/>
      <c r="K158" s="692"/>
      <c r="L158" s="846"/>
      <c r="M158" s="843"/>
      <c r="N158" s="843"/>
      <c r="O158" s="843"/>
      <c r="P158" s="692"/>
    </row>
    <row r="159" spans="1:16" s="30" customFormat="1" ht="51">
      <c r="A159" s="900">
        <f>IF(COUNTBLANK(E159)=1,"",COUNTA(E$13:$E159))</f>
        <v>146</v>
      </c>
      <c r="B159" s="925"/>
      <c r="C159" s="922" t="s">
        <v>3633</v>
      </c>
      <c r="D159" s="683" t="s">
        <v>2</v>
      </c>
      <c r="E159" s="920">
        <v>0.1</v>
      </c>
      <c r="F159" s="904"/>
      <c r="G159" s="911"/>
      <c r="H159" s="906"/>
      <c r="I159" s="906"/>
      <c r="J159" s="906"/>
      <c r="K159" s="692"/>
      <c r="L159" s="846"/>
      <c r="M159" s="843"/>
      <c r="N159" s="843"/>
      <c r="O159" s="843"/>
      <c r="P159" s="692"/>
    </row>
    <row r="160" spans="1:16" s="30" customFormat="1" ht="51">
      <c r="A160" s="900">
        <f>IF(COUNTBLANK(E160)=1,"",COUNTA(E$13:$E160))</f>
        <v>147</v>
      </c>
      <c r="B160" s="925"/>
      <c r="C160" s="922" t="s">
        <v>2082</v>
      </c>
      <c r="D160" s="683" t="s">
        <v>2</v>
      </c>
      <c r="E160" s="920">
        <v>4.3</v>
      </c>
      <c r="F160" s="904"/>
      <c r="G160" s="911"/>
      <c r="H160" s="906"/>
      <c r="I160" s="906"/>
      <c r="J160" s="906"/>
      <c r="K160" s="692"/>
      <c r="L160" s="846"/>
      <c r="M160" s="843"/>
      <c r="N160" s="843"/>
      <c r="O160" s="843"/>
      <c r="P160" s="692"/>
    </row>
    <row r="161" spans="1:16" s="45" customFormat="1" ht="40.799999999999997">
      <c r="A161" s="900">
        <f>IF(COUNTBLANK(E161)=1,"",COUNTA(E$13:$E161))</f>
        <v>148</v>
      </c>
      <c r="B161" s="925"/>
      <c r="C161" s="922" t="s">
        <v>2083</v>
      </c>
      <c r="D161" s="683" t="s">
        <v>2</v>
      </c>
      <c r="E161" s="920">
        <v>0.1</v>
      </c>
      <c r="F161" s="904"/>
      <c r="G161" s="911"/>
      <c r="H161" s="906"/>
      <c r="I161" s="906"/>
      <c r="J161" s="906"/>
      <c r="K161" s="692"/>
      <c r="L161" s="846"/>
      <c r="M161" s="843"/>
      <c r="N161" s="843"/>
      <c r="O161" s="843"/>
      <c r="P161" s="692"/>
    </row>
    <row r="162" spans="1:16" s="45" customFormat="1" ht="40.799999999999997">
      <c r="A162" s="900">
        <f>IF(COUNTBLANK(E162)=1,"",COUNTA(E$13:$E162))</f>
        <v>149</v>
      </c>
      <c r="B162" s="925"/>
      <c r="C162" s="922" t="s">
        <v>2084</v>
      </c>
      <c r="D162" s="683" t="s">
        <v>2</v>
      </c>
      <c r="E162" s="920">
        <v>0.3</v>
      </c>
      <c r="F162" s="904"/>
      <c r="G162" s="911"/>
      <c r="H162" s="906"/>
      <c r="I162" s="906"/>
      <c r="J162" s="906"/>
      <c r="K162" s="692"/>
      <c r="L162" s="846"/>
      <c r="M162" s="843"/>
      <c r="N162" s="843"/>
      <c r="O162" s="843"/>
      <c r="P162" s="692"/>
    </row>
    <row r="163" spans="1:16" s="45" customFormat="1" ht="40.799999999999997">
      <c r="A163" s="900">
        <f>IF(COUNTBLANK(E163)=1,"",COUNTA(E$13:$E163))</f>
        <v>150</v>
      </c>
      <c r="B163" s="925"/>
      <c r="C163" s="922" t="s">
        <v>2085</v>
      </c>
      <c r="D163" s="683" t="s">
        <v>2</v>
      </c>
      <c r="E163" s="920">
        <v>0.1</v>
      </c>
      <c r="F163" s="904"/>
      <c r="G163" s="911"/>
      <c r="H163" s="906"/>
      <c r="I163" s="906"/>
      <c r="J163" s="906"/>
      <c r="K163" s="692"/>
      <c r="L163" s="846"/>
      <c r="M163" s="843"/>
      <c r="N163" s="843"/>
      <c r="O163" s="843"/>
      <c r="P163" s="692"/>
    </row>
    <row r="164" spans="1:16" s="45" customFormat="1" ht="40.799999999999997">
      <c r="A164" s="900">
        <f>IF(COUNTBLANK(E164)=1,"",COUNTA(E$13:$E164))</f>
        <v>151</v>
      </c>
      <c r="B164" s="925"/>
      <c r="C164" s="922" t="s">
        <v>2086</v>
      </c>
      <c r="D164" s="683" t="s">
        <v>2</v>
      </c>
      <c r="E164" s="920">
        <v>2</v>
      </c>
      <c r="F164" s="904"/>
      <c r="G164" s="911"/>
      <c r="H164" s="906"/>
      <c r="I164" s="906"/>
      <c r="J164" s="906"/>
      <c r="K164" s="692"/>
      <c r="L164" s="846"/>
      <c r="M164" s="843"/>
      <c r="N164" s="843"/>
      <c r="O164" s="843"/>
      <c r="P164" s="692"/>
    </row>
    <row r="165" spans="1:16" s="45" customFormat="1" ht="40.799999999999997">
      <c r="A165" s="900">
        <f>IF(COUNTBLANK(E165)=1,"",COUNTA(E$13:$E165))</f>
        <v>152</v>
      </c>
      <c r="B165" s="925"/>
      <c r="C165" s="922" t="s">
        <v>2087</v>
      </c>
      <c r="D165" s="683" t="s">
        <v>2</v>
      </c>
      <c r="E165" s="920">
        <v>1.5</v>
      </c>
      <c r="F165" s="904"/>
      <c r="G165" s="911"/>
      <c r="H165" s="906"/>
      <c r="I165" s="906"/>
      <c r="J165" s="906"/>
      <c r="K165" s="692"/>
      <c r="L165" s="846"/>
      <c r="M165" s="843"/>
      <c r="N165" s="843"/>
      <c r="O165" s="843"/>
      <c r="P165" s="692"/>
    </row>
    <row r="166" spans="1:16" s="45" customFormat="1">
      <c r="A166" s="900">
        <f>IF(COUNTBLANK(E166)=1,"",COUNTA(E$13:$E166))</f>
        <v>153</v>
      </c>
      <c r="B166" s="925"/>
      <c r="C166" s="922" t="s">
        <v>424</v>
      </c>
      <c r="D166" s="683" t="s">
        <v>2</v>
      </c>
      <c r="E166" s="920">
        <v>4.5</v>
      </c>
      <c r="F166" s="904"/>
      <c r="G166" s="911"/>
      <c r="H166" s="906"/>
      <c r="I166" s="906"/>
      <c r="J166" s="906"/>
      <c r="K166" s="692"/>
      <c r="L166" s="846"/>
      <c r="M166" s="843"/>
      <c r="N166" s="843"/>
      <c r="O166" s="843"/>
      <c r="P166" s="692"/>
    </row>
    <row r="167" spans="1:16" s="45" customFormat="1">
      <c r="A167" s="900">
        <f>IF(COUNTBLANK(E167)=1,"",COUNTA(E$13:$E167))</f>
        <v>154</v>
      </c>
      <c r="B167" s="925"/>
      <c r="C167" s="922" t="s">
        <v>425</v>
      </c>
      <c r="D167" s="683" t="s">
        <v>2</v>
      </c>
      <c r="E167" s="920">
        <v>7.5</v>
      </c>
      <c r="F167" s="904"/>
      <c r="G167" s="911"/>
      <c r="H167" s="906"/>
      <c r="I167" s="906"/>
      <c r="J167" s="906"/>
      <c r="K167" s="692"/>
      <c r="L167" s="846"/>
      <c r="M167" s="843"/>
      <c r="N167" s="843"/>
      <c r="O167" s="843"/>
      <c r="P167" s="692"/>
    </row>
    <row r="168" spans="1:16" s="45" customFormat="1">
      <c r="A168" s="900">
        <f>IF(COUNTBLANK(E168)=1,"",COUNTA(E$13:$E168))</f>
        <v>155</v>
      </c>
      <c r="B168" s="925"/>
      <c r="C168" s="922" t="s">
        <v>426</v>
      </c>
      <c r="D168" s="683" t="s">
        <v>2</v>
      </c>
      <c r="E168" s="920">
        <v>22</v>
      </c>
      <c r="F168" s="904"/>
      <c r="G168" s="911"/>
      <c r="H168" s="906"/>
      <c r="I168" s="906"/>
      <c r="J168" s="906"/>
      <c r="K168" s="692"/>
      <c r="L168" s="846"/>
      <c r="M168" s="843"/>
      <c r="N168" s="843"/>
      <c r="O168" s="843"/>
      <c r="P168" s="692"/>
    </row>
    <row r="169" spans="1:16" s="45" customFormat="1">
      <c r="A169" s="900">
        <f>IF(COUNTBLANK(E169)=1,"",COUNTA(E$13:$E169))</f>
        <v>156</v>
      </c>
      <c r="B169" s="925"/>
      <c r="C169" s="922" t="s">
        <v>427</v>
      </c>
      <c r="D169" s="683" t="s">
        <v>2</v>
      </c>
      <c r="E169" s="920">
        <v>0.5</v>
      </c>
      <c r="F169" s="904"/>
      <c r="G169" s="911"/>
      <c r="H169" s="906"/>
      <c r="I169" s="906"/>
      <c r="J169" s="906"/>
      <c r="K169" s="692"/>
      <c r="L169" s="846"/>
      <c r="M169" s="843"/>
      <c r="N169" s="843"/>
      <c r="O169" s="843"/>
      <c r="P169" s="692"/>
    </row>
    <row r="170" spans="1:16" s="45" customFormat="1">
      <c r="A170" s="900">
        <f>IF(COUNTBLANK(E170)=1,"",COUNTA(E$13:$E170))</f>
        <v>157</v>
      </c>
      <c r="B170" s="925"/>
      <c r="C170" s="922" t="s">
        <v>428</v>
      </c>
      <c r="D170" s="683" t="s">
        <v>2</v>
      </c>
      <c r="E170" s="920">
        <v>6.9</v>
      </c>
      <c r="F170" s="904"/>
      <c r="G170" s="911"/>
      <c r="H170" s="906"/>
      <c r="I170" s="906"/>
      <c r="J170" s="906"/>
      <c r="K170" s="692"/>
      <c r="L170" s="846"/>
      <c r="M170" s="843"/>
      <c r="N170" s="843"/>
      <c r="O170" s="843"/>
      <c r="P170" s="692"/>
    </row>
    <row r="171" spans="1:16" s="45" customFormat="1">
      <c r="A171" s="900">
        <f>IF(COUNTBLANK(E171)=1,"",COUNTA(E$13:$E171))</f>
        <v>158</v>
      </c>
      <c r="B171" s="925"/>
      <c r="C171" s="922" t="s">
        <v>429</v>
      </c>
      <c r="D171" s="683" t="s">
        <v>2</v>
      </c>
      <c r="E171" s="920">
        <v>35</v>
      </c>
      <c r="F171" s="904"/>
      <c r="G171" s="911"/>
      <c r="H171" s="906"/>
      <c r="I171" s="906"/>
      <c r="J171" s="906"/>
      <c r="K171" s="692"/>
      <c r="L171" s="846"/>
      <c r="M171" s="843"/>
      <c r="N171" s="843"/>
      <c r="O171" s="843"/>
      <c r="P171" s="692"/>
    </row>
    <row r="172" spans="1:16" s="45" customFormat="1">
      <c r="A172" s="900">
        <f>IF(COUNTBLANK(E172)=1,"",COUNTA(E$13:$E172))</f>
        <v>159</v>
      </c>
      <c r="B172" s="925"/>
      <c r="C172" s="922" t="s">
        <v>430</v>
      </c>
      <c r="D172" s="683" t="s">
        <v>2</v>
      </c>
      <c r="E172" s="920">
        <v>24.8</v>
      </c>
      <c r="F172" s="904"/>
      <c r="G172" s="911"/>
      <c r="H172" s="906"/>
      <c r="I172" s="906"/>
      <c r="J172" s="906"/>
      <c r="K172" s="692"/>
      <c r="L172" s="846"/>
      <c r="M172" s="843"/>
      <c r="N172" s="843"/>
      <c r="O172" s="843"/>
      <c r="P172" s="692"/>
    </row>
    <row r="173" spans="1:16" s="45" customFormat="1">
      <c r="A173" s="900">
        <f>IF(COUNTBLANK(E173)=1,"",COUNTA(E$13:$E173))</f>
        <v>160</v>
      </c>
      <c r="B173" s="925"/>
      <c r="C173" s="922" t="s">
        <v>431</v>
      </c>
      <c r="D173" s="683" t="s">
        <v>2</v>
      </c>
      <c r="E173" s="920">
        <v>0.1</v>
      </c>
      <c r="F173" s="904"/>
      <c r="G173" s="911"/>
      <c r="H173" s="906"/>
      <c r="I173" s="906"/>
      <c r="J173" s="906"/>
      <c r="K173" s="692"/>
      <c r="L173" s="846"/>
      <c r="M173" s="843"/>
      <c r="N173" s="843"/>
      <c r="O173" s="843"/>
      <c r="P173" s="692"/>
    </row>
    <row r="174" spans="1:16" s="45" customFormat="1">
      <c r="A174" s="900">
        <f>IF(COUNTBLANK(E174)=1,"",COUNTA(E$13:$E174))</f>
        <v>161</v>
      </c>
      <c r="B174" s="925"/>
      <c r="C174" s="922" t="s">
        <v>2088</v>
      </c>
      <c r="D174" s="683" t="s">
        <v>2</v>
      </c>
      <c r="E174" s="920">
        <v>2.2000000000000002</v>
      </c>
      <c r="F174" s="904"/>
      <c r="G174" s="911"/>
      <c r="H174" s="906"/>
      <c r="I174" s="906"/>
      <c r="J174" s="906"/>
      <c r="K174" s="692"/>
      <c r="L174" s="846"/>
      <c r="M174" s="843"/>
      <c r="N174" s="843"/>
      <c r="O174" s="843"/>
      <c r="P174" s="692"/>
    </row>
    <row r="175" spans="1:16" s="45" customFormat="1">
      <c r="A175" s="900">
        <f>IF(COUNTBLANK(E175)=1,"",COUNTA(E$13:$E175))</f>
        <v>162</v>
      </c>
      <c r="B175" s="925"/>
      <c r="C175" s="922" t="s">
        <v>2089</v>
      </c>
      <c r="D175" s="683" t="s">
        <v>2</v>
      </c>
      <c r="E175" s="920">
        <v>0.2</v>
      </c>
      <c r="F175" s="904"/>
      <c r="G175" s="911"/>
      <c r="H175" s="906"/>
      <c r="I175" s="906"/>
      <c r="J175" s="906"/>
      <c r="K175" s="692"/>
      <c r="L175" s="846"/>
      <c r="M175" s="843"/>
      <c r="N175" s="843"/>
      <c r="O175" s="843"/>
      <c r="P175" s="692"/>
    </row>
    <row r="176" spans="1:16" s="45" customFormat="1">
      <c r="A176" s="900">
        <f>IF(COUNTBLANK(E176)=1,"",COUNTA(E$13:$E176))</f>
        <v>163</v>
      </c>
      <c r="B176" s="925"/>
      <c r="C176" s="922" t="s">
        <v>2090</v>
      </c>
      <c r="D176" s="683" t="s">
        <v>2</v>
      </c>
      <c r="E176" s="920">
        <v>0.6</v>
      </c>
      <c r="F176" s="904"/>
      <c r="G176" s="911"/>
      <c r="H176" s="906"/>
      <c r="I176" s="906"/>
      <c r="J176" s="906"/>
      <c r="K176" s="692"/>
      <c r="L176" s="846"/>
      <c r="M176" s="843"/>
      <c r="N176" s="843"/>
      <c r="O176" s="843"/>
      <c r="P176" s="692"/>
    </row>
    <row r="177" spans="1:16" s="45" customFormat="1">
      <c r="A177" s="900">
        <f>IF(COUNTBLANK(E177)=1,"",COUNTA(E$13:$E177))</f>
        <v>164</v>
      </c>
      <c r="B177" s="925"/>
      <c r="C177" s="922" t="s">
        <v>2091</v>
      </c>
      <c r="D177" s="683" t="s">
        <v>2</v>
      </c>
      <c r="E177" s="920">
        <v>1.4</v>
      </c>
      <c r="F177" s="904"/>
      <c r="G177" s="911"/>
      <c r="H177" s="906"/>
      <c r="I177" s="906"/>
      <c r="J177" s="906"/>
      <c r="K177" s="692"/>
      <c r="L177" s="846"/>
      <c r="M177" s="843"/>
      <c r="N177" s="843"/>
      <c r="O177" s="843"/>
      <c r="P177" s="692"/>
    </row>
    <row r="178" spans="1:16" s="45" customFormat="1">
      <c r="A178" s="900">
        <f>IF(COUNTBLANK(E178)=1,"",COUNTA(E$13:$E178))</f>
        <v>165</v>
      </c>
      <c r="B178" s="925"/>
      <c r="C178" s="922" t="s">
        <v>2092</v>
      </c>
      <c r="D178" s="683" t="s">
        <v>2</v>
      </c>
      <c r="E178" s="920">
        <v>0.1</v>
      </c>
      <c r="F178" s="904"/>
      <c r="G178" s="911"/>
      <c r="H178" s="906"/>
      <c r="I178" s="906"/>
      <c r="J178" s="906"/>
      <c r="K178" s="692"/>
      <c r="L178" s="846"/>
      <c r="M178" s="843"/>
      <c r="N178" s="843"/>
      <c r="O178" s="843"/>
      <c r="P178" s="692"/>
    </row>
    <row r="179" spans="1:16" s="45" customFormat="1">
      <c r="A179" s="900">
        <f>IF(COUNTBLANK(E179)=1,"",COUNTA(E$13:$E179))</f>
        <v>166</v>
      </c>
      <c r="B179" s="925"/>
      <c r="C179" s="922" t="s">
        <v>2093</v>
      </c>
      <c r="D179" s="683" t="s">
        <v>2</v>
      </c>
      <c r="E179" s="920">
        <v>5.2</v>
      </c>
      <c r="F179" s="904"/>
      <c r="G179" s="911"/>
      <c r="H179" s="906"/>
      <c r="I179" s="906"/>
      <c r="J179" s="906"/>
      <c r="K179" s="692"/>
      <c r="L179" s="846"/>
      <c r="M179" s="843"/>
      <c r="N179" s="843"/>
      <c r="O179" s="843"/>
      <c r="P179" s="692"/>
    </row>
    <row r="180" spans="1:16" s="45" customFormat="1">
      <c r="A180" s="900">
        <f>IF(COUNTBLANK(E180)=1,"",COUNTA(E$13:$E180))</f>
        <v>167</v>
      </c>
      <c r="B180" s="925"/>
      <c r="C180" s="922" t="s">
        <v>2094</v>
      </c>
      <c r="D180" s="683" t="s">
        <v>2</v>
      </c>
      <c r="E180" s="920">
        <v>3.6</v>
      </c>
      <c r="F180" s="904"/>
      <c r="G180" s="911"/>
      <c r="H180" s="906"/>
      <c r="I180" s="906"/>
      <c r="J180" s="906"/>
      <c r="K180" s="692"/>
      <c r="L180" s="846"/>
      <c r="M180" s="843"/>
      <c r="N180" s="843"/>
      <c r="O180" s="843"/>
      <c r="P180" s="692"/>
    </row>
    <row r="181" spans="1:16" s="45" customFormat="1">
      <c r="A181" s="900">
        <f>IF(COUNTBLANK(E181)=1,"",COUNTA(E$13:$E181))</f>
        <v>168</v>
      </c>
      <c r="B181" s="925"/>
      <c r="C181" s="922" t="s">
        <v>432</v>
      </c>
      <c r="D181" s="921" t="s">
        <v>103</v>
      </c>
      <c r="E181" s="1510">
        <v>1</v>
      </c>
      <c r="F181" s="354"/>
      <c r="G181" s="336"/>
      <c r="H181" s="336"/>
      <c r="I181" s="336"/>
      <c r="J181" s="336"/>
      <c r="K181" s="337"/>
      <c r="L181" s="338"/>
      <c r="M181" s="339"/>
      <c r="N181" s="339"/>
      <c r="O181" s="339"/>
      <c r="P181" s="340"/>
    </row>
    <row r="182" spans="1:16" s="45" customFormat="1">
      <c r="A182" s="900">
        <f>IF(COUNTBLANK(E182)=1,"",COUNTA(E$13:$E182))</f>
        <v>169</v>
      </c>
      <c r="B182" s="925"/>
      <c r="C182" s="922" t="s">
        <v>433</v>
      </c>
      <c r="D182" s="921" t="s">
        <v>2095</v>
      </c>
      <c r="E182" s="920">
        <v>10140</v>
      </c>
      <c r="F182" s="354"/>
      <c r="G182" s="336"/>
      <c r="H182" s="336"/>
      <c r="I182" s="336"/>
      <c r="J182" s="336"/>
      <c r="K182" s="337"/>
      <c r="L182" s="338"/>
      <c r="M182" s="339"/>
      <c r="N182" s="339"/>
      <c r="O182" s="339"/>
      <c r="P182" s="340"/>
    </row>
    <row r="183" spans="1:16" s="45" customFormat="1">
      <c r="A183" s="900">
        <f>IF(COUNTBLANK(E183)=1,"",COUNTA(E$13:$E183))</f>
        <v>170</v>
      </c>
      <c r="B183" s="925"/>
      <c r="C183" s="922" t="s">
        <v>434</v>
      </c>
      <c r="D183" s="921" t="s">
        <v>103</v>
      </c>
      <c r="E183" s="1510">
        <v>1</v>
      </c>
      <c r="F183" s="354"/>
      <c r="G183" s="336"/>
      <c r="H183" s="336"/>
      <c r="I183" s="336"/>
      <c r="J183" s="336"/>
      <c r="K183" s="337"/>
      <c r="L183" s="338"/>
      <c r="M183" s="339"/>
      <c r="N183" s="339"/>
      <c r="O183" s="339"/>
      <c r="P183" s="340"/>
    </row>
    <row r="184" spans="1:16" s="45" customFormat="1" ht="20.399999999999999">
      <c r="A184" s="900">
        <f>IF(COUNTBLANK(E184)=1,"",COUNTA(E$13:$E184))</f>
        <v>171</v>
      </c>
      <c r="B184" s="925"/>
      <c r="C184" s="922" t="s">
        <v>435</v>
      </c>
      <c r="D184" s="921" t="s">
        <v>267</v>
      </c>
      <c r="E184" s="919" t="s">
        <v>207</v>
      </c>
      <c r="F184" s="354"/>
      <c r="G184" s="336"/>
      <c r="H184" s="336"/>
      <c r="I184" s="336"/>
      <c r="J184" s="336"/>
      <c r="K184" s="337"/>
      <c r="L184" s="338"/>
      <c r="M184" s="339"/>
      <c r="N184" s="339"/>
      <c r="O184" s="339"/>
      <c r="P184" s="340"/>
    </row>
    <row r="185" spans="1:16" s="45" customFormat="1">
      <c r="A185" s="900">
        <f>IF(COUNTBLANK(E185)=1,"",COUNTA(E$13:$E185))</f>
        <v>172</v>
      </c>
      <c r="B185" s="925"/>
      <c r="C185" s="922" t="s">
        <v>436</v>
      </c>
      <c r="D185" s="921" t="s">
        <v>103</v>
      </c>
      <c r="E185" s="1510">
        <v>1</v>
      </c>
      <c r="F185" s="354"/>
      <c r="G185" s="336"/>
      <c r="H185" s="336"/>
      <c r="I185" s="336"/>
      <c r="J185" s="336"/>
      <c r="K185" s="337"/>
      <c r="L185" s="338"/>
      <c r="M185" s="339"/>
      <c r="N185" s="339"/>
      <c r="O185" s="339"/>
      <c r="P185" s="340"/>
    </row>
    <row r="186" spans="1:16" s="45" customFormat="1">
      <c r="A186" s="900">
        <f>IF(COUNTBLANK(E186)=1,"",COUNTA(E$13:$E186))</f>
        <v>173</v>
      </c>
      <c r="B186" s="925"/>
      <c r="C186" s="922" t="s">
        <v>437</v>
      </c>
      <c r="D186" s="921" t="s">
        <v>103</v>
      </c>
      <c r="E186" s="1510">
        <v>1</v>
      </c>
      <c r="F186" s="354"/>
      <c r="G186" s="336"/>
      <c r="H186" s="336"/>
      <c r="I186" s="336"/>
      <c r="J186" s="336"/>
      <c r="K186" s="337"/>
      <c r="L186" s="338"/>
      <c r="M186" s="339"/>
      <c r="N186" s="339"/>
      <c r="O186" s="339"/>
      <c r="P186" s="340"/>
    </row>
    <row r="187" spans="1:16" s="45" customFormat="1">
      <c r="A187" s="900">
        <f>IF(COUNTBLANK(E187)=1,"",COUNTA(E$13:$E187))</f>
        <v>174</v>
      </c>
      <c r="B187" s="925"/>
      <c r="C187" s="922" t="s">
        <v>438</v>
      </c>
      <c r="D187" s="921" t="s">
        <v>103</v>
      </c>
      <c r="E187" s="1510">
        <v>1</v>
      </c>
      <c r="F187" s="354"/>
      <c r="G187" s="336"/>
      <c r="H187" s="336"/>
      <c r="I187" s="336"/>
      <c r="J187" s="336"/>
      <c r="K187" s="337"/>
      <c r="L187" s="338"/>
      <c r="M187" s="339"/>
      <c r="N187" s="339"/>
      <c r="O187" s="339"/>
      <c r="P187" s="340"/>
    </row>
    <row r="188" spans="1:16" s="45" customFormat="1">
      <c r="A188" s="900">
        <f>IF(COUNTBLANK(E188)=1,"",COUNTA(E$13:$E188))</f>
        <v>175</v>
      </c>
      <c r="B188" s="925"/>
      <c r="C188" s="922" t="s">
        <v>439</v>
      </c>
      <c r="D188" s="921" t="s">
        <v>103</v>
      </c>
      <c r="E188" s="1510">
        <v>1</v>
      </c>
      <c r="F188" s="354"/>
      <c r="G188" s="336"/>
      <c r="H188" s="336"/>
      <c r="I188" s="336"/>
      <c r="J188" s="336"/>
      <c r="K188" s="337"/>
      <c r="L188" s="338"/>
      <c r="M188" s="339"/>
      <c r="N188" s="339"/>
      <c r="O188" s="339"/>
      <c r="P188" s="340"/>
    </row>
    <row r="189" spans="1:16" s="45" customFormat="1">
      <c r="A189" s="900">
        <f>IF(COUNTBLANK(E189)=1,"",COUNTA(E$13:$E189))</f>
        <v>176</v>
      </c>
      <c r="B189" s="925"/>
      <c r="C189" s="922" t="s">
        <v>440</v>
      </c>
      <c r="D189" s="921" t="s">
        <v>103</v>
      </c>
      <c r="E189" s="1510">
        <v>1</v>
      </c>
      <c r="F189" s="354"/>
      <c r="G189" s="336"/>
      <c r="H189" s="336"/>
      <c r="I189" s="336"/>
      <c r="J189" s="336"/>
      <c r="K189" s="337"/>
      <c r="L189" s="338"/>
      <c r="M189" s="339"/>
      <c r="N189" s="339"/>
      <c r="O189" s="339"/>
      <c r="P189" s="340"/>
    </row>
    <row r="190" spans="1:16" s="45" customFormat="1">
      <c r="A190" s="900">
        <f>IF(COUNTBLANK(E190)=1,"",COUNTA(E$13:$E190))</f>
        <v>177</v>
      </c>
      <c r="B190" s="925"/>
      <c r="C190" s="922" t="s">
        <v>441</v>
      </c>
      <c r="D190" s="921" t="s">
        <v>103</v>
      </c>
      <c r="E190" s="1510">
        <v>1</v>
      </c>
      <c r="F190" s="354"/>
      <c r="G190" s="336"/>
      <c r="H190" s="336"/>
      <c r="I190" s="336"/>
      <c r="J190" s="336"/>
      <c r="K190" s="337"/>
      <c r="L190" s="338"/>
      <c r="M190" s="339"/>
      <c r="N190" s="339"/>
      <c r="O190" s="339"/>
      <c r="P190" s="340"/>
    </row>
    <row r="191" spans="1:16" s="45" customFormat="1">
      <c r="A191" s="900">
        <f>IF(COUNTBLANK(E191)=1,"",COUNTA(E$13:$E191))</f>
        <v>178</v>
      </c>
      <c r="B191" s="925"/>
      <c r="C191" s="922" t="s">
        <v>442</v>
      </c>
      <c r="D191" s="921" t="s">
        <v>103</v>
      </c>
      <c r="E191" s="1510">
        <v>1</v>
      </c>
      <c r="F191" s="354"/>
      <c r="G191" s="336"/>
      <c r="H191" s="336"/>
      <c r="I191" s="336"/>
      <c r="J191" s="336"/>
      <c r="K191" s="337"/>
      <c r="L191" s="338"/>
      <c r="M191" s="339"/>
      <c r="N191" s="339"/>
      <c r="O191" s="339"/>
      <c r="P191" s="340"/>
    </row>
    <row r="192" spans="1:16" s="45" customFormat="1" ht="20.399999999999999">
      <c r="A192" s="900">
        <f>IF(COUNTBLANK(E192)=1,"",COUNTA(E$13:$E192))</f>
        <v>179</v>
      </c>
      <c r="B192" s="925"/>
      <c r="C192" s="922" t="s">
        <v>3634</v>
      </c>
      <c r="D192" s="921" t="s">
        <v>443</v>
      </c>
      <c r="E192" s="1510">
        <v>1</v>
      </c>
      <c r="F192" s="354"/>
      <c r="G192" s="336"/>
      <c r="H192" s="336"/>
      <c r="I192" s="336"/>
      <c r="J192" s="336"/>
      <c r="K192" s="337"/>
      <c r="L192" s="338"/>
      <c r="M192" s="339"/>
      <c r="N192" s="339"/>
      <c r="O192" s="339"/>
      <c r="P192" s="340"/>
    </row>
    <row r="193" spans="1:16" s="45" customFormat="1" ht="20.399999999999999">
      <c r="A193" s="900">
        <f>IF(COUNTBLANK(E193)=1,"",COUNTA(E$13:$E193))</f>
        <v>180</v>
      </c>
      <c r="B193" s="925"/>
      <c r="C193" s="922" t="s">
        <v>444</v>
      </c>
      <c r="D193" s="921" t="s">
        <v>103</v>
      </c>
      <c r="E193" s="1510">
        <v>1</v>
      </c>
      <c r="F193" s="354"/>
      <c r="G193" s="336"/>
      <c r="H193" s="336"/>
      <c r="I193" s="336"/>
      <c r="J193" s="336"/>
      <c r="K193" s="337"/>
      <c r="L193" s="338"/>
      <c r="M193" s="339"/>
      <c r="N193" s="339"/>
      <c r="O193" s="339"/>
      <c r="P193" s="340"/>
    </row>
    <row r="194" spans="1:16" s="45" customFormat="1">
      <c r="A194" s="900">
        <f>IF(COUNTBLANK(E194)=1,"",COUNTA(E$13:$E194))</f>
        <v>181</v>
      </c>
      <c r="B194" s="925"/>
      <c r="C194" s="922" t="s">
        <v>2096</v>
      </c>
      <c r="D194" s="921" t="s">
        <v>103</v>
      </c>
      <c r="E194" s="1510">
        <v>1</v>
      </c>
      <c r="F194" s="556"/>
      <c r="G194" s="336"/>
      <c r="H194" s="336"/>
      <c r="I194" s="336"/>
      <c r="J194" s="336"/>
      <c r="K194" s="337"/>
      <c r="L194" s="338"/>
      <c r="M194" s="339"/>
      <c r="N194" s="339"/>
      <c r="O194" s="339"/>
      <c r="P194" s="340"/>
    </row>
    <row r="195" spans="1:16" s="79" customFormat="1">
      <c r="A195" s="900">
        <f>IF(COUNTBLANK(E195)=1,"",COUNTA(E$13:$E195))</f>
        <v>182</v>
      </c>
      <c r="B195" s="683"/>
      <c r="C195" s="573" t="s">
        <v>221</v>
      </c>
      <c r="D195" s="539" t="s">
        <v>1</v>
      </c>
      <c r="E195" s="583">
        <v>1</v>
      </c>
      <c r="F195" s="556"/>
      <c r="G195" s="336"/>
      <c r="H195" s="336"/>
      <c r="I195" s="336"/>
      <c r="J195" s="336"/>
      <c r="K195" s="337"/>
      <c r="L195" s="338"/>
      <c r="M195" s="339"/>
      <c r="N195" s="339"/>
      <c r="O195" s="339"/>
      <c r="P195" s="340"/>
    </row>
    <row r="196" spans="1:16" s="79" customFormat="1">
      <c r="A196" s="1511"/>
      <c r="B196" s="684"/>
      <c r="C196" s="923"/>
      <c r="D196" s="585"/>
      <c r="E196" s="867"/>
      <c r="F196" s="852"/>
      <c r="G196" s="853"/>
      <c r="H196" s="916"/>
      <c r="I196" s="917"/>
      <c r="J196" s="916"/>
      <c r="K196" s="918"/>
      <c r="L196" s="915"/>
      <c r="M196" s="860"/>
      <c r="N196" s="860"/>
      <c r="O196" s="860"/>
      <c r="P196" s="861"/>
    </row>
    <row r="197" spans="1:16" s="274" customFormat="1">
      <c r="A197" s="503"/>
      <c r="B197" s="504"/>
      <c r="C197" s="505" t="s">
        <v>29</v>
      </c>
      <c r="D197" s="506"/>
      <c r="E197" s="541"/>
      <c r="F197" s="507"/>
      <c r="G197" s="507"/>
      <c r="H197" s="507"/>
      <c r="I197" s="507"/>
      <c r="J197" s="507"/>
      <c r="K197" s="507"/>
      <c r="L197" s="508">
        <f>SUM($L$13:L196)</f>
        <v>0</v>
      </c>
      <c r="M197" s="508">
        <f>SUM($M$13:M196)</f>
        <v>0</v>
      </c>
      <c r="N197" s="508">
        <f>SUM($N$13:N196)</f>
        <v>0</v>
      </c>
      <c r="O197" s="508">
        <f>SUM($O$13:O196)</f>
        <v>0</v>
      </c>
      <c r="P197" s="509">
        <f>SUM($P$13:P196)</f>
        <v>0</v>
      </c>
    </row>
    <row r="198" spans="1:16">
      <c r="H198" s="291"/>
      <c r="I198" s="291"/>
      <c r="J198" s="291"/>
      <c r="K198" s="36"/>
      <c r="L198" s="36"/>
      <c r="M198" s="37"/>
      <c r="N198" s="37"/>
      <c r="O198" s="37"/>
      <c r="P198" s="37"/>
    </row>
    <row r="199" spans="1:16">
      <c r="D199" s="1512"/>
    </row>
    <row r="200" spans="1:16">
      <c r="C200" s="94"/>
    </row>
  </sheetData>
  <autoFilter ref="A12:P198" xr:uid="{00000000-0009-0000-0000-000019000000}"/>
  <mergeCells count="1">
    <mergeCell ref="F10:K10"/>
  </mergeCells>
  <dataValidations count="1">
    <dataValidation allowBlank="1" showErrorMessage="1" errorTitle="Nemainīt!" error="Visus datus rakstīt blakus tabulā" promptTitle="Nerakstam" prompt="Šeit ir tikai formulas" sqref="RF195:RG195 HJ195:HK195 WTV195:WTW195 WJZ195:WKA195 WAD195:WAE195 VQH195:VQI195 VGL195:VGM195 UWP195:UWQ195 UMT195:UMU195 UCX195:UCY195 TTB195:TTC195 TJF195:TJG195 SZJ195:SZK195 SPN195:SPO195 SFR195:SFS195 RVV195:RVW195 RLZ195:RMA195 RCD195:RCE195 QSH195:QSI195 QIL195:QIM195 PYP195:PYQ195 POT195:POU195 PEX195:PEY195 OVB195:OVC195 OLF195:OLG195 OBJ195:OBK195 NRN195:NRO195 NHR195:NHS195 MXV195:MXW195 MNZ195:MOA195 MED195:MEE195 LUH195:LUI195 LKL195:LKM195 LAP195:LAQ195 KQT195:KQU195 KGX195:KGY195 JXB195:JXC195 JNF195:JNG195 JDJ195:JDK195 ITN195:ITO195 IJR195:IJS195 HZV195:HZW195 HPZ195:HQA195 HGD195:HGE195 GWH195:GWI195 GML195:GMM195 GCP195:GCQ195 FST195:FSU195 FIX195:FIY195 EZB195:EZC195 EPF195:EPG195 EFJ195:EFK195 DVN195:DVO195 DLR195:DLS195 DBV195:DBW195 CRZ195:CSA195 CID195:CIE195 BYH195:BYI195 BOL195:BOM195 BEP195:BEQ195 AUT195:AUU195 AKX195:AKY195 ABB195:ABC195 F181:G195 F21:G24 E195" xr:uid="{B111DCFB-4308-4E51-A0CA-29AF2DF2313C}"/>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0B9B8-E45C-4707-B94B-8B13D2C63659}">
  <dimension ref="A1:P233"/>
  <sheetViews>
    <sheetView zoomScaleNormal="100" zoomScaleSheetLayoutView="100" workbookViewId="0">
      <selection activeCell="H16" sqref="H16"/>
    </sheetView>
  </sheetViews>
  <sheetFormatPr defaultColWidth="9.109375" defaultRowHeight="13.2"/>
  <cols>
    <col min="1" max="1" width="5" style="11" customWidth="1"/>
    <col min="2" max="2" width="6.21875" style="12" bestFit="1" customWidth="1"/>
    <col min="3" max="3" width="66.88671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33203125" style="11" customWidth="1"/>
    <col min="14" max="14" width="12" style="11" customWidth="1"/>
    <col min="15" max="15" width="12.109375" style="11" customWidth="1"/>
    <col min="16" max="16" width="11.5546875" style="11" customWidth="1"/>
    <col min="17" max="16384" width="9.109375" style="11"/>
  </cols>
  <sheetData>
    <row r="1" spans="1:16">
      <c r="B1" s="7"/>
      <c r="C1" s="8"/>
      <c r="D1" s="8"/>
      <c r="E1" s="8"/>
      <c r="F1" s="9" t="s">
        <v>35</v>
      </c>
      <c r="G1" s="10" t="s">
        <v>138</v>
      </c>
      <c r="H1" s="9"/>
      <c r="J1" s="8"/>
      <c r="K1" s="8"/>
      <c r="L1" s="8"/>
      <c r="M1" s="8"/>
      <c r="N1" s="8"/>
      <c r="O1" s="8"/>
      <c r="P1" s="8"/>
    </row>
    <row r="2" spans="1:16">
      <c r="B2" s="7"/>
      <c r="C2" s="8"/>
      <c r="D2" s="8"/>
      <c r="E2" s="8"/>
      <c r="F2" s="8" t="s">
        <v>140</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0" customFormat="1" ht="51">
      <c r="A14" s="900">
        <f>IF(COUNTBLANK(E14)=1,"",COUNTA(E$13:$E14))</f>
        <v>1</v>
      </c>
      <c r="B14" s="925"/>
      <c r="C14" s="922" t="s">
        <v>2246</v>
      </c>
      <c r="D14" s="921" t="s">
        <v>103</v>
      </c>
      <c r="E14" s="919">
        <v>14</v>
      </c>
      <c r="F14" s="904"/>
      <c r="G14" s="911"/>
      <c r="H14" s="906"/>
      <c r="I14" s="906"/>
      <c r="J14" s="906"/>
      <c r="K14" s="692"/>
      <c r="L14" s="846"/>
      <c r="M14" s="843"/>
      <c r="N14" s="843"/>
      <c r="O14" s="843"/>
      <c r="P14" s="692"/>
    </row>
    <row r="15" spans="1:16" s="30" customFormat="1" ht="51">
      <c r="A15" s="900">
        <f>IF(COUNTBLANK(E15)=1,"",COUNTA(E$13:$E15))</f>
        <v>2</v>
      </c>
      <c r="B15" s="925"/>
      <c r="C15" s="922" t="s">
        <v>2247</v>
      </c>
      <c r="D15" s="921" t="s">
        <v>103</v>
      </c>
      <c r="E15" s="919">
        <v>10</v>
      </c>
      <c r="F15" s="904"/>
      <c r="G15" s="911"/>
      <c r="H15" s="906"/>
      <c r="I15" s="906"/>
      <c r="J15" s="906"/>
      <c r="K15" s="692"/>
      <c r="L15" s="846"/>
      <c r="M15" s="843"/>
      <c r="N15" s="843"/>
      <c r="O15" s="843"/>
      <c r="P15" s="692"/>
    </row>
    <row r="16" spans="1:16" s="30" customFormat="1" ht="51">
      <c r="A16" s="900">
        <f>IF(COUNTBLANK(E16)=1,"",COUNTA(E$13:$E16))</f>
        <v>3</v>
      </c>
      <c r="B16" s="925"/>
      <c r="C16" s="922" t="s">
        <v>2248</v>
      </c>
      <c r="D16" s="921" t="s">
        <v>103</v>
      </c>
      <c r="E16" s="919">
        <v>8</v>
      </c>
      <c r="F16" s="904"/>
      <c r="G16" s="911"/>
      <c r="H16" s="906"/>
      <c r="I16" s="906"/>
      <c r="J16" s="906"/>
      <c r="K16" s="692"/>
      <c r="L16" s="846"/>
      <c r="M16" s="843"/>
      <c r="N16" s="843"/>
      <c r="O16" s="843"/>
      <c r="P16" s="692"/>
    </row>
    <row r="17" spans="1:16" s="30" customFormat="1" ht="51">
      <c r="A17" s="900">
        <f>IF(COUNTBLANK(E17)=1,"",COUNTA(E$13:$E17))</f>
        <v>4</v>
      </c>
      <c r="B17" s="925"/>
      <c r="C17" s="922" t="s">
        <v>2249</v>
      </c>
      <c r="D17" s="921" t="s">
        <v>103</v>
      </c>
      <c r="E17" s="919">
        <v>10</v>
      </c>
      <c r="F17" s="904"/>
      <c r="G17" s="911"/>
      <c r="H17" s="906"/>
      <c r="I17" s="906"/>
      <c r="J17" s="906"/>
      <c r="K17" s="692"/>
      <c r="L17" s="846"/>
      <c r="M17" s="843"/>
      <c r="N17" s="843"/>
      <c r="O17" s="843"/>
      <c r="P17" s="692"/>
    </row>
    <row r="18" spans="1:16" s="30" customFormat="1" ht="51">
      <c r="A18" s="900">
        <f>IF(COUNTBLANK(E18)=1,"",COUNTA(E$13:$E18))</f>
        <v>5</v>
      </c>
      <c r="B18" s="925"/>
      <c r="C18" s="922" t="s">
        <v>3657</v>
      </c>
      <c r="D18" s="921" t="s">
        <v>103</v>
      </c>
      <c r="E18" s="919">
        <v>7</v>
      </c>
      <c r="F18" s="904"/>
      <c r="G18" s="911"/>
      <c r="H18" s="906"/>
      <c r="I18" s="906"/>
      <c r="J18" s="906"/>
      <c r="K18" s="692"/>
      <c r="L18" s="846"/>
      <c r="M18" s="843"/>
      <c r="N18" s="843"/>
      <c r="O18" s="843"/>
      <c r="P18" s="692"/>
    </row>
    <row r="19" spans="1:16" s="30" customFormat="1" ht="61.2">
      <c r="A19" s="900">
        <f>IF(COUNTBLANK(E19)=1,"",COUNTA(E$13:$E19))</f>
        <v>6</v>
      </c>
      <c r="B19" s="925"/>
      <c r="C19" s="922" t="s">
        <v>2250</v>
      </c>
      <c r="D19" s="921" t="s">
        <v>103</v>
      </c>
      <c r="E19" s="919">
        <v>29</v>
      </c>
      <c r="F19" s="904"/>
      <c r="G19" s="911"/>
      <c r="H19" s="906"/>
      <c r="I19" s="906"/>
      <c r="J19" s="906"/>
      <c r="K19" s="692"/>
      <c r="L19" s="846"/>
      <c r="M19" s="843"/>
      <c r="N19" s="843"/>
      <c r="O19" s="843"/>
      <c r="P19" s="692"/>
    </row>
    <row r="20" spans="1:16" s="30" customFormat="1" ht="61.2">
      <c r="A20" s="900">
        <f>IF(COUNTBLANK(E20)=1,"",COUNTA(E$13:$E20))</f>
        <v>7</v>
      </c>
      <c r="B20" s="925"/>
      <c r="C20" s="922" t="s">
        <v>2251</v>
      </c>
      <c r="D20" s="921" t="s">
        <v>103</v>
      </c>
      <c r="E20" s="919">
        <v>19</v>
      </c>
      <c r="F20" s="904"/>
      <c r="G20" s="911"/>
      <c r="H20" s="906"/>
      <c r="I20" s="906"/>
      <c r="J20" s="906"/>
      <c r="K20" s="692"/>
      <c r="L20" s="846"/>
      <c r="M20" s="843"/>
      <c r="N20" s="843"/>
      <c r="O20" s="843"/>
      <c r="P20" s="692"/>
    </row>
    <row r="21" spans="1:16" s="30" customFormat="1" ht="61.2">
      <c r="A21" s="900">
        <f>IF(COUNTBLANK(E21)=1,"",COUNTA(E$13:$E21))</f>
        <v>8</v>
      </c>
      <c r="B21" s="925"/>
      <c r="C21" s="922" t="s">
        <v>2252</v>
      </c>
      <c r="D21" s="921" t="s">
        <v>103</v>
      </c>
      <c r="E21" s="919">
        <v>19</v>
      </c>
      <c r="F21" s="904"/>
      <c r="G21" s="911"/>
      <c r="H21" s="906"/>
      <c r="I21" s="906"/>
      <c r="J21" s="906"/>
      <c r="K21" s="692"/>
      <c r="L21" s="846"/>
      <c r="M21" s="843"/>
      <c r="N21" s="843"/>
      <c r="O21" s="843"/>
      <c r="P21" s="692"/>
    </row>
    <row r="22" spans="1:16" s="30" customFormat="1" ht="61.2">
      <c r="A22" s="900">
        <f>IF(COUNTBLANK(E22)=1,"",COUNTA(E$13:$E22))</f>
        <v>9</v>
      </c>
      <c r="B22" s="925"/>
      <c r="C22" s="922" t="s">
        <v>2253</v>
      </c>
      <c r="D22" s="921" t="s">
        <v>103</v>
      </c>
      <c r="E22" s="919">
        <v>6</v>
      </c>
      <c r="F22" s="904"/>
      <c r="G22" s="911"/>
      <c r="H22" s="906"/>
      <c r="I22" s="906"/>
      <c r="J22" s="906"/>
      <c r="K22" s="692"/>
      <c r="L22" s="846"/>
      <c r="M22" s="843"/>
      <c r="N22" s="843"/>
      <c r="O22" s="843"/>
      <c r="P22" s="692"/>
    </row>
    <row r="23" spans="1:16" s="30" customFormat="1" ht="61.2">
      <c r="A23" s="900">
        <f>IF(COUNTBLANK(E23)=1,"",COUNTA(E$13:$E23))</f>
        <v>10</v>
      </c>
      <c r="B23" s="925"/>
      <c r="C23" s="922" t="s">
        <v>2254</v>
      </c>
      <c r="D23" s="921" t="s">
        <v>103</v>
      </c>
      <c r="E23" s="919">
        <v>3</v>
      </c>
      <c r="F23" s="904"/>
      <c r="G23" s="911"/>
      <c r="H23" s="906"/>
      <c r="I23" s="906"/>
      <c r="J23" s="906"/>
      <c r="K23" s="692"/>
      <c r="L23" s="846"/>
      <c r="M23" s="843"/>
      <c r="N23" s="843"/>
      <c r="O23" s="843"/>
      <c r="P23" s="692"/>
    </row>
    <row r="24" spans="1:16" s="30" customFormat="1" ht="61.2">
      <c r="A24" s="900">
        <f>IF(COUNTBLANK(E24)=1,"",COUNTA(E$13:$E24))</f>
        <v>11</v>
      </c>
      <c r="B24" s="925"/>
      <c r="C24" s="922" t="s">
        <v>2255</v>
      </c>
      <c r="D24" s="921" t="s">
        <v>103</v>
      </c>
      <c r="E24" s="919">
        <v>1</v>
      </c>
      <c r="F24" s="904"/>
      <c r="G24" s="911"/>
      <c r="H24" s="906"/>
      <c r="I24" s="906"/>
      <c r="J24" s="906"/>
      <c r="K24" s="692"/>
      <c r="L24" s="846"/>
      <c r="M24" s="843"/>
      <c r="N24" s="843"/>
      <c r="O24" s="843"/>
      <c r="P24" s="692"/>
    </row>
    <row r="25" spans="1:16" s="30" customFormat="1" ht="30.6">
      <c r="A25" s="900">
        <f>IF(COUNTBLANK(E25)=1,"",COUNTA(E$13:$E25))</f>
        <v>12</v>
      </c>
      <c r="B25" s="925"/>
      <c r="C25" s="922" t="s">
        <v>2256</v>
      </c>
      <c r="D25" s="921" t="s">
        <v>103</v>
      </c>
      <c r="E25" s="919">
        <v>2</v>
      </c>
      <c r="F25" s="904"/>
      <c r="G25" s="911"/>
      <c r="H25" s="906"/>
      <c r="I25" s="906"/>
      <c r="J25" s="906"/>
      <c r="K25" s="692"/>
      <c r="L25" s="846"/>
      <c r="M25" s="843"/>
      <c r="N25" s="843"/>
      <c r="O25" s="843"/>
      <c r="P25" s="692"/>
    </row>
    <row r="26" spans="1:16" s="30" customFormat="1" ht="30.6">
      <c r="A26" s="900">
        <f>IF(COUNTBLANK(E26)=1,"",COUNTA(E$13:$E26))</f>
        <v>13</v>
      </c>
      <c r="B26" s="925"/>
      <c r="C26" s="922" t="s">
        <v>2257</v>
      </c>
      <c r="D26" s="921" t="s">
        <v>103</v>
      </c>
      <c r="E26" s="919">
        <v>2</v>
      </c>
      <c r="F26" s="904"/>
      <c r="G26" s="911"/>
      <c r="H26" s="906"/>
      <c r="I26" s="906"/>
      <c r="J26" s="906"/>
      <c r="K26" s="692"/>
      <c r="L26" s="846"/>
      <c r="M26" s="843"/>
      <c r="N26" s="843"/>
      <c r="O26" s="843"/>
      <c r="P26" s="692"/>
    </row>
    <row r="27" spans="1:16" s="30" customFormat="1" ht="30.6">
      <c r="A27" s="900">
        <f>IF(COUNTBLANK(E27)=1,"",COUNTA(E$13:$E27))</f>
        <v>14</v>
      </c>
      <c r="B27" s="925"/>
      <c r="C27" s="922" t="s">
        <v>2258</v>
      </c>
      <c r="D27" s="921" t="s">
        <v>103</v>
      </c>
      <c r="E27" s="919">
        <v>2</v>
      </c>
      <c r="F27" s="904"/>
      <c r="G27" s="911"/>
      <c r="H27" s="906"/>
      <c r="I27" s="906"/>
      <c r="J27" s="906"/>
      <c r="K27" s="692"/>
      <c r="L27" s="846"/>
      <c r="M27" s="843"/>
      <c r="N27" s="843"/>
      <c r="O27" s="843"/>
      <c r="P27" s="692"/>
    </row>
    <row r="28" spans="1:16" s="30" customFormat="1" ht="30.6">
      <c r="A28" s="900">
        <f>IF(COUNTBLANK(E28)=1,"",COUNTA(E$13:$E28))</f>
        <v>15</v>
      </c>
      <c r="B28" s="925"/>
      <c r="C28" s="922" t="s">
        <v>2259</v>
      </c>
      <c r="D28" s="921" t="s">
        <v>103</v>
      </c>
      <c r="E28" s="919">
        <v>1</v>
      </c>
      <c r="F28" s="904"/>
      <c r="G28" s="911"/>
      <c r="H28" s="906"/>
      <c r="I28" s="906"/>
      <c r="J28" s="906"/>
      <c r="K28" s="692"/>
      <c r="L28" s="846"/>
      <c r="M28" s="843"/>
      <c r="N28" s="843"/>
      <c r="O28" s="843"/>
      <c r="P28" s="692"/>
    </row>
    <row r="29" spans="1:16" s="30" customFormat="1" ht="30.6">
      <c r="A29" s="900">
        <f>IF(COUNTBLANK(E29)=1,"",COUNTA(E$13:$E29))</f>
        <v>16</v>
      </c>
      <c r="B29" s="925"/>
      <c r="C29" s="922" t="s">
        <v>2260</v>
      </c>
      <c r="D29" s="921" t="s">
        <v>103</v>
      </c>
      <c r="E29" s="919">
        <v>1</v>
      </c>
      <c r="F29" s="904"/>
      <c r="G29" s="911"/>
      <c r="H29" s="906"/>
      <c r="I29" s="906"/>
      <c r="J29" s="906"/>
      <c r="K29" s="692"/>
      <c r="L29" s="846"/>
      <c r="M29" s="843"/>
      <c r="N29" s="843"/>
      <c r="O29" s="843"/>
      <c r="P29" s="692"/>
    </row>
    <row r="30" spans="1:16" s="30" customFormat="1" ht="30.6">
      <c r="A30" s="900">
        <f>IF(COUNTBLANK(E30)=1,"",COUNTA(E$13:$E30))</f>
        <v>17</v>
      </c>
      <c r="B30" s="925"/>
      <c r="C30" s="922" t="s">
        <v>2261</v>
      </c>
      <c r="D30" s="921" t="s">
        <v>103</v>
      </c>
      <c r="E30" s="919">
        <v>6</v>
      </c>
      <c r="F30" s="904"/>
      <c r="G30" s="911"/>
      <c r="H30" s="906"/>
      <c r="I30" s="906"/>
      <c r="J30" s="906"/>
      <c r="K30" s="692"/>
      <c r="L30" s="846"/>
      <c r="M30" s="843"/>
      <c r="N30" s="843"/>
      <c r="O30" s="843"/>
      <c r="P30" s="692"/>
    </row>
    <row r="31" spans="1:16" s="30" customFormat="1" ht="61.2">
      <c r="A31" s="900">
        <f>IF(COUNTBLANK(E31)=1,"",COUNTA(E$13:$E31))</f>
        <v>18</v>
      </c>
      <c r="B31" s="925"/>
      <c r="C31" s="922" t="s">
        <v>3658</v>
      </c>
      <c r="D31" s="921" t="s">
        <v>103</v>
      </c>
      <c r="E31" s="919">
        <v>2</v>
      </c>
      <c r="F31" s="904"/>
      <c r="G31" s="911"/>
      <c r="H31" s="906"/>
      <c r="I31" s="906"/>
      <c r="J31" s="906"/>
      <c r="K31" s="692"/>
      <c r="L31" s="846"/>
      <c r="M31" s="843"/>
      <c r="N31" s="843"/>
      <c r="O31" s="843"/>
      <c r="P31" s="692"/>
    </row>
    <row r="32" spans="1:16" s="30" customFormat="1" ht="61.2">
      <c r="A32" s="900">
        <f>IF(COUNTBLANK(E32)=1,"",COUNTA(E$13:$E32))</f>
        <v>19</v>
      </c>
      <c r="B32" s="925"/>
      <c r="C32" s="922" t="s">
        <v>3659</v>
      </c>
      <c r="D32" s="921" t="s">
        <v>103</v>
      </c>
      <c r="E32" s="919">
        <v>3</v>
      </c>
      <c r="F32" s="904"/>
      <c r="G32" s="911"/>
      <c r="H32" s="906"/>
      <c r="I32" s="906"/>
      <c r="J32" s="906"/>
      <c r="K32" s="692"/>
      <c r="L32" s="846"/>
      <c r="M32" s="843"/>
      <c r="N32" s="843"/>
      <c r="O32" s="843"/>
      <c r="P32" s="692"/>
    </row>
    <row r="33" spans="1:16" s="30" customFormat="1" ht="61.2">
      <c r="A33" s="900">
        <f>IF(COUNTBLANK(E33)=1,"",COUNTA(E$13:$E33))</f>
        <v>20</v>
      </c>
      <c r="B33" s="925"/>
      <c r="C33" s="922" t="s">
        <v>3660</v>
      </c>
      <c r="D33" s="921" t="s">
        <v>103</v>
      </c>
      <c r="E33" s="919">
        <v>4</v>
      </c>
      <c r="F33" s="904"/>
      <c r="G33" s="911"/>
      <c r="H33" s="906"/>
      <c r="I33" s="906"/>
      <c r="J33" s="906"/>
      <c r="K33" s="692"/>
      <c r="L33" s="846"/>
      <c r="M33" s="843"/>
      <c r="N33" s="843"/>
      <c r="O33" s="843"/>
      <c r="P33" s="692"/>
    </row>
    <row r="34" spans="1:16" s="30" customFormat="1" ht="30.6">
      <c r="A34" s="900">
        <f>IF(COUNTBLANK(E34)=1,"",COUNTA(E$13:$E34))</f>
        <v>21</v>
      </c>
      <c r="B34" s="925"/>
      <c r="C34" s="922" t="s">
        <v>2262</v>
      </c>
      <c r="D34" s="921" t="s">
        <v>103</v>
      </c>
      <c r="E34" s="919">
        <v>36</v>
      </c>
      <c r="F34" s="904"/>
      <c r="G34" s="911"/>
      <c r="H34" s="906"/>
      <c r="I34" s="906"/>
      <c r="J34" s="906"/>
      <c r="K34" s="692"/>
      <c r="L34" s="846"/>
      <c r="M34" s="843"/>
      <c r="N34" s="843"/>
      <c r="O34" s="843"/>
      <c r="P34" s="692"/>
    </row>
    <row r="35" spans="1:16" s="30" customFormat="1" ht="30.6">
      <c r="A35" s="900">
        <f>IF(COUNTBLANK(E35)=1,"",COUNTA(E$13:$E35))</f>
        <v>22</v>
      </c>
      <c r="B35" s="925"/>
      <c r="C35" s="922" t="s">
        <v>2263</v>
      </c>
      <c r="D35" s="921" t="s">
        <v>103</v>
      </c>
      <c r="E35" s="919">
        <v>35</v>
      </c>
      <c r="F35" s="904"/>
      <c r="G35" s="911"/>
      <c r="H35" s="906"/>
      <c r="I35" s="906"/>
      <c r="J35" s="906"/>
      <c r="K35" s="692"/>
      <c r="L35" s="846"/>
      <c r="M35" s="843"/>
      <c r="N35" s="843"/>
      <c r="O35" s="843"/>
      <c r="P35" s="692"/>
    </row>
    <row r="36" spans="1:16" s="30" customFormat="1" ht="30.6">
      <c r="A36" s="900">
        <f>IF(COUNTBLANK(E36)=1,"",COUNTA(E$13:$E36))</f>
        <v>23</v>
      </c>
      <c r="B36" s="925"/>
      <c r="C36" s="922" t="s">
        <v>2264</v>
      </c>
      <c r="D36" s="921" t="s">
        <v>103</v>
      </c>
      <c r="E36" s="919">
        <v>6</v>
      </c>
      <c r="F36" s="904"/>
      <c r="G36" s="911"/>
      <c r="H36" s="906"/>
      <c r="I36" s="906"/>
      <c r="J36" s="906"/>
      <c r="K36" s="692"/>
      <c r="L36" s="846"/>
      <c r="M36" s="843"/>
      <c r="N36" s="843"/>
      <c r="O36" s="843"/>
      <c r="P36" s="692"/>
    </row>
    <row r="37" spans="1:16" s="30" customFormat="1" ht="30.6">
      <c r="A37" s="900">
        <f>IF(COUNTBLANK(E37)=1,"",COUNTA(E$13:$E37))</f>
        <v>24</v>
      </c>
      <c r="B37" s="925"/>
      <c r="C37" s="922" t="s">
        <v>2265</v>
      </c>
      <c r="D37" s="921" t="s">
        <v>103</v>
      </c>
      <c r="E37" s="919">
        <v>1</v>
      </c>
      <c r="F37" s="904"/>
      <c r="G37" s="911"/>
      <c r="H37" s="906"/>
      <c r="I37" s="906"/>
      <c r="J37" s="906"/>
      <c r="K37" s="692"/>
      <c r="L37" s="846"/>
      <c r="M37" s="843"/>
      <c r="N37" s="843"/>
      <c r="O37" s="843"/>
      <c r="P37" s="692"/>
    </row>
    <row r="38" spans="1:16" s="30" customFormat="1" ht="30.6">
      <c r="A38" s="900">
        <f>IF(COUNTBLANK(E38)=1,"",COUNTA(E$13:$E38))</f>
        <v>25</v>
      </c>
      <c r="B38" s="925"/>
      <c r="C38" s="922" t="s">
        <v>2266</v>
      </c>
      <c r="D38" s="921" t="s">
        <v>103</v>
      </c>
      <c r="E38" s="919">
        <v>1</v>
      </c>
      <c r="F38" s="904"/>
      <c r="G38" s="911"/>
      <c r="H38" s="906"/>
      <c r="I38" s="906"/>
      <c r="J38" s="906"/>
      <c r="K38" s="692"/>
      <c r="L38" s="846"/>
      <c r="M38" s="843"/>
      <c r="N38" s="843"/>
      <c r="O38" s="843"/>
      <c r="P38" s="692"/>
    </row>
    <row r="39" spans="1:16" s="30" customFormat="1" ht="20.399999999999999">
      <c r="A39" s="900">
        <f>IF(COUNTBLANK(E39)=1,"",COUNTA(E$13:$E39))</f>
        <v>26</v>
      </c>
      <c r="B39" s="925"/>
      <c r="C39" s="922" t="s">
        <v>2267</v>
      </c>
      <c r="D39" s="921" t="s">
        <v>22</v>
      </c>
      <c r="E39" s="919">
        <v>9</v>
      </c>
      <c r="F39" s="904"/>
      <c r="G39" s="911"/>
      <c r="H39" s="906"/>
      <c r="I39" s="906"/>
      <c r="J39" s="906"/>
      <c r="K39" s="692"/>
      <c r="L39" s="846"/>
      <c r="M39" s="843"/>
      <c r="N39" s="843"/>
      <c r="O39" s="843"/>
      <c r="P39" s="692"/>
    </row>
    <row r="40" spans="1:16" s="30" customFormat="1" ht="20.399999999999999">
      <c r="A40" s="900">
        <f>IF(COUNTBLANK(E40)=1,"",COUNTA(E$13:$E40))</f>
        <v>27</v>
      </c>
      <c r="B40" s="925"/>
      <c r="C40" s="922" t="s">
        <v>2268</v>
      </c>
      <c r="D40" s="921" t="s">
        <v>22</v>
      </c>
      <c r="E40" s="919">
        <v>112</v>
      </c>
      <c r="F40" s="904"/>
      <c r="G40" s="911"/>
      <c r="H40" s="906"/>
      <c r="I40" s="906"/>
      <c r="J40" s="906"/>
      <c r="K40" s="692"/>
      <c r="L40" s="846"/>
      <c r="M40" s="843"/>
      <c r="N40" s="843"/>
      <c r="O40" s="843"/>
      <c r="P40" s="692"/>
    </row>
    <row r="41" spans="1:16" s="30" customFormat="1" ht="20.399999999999999">
      <c r="A41" s="900">
        <f>IF(COUNTBLANK(E41)=1,"",COUNTA(E$13:$E41))</f>
        <v>28</v>
      </c>
      <c r="B41" s="925"/>
      <c r="C41" s="922" t="s">
        <v>762</v>
      </c>
      <c r="D41" s="921" t="s">
        <v>22</v>
      </c>
      <c r="E41" s="919">
        <v>3</v>
      </c>
      <c r="F41" s="904"/>
      <c r="G41" s="911"/>
      <c r="H41" s="906"/>
      <c r="I41" s="906"/>
      <c r="J41" s="906"/>
      <c r="K41" s="692"/>
      <c r="L41" s="846"/>
      <c r="M41" s="843"/>
      <c r="N41" s="843"/>
      <c r="O41" s="843"/>
      <c r="P41" s="692"/>
    </row>
    <row r="42" spans="1:16" s="30" customFormat="1" ht="20.399999999999999">
      <c r="A42" s="900">
        <f>IF(COUNTBLANK(E42)=1,"",COUNTA(E$13:$E42))</f>
        <v>29</v>
      </c>
      <c r="B42" s="925"/>
      <c r="C42" s="922" t="s">
        <v>2269</v>
      </c>
      <c r="D42" s="921" t="s">
        <v>22</v>
      </c>
      <c r="E42" s="919">
        <v>54</v>
      </c>
      <c r="F42" s="904"/>
      <c r="G42" s="911"/>
      <c r="H42" s="906"/>
      <c r="I42" s="906"/>
      <c r="J42" s="906"/>
      <c r="K42" s="692"/>
      <c r="L42" s="846"/>
      <c r="M42" s="843"/>
      <c r="N42" s="843"/>
      <c r="O42" s="843"/>
      <c r="P42" s="692"/>
    </row>
    <row r="43" spans="1:16" s="30" customFormat="1" ht="20.399999999999999">
      <c r="A43" s="900">
        <f>IF(COUNTBLANK(E43)=1,"",COUNTA(E$13:$E43))</f>
        <v>30</v>
      </c>
      <c r="B43" s="925"/>
      <c r="C43" s="922" t="s">
        <v>2270</v>
      </c>
      <c r="D43" s="921" t="s">
        <v>22</v>
      </c>
      <c r="E43" s="919">
        <v>32</v>
      </c>
      <c r="F43" s="904"/>
      <c r="G43" s="911"/>
      <c r="H43" s="906"/>
      <c r="I43" s="906"/>
      <c r="J43" s="906"/>
      <c r="K43" s="692"/>
      <c r="L43" s="846"/>
      <c r="M43" s="843"/>
      <c r="N43" s="843"/>
      <c r="O43" s="843"/>
      <c r="P43" s="692"/>
    </row>
    <row r="44" spans="1:16" s="30" customFormat="1" ht="20.399999999999999">
      <c r="A44" s="900">
        <f>IF(COUNTBLANK(E44)=1,"",COUNTA(E$13:$E44))</f>
        <v>31</v>
      </c>
      <c r="B44" s="925"/>
      <c r="C44" s="922" t="s">
        <v>2271</v>
      </c>
      <c r="D44" s="921" t="s">
        <v>22</v>
      </c>
      <c r="E44" s="919">
        <v>3</v>
      </c>
      <c r="F44" s="904"/>
      <c r="G44" s="911"/>
      <c r="H44" s="906"/>
      <c r="I44" s="906"/>
      <c r="J44" s="906"/>
      <c r="K44" s="692"/>
      <c r="L44" s="846"/>
      <c r="M44" s="843"/>
      <c r="N44" s="843"/>
      <c r="O44" s="843"/>
      <c r="P44" s="692"/>
    </row>
    <row r="45" spans="1:16" s="30" customFormat="1" ht="20.399999999999999">
      <c r="A45" s="900">
        <f>IF(COUNTBLANK(E45)=1,"",COUNTA(E$13:$E45))</f>
        <v>32</v>
      </c>
      <c r="B45" s="925"/>
      <c r="C45" s="922" t="s">
        <v>2272</v>
      </c>
      <c r="D45" s="921" t="s">
        <v>22</v>
      </c>
      <c r="E45" s="919">
        <v>1</v>
      </c>
      <c r="F45" s="904"/>
      <c r="G45" s="911"/>
      <c r="H45" s="906"/>
      <c r="I45" s="906"/>
      <c r="J45" s="906"/>
      <c r="K45" s="692"/>
      <c r="L45" s="846"/>
      <c r="M45" s="843"/>
      <c r="N45" s="843"/>
      <c r="O45" s="843"/>
      <c r="P45" s="692"/>
    </row>
    <row r="46" spans="1:16" s="30" customFormat="1" ht="20.399999999999999">
      <c r="A46" s="900">
        <f>IF(COUNTBLANK(E46)=1,"",COUNTA(E$13:$E46))</f>
        <v>33</v>
      </c>
      <c r="B46" s="925"/>
      <c r="C46" s="922" t="s">
        <v>2273</v>
      </c>
      <c r="D46" s="921" t="s">
        <v>22</v>
      </c>
      <c r="E46" s="919">
        <v>10</v>
      </c>
      <c r="F46" s="904"/>
      <c r="G46" s="911"/>
      <c r="H46" s="906"/>
      <c r="I46" s="906"/>
      <c r="J46" s="906"/>
      <c r="K46" s="692"/>
      <c r="L46" s="846"/>
      <c r="M46" s="843"/>
      <c r="N46" s="843"/>
      <c r="O46" s="843"/>
      <c r="P46" s="692"/>
    </row>
    <row r="47" spans="1:16" s="30" customFormat="1" ht="20.399999999999999">
      <c r="A47" s="900">
        <f>IF(COUNTBLANK(E47)=1,"",COUNTA(E$13:$E47))</f>
        <v>34</v>
      </c>
      <c r="B47" s="925"/>
      <c r="C47" s="922" t="s">
        <v>3661</v>
      </c>
      <c r="D47" s="921" t="s">
        <v>22</v>
      </c>
      <c r="E47" s="919">
        <v>2</v>
      </c>
      <c r="F47" s="904"/>
      <c r="G47" s="911"/>
      <c r="H47" s="906"/>
      <c r="I47" s="906"/>
      <c r="J47" s="906"/>
      <c r="K47" s="692"/>
      <c r="L47" s="846"/>
      <c r="M47" s="843"/>
      <c r="N47" s="843"/>
      <c r="O47" s="843"/>
      <c r="P47" s="692"/>
    </row>
    <row r="48" spans="1:16" s="30" customFormat="1" ht="20.399999999999999">
      <c r="A48" s="900">
        <f>IF(COUNTBLANK(E48)=1,"",COUNTA(E$13:$E48))</f>
        <v>35</v>
      </c>
      <c r="B48" s="925"/>
      <c r="C48" s="922" t="s">
        <v>2036</v>
      </c>
      <c r="D48" s="921" t="s">
        <v>22</v>
      </c>
      <c r="E48" s="919">
        <v>10</v>
      </c>
      <c r="F48" s="904"/>
      <c r="G48" s="911"/>
      <c r="H48" s="906"/>
      <c r="I48" s="906"/>
      <c r="J48" s="906"/>
      <c r="K48" s="692"/>
      <c r="L48" s="846"/>
      <c r="M48" s="843"/>
      <c r="N48" s="843"/>
      <c r="O48" s="843"/>
      <c r="P48" s="692"/>
    </row>
    <row r="49" spans="1:16" s="30" customFormat="1" ht="20.399999999999999">
      <c r="A49" s="900">
        <f>IF(COUNTBLANK(E49)=1,"",COUNTA(E$13:$E49))</f>
        <v>36</v>
      </c>
      <c r="B49" s="925"/>
      <c r="C49" s="922" t="s">
        <v>2274</v>
      </c>
      <c r="D49" s="921" t="s">
        <v>103</v>
      </c>
      <c r="E49" s="919">
        <v>30</v>
      </c>
      <c r="F49" s="904"/>
      <c r="G49" s="911"/>
      <c r="H49" s="906"/>
      <c r="I49" s="906"/>
      <c r="J49" s="906"/>
      <c r="K49" s="692"/>
      <c r="L49" s="846"/>
      <c r="M49" s="843"/>
      <c r="N49" s="843"/>
      <c r="O49" s="843"/>
      <c r="P49" s="692"/>
    </row>
    <row r="50" spans="1:16" s="30" customFormat="1" ht="20.399999999999999">
      <c r="A50" s="900">
        <f>IF(COUNTBLANK(E50)=1,"",COUNTA(E$13:$E50))</f>
        <v>37</v>
      </c>
      <c r="B50" s="925"/>
      <c r="C50" s="922" t="s">
        <v>2275</v>
      </c>
      <c r="D50" s="921" t="s">
        <v>103</v>
      </c>
      <c r="E50" s="919">
        <v>46</v>
      </c>
      <c r="F50" s="904"/>
      <c r="G50" s="911"/>
      <c r="H50" s="906"/>
      <c r="I50" s="906"/>
      <c r="J50" s="906"/>
      <c r="K50" s="692"/>
      <c r="L50" s="846"/>
      <c r="M50" s="843"/>
      <c r="N50" s="843"/>
      <c r="O50" s="843"/>
      <c r="P50" s="692"/>
    </row>
    <row r="51" spans="1:16" s="30" customFormat="1" ht="20.399999999999999">
      <c r="A51" s="900">
        <f>IF(COUNTBLANK(E51)=1,"",COUNTA(E$13:$E51))</f>
        <v>38</v>
      </c>
      <c r="B51" s="925"/>
      <c r="C51" s="922" t="s">
        <v>2276</v>
      </c>
      <c r="D51" s="921" t="s">
        <v>103</v>
      </c>
      <c r="E51" s="919">
        <v>3</v>
      </c>
      <c r="F51" s="904"/>
      <c r="G51" s="911"/>
      <c r="H51" s="906"/>
      <c r="I51" s="906"/>
      <c r="J51" s="906"/>
      <c r="K51" s="692"/>
      <c r="L51" s="846"/>
      <c r="M51" s="843"/>
      <c r="N51" s="843"/>
      <c r="O51" s="843"/>
      <c r="P51" s="692"/>
    </row>
    <row r="52" spans="1:16" s="30" customFormat="1" ht="20.399999999999999">
      <c r="A52" s="900">
        <f>IF(COUNTBLANK(E52)=1,"",COUNTA(E$13:$E52))</f>
        <v>39</v>
      </c>
      <c r="B52" s="925"/>
      <c r="C52" s="922" t="s">
        <v>2277</v>
      </c>
      <c r="D52" s="921" t="s">
        <v>103</v>
      </c>
      <c r="E52" s="919">
        <v>1</v>
      </c>
      <c r="F52" s="904"/>
      <c r="G52" s="911"/>
      <c r="H52" s="906"/>
      <c r="I52" s="906"/>
      <c r="J52" s="906"/>
      <c r="K52" s="692"/>
      <c r="L52" s="846"/>
      <c r="M52" s="843"/>
      <c r="N52" s="843"/>
      <c r="O52" s="843"/>
      <c r="P52" s="692"/>
    </row>
    <row r="53" spans="1:16" s="30" customFormat="1" ht="51">
      <c r="A53" s="900">
        <f>IF(COUNTBLANK(E53)=1,"",COUNTA(E$13:$E53))</f>
        <v>40</v>
      </c>
      <c r="B53" s="925"/>
      <c r="C53" s="922" t="s">
        <v>2278</v>
      </c>
      <c r="D53" s="921" t="s">
        <v>103</v>
      </c>
      <c r="E53" s="919">
        <v>1</v>
      </c>
      <c r="F53" s="904"/>
      <c r="G53" s="911"/>
      <c r="H53" s="906"/>
      <c r="I53" s="906"/>
      <c r="J53" s="906"/>
      <c r="K53" s="692"/>
      <c r="L53" s="846"/>
      <c r="M53" s="843"/>
      <c r="N53" s="843"/>
      <c r="O53" s="843"/>
      <c r="P53" s="692"/>
    </row>
    <row r="54" spans="1:16" s="30" customFormat="1" ht="51">
      <c r="A54" s="900">
        <f>IF(COUNTBLANK(E54)=1,"",COUNTA(E$13:$E54))</f>
        <v>41</v>
      </c>
      <c r="B54" s="925"/>
      <c r="C54" s="922" t="s">
        <v>2279</v>
      </c>
      <c r="D54" s="921" t="s">
        <v>103</v>
      </c>
      <c r="E54" s="919">
        <v>2</v>
      </c>
      <c r="F54" s="904"/>
      <c r="G54" s="911"/>
      <c r="H54" s="906"/>
      <c r="I54" s="906"/>
      <c r="J54" s="906"/>
      <c r="K54" s="692"/>
      <c r="L54" s="846"/>
      <c r="M54" s="843"/>
      <c r="N54" s="843"/>
      <c r="O54" s="843"/>
      <c r="P54" s="692"/>
    </row>
    <row r="55" spans="1:16" s="30" customFormat="1" ht="20.399999999999999">
      <c r="A55" s="900">
        <f>IF(COUNTBLANK(E55)=1,"",COUNTA(E$13:$E55))</f>
        <v>42</v>
      </c>
      <c r="B55" s="925"/>
      <c r="C55" s="922" t="s">
        <v>2280</v>
      </c>
      <c r="D55" s="921" t="s">
        <v>103</v>
      </c>
      <c r="E55" s="919">
        <v>1</v>
      </c>
      <c r="F55" s="904"/>
      <c r="G55" s="911"/>
      <c r="H55" s="906"/>
      <c r="I55" s="906"/>
      <c r="J55" s="906"/>
      <c r="K55" s="692"/>
      <c r="L55" s="846"/>
      <c r="M55" s="843"/>
      <c r="N55" s="843"/>
      <c r="O55" s="843"/>
      <c r="P55" s="692"/>
    </row>
    <row r="56" spans="1:16" s="30" customFormat="1" ht="51">
      <c r="A56" s="900">
        <f>IF(COUNTBLANK(E56)=1,"",COUNTA(E$13:$E56))</f>
        <v>43</v>
      </c>
      <c r="B56" s="925"/>
      <c r="C56" s="922" t="s">
        <v>2281</v>
      </c>
      <c r="D56" s="921" t="s">
        <v>103</v>
      </c>
      <c r="E56" s="919">
        <v>1</v>
      </c>
      <c r="F56" s="904"/>
      <c r="G56" s="911"/>
      <c r="H56" s="906"/>
      <c r="I56" s="906"/>
      <c r="J56" s="906"/>
      <c r="K56" s="692"/>
      <c r="L56" s="846"/>
      <c r="M56" s="843"/>
      <c r="N56" s="843"/>
      <c r="O56" s="843"/>
      <c r="P56" s="692"/>
    </row>
    <row r="57" spans="1:16" s="30" customFormat="1" ht="20.399999999999999">
      <c r="A57" s="900">
        <f>IF(COUNTBLANK(E57)=1,"",COUNTA(E$13:$E57))</f>
        <v>44</v>
      </c>
      <c r="B57" s="925"/>
      <c r="C57" s="922" t="s">
        <v>3662</v>
      </c>
      <c r="D57" s="921" t="s">
        <v>103</v>
      </c>
      <c r="E57" s="919">
        <v>2</v>
      </c>
      <c r="F57" s="904"/>
      <c r="G57" s="911"/>
      <c r="H57" s="906"/>
      <c r="I57" s="906"/>
      <c r="J57" s="906"/>
      <c r="K57" s="692"/>
      <c r="L57" s="846"/>
      <c r="M57" s="843"/>
      <c r="N57" s="843"/>
      <c r="O57" s="843"/>
      <c r="P57" s="692"/>
    </row>
    <row r="58" spans="1:16" s="30" customFormat="1" ht="51">
      <c r="A58" s="900">
        <f>IF(COUNTBLANK(E58)=1,"",COUNTA(E$13:$E58))</f>
        <v>45</v>
      </c>
      <c r="B58" s="925"/>
      <c r="C58" s="922" t="s">
        <v>2282</v>
      </c>
      <c r="D58" s="921" t="s">
        <v>103</v>
      </c>
      <c r="E58" s="919">
        <v>1</v>
      </c>
      <c r="F58" s="904"/>
      <c r="G58" s="911"/>
      <c r="H58" s="906"/>
      <c r="I58" s="906"/>
      <c r="J58" s="906"/>
      <c r="K58" s="692"/>
      <c r="L58" s="846"/>
      <c r="M58" s="843"/>
      <c r="N58" s="843"/>
      <c r="O58" s="843"/>
      <c r="P58" s="692"/>
    </row>
    <row r="59" spans="1:16" s="30" customFormat="1" ht="51">
      <c r="A59" s="900">
        <f>IF(COUNTBLANK(E59)=1,"",COUNTA(E$13:$E59))</f>
        <v>46</v>
      </c>
      <c r="B59" s="925"/>
      <c r="C59" s="922" t="s">
        <v>2283</v>
      </c>
      <c r="D59" s="921" t="s">
        <v>103</v>
      </c>
      <c r="E59" s="919">
        <v>3</v>
      </c>
      <c r="F59" s="904"/>
      <c r="G59" s="911"/>
      <c r="H59" s="906"/>
      <c r="I59" s="906"/>
      <c r="J59" s="906"/>
      <c r="K59" s="692"/>
      <c r="L59" s="846"/>
      <c r="M59" s="843"/>
      <c r="N59" s="843"/>
      <c r="O59" s="843"/>
      <c r="P59" s="692"/>
    </row>
    <row r="60" spans="1:16" s="30" customFormat="1" ht="51">
      <c r="A60" s="900">
        <f>IF(COUNTBLANK(E60)=1,"",COUNTA(E$13:$E60))</f>
        <v>47</v>
      </c>
      <c r="B60" s="925"/>
      <c r="C60" s="922" t="s">
        <v>2284</v>
      </c>
      <c r="D60" s="921" t="s">
        <v>103</v>
      </c>
      <c r="E60" s="919">
        <v>2</v>
      </c>
      <c r="F60" s="904"/>
      <c r="G60" s="911"/>
      <c r="H60" s="906"/>
      <c r="I60" s="906"/>
      <c r="J60" s="906"/>
      <c r="K60" s="692"/>
      <c r="L60" s="846"/>
      <c r="M60" s="843"/>
      <c r="N60" s="843"/>
      <c r="O60" s="843"/>
      <c r="P60" s="692"/>
    </row>
    <row r="61" spans="1:16" s="30" customFormat="1" ht="20.399999999999999">
      <c r="A61" s="900">
        <f>IF(COUNTBLANK(E61)=1,"",COUNTA(E$13:$E61))</f>
        <v>48</v>
      </c>
      <c r="B61" s="925"/>
      <c r="C61" s="922" t="s">
        <v>376</v>
      </c>
      <c r="D61" s="921" t="s">
        <v>22</v>
      </c>
      <c r="E61" s="919">
        <v>4</v>
      </c>
      <c r="F61" s="904"/>
      <c r="G61" s="911"/>
      <c r="H61" s="906"/>
      <c r="I61" s="906"/>
      <c r="J61" s="906"/>
      <c r="K61" s="692"/>
      <c r="L61" s="846"/>
      <c r="M61" s="843"/>
      <c r="N61" s="843"/>
      <c r="O61" s="843"/>
      <c r="P61" s="692"/>
    </row>
    <row r="62" spans="1:16" s="30" customFormat="1" ht="20.399999999999999">
      <c r="A62" s="900">
        <f>IF(COUNTBLANK(E62)=1,"",COUNTA(E$13:$E62))</f>
        <v>49</v>
      </c>
      <c r="B62" s="925"/>
      <c r="C62" s="922" t="s">
        <v>378</v>
      </c>
      <c r="D62" s="921" t="s">
        <v>22</v>
      </c>
      <c r="E62" s="919">
        <v>65</v>
      </c>
      <c r="F62" s="904"/>
      <c r="G62" s="911"/>
      <c r="H62" s="906"/>
      <c r="I62" s="906"/>
      <c r="J62" s="906"/>
      <c r="K62" s="692"/>
      <c r="L62" s="846"/>
      <c r="M62" s="843"/>
      <c r="N62" s="843"/>
      <c r="O62" s="843"/>
      <c r="P62" s="692"/>
    </row>
    <row r="63" spans="1:16" s="30" customFormat="1" ht="20.399999999999999">
      <c r="A63" s="900">
        <f>IF(COUNTBLANK(E63)=1,"",COUNTA(E$13:$E63))</f>
        <v>50</v>
      </c>
      <c r="B63" s="925"/>
      <c r="C63" s="922" t="s">
        <v>379</v>
      </c>
      <c r="D63" s="921" t="s">
        <v>22</v>
      </c>
      <c r="E63" s="919">
        <v>74</v>
      </c>
      <c r="F63" s="904"/>
      <c r="G63" s="911"/>
      <c r="H63" s="906"/>
      <c r="I63" s="906"/>
      <c r="J63" s="906"/>
      <c r="K63" s="692"/>
      <c r="L63" s="846"/>
      <c r="M63" s="843"/>
      <c r="N63" s="843"/>
      <c r="O63" s="843"/>
      <c r="P63" s="692"/>
    </row>
    <row r="64" spans="1:16" s="30" customFormat="1" ht="20.399999999999999">
      <c r="A64" s="900">
        <f>IF(COUNTBLANK(E64)=1,"",COUNTA(E$13:$E64))</f>
        <v>51</v>
      </c>
      <c r="B64" s="925"/>
      <c r="C64" s="922" t="s">
        <v>380</v>
      </c>
      <c r="D64" s="921" t="s">
        <v>22</v>
      </c>
      <c r="E64" s="919">
        <v>2</v>
      </c>
      <c r="F64" s="904"/>
      <c r="G64" s="911"/>
      <c r="H64" s="906"/>
      <c r="I64" s="906"/>
      <c r="J64" s="906"/>
      <c r="K64" s="692"/>
      <c r="L64" s="846"/>
      <c r="M64" s="843"/>
      <c r="N64" s="843"/>
      <c r="O64" s="843"/>
      <c r="P64" s="692"/>
    </row>
    <row r="65" spans="1:16" s="30" customFormat="1" ht="20.399999999999999">
      <c r="A65" s="900">
        <f>IF(COUNTBLANK(E65)=1,"",COUNTA(E$13:$E65))</f>
        <v>52</v>
      </c>
      <c r="B65" s="925"/>
      <c r="C65" s="922" t="s">
        <v>381</v>
      </c>
      <c r="D65" s="921" t="s">
        <v>22</v>
      </c>
      <c r="E65" s="919">
        <v>20</v>
      </c>
      <c r="F65" s="904"/>
      <c r="G65" s="911"/>
      <c r="H65" s="906"/>
      <c r="I65" s="906"/>
      <c r="J65" s="906"/>
      <c r="K65" s="692"/>
      <c r="L65" s="846"/>
      <c r="M65" s="843"/>
      <c r="N65" s="843"/>
      <c r="O65" s="843"/>
      <c r="P65" s="692"/>
    </row>
    <row r="66" spans="1:16" s="30" customFormat="1" ht="20.399999999999999">
      <c r="A66" s="900">
        <f>IF(COUNTBLANK(E66)=1,"",COUNTA(E$13:$E66))</f>
        <v>53</v>
      </c>
      <c r="B66" s="925"/>
      <c r="C66" s="922" t="s">
        <v>764</v>
      </c>
      <c r="D66" s="921" t="s">
        <v>22</v>
      </c>
      <c r="E66" s="919">
        <v>20</v>
      </c>
      <c r="F66" s="904"/>
      <c r="G66" s="911"/>
      <c r="H66" s="906"/>
      <c r="I66" s="906"/>
      <c r="J66" s="906"/>
      <c r="K66" s="692"/>
      <c r="L66" s="846"/>
      <c r="M66" s="843"/>
      <c r="N66" s="843"/>
      <c r="O66" s="843"/>
      <c r="P66" s="692"/>
    </row>
    <row r="67" spans="1:16" s="30" customFormat="1" ht="20.399999999999999">
      <c r="A67" s="900">
        <f>IF(COUNTBLANK(E67)=1,"",COUNTA(E$13:$E67))</f>
        <v>54</v>
      </c>
      <c r="B67" s="925"/>
      <c r="C67" s="922" t="s">
        <v>2285</v>
      </c>
      <c r="D67" s="921" t="s">
        <v>22</v>
      </c>
      <c r="E67" s="919">
        <v>57</v>
      </c>
      <c r="F67" s="904"/>
      <c r="G67" s="911"/>
      <c r="H67" s="906"/>
      <c r="I67" s="906"/>
      <c r="J67" s="906"/>
      <c r="K67" s="692"/>
      <c r="L67" s="846"/>
      <c r="M67" s="843"/>
      <c r="N67" s="843"/>
      <c r="O67" s="843"/>
      <c r="P67" s="692"/>
    </row>
    <row r="68" spans="1:16" s="30" customFormat="1" ht="20.399999999999999">
      <c r="A68" s="900">
        <f>IF(COUNTBLANK(E68)=1,"",COUNTA(E$13:$E68))</f>
        <v>55</v>
      </c>
      <c r="B68" s="925"/>
      <c r="C68" s="922" t="s">
        <v>2286</v>
      </c>
      <c r="D68" s="921" t="s">
        <v>22</v>
      </c>
      <c r="E68" s="919">
        <v>87</v>
      </c>
      <c r="F68" s="904"/>
      <c r="G68" s="911"/>
      <c r="H68" s="906"/>
      <c r="I68" s="906"/>
      <c r="J68" s="906"/>
      <c r="K68" s="692"/>
      <c r="L68" s="846"/>
      <c r="M68" s="843"/>
      <c r="N68" s="843"/>
      <c r="O68" s="843"/>
      <c r="P68" s="692"/>
    </row>
    <row r="69" spans="1:16" s="30" customFormat="1" ht="20.399999999999999">
      <c r="A69" s="900">
        <f>IF(COUNTBLANK(E69)=1,"",COUNTA(E$13:$E69))</f>
        <v>56</v>
      </c>
      <c r="B69" s="925"/>
      <c r="C69" s="922" t="s">
        <v>2287</v>
      </c>
      <c r="D69" s="921" t="s">
        <v>22</v>
      </c>
      <c r="E69" s="919">
        <v>4</v>
      </c>
      <c r="F69" s="904"/>
      <c r="G69" s="911"/>
      <c r="H69" s="906"/>
      <c r="I69" s="906"/>
      <c r="J69" s="906"/>
      <c r="K69" s="692"/>
      <c r="L69" s="846"/>
      <c r="M69" s="843"/>
      <c r="N69" s="843"/>
      <c r="O69" s="843"/>
      <c r="P69" s="692"/>
    </row>
    <row r="70" spans="1:16" s="30" customFormat="1" ht="20.399999999999999">
      <c r="A70" s="900">
        <f>IF(COUNTBLANK(E70)=1,"",COUNTA(E$13:$E70))</f>
        <v>57</v>
      </c>
      <c r="B70" s="925"/>
      <c r="C70" s="922" t="s">
        <v>2288</v>
      </c>
      <c r="D70" s="921" t="s">
        <v>22</v>
      </c>
      <c r="E70" s="919">
        <v>6</v>
      </c>
      <c r="F70" s="904"/>
      <c r="G70" s="911"/>
      <c r="H70" s="906"/>
      <c r="I70" s="906"/>
      <c r="J70" s="906"/>
      <c r="K70" s="692"/>
      <c r="L70" s="846"/>
      <c r="M70" s="843"/>
      <c r="N70" s="843"/>
      <c r="O70" s="843"/>
      <c r="P70" s="692"/>
    </row>
    <row r="71" spans="1:16" s="30" customFormat="1" ht="20.399999999999999">
      <c r="A71" s="900">
        <f>IF(COUNTBLANK(E71)=1,"",COUNTA(E$13:$E71))</f>
        <v>58</v>
      </c>
      <c r="B71" s="925"/>
      <c r="C71" s="922" t="s">
        <v>2289</v>
      </c>
      <c r="D71" s="921" t="s">
        <v>22</v>
      </c>
      <c r="E71" s="919">
        <v>58</v>
      </c>
      <c r="F71" s="904"/>
      <c r="G71" s="911"/>
      <c r="H71" s="906"/>
      <c r="I71" s="906"/>
      <c r="J71" s="906"/>
      <c r="K71" s="692"/>
      <c r="L71" s="846"/>
      <c r="M71" s="843"/>
      <c r="N71" s="843"/>
      <c r="O71" s="843"/>
      <c r="P71" s="692"/>
    </row>
    <row r="72" spans="1:16" s="30" customFormat="1" ht="20.399999999999999">
      <c r="A72" s="900">
        <f>IF(COUNTBLANK(E72)=1,"",COUNTA(E$13:$E72))</f>
        <v>59</v>
      </c>
      <c r="B72" s="925"/>
      <c r="C72" s="922" t="s">
        <v>2290</v>
      </c>
      <c r="D72" s="921" t="s">
        <v>22</v>
      </c>
      <c r="E72" s="919">
        <v>88</v>
      </c>
      <c r="F72" s="904"/>
      <c r="G72" s="911"/>
      <c r="H72" s="906"/>
      <c r="I72" s="906"/>
      <c r="J72" s="906"/>
      <c r="K72" s="692"/>
      <c r="L72" s="846"/>
      <c r="M72" s="843"/>
      <c r="N72" s="843"/>
      <c r="O72" s="843"/>
      <c r="P72" s="692"/>
    </row>
    <row r="73" spans="1:16" s="30" customFormat="1" ht="20.399999999999999">
      <c r="A73" s="900">
        <f>IF(COUNTBLANK(E73)=1,"",COUNTA(E$13:$E73))</f>
        <v>60</v>
      </c>
      <c r="B73" s="925"/>
      <c r="C73" s="922" t="s">
        <v>2291</v>
      </c>
      <c r="D73" s="921" t="s">
        <v>22</v>
      </c>
      <c r="E73" s="919">
        <v>4</v>
      </c>
      <c r="F73" s="904"/>
      <c r="G73" s="911"/>
      <c r="H73" s="906"/>
      <c r="I73" s="906"/>
      <c r="J73" s="906"/>
      <c r="K73" s="692"/>
      <c r="L73" s="846"/>
      <c r="M73" s="843"/>
      <c r="N73" s="843"/>
      <c r="O73" s="843"/>
      <c r="P73" s="692"/>
    </row>
    <row r="74" spans="1:16" s="30" customFormat="1" ht="30.6">
      <c r="A74" s="900">
        <f>IF(COUNTBLANK(E74)=1,"",COUNTA(E$13:$E74))</f>
        <v>61</v>
      </c>
      <c r="B74" s="925"/>
      <c r="C74" s="922" t="s">
        <v>2292</v>
      </c>
      <c r="D74" s="921" t="s">
        <v>22</v>
      </c>
      <c r="E74" s="919">
        <v>4</v>
      </c>
      <c r="F74" s="904"/>
      <c r="G74" s="911"/>
      <c r="H74" s="906"/>
      <c r="I74" s="906"/>
      <c r="J74" s="906"/>
      <c r="K74" s="692"/>
      <c r="L74" s="846"/>
      <c r="M74" s="843"/>
      <c r="N74" s="843"/>
      <c r="O74" s="843"/>
      <c r="P74" s="692"/>
    </row>
    <row r="75" spans="1:16" s="30" customFormat="1">
      <c r="A75" s="900">
        <f>IF(COUNTBLANK(E75)=1,"",COUNTA(E$13:$E75))</f>
        <v>62</v>
      </c>
      <c r="B75" s="925"/>
      <c r="C75" s="922" t="s">
        <v>383</v>
      </c>
      <c r="D75" s="921" t="s">
        <v>22</v>
      </c>
      <c r="E75" s="919">
        <v>10</v>
      </c>
      <c r="F75" s="904"/>
      <c r="G75" s="911"/>
      <c r="H75" s="906"/>
      <c r="I75" s="906"/>
      <c r="J75" s="906"/>
      <c r="K75" s="692"/>
      <c r="L75" s="846"/>
      <c r="M75" s="843"/>
      <c r="N75" s="843"/>
      <c r="O75" s="843"/>
      <c r="P75" s="692"/>
    </row>
    <row r="76" spans="1:16" s="30" customFormat="1">
      <c r="A76" s="900">
        <f>IF(COUNTBLANK(E76)=1,"",COUNTA(E$13:$E76))</f>
        <v>63</v>
      </c>
      <c r="B76" s="925"/>
      <c r="C76" s="922" t="s">
        <v>384</v>
      </c>
      <c r="D76" s="921" t="s">
        <v>22</v>
      </c>
      <c r="E76" s="919">
        <v>10</v>
      </c>
      <c r="F76" s="904"/>
      <c r="G76" s="911"/>
      <c r="H76" s="906"/>
      <c r="I76" s="906"/>
      <c r="J76" s="906"/>
      <c r="K76" s="692"/>
      <c r="L76" s="846"/>
      <c r="M76" s="843"/>
      <c r="N76" s="843"/>
      <c r="O76" s="843"/>
      <c r="P76" s="692"/>
    </row>
    <row r="77" spans="1:16" s="30" customFormat="1" ht="51">
      <c r="A77" s="900">
        <f>IF(COUNTBLANK(E77)=1,"",COUNTA(E$13:$E77))</f>
        <v>64</v>
      </c>
      <c r="B77" s="925"/>
      <c r="C77" s="922" t="s">
        <v>3663</v>
      </c>
      <c r="D77" s="921" t="s">
        <v>103</v>
      </c>
      <c r="E77" s="919">
        <v>9</v>
      </c>
      <c r="F77" s="904"/>
      <c r="G77" s="911"/>
      <c r="H77" s="906"/>
      <c r="I77" s="906"/>
      <c r="J77" s="906"/>
      <c r="K77" s="692"/>
      <c r="L77" s="846"/>
      <c r="M77" s="843"/>
      <c r="N77" s="843"/>
      <c r="O77" s="843"/>
      <c r="P77" s="692"/>
    </row>
    <row r="78" spans="1:16" s="30" customFormat="1" ht="51">
      <c r="A78" s="900">
        <f>IF(COUNTBLANK(E78)=1,"",COUNTA(E$13:$E78))</f>
        <v>65</v>
      </c>
      <c r="B78" s="925"/>
      <c r="C78" s="922" t="s">
        <v>3664</v>
      </c>
      <c r="D78" s="921" t="s">
        <v>103</v>
      </c>
      <c r="E78" s="919">
        <v>73</v>
      </c>
      <c r="F78" s="904"/>
      <c r="G78" s="911"/>
      <c r="H78" s="906"/>
      <c r="I78" s="906"/>
      <c r="J78" s="906"/>
      <c r="K78" s="692"/>
      <c r="L78" s="846"/>
      <c r="M78" s="843"/>
      <c r="N78" s="843"/>
      <c r="O78" s="843"/>
      <c r="P78" s="692"/>
    </row>
    <row r="79" spans="1:16" s="30" customFormat="1" ht="51">
      <c r="A79" s="900">
        <f>IF(COUNTBLANK(E79)=1,"",COUNTA(E$13:$E79))</f>
        <v>66</v>
      </c>
      <c r="B79" s="925"/>
      <c r="C79" s="922" t="s">
        <v>3665</v>
      </c>
      <c r="D79" s="921" t="s">
        <v>103</v>
      </c>
      <c r="E79" s="919">
        <v>2</v>
      </c>
      <c r="F79" s="904"/>
      <c r="G79" s="911"/>
      <c r="H79" s="906"/>
      <c r="I79" s="906"/>
      <c r="J79" s="906"/>
      <c r="K79" s="692"/>
      <c r="L79" s="846"/>
      <c r="M79" s="843"/>
      <c r="N79" s="843"/>
      <c r="O79" s="843"/>
      <c r="P79" s="692"/>
    </row>
    <row r="80" spans="1:16" s="30" customFormat="1" ht="51">
      <c r="A80" s="900">
        <f>IF(COUNTBLANK(E80)=1,"",COUNTA(E$13:$E80))</f>
        <v>67</v>
      </c>
      <c r="B80" s="925"/>
      <c r="C80" s="922" t="s">
        <v>3666</v>
      </c>
      <c r="D80" s="921" t="s">
        <v>103</v>
      </c>
      <c r="E80" s="919">
        <v>2</v>
      </c>
      <c r="F80" s="904"/>
      <c r="G80" s="911"/>
      <c r="H80" s="906"/>
      <c r="I80" s="906"/>
      <c r="J80" s="906"/>
      <c r="K80" s="692"/>
      <c r="L80" s="846"/>
      <c r="M80" s="843"/>
      <c r="N80" s="843"/>
      <c r="O80" s="843"/>
      <c r="P80" s="692"/>
    </row>
    <row r="81" spans="1:16" s="30" customFormat="1" ht="51">
      <c r="A81" s="900">
        <f>IF(COUNTBLANK(E81)=1,"",COUNTA(E$13:$E81))</f>
        <v>68</v>
      </c>
      <c r="B81" s="925"/>
      <c r="C81" s="922" t="s">
        <v>3636</v>
      </c>
      <c r="D81" s="921" t="s">
        <v>103</v>
      </c>
      <c r="E81" s="919">
        <v>9</v>
      </c>
      <c r="F81" s="904"/>
      <c r="G81" s="911"/>
      <c r="H81" s="906"/>
      <c r="I81" s="906"/>
      <c r="J81" s="906"/>
      <c r="K81" s="692"/>
      <c r="L81" s="846"/>
      <c r="M81" s="843"/>
      <c r="N81" s="843"/>
      <c r="O81" s="843"/>
      <c r="P81" s="692"/>
    </row>
    <row r="82" spans="1:16" s="30" customFormat="1" ht="20.399999999999999">
      <c r="A82" s="900">
        <f>IF(COUNTBLANK(E82)=1,"",COUNTA(E$13:$E82))</f>
        <v>69</v>
      </c>
      <c r="B82" s="925"/>
      <c r="C82" s="922" t="s">
        <v>2293</v>
      </c>
      <c r="D82" s="921" t="s">
        <v>103</v>
      </c>
      <c r="E82" s="682">
        <v>6</v>
      </c>
      <c r="F82" s="904"/>
      <c r="G82" s="911"/>
      <c r="H82" s="906"/>
      <c r="I82" s="906"/>
      <c r="J82" s="906"/>
      <c r="K82" s="692"/>
      <c r="L82" s="846"/>
      <c r="M82" s="843"/>
      <c r="N82" s="843"/>
      <c r="O82" s="843"/>
      <c r="P82" s="692"/>
    </row>
    <row r="83" spans="1:16" s="30" customFormat="1" ht="20.399999999999999">
      <c r="A83" s="900">
        <f>IF(COUNTBLANK(E83)=1,"",COUNTA(E$13:$E83))</f>
        <v>70</v>
      </c>
      <c r="B83" s="925"/>
      <c r="C83" s="922" t="s">
        <v>2294</v>
      </c>
      <c r="D83" s="921" t="s">
        <v>103</v>
      </c>
      <c r="E83" s="682">
        <v>7</v>
      </c>
      <c r="F83" s="904"/>
      <c r="G83" s="911"/>
      <c r="H83" s="906"/>
      <c r="I83" s="906"/>
      <c r="J83" s="906"/>
      <c r="K83" s="692"/>
      <c r="L83" s="846"/>
      <c r="M83" s="843"/>
      <c r="N83" s="843"/>
      <c r="O83" s="843"/>
      <c r="P83" s="692"/>
    </row>
    <row r="84" spans="1:16" s="30" customFormat="1" ht="20.399999999999999">
      <c r="A84" s="900">
        <f>IF(COUNTBLANK(E84)=1,"",COUNTA(E$13:$E84))</f>
        <v>71</v>
      </c>
      <c r="B84" s="925"/>
      <c r="C84" s="922" t="s">
        <v>2295</v>
      </c>
      <c r="D84" s="921" t="s">
        <v>103</v>
      </c>
      <c r="E84" s="682">
        <v>9</v>
      </c>
      <c r="F84" s="904"/>
      <c r="G84" s="911"/>
      <c r="H84" s="906"/>
      <c r="I84" s="906"/>
      <c r="J84" s="906"/>
      <c r="K84" s="692"/>
      <c r="L84" s="846"/>
      <c r="M84" s="843"/>
      <c r="N84" s="843"/>
      <c r="O84" s="843"/>
      <c r="P84" s="692"/>
    </row>
    <row r="85" spans="1:16" s="30" customFormat="1" ht="20.399999999999999">
      <c r="A85" s="900">
        <f>IF(COUNTBLANK(E85)=1,"",COUNTA(E$13:$E85))</f>
        <v>72</v>
      </c>
      <c r="B85" s="925"/>
      <c r="C85" s="922" t="s">
        <v>2296</v>
      </c>
      <c r="D85" s="921" t="s">
        <v>103</v>
      </c>
      <c r="E85" s="682">
        <v>1</v>
      </c>
      <c r="F85" s="904"/>
      <c r="G85" s="911"/>
      <c r="H85" s="906"/>
      <c r="I85" s="906"/>
      <c r="J85" s="906"/>
      <c r="K85" s="692"/>
      <c r="L85" s="846"/>
      <c r="M85" s="843"/>
      <c r="N85" s="843"/>
      <c r="O85" s="843"/>
      <c r="P85" s="692"/>
    </row>
    <row r="86" spans="1:16" s="30" customFormat="1" ht="30.6">
      <c r="A86" s="900">
        <f>IF(COUNTBLANK(E86)=1,"",COUNTA(E$13:$E86))</f>
        <v>73</v>
      </c>
      <c r="B86" s="925"/>
      <c r="C86" s="922" t="s">
        <v>2297</v>
      </c>
      <c r="D86" s="921" t="s">
        <v>22</v>
      </c>
      <c r="E86" s="682">
        <v>14</v>
      </c>
      <c r="F86" s="904"/>
      <c r="G86" s="911"/>
      <c r="H86" s="906"/>
      <c r="I86" s="906"/>
      <c r="J86" s="906"/>
      <c r="K86" s="692"/>
      <c r="L86" s="846"/>
      <c r="M86" s="843"/>
      <c r="N86" s="843"/>
      <c r="O86" s="843"/>
      <c r="P86" s="692"/>
    </row>
    <row r="87" spans="1:16" s="30" customFormat="1" ht="20.399999999999999">
      <c r="A87" s="900">
        <f>IF(COUNTBLANK(E87)=1,"",COUNTA(E$13:$E87))</f>
        <v>74</v>
      </c>
      <c r="B87" s="925"/>
      <c r="C87" s="922" t="s">
        <v>2298</v>
      </c>
      <c r="D87" s="921" t="s">
        <v>22</v>
      </c>
      <c r="E87" s="1516">
        <v>81</v>
      </c>
      <c r="F87" s="904"/>
      <c r="G87" s="911"/>
      <c r="H87" s="906"/>
      <c r="I87" s="906"/>
      <c r="J87" s="906"/>
      <c r="K87" s="692"/>
      <c r="L87" s="846"/>
      <c r="M87" s="843"/>
      <c r="N87" s="843"/>
      <c r="O87" s="843"/>
      <c r="P87" s="692"/>
    </row>
    <row r="88" spans="1:16" s="30" customFormat="1" ht="20.399999999999999">
      <c r="A88" s="900">
        <f>IF(COUNTBLANK(E88)=1,"",COUNTA(E$13:$E88))</f>
        <v>75</v>
      </c>
      <c r="B88" s="925"/>
      <c r="C88" s="922" t="s">
        <v>819</v>
      </c>
      <c r="D88" s="921" t="s">
        <v>22</v>
      </c>
      <c r="E88" s="682">
        <v>30</v>
      </c>
      <c r="F88" s="850"/>
      <c r="G88" s="911"/>
      <c r="H88" s="496"/>
      <c r="I88" s="496"/>
      <c r="J88" s="496"/>
      <c r="K88" s="841"/>
      <c r="L88" s="321"/>
      <c r="M88" s="496"/>
      <c r="N88" s="496"/>
      <c r="O88" s="496"/>
      <c r="P88" s="841"/>
    </row>
    <row r="89" spans="1:16" s="30" customFormat="1" ht="20.399999999999999">
      <c r="A89" s="900">
        <f>IF(COUNTBLANK(E89)=1,"",COUNTA(E$13:$E89))</f>
        <v>76</v>
      </c>
      <c r="B89" s="925"/>
      <c r="C89" s="922" t="s">
        <v>392</v>
      </c>
      <c r="D89" s="921" t="s">
        <v>22</v>
      </c>
      <c r="E89" s="682">
        <v>10</v>
      </c>
      <c r="F89" s="850"/>
      <c r="G89" s="911"/>
      <c r="H89" s="496"/>
      <c r="I89" s="496"/>
      <c r="J89" s="496"/>
      <c r="K89" s="841"/>
      <c r="L89" s="321"/>
      <c r="M89" s="496"/>
      <c r="N89" s="496"/>
      <c r="O89" s="496"/>
      <c r="P89" s="841"/>
    </row>
    <row r="90" spans="1:16" s="30" customFormat="1" ht="20.399999999999999">
      <c r="A90" s="900">
        <f>IF(COUNTBLANK(E90)=1,"",COUNTA(E$13:$E90))</f>
        <v>77</v>
      </c>
      <c r="B90" s="925"/>
      <c r="C90" s="922" t="s">
        <v>820</v>
      </c>
      <c r="D90" s="921" t="s">
        <v>22</v>
      </c>
      <c r="E90" s="682">
        <v>43</v>
      </c>
      <c r="F90" s="850"/>
      <c r="G90" s="911"/>
      <c r="H90" s="496"/>
      <c r="I90" s="496"/>
      <c r="J90" s="496"/>
      <c r="K90" s="841"/>
      <c r="L90" s="321"/>
      <c r="M90" s="496"/>
      <c r="N90" s="496"/>
      <c r="O90" s="496"/>
      <c r="P90" s="841"/>
    </row>
    <row r="91" spans="1:16" s="30" customFormat="1" ht="20.399999999999999">
      <c r="A91" s="900">
        <f>IF(COUNTBLANK(E91)=1,"",COUNTA(E$13:$E91))</f>
        <v>78</v>
      </c>
      <c r="B91" s="925"/>
      <c r="C91" s="922" t="s">
        <v>821</v>
      </c>
      <c r="D91" s="921" t="s">
        <v>22</v>
      </c>
      <c r="E91" s="682">
        <v>2</v>
      </c>
      <c r="F91" s="850"/>
      <c r="G91" s="911"/>
      <c r="H91" s="496"/>
      <c r="I91" s="496"/>
      <c r="J91" s="496"/>
      <c r="K91" s="841"/>
      <c r="L91" s="321"/>
      <c r="M91" s="496"/>
      <c r="N91" s="496"/>
      <c r="O91" s="496"/>
      <c r="P91" s="841"/>
    </row>
    <row r="92" spans="1:16" s="30" customFormat="1" ht="20.399999999999999">
      <c r="A92" s="900">
        <f>IF(COUNTBLANK(E92)=1,"",COUNTA(E$13:$E92))</f>
        <v>79</v>
      </c>
      <c r="B92" s="925"/>
      <c r="C92" s="922" t="s">
        <v>822</v>
      </c>
      <c r="D92" s="921" t="s">
        <v>22</v>
      </c>
      <c r="E92" s="682">
        <v>3</v>
      </c>
      <c r="F92" s="850"/>
      <c r="G92" s="911"/>
      <c r="H92" s="496"/>
      <c r="I92" s="496"/>
      <c r="J92" s="496"/>
      <c r="K92" s="841"/>
      <c r="L92" s="321"/>
      <c r="M92" s="496"/>
      <c r="N92" s="496"/>
      <c r="O92" s="496"/>
      <c r="P92" s="841"/>
    </row>
    <row r="93" spans="1:16" s="30" customFormat="1" ht="20.399999999999999">
      <c r="A93" s="900">
        <f>IF(COUNTBLANK(E93)=1,"",COUNTA(E$13:$E93))</f>
        <v>80</v>
      </c>
      <c r="B93" s="925"/>
      <c r="C93" s="922" t="s">
        <v>823</v>
      </c>
      <c r="D93" s="921" t="s">
        <v>22</v>
      </c>
      <c r="E93" s="682">
        <v>4</v>
      </c>
      <c r="F93" s="850"/>
      <c r="G93" s="911"/>
      <c r="H93" s="496"/>
      <c r="I93" s="496"/>
      <c r="J93" s="496"/>
      <c r="K93" s="841"/>
      <c r="L93" s="321"/>
      <c r="M93" s="496"/>
      <c r="N93" s="496"/>
      <c r="O93" s="496"/>
      <c r="P93" s="841"/>
    </row>
    <row r="94" spans="1:16" s="30" customFormat="1" ht="20.399999999999999">
      <c r="A94" s="900">
        <f>IF(COUNTBLANK(E94)=1,"",COUNTA(E$13:$E94))</f>
        <v>81</v>
      </c>
      <c r="B94" s="925"/>
      <c r="C94" s="922" t="s">
        <v>824</v>
      </c>
      <c r="D94" s="921" t="s">
        <v>22</v>
      </c>
      <c r="E94" s="682">
        <v>4</v>
      </c>
      <c r="F94" s="850"/>
      <c r="G94" s="911"/>
      <c r="H94" s="496"/>
      <c r="I94" s="496"/>
      <c r="J94" s="496"/>
      <c r="K94" s="841"/>
      <c r="L94" s="321"/>
      <c r="M94" s="496"/>
      <c r="N94" s="496"/>
      <c r="O94" s="496"/>
      <c r="P94" s="841"/>
    </row>
    <row r="95" spans="1:16" s="30" customFormat="1" ht="20.399999999999999">
      <c r="A95" s="900">
        <f>IF(COUNTBLANK(E95)=1,"",COUNTA(E$13:$E95))</f>
        <v>82</v>
      </c>
      <c r="B95" s="925"/>
      <c r="C95" s="922" t="s">
        <v>825</v>
      </c>
      <c r="D95" s="921" t="s">
        <v>22</v>
      </c>
      <c r="E95" s="682">
        <v>44</v>
      </c>
      <c r="F95" s="850"/>
      <c r="G95" s="911"/>
      <c r="H95" s="496"/>
      <c r="I95" s="496"/>
      <c r="J95" s="496"/>
      <c r="K95" s="841"/>
      <c r="L95" s="321"/>
      <c r="M95" s="496"/>
      <c r="N95" s="496"/>
      <c r="O95" s="496"/>
      <c r="P95" s="841"/>
    </row>
    <row r="96" spans="1:16" s="30" customFormat="1" ht="20.399999999999999">
      <c r="A96" s="900">
        <f>IF(COUNTBLANK(E96)=1,"",COUNTA(E$13:$E96))</f>
        <v>83</v>
      </c>
      <c r="B96" s="925"/>
      <c r="C96" s="922" t="s">
        <v>826</v>
      </c>
      <c r="D96" s="921" t="s">
        <v>22</v>
      </c>
      <c r="E96" s="682">
        <v>4</v>
      </c>
      <c r="F96" s="850"/>
      <c r="G96" s="911"/>
      <c r="H96" s="496"/>
      <c r="I96" s="496"/>
      <c r="J96" s="496"/>
      <c r="K96" s="841"/>
      <c r="L96" s="321"/>
      <c r="M96" s="496"/>
      <c r="N96" s="496"/>
      <c r="O96" s="496"/>
      <c r="P96" s="841"/>
    </row>
    <row r="97" spans="1:16" s="30" customFormat="1" ht="20.399999999999999">
      <c r="A97" s="900">
        <f>IF(COUNTBLANK(E97)=1,"",COUNTA(E$13:$E97))</f>
        <v>84</v>
      </c>
      <c r="B97" s="925"/>
      <c r="C97" s="922" t="s">
        <v>395</v>
      </c>
      <c r="D97" s="921" t="s">
        <v>22</v>
      </c>
      <c r="E97" s="682">
        <v>35</v>
      </c>
      <c r="F97" s="850"/>
      <c r="G97" s="911"/>
      <c r="H97" s="496"/>
      <c r="I97" s="496"/>
      <c r="J97" s="496"/>
      <c r="K97" s="841"/>
      <c r="L97" s="321"/>
      <c r="M97" s="496"/>
      <c r="N97" s="496"/>
      <c r="O97" s="496"/>
      <c r="P97" s="841"/>
    </row>
    <row r="98" spans="1:16" s="30" customFormat="1" ht="20.399999999999999">
      <c r="A98" s="900">
        <f>IF(COUNTBLANK(E98)=1,"",COUNTA(E$13:$E98))</f>
        <v>85</v>
      </c>
      <c r="B98" s="925"/>
      <c r="C98" s="922" t="s">
        <v>3667</v>
      </c>
      <c r="D98" s="921" t="s">
        <v>22</v>
      </c>
      <c r="E98" s="682">
        <v>2</v>
      </c>
      <c r="F98" s="850"/>
      <c r="G98" s="911"/>
      <c r="H98" s="496"/>
      <c r="I98" s="496"/>
      <c r="J98" s="496"/>
      <c r="K98" s="841"/>
      <c r="L98" s="321"/>
      <c r="M98" s="496"/>
      <c r="N98" s="496"/>
      <c r="O98" s="496"/>
      <c r="P98" s="841"/>
    </row>
    <row r="99" spans="1:16" s="30" customFormat="1" ht="20.399999999999999">
      <c r="A99" s="900">
        <f>IF(COUNTBLANK(E99)=1,"",COUNTA(E$13:$E99))</f>
        <v>86</v>
      </c>
      <c r="B99" s="925"/>
      <c r="C99" s="922" t="s">
        <v>2299</v>
      </c>
      <c r="D99" s="921" t="s">
        <v>22</v>
      </c>
      <c r="E99" s="682">
        <v>5</v>
      </c>
      <c r="F99" s="850"/>
      <c r="G99" s="911"/>
      <c r="H99" s="496"/>
      <c r="I99" s="496"/>
      <c r="J99" s="496"/>
      <c r="K99" s="841"/>
      <c r="L99" s="321"/>
      <c r="M99" s="496"/>
      <c r="N99" s="496"/>
      <c r="O99" s="496"/>
      <c r="P99" s="841"/>
    </row>
    <row r="100" spans="1:16" s="30" customFormat="1" ht="20.399999999999999">
      <c r="A100" s="900">
        <f>IF(COUNTBLANK(E100)=1,"",COUNTA(E$13:$E100))</f>
        <v>87</v>
      </c>
      <c r="B100" s="925"/>
      <c r="C100" s="922" t="s">
        <v>827</v>
      </c>
      <c r="D100" s="921" t="s">
        <v>22</v>
      </c>
      <c r="E100" s="682">
        <v>2</v>
      </c>
      <c r="F100" s="850"/>
      <c r="G100" s="911"/>
      <c r="H100" s="496"/>
      <c r="I100" s="496"/>
      <c r="J100" s="496"/>
      <c r="K100" s="841"/>
      <c r="L100" s="321"/>
      <c r="M100" s="496"/>
      <c r="N100" s="496"/>
      <c r="O100" s="496"/>
      <c r="P100" s="841"/>
    </row>
    <row r="101" spans="1:16" s="30" customFormat="1" ht="20.399999999999999">
      <c r="A101" s="900">
        <f>IF(COUNTBLANK(E101)=1,"",COUNTA(E$13:$E101))</f>
        <v>88</v>
      </c>
      <c r="B101" s="925"/>
      <c r="C101" s="922" t="s">
        <v>396</v>
      </c>
      <c r="D101" s="921" t="s">
        <v>22</v>
      </c>
      <c r="E101" s="682">
        <v>82</v>
      </c>
      <c r="F101" s="850"/>
      <c r="G101" s="911"/>
      <c r="H101" s="496"/>
      <c r="I101" s="496"/>
      <c r="J101" s="496"/>
      <c r="K101" s="841"/>
      <c r="L101" s="321"/>
      <c r="M101" s="496"/>
      <c r="N101" s="496"/>
      <c r="O101" s="496"/>
      <c r="P101" s="841"/>
    </row>
    <row r="102" spans="1:16" s="30" customFormat="1" ht="20.399999999999999">
      <c r="A102" s="900">
        <f>IF(COUNTBLANK(E102)=1,"",COUNTA(E$13:$E102))</f>
        <v>89</v>
      </c>
      <c r="B102" s="925"/>
      <c r="C102" s="922" t="s">
        <v>397</v>
      </c>
      <c r="D102" s="921" t="s">
        <v>22</v>
      </c>
      <c r="E102" s="682">
        <v>7</v>
      </c>
      <c r="F102" s="850"/>
      <c r="G102" s="911"/>
      <c r="H102" s="496"/>
      <c r="I102" s="496"/>
      <c r="J102" s="496"/>
      <c r="K102" s="841"/>
      <c r="L102" s="321"/>
      <c r="M102" s="496"/>
      <c r="N102" s="496"/>
      <c r="O102" s="496"/>
      <c r="P102" s="841"/>
    </row>
    <row r="103" spans="1:16" s="30" customFormat="1" ht="30.6">
      <c r="A103" s="900">
        <f>IF(COUNTBLANK(E103)=1,"",COUNTA(E$13:$E103))</f>
        <v>90</v>
      </c>
      <c r="B103" s="925"/>
      <c r="C103" s="922" t="s">
        <v>3668</v>
      </c>
      <c r="D103" s="921" t="s">
        <v>22</v>
      </c>
      <c r="E103" s="682">
        <v>16</v>
      </c>
      <c r="F103" s="850"/>
      <c r="G103" s="911"/>
      <c r="H103" s="496"/>
      <c r="I103" s="496"/>
      <c r="J103" s="496"/>
      <c r="K103" s="841"/>
      <c r="L103" s="321"/>
      <c r="M103" s="496"/>
      <c r="N103" s="496"/>
      <c r="O103" s="496"/>
      <c r="P103" s="841"/>
    </row>
    <row r="104" spans="1:16" s="30" customFormat="1" ht="30.6">
      <c r="A104" s="900">
        <f>IF(COUNTBLANK(E104)=1,"",COUNTA(E$13:$E104))</f>
        <v>91</v>
      </c>
      <c r="B104" s="925"/>
      <c r="C104" s="922" t="s">
        <v>3669</v>
      </c>
      <c r="D104" s="921" t="s">
        <v>22</v>
      </c>
      <c r="E104" s="682">
        <v>771</v>
      </c>
      <c r="F104" s="850"/>
      <c r="G104" s="911"/>
      <c r="H104" s="496"/>
      <c r="I104" s="496"/>
      <c r="J104" s="496"/>
      <c r="K104" s="841"/>
      <c r="L104" s="321"/>
      <c r="M104" s="496"/>
      <c r="N104" s="496"/>
      <c r="O104" s="496"/>
      <c r="P104" s="841"/>
    </row>
    <row r="105" spans="1:16" s="30" customFormat="1" ht="30.6">
      <c r="A105" s="900">
        <f>IF(COUNTBLANK(E105)=1,"",COUNTA(E$13:$E105))</f>
        <v>92</v>
      </c>
      <c r="B105" s="925"/>
      <c r="C105" s="922" t="s">
        <v>3670</v>
      </c>
      <c r="D105" s="921" t="s">
        <v>22</v>
      </c>
      <c r="E105" s="682">
        <v>2</v>
      </c>
      <c r="F105" s="850"/>
      <c r="G105" s="911"/>
      <c r="H105" s="496"/>
      <c r="I105" s="496"/>
      <c r="J105" s="496"/>
      <c r="K105" s="841"/>
      <c r="L105" s="321"/>
      <c r="M105" s="496"/>
      <c r="N105" s="496"/>
      <c r="O105" s="496"/>
      <c r="P105" s="841"/>
    </row>
    <row r="106" spans="1:16" s="30" customFormat="1" ht="30.6">
      <c r="A106" s="900">
        <f>IF(COUNTBLANK(E106)=1,"",COUNTA(E$13:$E106))</f>
        <v>93</v>
      </c>
      <c r="B106" s="925"/>
      <c r="C106" s="922" t="s">
        <v>3671</v>
      </c>
      <c r="D106" s="921" t="s">
        <v>22</v>
      </c>
      <c r="E106" s="682">
        <v>568</v>
      </c>
      <c r="F106" s="850"/>
      <c r="G106" s="911"/>
      <c r="H106" s="496"/>
      <c r="I106" s="496"/>
      <c r="J106" s="496"/>
      <c r="K106" s="841"/>
      <c r="L106" s="321"/>
      <c r="M106" s="496"/>
      <c r="N106" s="496"/>
      <c r="O106" s="496"/>
      <c r="P106" s="841"/>
    </row>
    <row r="107" spans="1:16" s="30" customFormat="1" ht="30.6">
      <c r="A107" s="900">
        <f>IF(COUNTBLANK(E107)=1,"",COUNTA(E$13:$E107))</f>
        <v>94</v>
      </c>
      <c r="B107" s="925"/>
      <c r="C107" s="922" t="s">
        <v>3672</v>
      </c>
      <c r="D107" s="921" t="s">
        <v>22</v>
      </c>
      <c r="E107" s="682">
        <v>4</v>
      </c>
      <c r="F107" s="850"/>
      <c r="G107" s="911"/>
      <c r="H107" s="496"/>
      <c r="I107" s="496"/>
      <c r="J107" s="496"/>
      <c r="K107" s="841"/>
      <c r="L107" s="321"/>
      <c r="M107" s="496"/>
      <c r="N107" s="496"/>
      <c r="O107" s="496"/>
      <c r="P107" s="841"/>
    </row>
    <row r="108" spans="1:16" s="30" customFormat="1" ht="30.6">
      <c r="A108" s="900">
        <f>IF(COUNTBLANK(E108)=1,"",COUNTA(E$13:$E108))</f>
        <v>95</v>
      </c>
      <c r="B108" s="925"/>
      <c r="C108" s="922" t="s">
        <v>3673</v>
      </c>
      <c r="D108" s="921" t="s">
        <v>22</v>
      </c>
      <c r="E108" s="682">
        <v>727</v>
      </c>
      <c r="F108" s="850"/>
      <c r="G108" s="911"/>
      <c r="H108" s="496"/>
      <c r="I108" s="496"/>
      <c r="J108" s="496"/>
      <c r="K108" s="841"/>
      <c r="L108" s="321"/>
      <c r="M108" s="496"/>
      <c r="N108" s="496"/>
      <c r="O108" s="496"/>
      <c r="P108" s="841"/>
    </row>
    <row r="109" spans="1:16" s="30" customFormat="1" ht="30.6">
      <c r="A109" s="900">
        <f>IF(COUNTBLANK(E109)=1,"",COUNTA(E$13:$E109))</f>
        <v>96</v>
      </c>
      <c r="B109" s="925"/>
      <c r="C109" s="922" t="s">
        <v>3674</v>
      </c>
      <c r="D109" s="921" t="s">
        <v>22</v>
      </c>
      <c r="E109" s="682">
        <v>40</v>
      </c>
      <c r="F109" s="850"/>
      <c r="G109" s="911"/>
      <c r="H109" s="496"/>
      <c r="I109" s="496"/>
      <c r="J109" s="496"/>
      <c r="K109" s="841"/>
      <c r="L109" s="321"/>
      <c r="M109" s="496"/>
      <c r="N109" s="496"/>
      <c r="O109" s="496"/>
      <c r="P109" s="841"/>
    </row>
    <row r="110" spans="1:16" s="30" customFormat="1" ht="30.6">
      <c r="A110" s="900">
        <f>IF(COUNTBLANK(E110)=1,"",COUNTA(E$13:$E110))</f>
        <v>97</v>
      </c>
      <c r="B110" s="925"/>
      <c r="C110" s="922" t="s">
        <v>3675</v>
      </c>
      <c r="D110" s="921" t="s">
        <v>22</v>
      </c>
      <c r="E110" s="682">
        <v>8</v>
      </c>
      <c r="F110" s="850"/>
      <c r="G110" s="911"/>
      <c r="H110" s="496"/>
      <c r="I110" s="496"/>
      <c r="J110" s="496"/>
      <c r="K110" s="841"/>
      <c r="L110" s="321"/>
      <c r="M110" s="496"/>
      <c r="N110" s="496"/>
      <c r="O110" s="496"/>
      <c r="P110" s="841"/>
    </row>
    <row r="111" spans="1:16" s="30" customFormat="1" ht="30.6">
      <c r="A111" s="900">
        <f>IF(COUNTBLANK(E111)=1,"",COUNTA(E$13:$E111))</f>
        <v>98</v>
      </c>
      <c r="B111" s="925"/>
      <c r="C111" s="922" t="s">
        <v>3676</v>
      </c>
      <c r="D111" s="921" t="s">
        <v>22</v>
      </c>
      <c r="E111" s="682">
        <v>50</v>
      </c>
      <c r="F111" s="850"/>
      <c r="G111" s="911"/>
      <c r="H111" s="496"/>
      <c r="I111" s="496"/>
      <c r="J111" s="496"/>
      <c r="K111" s="841"/>
      <c r="L111" s="321"/>
      <c r="M111" s="496"/>
      <c r="N111" s="496"/>
      <c r="O111" s="496"/>
      <c r="P111" s="841"/>
    </row>
    <row r="112" spans="1:16" s="30" customFormat="1" ht="30.6">
      <c r="A112" s="900">
        <f>IF(COUNTBLANK(E112)=1,"",COUNTA(E$13:$E112))</f>
        <v>99</v>
      </c>
      <c r="B112" s="925"/>
      <c r="C112" s="922" t="s">
        <v>3677</v>
      </c>
      <c r="D112" s="921" t="s">
        <v>22</v>
      </c>
      <c r="E112" s="682">
        <v>8</v>
      </c>
      <c r="F112" s="850"/>
      <c r="G112" s="911"/>
      <c r="H112" s="496"/>
      <c r="I112" s="496"/>
      <c r="J112" s="496"/>
      <c r="K112" s="841"/>
      <c r="L112" s="321"/>
      <c r="M112" s="496"/>
      <c r="N112" s="496"/>
      <c r="O112" s="496"/>
      <c r="P112" s="841"/>
    </row>
    <row r="113" spans="1:16" s="30" customFormat="1" ht="30.6">
      <c r="A113" s="900">
        <f>IF(COUNTBLANK(E113)=1,"",COUNTA(E$13:$E113))</f>
        <v>100</v>
      </c>
      <c r="B113" s="925"/>
      <c r="C113" s="922" t="s">
        <v>3678</v>
      </c>
      <c r="D113" s="921" t="s">
        <v>22</v>
      </c>
      <c r="E113" s="682">
        <v>16</v>
      </c>
      <c r="F113" s="850"/>
      <c r="G113" s="911"/>
      <c r="H113" s="496"/>
      <c r="I113" s="496"/>
      <c r="J113" s="496"/>
      <c r="K113" s="841"/>
      <c r="L113" s="321"/>
      <c r="M113" s="496"/>
      <c r="N113" s="496"/>
      <c r="O113" s="496"/>
      <c r="P113" s="841"/>
    </row>
    <row r="114" spans="1:16" s="30" customFormat="1">
      <c r="A114" s="900">
        <f>IF(COUNTBLANK(E114)=1,"",COUNTA(E$13:$E114))</f>
        <v>101</v>
      </c>
      <c r="B114" s="925"/>
      <c r="C114" s="922" t="s">
        <v>828</v>
      </c>
      <c r="D114" s="921" t="s">
        <v>22</v>
      </c>
      <c r="E114" s="682">
        <v>58</v>
      </c>
      <c r="F114" s="850"/>
      <c r="G114" s="911"/>
      <c r="H114" s="496"/>
      <c r="I114" s="496"/>
      <c r="J114" s="496"/>
      <c r="K114" s="841"/>
      <c r="L114" s="321"/>
      <c r="M114" s="496"/>
      <c r="N114" s="496"/>
      <c r="O114" s="496"/>
      <c r="P114" s="841"/>
    </row>
    <row r="115" spans="1:16" s="30" customFormat="1">
      <c r="A115" s="900">
        <f>IF(COUNTBLANK(E115)=1,"",COUNTA(E$13:$E115))</f>
        <v>102</v>
      </c>
      <c r="B115" s="925"/>
      <c r="C115" s="922" t="s">
        <v>2300</v>
      </c>
      <c r="D115" s="921" t="s">
        <v>22</v>
      </c>
      <c r="E115" s="682">
        <v>36</v>
      </c>
      <c r="F115" s="850"/>
      <c r="G115" s="911"/>
      <c r="H115" s="496"/>
      <c r="I115" s="496"/>
      <c r="J115" s="496"/>
      <c r="K115" s="841"/>
      <c r="L115" s="321"/>
      <c r="M115" s="496"/>
      <c r="N115" s="496"/>
      <c r="O115" s="496"/>
      <c r="P115" s="841"/>
    </row>
    <row r="116" spans="1:16" s="30" customFormat="1">
      <c r="A116" s="900">
        <f>IF(COUNTBLANK(E116)=1,"",COUNTA(E$13:$E116))</f>
        <v>103</v>
      </c>
      <c r="B116" s="925"/>
      <c r="C116" s="922" t="s">
        <v>402</v>
      </c>
      <c r="D116" s="921" t="s">
        <v>22</v>
      </c>
      <c r="E116" s="682">
        <v>141</v>
      </c>
      <c r="F116" s="850"/>
      <c r="G116" s="911"/>
      <c r="H116" s="496"/>
      <c r="I116" s="496"/>
      <c r="J116" s="496"/>
      <c r="K116" s="841"/>
      <c r="L116" s="321"/>
      <c r="M116" s="496"/>
      <c r="N116" s="496"/>
      <c r="O116" s="496"/>
      <c r="P116" s="841"/>
    </row>
    <row r="117" spans="1:16" s="30" customFormat="1">
      <c r="A117" s="900">
        <f>IF(COUNTBLANK(E117)=1,"",COUNTA(E$13:$E117))</f>
        <v>104</v>
      </c>
      <c r="B117" s="925"/>
      <c r="C117" s="922" t="s">
        <v>776</v>
      </c>
      <c r="D117" s="921" t="s">
        <v>22</v>
      </c>
      <c r="E117" s="682">
        <v>4</v>
      </c>
      <c r="F117" s="850"/>
      <c r="G117" s="911"/>
      <c r="H117" s="496"/>
      <c r="I117" s="496"/>
      <c r="J117" s="496"/>
      <c r="K117" s="841"/>
      <c r="L117" s="321"/>
      <c r="M117" s="496"/>
      <c r="N117" s="496"/>
      <c r="O117" s="496"/>
      <c r="P117" s="841"/>
    </row>
    <row r="118" spans="1:16" s="30" customFormat="1">
      <c r="A118" s="900">
        <f>IF(COUNTBLANK(E118)=1,"",COUNTA(E$13:$E118))</f>
        <v>105</v>
      </c>
      <c r="B118" s="925"/>
      <c r="C118" s="922" t="s">
        <v>403</v>
      </c>
      <c r="D118" s="921" t="s">
        <v>22</v>
      </c>
      <c r="E118" s="682">
        <v>29</v>
      </c>
      <c r="F118" s="850"/>
      <c r="G118" s="911"/>
      <c r="H118" s="496"/>
      <c r="I118" s="496"/>
      <c r="J118" s="496"/>
      <c r="K118" s="841"/>
      <c r="L118" s="321"/>
      <c r="M118" s="496"/>
      <c r="N118" s="496"/>
      <c r="O118" s="496"/>
      <c r="P118" s="841"/>
    </row>
    <row r="119" spans="1:16" s="30" customFormat="1">
      <c r="A119" s="900">
        <f>IF(COUNTBLANK(E119)=1,"",COUNTA(E$13:$E119))</f>
        <v>106</v>
      </c>
      <c r="B119" s="925"/>
      <c r="C119" s="922" t="s">
        <v>777</v>
      </c>
      <c r="D119" s="921" t="s">
        <v>22</v>
      </c>
      <c r="E119" s="682">
        <v>2</v>
      </c>
      <c r="F119" s="850"/>
      <c r="G119" s="911"/>
      <c r="H119" s="496"/>
      <c r="I119" s="496"/>
      <c r="J119" s="496"/>
      <c r="K119" s="841"/>
      <c r="L119" s="321"/>
      <c r="M119" s="496"/>
      <c r="N119" s="496"/>
      <c r="O119" s="496"/>
      <c r="P119" s="841"/>
    </row>
    <row r="120" spans="1:16" s="30" customFormat="1">
      <c r="A120" s="900">
        <f>IF(COUNTBLANK(E120)=1,"",COUNTA(E$13:$E120))</f>
        <v>107</v>
      </c>
      <c r="B120" s="925"/>
      <c r="C120" s="922" t="s">
        <v>404</v>
      </c>
      <c r="D120" s="921" t="s">
        <v>22</v>
      </c>
      <c r="E120" s="682">
        <v>6</v>
      </c>
      <c r="F120" s="850"/>
      <c r="G120" s="911"/>
      <c r="H120" s="496"/>
      <c r="I120" s="496"/>
      <c r="J120" s="496"/>
      <c r="K120" s="841"/>
      <c r="L120" s="321"/>
      <c r="M120" s="496"/>
      <c r="N120" s="496"/>
      <c r="O120" s="496"/>
      <c r="P120" s="841"/>
    </row>
    <row r="121" spans="1:16" s="30" customFormat="1">
      <c r="A121" s="900">
        <f>IF(COUNTBLANK(E121)=1,"",COUNTA(E$13:$E121))</f>
        <v>108</v>
      </c>
      <c r="B121" s="925"/>
      <c r="C121" s="922" t="s">
        <v>778</v>
      </c>
      <c r="D121" s="921" t="s">
        <v>22</v>
      </c>
      <c r="E121" s="682">
        <v>2</v>
      </c>
      <c r="F121" s="850"/>
      <c r="G121" s="911"/>
      <c r="H121" s="496"/>
      <c r="I121" s="496"/>
      <c r="J121" s="496"/>
      <c r="K121" s="841"/>
      <c r="L121" s="321"/>
      <c r="M121" s="496"/>
      <c r="N121" s="496"/>
      <c r="O121" s="496"/>
      <c r="P121" s="841"/>
    </row>
    <row r="122" spans="1:16" s="30" customFormat="1">
      <c r="A122" s="900">
        <f>IF(COUNTBLANK(E122)=1,"",COUNTA(E$13:$E122))</f>
        <v>109</v>
      </c>
      <c r="B122" s="925"/>
      <c r="C122" s="922" t="s">
        <v>829</v>
      </c>
      <c r="D122" s="921" t="s">
        <v>22</v>
      </c>
      <c r="E122" s="682">
        <v>1</v>
      </c>
      <c r="F122" s="850"/>
      <c r="G122" s="911"/>
      <c r="H122" s="496"/>
      <c r="I122" s="496"/>
      <c r="J122" s="496"/>
      <c r="K122" s="841"/>
      <c r="L122" s="321"/>
      <c r="M122" s="496"/>
      <c r="N122" s="496"/>
      <c r="O122" s="496"/>
      <c r="P122" s="841"/>
    </row>
    <row r="123" spans="1:16" s="30" customFormat="1">
      <c r="A123" s="900">
        <f>IF(COUNTBLANK(E123)=1,"",COUNTA(E$13:$E123))</f>
        <v>110</v>
      </c>
      <c r="B123" s="925"/>
      <c r="C123" s="922" t="s">
        <v>780</v>
      </c>
      <c r="D123" s="921" t="s">
        <v>22</v>
      </c>
      <c r="E123" s="682">
        <v>52</v>
      </c>
      <c r="F123" s="850"/>
      <c r="G123" s="911"/>
      <c r="H123" s="496"/>
      <c r="I123" s="496"/>
      <c r="J123" s="496"/>
      <c r="K123" s="841"/>
      <c r="L123" s="321"/>
      <c r="M123" s="496"/>
      <c r="N123" s="496"/>
      <c r="O123" s="496"/>
      <c r="P123" s="841"/>
    </row>
    <row r="124" spans="1:16" s="30" customFormat="1">
      <c r="A124" s="900">
        <f>IF(COUNTBLANK(E124)=1,"",COUNTA(E$13:$E124))</f>
        <v>111</v>
      </c>
      <c r="B124" s="925"/>
      <c r="C124" s="922" t="s">
        <v>781</v>
      </c>
      <c r="D124" s="921" t="s">
        <v>22</v>
      </c>
      <c r="E124" s="682">
        <v>4</v>
      </c>
      <c r="F124" s="850"/>
      <c r="G124" s="911"/>
      <c r="H124" s="496"/>
      <c r="I124" s="496"/>
      <c r="J124" s="496"/>
      <c r="K124" s="841"/>
      <c r="L124" s="321"/>
      <c r="M124" s="496"/>
      <c r="N124" s="496"/>
      <c r="O124" s="496"/>
      <c r="P124" s="841"/>
    </row>
    <row r="125" spans="1:16" s="30" customFormat="1">
      <c r="A125" s="900">
        <f>IF(COUNTBLANK(E125)=1,"",COUNTA(E$13:$E125))</f>
        <v>112</v>
      </c>
      <c r="B125" s="925"/>
      <c r="C125" s="922" t="s">
        <v>782</v>
      </c>
      <c r="D125" s="921" t="s">
        <v>22</v>
      </c>
      <c r="E125" s="682">
        <v>4</v>
      </c>
      <c r="F125" s="850"/>
      <c r="G125" s="911"/>
      <c r="H125" s="496"/>
      <c r="I125" s="496"/>
      <c r="J125" s="496"/>
      <c r="K125" s="841"/>
      <c r="L125" s="321"/>
      <c r="M125" s="496"/>
      <c r="N125" s="496"/>
      <c r="O125" s="496"/>
      <c r="P125" s="841"/>
    </row>
    <row r="126" spans="1:16" s="30" customFormat="1">
      <c r="A126" s="900">
        <f>IF(COUNTBLANK(E126)=1,"",COUNTA(E$13:$E126))</f>
        <v>113</v>
      </c>
      <c r="B126" s="925"/>
      <c r="C126" s="922" t="s">
        <v>2301</v>
      </c>
      <c r="D126" s="921" t="s">
        <v>22</v>
      </c>
      <c r="E126" s="682">
        <v>1</v>
      </c>
      <c r="F126" s="850"/>
      <c r="G126" s="911"/>
      <c r="H126" s="496"/>
      <c r="I126" s="496"/>
      <c r="J126" s="496"/>
      <c r="K126" s="841"/>
      <c r="L126" s="321"/>
      <c r="M126" s="496"/>
      <c r="N126" s="496"/>
      <c r="O126" s="496"/>
      <c r="P126" s="841"/>
    </row>
    <row r="127" spans="1:16" s="30" customFormat="1">
      <c r="A127" s="900">
        <f>IF(COUNTBLANK(E127)=1,"",COUNTA(E$13:$E127))</f>
        <v>114</v>
      </c>
      <c r="B127" s="925"/>
      <c r="C127" s="922" t="s">
        <v>406</v>
      </c>
      <c r="D127" s="921" t="s">
        <v>22</v>
      </c>
      <c r="E127" s="682">
        <v>18</v>
      </c>
      <c r="F127" s="850"/>
      <c r="G127" s="911"/>
      <c r="H127" s="496"/>
      <c r="I127" s="496"/>
      <c r="J127" s="496"/>
      <c r="K127" s="841"/>
      <c r="L127" s="321"/>
      <c r="M127" s="496"/>
      <c r="N127" s="496"/>
      <c r="O127" s="496"/>
      <c r="P127" s="841"/>
    </row>
    <row r="128" spans="1:16" s="30" customFormat="1">
      <c r="A128" s="900">
        <f>IF(COUNTBLANK(E128)=1,"",COUNTA(E$13:$E128))</f>
        <v>115</v>
      </c>
      <c r="B128" s="925"/>
      <c r="C128" s="922" t="s">
        <v>783</v>
      </c>
      <c r="D128" s="921" t="s">
        <v>22</v>
      </c>
      <c r="E128" s="682">
        <v>4</v>
      </c>
      <c r="F128" s="850"/>
      <c r="G128" s="911"/>
      <c r="H128" s="496"/>
      <c r="I128" s="496"/>
      <c r="J128" s="496"/>
      <c r="K128" s="841"/>
      <c r="L128" s="321"/>
      <c r="M128" s="496"/>
      <c r="N128" s="496"/>
      <c r="O128" s="496"/>
      <c r="P128" s="841"/>
    </row>
    <row r="129" spans="1:16" s="30" customFormat="1">
      <c r="A129" s="900">
        <f>IF(COUNTBLANK(E129)=1,"",COUNTA(E$13:$E129))</f>
        <v>116</v>
      </c>
      <c r="B129" s="925"/>
      <c r="C129" s="922" t="s">
        <v>407</v>
      </c>
      <c r="D129" s="921" t="s">
        <v>22</v>
      </c>
      <c r="E129" s="682">
        <v>2</v>
      </c>
      <c r="F129" s="850"/>
      <c r="G129" s="911"/>
      <c r="H129" s="496"/>
      <c r="I129" s="496"/>
      <c r="J129" s="496"/>
      <c r="K129" s="841"/>
      <c r="L129" s="321"/>
      <c r="M129" s="496"/>
      <c r="N129" s="496"/>
      <c r="O129" s="496"/>
      <c r="P129" s="841"/>
    </row>
    <row r="130" spans="1:16" s="30" customFormat="1" ht="20.399999999999999">
      <c r="A130" s="900">
        <f>IF(COUNTBLANK(E130)=1,"",COUNTA(E$13:$E130))</f>
        <v>117</v>
      </c>
      <c r="B130" s="925"/>
      <c r="C130" s="922" t="s">
        <v>2302</v>
      </c>
      <c r="D130" s="921" t="s">
        <v>22</v>
      </c>
      <c r="E130" s="682">
        <v>287</v>
      </c>
      <c r="F130" s="500"/>
      <c r="G130" s="911"/>
      <c r="H130" s="496"/>
      <c r="I130" s="496"/>
      <c r="J130" s="496"/>
      <c r="K130" s="841"/>
      <c r="L130" s="321"/>
      <c r="M130" s="496"/>
      <c r="N130" s="496"/>
      <c r="O130" s="496"/>
      <c r="P130" s="841"/>
    </row>
    <row r="131" spans="1:16" s="30" customFormat="1" ht="20.399999999999999">
      <c r="A131" s="900">
        <f>IF(COUNTBLANK(E131)=1,"",COUNTA(E$13:$E131))</f>
        <v>118</v>
      </c>
      <c r="B131" s="925"/>
      <c r="C131" s="922" t="s">
        <v>2303</v>
      </c>
      <c r="D131" s="921" t="s">
        <v>22</v>
      </c>
      <c r="E131" s="682">
        <v>8</v>
      </c>
      <c r="F131" s="500"/>
      <c r="G131" s="911"/>
      <c r="H131" s="496"/>
      <c r="I131" s="496"/>
      <c r="J131" s="496"/>
      <c r="K131" s="841"/>
      <c r="L131" s="321"/>
      <c r="M131" s="496"/>
      <c r="N131" s="496"/>
      <c r="O131" s="496"/>
      <c r="P131" s="841"/>
    </row>
    <row r="132" spans="1:16" s="30" customFormat="1" ht="20.399999999999999">
      <c r="A132" s="900">
        <f>IF(COUNTBLANK(E132)=1,"",COUNTA(E$13:$E132))</f>
        <v>119</v>
      </c>
      <c r="B132" s="925"/>
      <c r="C132" s="922" t="s">
        <v>2304</v>
      </c>
      <c r="D132" s="921" t="s">
        <v>22</v>
      </c>
      <c r="E132" s="682">
        <v>135</v>
      </c>
      <c r="F132" s="500"/>
      <c r="G132" s="911"/>
      <c r="H132" s="496"/>
      <c r="I132" s="496"/>
      <c r="J132" s="496"/>
      <c r="K132" s="841"/>
      <c r="L132" s="321"/>
      <c r="M132" s="496"/>
      <c r="N132" s="496"/>
      <c r="O132" s="496"/>
      <c r="P132" s="841"/>
    </row>
    <row r="133" spans="1:16" s="30" customFormat="1" ht="20.399999999999999">
      <c r="A133" s="900">
        <f>IF(COUNTBLANK(E133)=1,"",COUNTA(E$13:$E133))</f>
        <v>120</v>
      </c>
      <c r="B133" s="925"/>
      <c r="C133" s="922" t="s">
        <v>2305</v>
      </c>
      <c r="D133" s="921" t="s">
        <v>22</v>
      </c>
      <c r="E133" s="682">
        <v>24</v>
      </c>
      <c r="F133" s="500"/>
      <c r="G133" s="911"/>
      <c r="H133" s="496"/>
      <c r="I133" s="496"/>
      <c r="J133" s="496"/>
      <c r="K133" s="841"/>
      <c r="L133" s="321"/>
      <c r="M133" s="496"/>
      <c r="N133" s="496"/>
      <c r="O133" s="496"/>
      <c r="P133" s="841"/>
    </row>
    <row r="134" spans="1:16" s="30" customFormat="1" ht="20.399999999999999">
      <c r="A134" s="900">
        <f>IF(COUNTBLANK(E134)=1,"",COUNTA(E$13:$E134))</f>
        <v>121</v>
      </c>
      <c r="B134" s="925"/>
      <c r="C134" s="922" t="s">
        <v>2306</v>
      </c>
      <c r="D134" s="921" t="s">
        <v>22</v>
      </c>
      <c r="E134" s="682">
        <v>6</v>
      </c>
      <c r="F134" s="500"/>
      <c r="G134" s="911"/>
      <c r="H134" s="496"/>
      <c r="I134" s="496"/>
      <c r="J134" s="496"/>
      <c r="K134" s="841"/>
      <c r="L134" s="321"/>
      <c r="M134" s="496"/>
      <c r="N134" s="496"/>
      <c r="O134" s="496"/>
      <c r="P134" s="841"/>
    </row>
    <row r="135" spans="1:16" s="30" customFormat="1" ht="20.399999999999999">
      <c r="A135" s="900">
        <f>IF(COUNTBLANK(E135)=1,"",COUNTA(E$13:$E135))</f>
        <v>122</v>
      </c>
      <c r="B135" s="925"/>
      <c r="C135" s="922" t="s">
        <v>2307</v>
      </c>
      <c r="D135" s="921" t="s">
        <v>22</v>
      </c>
      <c r="E135" s="682">
        <v>46</v>
      </c>
      <c r="F135" s="500"/>
      <c r="G135" s="911"/>
      <c r="H135" s="496"/>
      <c r="I135" s="496"/>
      <c r="J135" s="496"/>
      <c r="K135" s="841"/>
      <c r="L135" s="321"/>
      <c r="M135" s="496"/>
      <c r="N135" s="496"/>
      <c r="O135" s="496"/>
      <c r="P135" s="841"/>
    </row>
    <row r="136" spans="1:16" s="30" customFormat="1" ht="20.399999999999999">
      <c r="A136" s="900">
        <f>IF(COUNTBLANK(E136)=1,"",COUNTA(E$13:$E136))</f>
        <v>123</v>
      </c>
      <c r="B136" s="925"/>
      <c r="C136" s="922" t="s">
        <v>2308</v>
      </c>
      <c r="D136" s="921" t="s">
        <v>22</v>
      </c>
      <c r="E136" s="682">
        <v>102</v>
      </c>
      <c r="F136" s="500"/>
      <c r="G136" s="911"/>
      <c r="H136" s="496"/>
      <c r="I136" s="496"/>
      <c r="J136" s="496"/>
      <c r="K136" s="841"/>
      <c r="L136" s="321"/>
      <c r="M136" s="496"/>
      <c r="N136" s="496"/>
      <c r="O136" s="496"/>
      <c r="P136" s="841"/>
    </row>
    <row r="137" spans="1:16" s="30" customFormat="1" ht="20.399999999999999">
      <c r="A137" s="900">
        <f>IF(COUNTBLANK(E137)=1,"",COUNTA(E$13:$E137))</f>
        <v>124</v>
      </c>
      <c r="B137" s="925"/>
      <c r="C137" s="922" t="s">
        <v>2309</v>
      </c>
      <c r="D137" s="921" t="s">
        <v>22</v>
      </c>
      <c r="E137" s="682">
        <v>8</v>
      </c>
      <c r="F137" s="500"/>
      <c r="G137" s="911"/>
      <c r="H137" s="496"/>
      <c r="I137" s="496"/>
      <c r="J137" s="496"/>
      <c r="K137" s="841"/>
      <c r="L137" s="321"/>
      <c r="M137" s="496"/>
      <c r="N137" s="496"/>
      <c r="O137" s="496"/>
      <c r="P137" s="841"/>
    </row>
    <row r="138" spans="1:16" s="30" customFormat="1" ht="20.399999999999999">
      <c r="A138" s="900">
        <f>IF(COUNTBLANK(E138)=1,"",COUNTA(E$13:$E138))</f>
        <v>125</v>
      </c>
      <c r="B138" s="925"/>
      <c r="C138" s="922" t="s">
        <v>2310</v>
      </c>
      <c r="D138" s="921" t="s">
        <v>22</v>
      </c>
      <c r="E138" s="682">
        <v>16</v>
      </c>
      <c r="F138" s="500"/>
      <c r="G138" s="911"/>
      <c r="H138" s="496"/>
      <c r="I138" s="496"/>
      <c r="J138" s="496"/>
      <c r="K138" s="841"/>
      <c r="L138" s="321"/>
      <c r="M138" s="496"/>
      <c r="N138" s="496"/>
      <c r="O138" s="496"/>
      <c r="P138" s="841"/>
    </row>
    <row r="139" spans="1:16" s="30" customFormat="1" ht="20.399999999999999">
      <c r="A139" s="900">
        <f>IF(COUNTBLANK(E139)=1,"",COUNTA(E$13:$E139))</f>
        <v>126</v>
      </c>
      <c r="B139" s="925"/>
      <c r="C139" s="922" t="s">
        <v>2311</v>
      </c>
      <c r="D139" s="921" t="s">
        <v>22</v>
      </c>
      <c r="E139" s="682">
        <v>30</v>
      </c>
      <c r="F139" s="500"/>
      <c r="G139" s="911"/>
      <c r="H139" s="496"/>
      <c r="I139" s="496"/>
      <c r="J139" s="496"/>
      <c r="K139" s="841"/>
      <c r="L139" s="321"/>
      <c r="M139" s="496"/>
      <c r="N139" s="496"/>
      <c r="O139" s="496"/>
      <c r="P139" s="841"/>
    </row>
    <row r="140" spans="1:16" s="30" customFormat="1" ht="20.399999999999999">
      <c r="A140" s="900">
        <f>IF(COUNTBLANK(E140)=1,"",COUNTA(E$13:$E140))</f>
        <v>127</v>
      </c>
      <c r="B140" s="925"/>
      <c r="C140" s="922" t="s">
        <v>2312</v>
      </c>
      <c r="D140" s="921" t="s">
        <v>22</v>
      </c>
      <c r="E140" s="682">
        <v>2</v>
      </c>
      <c r="F140" s="500"/>
      <c r="G140" s="911"/>
      <c r="H140" s="496"/>
      <c r="I140" s="496"/>
      <c r="J140" s="496"/>
      <c r="K140" s="841"/>
      <c r="L140" s="321"/>
      <c r="M140" s="496"/>
      <c r="N140" s="496"/>
      <c r="O140" s="496"/>
      <c r="P140" s="841"/>
    </row>
    <row r="141" spans="1:16" s="30" customFormat="1" ht="20.399999999999999">
      <c r="A141" s="900">
        <f>IF(COUNTBLANK(E141)=1,"",COUNTA(E$13:$E141))</f>
        <v>128</v>
      </c>
      <c r="B141" s="925"/>
      <c r="C141" s="922" t="s">
        <v>2313</v>
      </c>
      <c r="D141" s="921" t="s">
        <v>22</v>
      </c>
      <c r="E141" s="682">
        <v>8</v>
      </c>
      <c r="F141" s="500"/>
      <c r="G141" s="911"/>
      <c r="H141" s="496"/>
      <c r="I141" s="496"/>
      <c r="J141" s="496"/>
      <c r="K141" s="841"/>
      <c r="L141" s="321"/>
      <c r="M141" s="496"/>
      <c r="N141" s="496"/>
      <c r="O141" s="496"/>
      <c r="P141" s="841"/>
    </row>
    <row r="142" spans="1:16" s="30" customFormat="1" ht="20.399999999999999">
      <c r="A142" s="900">
        <f>IF(COUNTBLANK(E142)=1,"",COUNTA(E$13:$E142))</f>
        <v>129</v>
      </c>
      <c r="B142" s="925"/>
      <c r="C142" s="922" t="s">
        <v>411</v>
      </c>
      <c r="D142" s="921" t="s">
        <v>22</v>
      </c>
      <c r="E142" s="682">
        <v>10</v>
      </c>
      <c r="F142" s="500"/>
      <c r="G142" s="911"/>
      <c r="H142" s="496"/>
      <c r="I142" s="496"/>
      <c r="J142" s="496"/>
      <c r="K142" s="841"/>
      <c r="L142" s="321"/>
      <c r="M142" s="496"/>
      <c r="N142" s="496"/>
      <c r="O142" s="496"/>
      <c r="P142" s="841"/>
    </row>
    <row r="143" spans="1:16" s="30" customFormat="1" ht="20.399999999999999">
      <c r="A143" s="900">
        <f>IF(COUNTBLANK(E143)=1,"",COUNTA(E$13:$E143))</f>
        <v>130</v>
      </c>
      <c r="B143" s="925"/>
      <c r="C143" s="922" t="s">
        <v>830</v>
      </c>
      <c r="D143" s="921" t="s">
        <v>22</v>
      </c>
      <c r="E143" s="682">
        <v>2</v>
      </c>
      <c r="F143" s="500"/>
      <c r="G143" s="911"/>
      <c r="H143" s="496"/>
      <c r="I143" s="496"/>
      <c r="J143" s="496"/>
      <c r="K143" s="841"/>
      <c r="L143" s="321"/>
      <c r="M143" s="496"/>
      <c r="N143" s="496"/>
      <c r="O143" s="496"/>
      <c r="P143" s="841"/>
    </row>
    <row r="144" spans="1:16" s="30" customFormat="1" ht="20.399999999999999">
      <c r="A144" s="900">
        <f>IF(COUNTBLANK(E144)=1,"",COUNTA(E$13:$E144))</f>
        <v>131</v>
      </c>
      <c r="B144" s="925"/>
      <c r="C144" s="922" t="s">
        <v>415</v>
      </c>
      <c r="D144" s="921" t="s">
        <v>22</v>
      </c>
      <c r="E144" s="682">
        <v>2</v>
      </c>
      <c r="F144" s="500"/>
      <c r="G144" s="911"/>
      <c r="H144" s="496"/>
      <c r="I144" s="496"/>
      <c r="J144" s="496"/>
      <c r="K144" s="841"/>
      <c r="L144" s="321"/>
      <c r="M144" s="496"/>
      <c r="N144" s="496"/>
      <c r="O144" s="496"/>
      <c r="P144" s="841"/>
    </row>
    <row r="145" spans="1:16" s="30" customFormat="1" ht="20.399999999999999">
      <c r="A145" s="900">
        <f>IF(COUNTBLANK(E145)=1,"",COUNTA(E$13:$E145))</f>
        <v>132</v>
      </c>
      <c r="B145" s="925"/>
      <c r="C145" s="922" t="s">
        <v>831</v>
      </c>
      <c r="D145" s="921" t="s">
        <v>22</v>
      </c>
      <c r="E145" s="682">
        <v>18</v>
      </c>
      <c r="F145" s="500"/>
      <c r="G145" s="911"/>
      <c r="H145" s="496"/>
      <c r="I145" s="496"/>
      <c r="J145" s="496"/>
      <c r="K145" s="841"/>
      <c r="L145" s="321"/>
      <c r="M145" s="496"/>
      <c r="N145" s="496"/>
      <c r="O145" s="496"/>
      <c r="P145" s="841"/>
    </row>
    <row r="146" spans="1:16" s="30" customFormat="1" ht="20.399999999999999">
      <c r="A146" s="900">
        <f>IF(COUNTBLANK(E146)=1,"",COUNTA(E$13:$E146))</f>
        <v>133</v>
      </c>
      <c r="B146" s="925"/>
      <c r="C146" s="922" t="s">
        <v>833</v>
      </c>
      <c r="D146" s="921" t="s">
        <v>22</v>
      </c>
      <c r="E146" s="919">
        <v>1</v>
      </c>
      <c r="F146" s="500"/>
      <c r="G146" s="911"/>
      <c r="H146" s="496"/>
      <c r="I146" s="496"/>
      <c r="J146" s="496"/>
      <c r="K146" s="841"/>
      <c r="L146" s="321"/>
      <c r="M146" s="496"/>
      <c r="N146" s="496"/>
      <c r="O146" s="496"/>
      <c r="P146" s="841"/>
    </row>
    <row r="147" spans="1:16" s="30" customFormat="1" ht="20.399999999999999">
      <c r="A147" s="900">
        <f>IF(COUNTBLANK(E147)=1,"",COUNTA(E$13:$E147))</f>
        <v>134</v>
      </c>
      <c r="B147" s="925"/>
      <c r="C147" s="922" t="s">
        <v>416</v>
      </c>
      <c r="D147" s="921" t="s">
        <v>22</v>
      </c>
      <c r="E147" s="919">
        <v>15</v>
      </c>
      <c r="F147" s="500"/>
      <c r="G147" s="911"/>
      <c r="H147" s="496"/>
      <c r="I147" s="496"/>
      <c r="J147" s="496"/>
      <c r="K147" s="841"/>
      <c r="L147" s="321"/>
      <c r="M147" s="496"/>
      <c r="N147" s="496"/>
      <c r="O147" s="496"/>
      <c r="P147" s="841"/>
    </row>
    <row r="148" spans="1:16" s="30" customFormat="1" ht="20.399999999999999">
      <c r="A148" s="900">
        <f>IF(COUNTBLANK(E148)=1,"",COUNTA(E$13:$E148))</f>
        <v>135</v>
      </c>
      <c r="B148" s="925"/>
      <c r="C148" s="922" t="s">
        <v>835</v>
      </c>
      <c r="D148" s="921" t="s">
        <v>22</v>
      </c>
      <c r="E148" s="919">
        <v>4</v>
      </c>
      <c r="F148" s="500"/>
      <c r="G148" s="911"/>
      <c r="H148" s="496"/>
      <c r="I148" s="496"/>
      <c r="J148" s="496"/>
      <c r="K148" s="841"/>
      <c r="L148" s="321"/>
      <c r="M148" s="496"/>
      <c r="N148" s="496"/>
      <c r="O148" s="496"/>
      <c r="P148" s="841"/>
    </row>
    <row r="149" spans="1:16" s="30" customFormat="1" ht="20.399999999999999">
      <c r="A149" s="900">
        <f>IF(COUNTBLANK(E149)=1,"",COUNTA(E$13:$E149))</f>
        <v>136</v>
      </c>
      <c r="B149" s="925"/>
      <c r="C149" s="922" t="s">
        <v>836</v>
      </c>
      <c r="D149" s="921" t="s">
        <v>22</v>
      </c>
      <c r="E149" s="919">
        <v>6</v>
      </c>
      <c r="F149" s="500"/>
      <c r="G149" s="911"/>
      <c r="H149" s="496"/>
      <c r="I149" s="496"/>
      <c r="J149" s="496"/>
      <c r="K149" s="841"/>
      <c r="L149" s="321"/>
      <c r="M149" s="496"/>
      <c r="N149" s="496"/>
      <c r="O149" s="496"/>
      <c r="P149" s="841"/>
    </row>
    <row r="150" spans="1:16" s="30" customFormat="1" ht="20.399999999999999">
      <c r="A150" s="900">
        <f>IF(COUNTBLANK(E150)=1,"",COUNTA(E$13:$E150))</f>
        <v>137</v>
      </c>
      <c r="B150" s="925"/>
      <c r="C150" s="922" t="s">
        <v>837</v>
      </c>
      <c r="D150" s="921" t="s">
        <v>22</v>
      </c>
      <c r="E150" s="919">
        <v>8</v>
      </c>
      <c r="F150" s="500"/>
      <c r="G150" s="911"/>
      <c r="H150" s="496"/>
      <c r="I150" s="496"/>
      <c r="J150" s="496"/>
      <c r="K150" s="841"/>
      <c r="L150" s="321"/>
      <c r="M150" s="496"/>
      <c r="N150" s="496"/>
      <c r="O150" s="496"/>
      <c r="P150" s="841"/>
    </row>
    <row r="151" spans="1:16" s="30" customFormat="1" ht="20.399999999999999">
      <c r="A151" s="900">
        <f>IF(COUNTBLANK(E151)=1,"",COUNTA(E$13:$E151))</f>
        <v>138</v>
      </c>
      <c r="B151" s="925"/>
      <c r="C151" s="922" t="s">
        <v>838</v>
      </c>
      <c r="D151" s="921" t="s">
        <v>22</v>
      </c>
      <c r="E151" s="919">
        <v>59</v>
      </c>
      <c r="F151" s="500"/>
      <c r="G151" s="911"/>
      <c r="H151" s="496"/>
      <c r="I151" s="496"/>
      <c r="J151" s="496"/>
      <c r="K151" s="841"/>
      <c r="L151" s="321"/>
      <c r="M151" s="496"/>
      <c r="N151" s="496"/>
      <c r="O151" s="496"/>
      <c r="P151" s="841"/>
    </row>
    <row r="152" spans="1:16" s="30" customFormat="1" ht="20.399999999999999">
      <c r="A152" s="900">
        <f>IF(COUNTBLANK(E152)=1,"",COUNTA(E$13:$E152))</f>
        <v>139</v>
      </c>
      <c r="B152" s="925"/>
      <c r="C152" s="922" t="s">
        <v>418</v>
      </c>
      <c r="D152" s="921" t="s">
        <v>22</v>
      </c>
      <c r="E152" s="919">
        <v>80</v>
      </c>
      <c r="F152" s="500"/>
      <c r="G152" s="911"/>
      <c r="H152" s="496"/>
      <c r="I152" s="496"/>
      <c r="J152" s="496"/>
      <c r="K152" s="841"/>
      <c r="L152" s="321"/>
      <c r="M152" s="496"/>
      <c r="N152" s="496"/>
      <c r="O152" s="496"/>
      <c r="P152" s="841"/>
    </row>
    <row r="153" spans="1:16" s="30" customFormat="1" ht="20.399999999999999">
      <c r="A153" s="900">
        <f>IF(COUNTBLANK(E153)=1,"",COUNTA(E$13:$E153))</f>
        <v>140</v>
      </c>
      <c r="B153" s="925"/>
      <c r="C153" s="922" t="s">
        <v>840</v>
      </c>
      <c r="D153" s="921" t="s">
        <v>22</v>
      </c>
      <c r="E153" s="919">
        <v>16</v>
      </c>
      <c r="F153" s="500"/>
      <c r="G153" s="911"/>
      <c r="H153" s="496"/>
      <c r="I153" s="496"/>
      <c r="J153" s="496"/>
      <c r="K153" s="841"/>
      <c r="L153" s="321"/>
      <c r="M153" s="496"/>
      <c r="N153" s="496"/>
      <c r="O153" s="496"/>
      <c r="P153" s="841"/>
    </row>
    <row r="154" spans="1:16" s="30" customFormat="1" ht="20.399999999999999">
      <c r="A154" s="900">
        <f>IF(COUNTBLANK(E154)=1,"",COUNTA(E$13:$E154))</f>
        <v>141</v>
      </c>
      <c r="B154" s="925"/>
      <c r="C154" s="922" t="s">
        <v>841</v>
      </c>
      <c r="D154" s="921" t="s">
        <v>22</v>
      </c>
      <c r="E154" s="919">
        <v>4</v>
      </c>
      <c r="F154" s="500"/>
      <c r="G154" s="911"/>
      <c r="H154" s="496"/>
      <c r="I154" s="496"/>
      <c r="J154" s="496"/>
      <c r="K154" s="841"/>
      <c r="L154" s="321"/>
      <c r="M154" s="496"/>
      <c r="N154" s="496"/>
      <c r="O154" s="496"/>
      <c r="P154" s="841"/>
    </row>
    <row r="155" spans="1:16" s="30" customFormat="1" ht="20.399999999999999">
      <c r="A155" s="900">
        <f>IF(COUNTBLANK(E155)=1,"",COUNTA(E$13:$E155))</f>
        <v>142</v>
      </c>
      <c r="B155" s="925"/>
      <c r="C155" s="922" t="s">
        <v>842</v>
      </c>
      <c r="D155" s="921" t="s">
        <v>22</v>
      </c>
      <c r="E155" s="919">
        <v>3</v>
      </c>
      <c r="F155" s="500"/>
      <c r="G155" s="911"/>
      <c r="H155" s="496"/>
      <c r="I155" s="496"/>
      <c r="J155" s="496"/>
      <c r="K155" s="841"/>
      <c r="L155" s="321"/>
      <c r="M155" s="496"/>
      <c r="N155" s="496"/>
      <c r="O155" s="496"/>
      <c r="P155" s="841"/>
    </row>
    <row r="156" spans="1:16" s="30" customFormat="1" ht="20.399999999999999">
      <c r="A156" s="900">
        <f>IF(COUNTBLANK(E156)=1,"",COUNTA(E$13:$E156))</f>
        <v>143</v>
      </c>
      <c r="B156" s="925"/>
      <c r="C156" s="922" t="s">
        <v>843</v>
      </c>
      <c r="D156" s="921" t="s">
        <v>22</v>
      </c>
      <c r="E156" s="919">
        <v>2</v>
      </c>
      <c r="F156" s="500"/>
      <c r="G156" s="911"/>
      <c r="H156" s="496"/>
      <c r="I156" s="496"/>
      <c r="J156" s="496"/>
      <c r="K156" s="841"/>
      <c r="L156" s="321"/>
      <c r="M156" s="496"/>
      <c r="N156" s="496"/>
      <c r="O156" s="496"/>
      <c r="P156" s="841"/>
    </row>
    <row r="157" spans="1:16" s="30" customFormat="1" ht="20.399999999999999">
      <c r="A157" s="900">
        <f>IF(COUNTBLANK(E157)=1,"",COUNTA(E$13:$E157))</f>
        <v>144</v>
      </c>
      <c r="B157" s="925"/>
      <c r="C157" s="922" t="s">
        <v>2314</v>
      </c>
      <c r="D157" s="921" t="s">
        <v>22</v>
      </c>
      <c r="E157" s="919">
        <v>12</v>
      </c>
      <c r="F157" s="500"/>
      <c r="G157" s="911"/>
      <c r="H157" s="496"/>
      <c r="I157" s="496"/>
      <c r="J157" s="496"/>
      <c r="K157" s="841"/>
      <c r="L157" s="321"/>
      <c r="M157" s="496"/>
      <c r="N157" s="496"/>
      <c r="O157" s="496"/>
      <c r="P157" s="841"/>
    </row>
    <row r="158" spans="1:16" s="30" customFormat="1" ht="20.399999999999999">
      <c r="A158" s="900">
        <f>IF(COUNTBLANK(E158)=1,"",COUNTA(E$13:$E158))</f>
        <v>145</v>
      </c>
      <c r="B158" s="925"/>
      <c r="C158" s="922" t="s">
        <v>2315</v>
      </c>
      <c r="D158" s="921" t="s">
        <v>22</v>
      </c>
      <c r="E158" s="919">
        <v>4</v>
      </c>
      <c r="F158" s="500"/>
      <c r="G158" s="911"/>
      <c r="H158" s="496"/>
      <c r="I158" s="496"/>
      <c r="J158" s="496"/>
      <c r="K158" s="841"/>
      <c r="L158" s="321"/>
      <c r="M158" s="496"/>
      <c r="N158" s="496"/>
      <c r="O158" s="496"/>
      <c r="P158" s="841"/>
    </row>
    <row r="159" spans="1:16" s="30" customFormat="1" ht="20.399999999999999">
      <c r="A159" s="900">
        <f>IF(COUNTBLANK(E159)=1,"",COUNTA(E$13:$E159))</f>
        <v>146</v>
      </c>
      <c r="B159" s="925"/>
      <c r="C159" s="922" t="s">
        <v>2316</v>
      </c>
      <c r="D159" s="921" t="s">
        <v>22</v>
      </c>
      <c r="E159" s="919">
        <v>2</v>
      </c>
      <c r="F159" s="500"/>
      <c r="G159" s="911"/>
      <c r="H159" s="496"/>
      <c r="I159" s="496"/>
      <c r="J159" s="496"/>
      <c r="K159" s="841"/>
      <c r="L159" s="321"/>
      <c r="M159" s="496"/>
      <c r="N159" s="496"/>
      <c r="O159" s="496"/>
      <c r="P159" s="841"/>
    </row>
    <row r="160" spans="1:16" s="30" customFormat="1" ht="20.399999999999999">
      <c r="A160" s="900">
        <f>IF(COUNTBLANK(E160)=1,"",COUNTA(E$13:$E160))</f>
        <v>147</v>
      </c>
      <c r="B160" s="925"/>
      <c r="C160" s="922" t="s">
        <v>2317</v>
      </c>
      <c r="D160" s="921" t="s">
        <v>22</v>
      </c>
      <c r="E160" s="919">
        <v>2</v>
      </c>
      <c r="F160" s="500"/>
      <c r="G160" s="911"/>
      <c r="H160" s="496"/>
      <c r="I160" s="496"/>
      <c r="J160" s="496"/>
      <c r="K160" s="841"/>
      <c r="L160" s="321"/>
      <c r="M160" s="496"/>
      <c r="N160" s="496"/>
      <c r="O160" s="496"/>
      <c r="P160" s="841"/>
    </row>
    <row r="161" spans="1:16" s="30" customFormat="1" ht="20.399999999999999">
      <c r="A161" s="900">
        <f>IF(COUNTBLANK(E161)=1,"",COUNTA(E$13:$E161))</f>
        <v>148</v>
      </c>
      <c r="B161" s="925"/>
      <c r="C161" s="922" t="s">
        <v>2318</v>
      </c>
      <c r="D161" s="921" t="s">
        <v>22</v>
      </c>
      <c r="E161" s="919">
        <v>4</v>
      </c>
      <c r="F161" s="500"/>
      <c r="G161" s="911"/>
      <c r="H161" s="496"/>
      <c r="I161" s="496"/>
      <c r="J161" s="496"/>
      <c r="K161" s="841"/>
      <c r="L161" s="321"/>
      <c r="M161" s="496"/>
      <c r="N161" s="496"/>
      <c r="O161" s="496"/>
      <c r="P161" s="841"/>
    </row>
    <row r="162" spans="1:16" s="30" customFormat="1" ht="20.399999999999999">
      <c r="A162" s="900">
        <f>IF(COUNTBLANK(E162)=1,"",COUNTA(E$13:$E162))</f>
        <v>149</v>
      </c>
      <c r="B162" s="925"/>
      <c r="C162" s="922" t="s">
        <v>2319</v>
      </c>
      <c r="D162" s="921" t="s">
        <v>22</v>
      </c>
      <c r="E162" s="919">
        <v>4</v>
      </c>
      <c r="F162" s="500"/>
      <c r="G162" s="911"/>
      <c r="H162" s="496"/>
      <c r="I162" s="496"/>
      <c r="J162" s="496"/>
      <c r="K162" s="841"/>
      <c r="L162" s="321"/>
      <c r="M162" s="496"/>
      <c r="N162" s="496"/>
      <c r="O162" s="496"/>
      <c r="P162" s="841"/>
    </row>
    <row r="163" spans="1:16" s="30" customFormat="1" ht="20.399999999999999">
      <c r="A163" s="900">
        <f>IF(COUNTBLANK(E163)=1,"",COUNTA(E$13:$E163))</f>
        <v>150</v>
      </c>
      <c r="B163" s="925"/>
      <c r="C163" s="922" t="s">
        <v>2320</v>
      </c>
      <c r="D163" s="921" t="s">
        <v>22</v>
      </c>
      <c r="E163" s="919">
        <v>1</v>
      </c>
      <c r="F163" s="500"/>
      <c r="G163" s="911"/>
      <c r="H163" s="496"/>
      <c r="I163" s="496"/>
      <c r="J163" s="496"/>
      <c r="K163" s="841"/>
      <c r="L163" s="321"/>
      <c r="M163" s="496"/>
      <c r="N163" s="496"/>
      <c r="O163" s="496"/>
      <c r="P163" s="841"/>
    </row>
    <row r="164" spans="1:16" s="30" customFormat="1" ht="20.399999999999999">
      <c r="A164" s="900">
        <f>IF(COUNTBLANK(E164)=1,"",COUNTA(E$13:$E164))</f>
        <v>151</v>
      </c>
      <c r="B164" s="925"/>
      <c r="C164" s="922" t="s">
        <v>2321</v>
      </c>
      <c r="D164" s="921" t="s">
        <v>22</v>
      </c>
      <c r="E164" s="919">
        <v>4</v>
      </c>
      <c r="F164" s="500"/>
      <c r="G164" s="911"/>
      <c r="H164" s="496"/>
      <c r="I164" s="496"/>
      <c r="J164" s="496"/>
      <c r="K164" s="841"/>
      <c r="L164" s="321"/>
      <c r="M164" s="496"/>
      <c r="N164" s="496"/>
      <c r="O164" s="496"/>
      <c r="P164" s="841"/>
    </row>
    <row r="165" spans="1:16" s="30" customFormat="1" ht="20.399999999999999">
      <c r="A165" s="900">
        <f>IF(COUNTBLANK(E165)=1,"",COUNTA(E$13:$E165))</f>
        <v>152</v>
      </c>
      <c r="B165" s="925"/>
      <c r="C165" s="922" t="s">
        <v>2322</v>
      </c>
      <c r="D165" s="921" t="s">
        <v>22</v>
      </c>
      <c r="E165" s="928">
        <v>2</v>
      </c>
      <c r="F165" s="500"/>
      <c r="G165" s="911"/>
      <c r="H165" s="496"/>
      <c r="I165" s="496"/>
      <c r="J165" s="496"/>
      <c r="K165" s="841"/>
      <c r="L165" s="321"/>
      <c r="M165" s="496"/>
      <c r="N165" s="496"/>
      <c r="O165" s="496"/>
      <c r="P165" s="841"/>
    </row>
    <row r="166" spans="1:16" s="30" customFormat="1" ht="20.399999999999999">
      <c r="A166" s="900">
        <f>IF(COUNTBLANK(E166)=1,"",COUNTA(E$13:$E166))</f>
        <v>153</v>
      </c>
      <c r="B166" s="925"/>
      <c r="C166" s="922" t="s">
        <v>2323</v>
      </c>
      <c r="D166" s="921" t="s">
        <v>22</v>
      </c>
      <c r="E166" s="928">
        <v>2</v>
      </c>
      <c r="F166" s="500"/>
      <c r="G166" s="911"/>
      <c r="H166" s="496"/>
      <c r="I166" s="496"/>
      <c r="J166" s="496"/>
      <c r="K166" s="841"/>
      <c r="L166" s="321"/>
      <c r="M166" s="496"/>
      <c r="N166" s="496"/>
      <c r="O166" s="496"/>
      <c r="P166" s="841"/>
    </row>
    <row r="167" spans="1:16" s="30" customFormat="1" ht="51">
      <c r="A167" s="900">
        <f>IF(COUNTBLANK(E167)=1,"",COUNTA(E$13:$E167))</f>
        <v>154</v>
      </c>
      <c r="B167" s="925"/>
      <c r="C167" s="922" t="s">
        <v>844</v>
      </c>
      <c r="D167" s="921" t="s">
        <v>2</v>
      </c>
      <c r="E167" s="920">
        <v>2.8</v>
      </c>
      <c r="F167" s="904"/>
      <c r="G167" s="911"/>
      <c r="H167" s="906"/>
      <c r="I167" s="906"/>
      <c r="J167" s="906"/>
      <c r="K167" s="692"/>
      <c r="L167" s="846"/>
      <c r="M167" s="843"/>
      <c r="N167" s="843"/>
      <c r="O167" s="843"/>
      <c r="P167" s="692"/>
    </row>
    <row r="168" spans="1:16" s="30" customFormat="1" ht="51">
      <c r="A168" s="900">
        <f>IF(COUNTBLANK(E168)=1,"",COUNTA(E$13:$E168))</f>
        <v>155</v>
      </c>
      <c r="B168" s="925"/>
      <c r="C168" s="922" t="s">
        <v>2324</v>
      </c>
      <c r="D168" s="921" t="s">
        <v>2</v>
      </c>
      <c r="E168" s="920">
        <v>0.3</v>
      </c>
      <c r="F168" s="904"/>
      <c r="G168" s="911"/>
      <c r="H168" s="906"/>
      <c r="I168" s="906"/>
      <c r="J168" s="906"/>
      <c r="K168" s="692"/>
      <c r="L168" s="846"/>
      <c r="M168" s="843"/>
      <c r="N168" s="843"/>
      <c r="O168" s="843"/>
      <c r="P168" s="692"/>
    </row>
    <row r="169" spans="1:16" s="30" customFormat="1" ht="51">
      <c r="A169" s="900">
        <f>IF(COUNTBLANK(E169)=1,"",COUNTA(E$13:$E169))</f>
        <v>156</v>
      </c>
      <c r="B169" s="925"/>
      <c r="C169" s="922" t="s">
        <v>2325</v>
      </c>
      <c r="D169" s="921" t="s">
        <v>2</v>
      </c>
      <c r="E169" s="920">
        <v>93.4</v>
      </c>
      <c r="F169" s="904"/>
      <c r="G169" s="911"/>
      <c r="H169" s="906"/>
      <c r="I169" s="906"/>
      <c r="J169" s="906"/>
      <c r="K169" s="692"/>
      <c r="L169" s="846"/>
      <c r="M169" s="843"/>
      <c r="N169" s="843"/>
      <c r="O169" s="843"/>
      <c r="P169" s="692"/>
    </row>
    <row r="170" spans="1:16" s="30" customFormat="1" ht="40.799999999999997">
      <c r="A170" s="900">
        <f>IF(COUNTBLANK(E170)=1,"",COUNTA(E$13:$E170))</f>
        <v>157</v>
      </c>
      <c r="B170" s="925"/>
      <c r="C170" s="922" t="s">
        <v>2326</v>
      </c>
      <c r="D170" s="921" t="s">
        <v>2</v>
      </c>
      <c r="E170" s="920">
        <v>55.8</v>
      </c>
      <c r="F170" s="904"/>
      <c r="G170" s="911"/>
      <c r="H170" s="906"/>
      <c r="I170" s="906"/>
      <c r="J170" s="906"/>
      <c r="K170" s="692"/>
      <c r="L170" s="846"/>
      <c r="M170" s="843"/>
      <c r="N170" s="843"/>
      <c r="O170" s="843"/>
      <c r="P170" s="692"/>
    </row>
    <row r="171" spans="1:16" s="30" customFormat="1" ht="40.799999999999997">
      <c r="A171" s="900">
        <f>IF(COUNTBLANK(E171)=1,"",COUNTA(E$13:$E171))</f>
        <v>158</v>
      </c>
      <c r="B171" s="925"/>
      <c r="C171" s="922" t="s">
        <v>2327</v>
      </c>
      <c r="D171" s="921" t="s">
        <v>2</v>
      </c>
      <c r="E171" s="920">
        <v>66.8</v>
      </c>
      <c r="F171" s="904"/>
      <c r="G171" s="911"/>
      <c r="H171" s="906"/>
      <c r="I171" s="906"/>
      <c r="J171" s="906"/>
      <c r="K171" s="692"/>
      <c r="L171" s="846"/>
      <c r="M171" s="843"/>
      <c r="N171" s="843"/>
      <c r="O171" s="843"/>
      <c r="P171" s="692"/>
    </row>
    <row r="172" spans="1:16" s="30" customFormat="1" ht="40.799999999999997">
      <c r="A172" s="900">
        <f>IF(COUNTBLANK(E172)=1,"",COUNTA(E$13:$E172))</f>
        <v>159</v>
      </c>
      <c r="B172" s="925"/>
      <c r="C172" s="922" t="s">
        <v>2328</v>
      </c>
      <c r="D172" s="921" t="s">
        <v>2</v>
      </c>
      <c r="E172" s="920">
        <v>37.799999999999997</v>
      </c>
      <c r="F172" s="904"/>
      <c r="G172" s="911"/>
      <c r="H172" s="906"/>
      <c r="I172" s="906"/>
      <c r="J172" s="906"/>
      <c r="K172" s="692"/>
      <c r="L172" s="846"/>
      <c r="M172" s="843"/>
      <c r="N172" s="843"/>
      <c r="O172" s="843"/>
      <c r="P172" s="692"/>
    </row>
    <row r="173" spans="1:16" s="30" customFormat="1" ht="40.799999999999997">
      <c r="A173" s="900">
        <f>IF(COUNTBLANK(E173)=1,"",COUNTA(E$13:$E173))</f>
        <v>160</v>
      </c>
      <c r="B173" s="925"/>
      <c r="C173" s="922" t="s">
        <v>2329</v>
      </c>
      <c r="D173" s="921" t="s">
        <v>2</v>
      </c>
      <c r="E173" s="920">
        <v>211.5</v>
      </c>
      <c r="F173" s="904"/>
      <c r="G173" s="911"/>
      <c r="H173" s="906"/>
      <c r="I173" s="906"/>
      <c r="J173" s="906"/>
      <c r="K173" s="692"/>
      <c r="L173" s="846"/>
      <c r="M173" s="843"/>
      <c r="N173" s="843"/>
      <c r="O173" s="843"/>
      <c r="P173" s="692"/>
    </row>
    <row r="174" spans="1:16" s="30" customFormat="1" ht="40.799999999999997">
      <c r="A174" s="900">
        <f>IF(COUNTBLANK(E174)=1,"",COUNTA(E$13:$E174))</f>
        <v>161</v>
      </c>
      <c r="B174" s="925"/>
      <c r="C174" s="922" t="s">
        <v>2330</v>
      </c>
      <c r="D174" s="921" t="s">
        <v>2</v>
      </c>
      <c r="E174" s="920">
        <v>54.2</v>
      </c>
      <c r="F174" s="904"/>
      <c r="G174" s="911"/>
      <c r="H174" s="906"/>
      <c r="I174" s="906"/>
      <c r="J174" s="906"/>
      <c r="K174" s="692"/>
      <c r="L174" s="846"/>
      <c r="M174" s="843"/>
      <c r="N174" s="843"/>
      <c r="O174" s="843"/>
      <c r="P174" s="692"/>
    </row>
    <row r="175" spans="1:16" s="30" customFormat="1" ht="40.799999999999997">
      <c r="A175" s="900">
        <f>IF(COUNTBLANK(E175)=1,"",COUNTA(E$13:$E175))</f>
        <v>162</v>
      </c>
      <c r="B175" s="925"/>
      <c r="C175" s="922" t="s">
        <v>2331</v>
      </c>
      <c r="D175" s="921" t="s">
        <v>2</v>
      </c>
      <c r="E175" s="920">
        <v>71.5</v>
      </c>
      <c r="F175" s="904"/>
      <c r="G175" s="911"/>
      <c r="H175" s="906"/>
      <c r="I175" s="906"/>
      <c r="J175" s="906"/>
      <c r="K175" s="692"/>
      <c r="L175" s="846"/>
      <c r="M175" s="843"/>
      <c r="N175" s="843"/>
      <c r="O175" s="843"/>
      <c r="P175" s="692"/>
    </row>
    <row r="176" spans="1:16" s="30" customFormat="1" ht="40.799999999999997">
      <c r="A176" s="900">
        <f>IF(COUNTBLANK(E176)=1,"",COUNTA(E$13:$E176))</f>
        <v>163</v>
      </c>
      <c r="B176" s="925"/>
      <c r="C176" s="922" t="s">
        <v>2332</v>
      </c>
      <c r="D176" s="921" t="s">
        <v>2</v>
      </c>
      <c r="E176" s="920">
        <v>2.4</v>
      </c>
      <c r="F176" s="904"/>
      <c r="G176" s="911"/>
      <c r="H176" s="906"/>
      <c r="I176" s="906"/>
      <c r="J176" s="906"/>
      <c r="K176" s="692"/>
      <c r="L176" s="846"/>
      <c r="M176" s="843"/>
      <c r="N176" s="843"/>
      <c r="O176" s="843"/>
      <c r="P176" s="692"/>
    </row>
    <row r="177" spans="1:16" s="30" customFormat="1" ht="40.799999999999997">
      <c r="A177" s="900">
        <f>IF(COUNTBLANK(E177)=1,"",COUNTA(E$13:$E177))</f>
        <v>164</v>
      </c>
      <c r="B177" s="925"/>
      <c r="C177" s="922" t="s">
        <v>2333</v>
      </c>
      <c r="D177" s="921" t="s">
        <v>2</v>
      </c>
      <c r="E177" s="920">
        <v>129.9</v>
      </c>
      <c r="F177" s="904"/>
      <c r="G177" s="911"/>
      <c r="H177" s="906"/>
      <c r="I177" s="906"/>
      <c r="J177" s="906"/>
      <c r="K177" s="692"/>
      <c r="L177" s="846"/>
      <c r="M177" s="843"/>
      <c r="N177" s="843"/>
      <c r="O177" s="843"/>
      <c r="P177" s="692"/>
    </row>
    <row r="178" spans="1:16" s="30" customFormat="1" ht="40.799999999999997">
      <c r="A178" s="900">
        <f>IF(COUNTBLANK(E178)=1,"",COUNTA(E$13:$E178))</f>
        <v>165</v>
      </c>
      <c r="B178" s="925"/>
      <c r="C178" s="922" t="s">
        <v>2334</v>
      </c>
      <c r="D178" s="921" t="s">
        <v>2</v>
      </c>
      <c r="E178" s="920">
        <v>12.2</v>
      </c>
      <c r="F178" s="904"/>
      <c r="G178" s="911"/>
      <c r="H178" s="906"/>
      <c r="I178" s="906"/>
      <c r="J178" s="906"/>
      <c r="K178" s="692"/>
      <c r="L178" s="846"/>
      <c r="M178" s="843"/>
      <c r="N178" s="843"/>
      <c r="O178" s="843"/>
      <c r="P178" s="692"/>
    </row>
    <row r="179" spans="1:16" s="30" customFormat="1" ht="40.799999999999997">
      <c r="A179" s="900">
        <f>IF(COUNTBLANK(E179)=1,"",COUNTA(E$13:$E179))</f>
        <v>166</v>
      </c>
      <c r="B179" s="925"/>
      <c r="C179" s="922" t="s">
        <v>2335</v>
      </c>
      <c r="D179" s="921" t="s">
        <v>2</v>
      </c>
      <c r="E179" s="920">
        <v>30.3</v>
      </c>
      <c r="F179" s="904"/>
      <c r="G179" s="911"/>
      <c r="H179" s="906"/>
      <c r="I179" s="906"/>
      <c r="J179" s="906"/>
      <c r="K179" s="692"/>
      <c r="L179" s="846"/>
      <c r="M179" s="843"/>
      <c r="N179" s="843"/>
      <c r="O179" s="843"/>
      <c r="P179" s="692"/>
    </row>
    <row r="180" spans="1:16" s="30" customFormat="1" ht="40.799999999999997">
      <c r="A180" s="900">
        <f>IF(COUNTBLANK(E180)=1,"",COUNTA(E$13:$E180))</f>
        <v>167</v>
      </c>
      <c r="B180" s="925"/>
      <c r="C180" s="922" t="s">
        <v>2336</v>
      </c>
      <c r="D180" s="921" t="s">
        <v>2</v>
      </c>
      <c r="E180" s="920">
        <v>100.1</v>
      </c>
      <c r="F180" s="904"/>
      <c r="G180" s="911"/>
      <c r="H180" s="906"/>
      <c r="I180" s="906"/>
      <c r="J180" s="906"/>
      <c r="K180" s="692"/>
      <c r="L180" s="846"/>
      <c r="M180" s="843"/>
      <c r="N180" s="843"/>
      <c r="O180" s="843"/>
      <c r="P180" s="692"/>
    </row>
    <row r="181" spans="1:16" s="30" customFormat="1" ht="40.799999999999997">
      <c r="A181" s="900">
        <f>IF(COUNTBLANK(E181)=1,"",COUNTA(E$13:$E181))</f>
        <v>168</v>
      </c>
      <c r="B181" s="925"/>
      <c r="C181" s="922" t="s">
        <v>2337</v>
      </c>
      <c r="D181" s="921" t="s">
        <v>2</v>
      </c>
      <c r="E181" s="920">
        <v>126.5</v>
      </c>
      <c r="F181" s="904"/>
      <c r="G181" s="911"/>
      <c r="H181" s="906"/>
      <c r="I181" s="906"/>
      <c r="J181" s="906"/>
      <c r="K181" s="692"/>
      <c r="L181" s="846"/>
      <c r="M181" s="843"/>
      <c r="N181" s="843"/>
      <c r="O181" s="843"/>
      <c r="P181" s="692"/>
    </row>
    <row r="182" spans="1:16" s="30" customFormat="1" ht="40.799999999999997">
      <c r="A182" s="900">
        <f>IF(COUNTBLANK(E182)=1,"",COUNTA(E$13:$E182))</f>
        <v>169</v>
      </c>
      <c r="B182" s="925"/>
      <c r="C182" s="922" t="s">
        <v>2338</v>
      </c>
      <c r="D182" s="921" t="s">
        <v>2</v>
      </c>
      <c r="E182" s="920">
        <v>265</v>
      </c>
      <c r="F182" s="904"/>
      <c r="G182" s="911"/>
      <c r="H182" s="906"/>
      <c r="I182" s="906"/>
      <c r="J182" s="906"/>
      <c r="K182" s="692"/>
      <c r="L182" s="846"/>
      <c r="M182" s="843"/>
      <c r="N182" s="843"/>
      <c r="O182" s="843"/>
      <c r="P182" s="692"/>
    </row>
    <row r="183" spans="1:16" s="30" customFormat="1" ht="40.799999999999997">
      <c r="A183" s="900">
        <f>IF(COUNTBLANK(E183)=1,"",COUNTA(E$13:$E183))</f>
        <v>170</v>
      </c>
      <c r="B183" s="925"/>
      <c r="C183" s="922" t="s">
        <v>2339</v>
      </c>
      <c r="D183" s="921" t="s">
        <v>2</v>
      </c>
      <c r="E183" s="920">
        <v>13.9</v>
      </c>
      <c r="F183" s="904"/>
      <c r="G183" s="911"/>
      <c r="H183" s="906"/>
      <c r="I183" s="906"/>
      <c r="J183" s="906"/>
      <c r="K183" s="692"/>
      <c r="L183" s="846"/>
      <c r="M183" s="843"/>
      <c r="N183" s="843"/>
      <c r="O183" s="843"/>
      <c r="P183" s="692"/>
    </row>
    <row r="184" spans="1:16" s="30" customFormat="1" ht="20.399999999999999">
      <c r="A184" s="900">
        <f>IF(COUNTBLANK(E184)=1,"",COUNTA(E$13:$E184))</f>
        <v>171</v>
      </c>
      <c r="B184" s="925"/>
      <c r="C184" s="922" t="s">
        <v>2340</v>
      </c>
      <c r="D184" s="921" t="s">
        <v>2</v>
      </c>
      <c r="E184" s="920">
        <v>186</v>
      </c>
      <c r="F184" s="904"/>
      <c r="G184" s="911"/>
      <c r="H184" s="906"/>
      <c r="I184" s="906"/>
      <c r="J184" s="906"/>
      <c r="K184" s="692"/>
      <c r="L184" s="846"/>
      <c r="M184" s="843"/>
      <c r="N184" s="843"/>
      <c r="O184" s="843"/>
      <c r="P184" s="692"/>
    </row>
    <row r="185" spans="1:16" s="30" customFormat="1" ht="30.6">
      <c r="A185" s="900">
        <f>IF(COUNTBLANK(E185)=1,"",COUNTA(E$13:$E185))</f>
        <v>172</v>
      </c>
      <c r="B185" s="925"/>
      <c r="C185" s="922" t="s">
        <v>797</v>
      </c>
      <c r="D185" s="921" t="s">
        <v>2</v>
      </c>
      <c r="E185" s="920">
        <v>0.5</v>
      </c>
      <c r="F185" s="904"/>
      <c r="G185" s="911"/>
      <c r="H185" s="906"/>
      <c r="I185" s="906"/>
      <c r="J185" s="906"/>
      <c r="K185" s="692"/>
      <c r="L185" s="846"/>
      <c r="M185" s="843"/>
      <c r="N185" s="843"/>
      <c r="O185" s="843"/>
      <c r="P185" s="692"/>
    </row>
    <row r="186" spans="1:16" s="30" customFormat="1" ht="30.6">
      <c r="A186" s="900">
        <f>IF(COUNTBLANK(E186)=1,"",COUNTA(E$13:$E186))</f>
        <v>173</v>
      </c>
      <c r="B186" s="925"/>
      <c r="C186" s="922" t="s">
        <v>798</v>
      </c>
      <c r="D186" s="921" t="s">
        <v>2</v>
      </c>
      <c r="E186" s="920">
        <v>0.6</v>
      </c>
      <c r="F186" s="904"/>
      <c r="G186" s="911"/>
      <c r="H186" s="906"/>
      <c r="I186" s="906"/>
      <c r="J186" s="906"/>
      <c r="K186" s="692"/>
      <c r="L186" s="846"/>
      <c r="M186" s="843"/>
      <c r="N186" s="843"/>
      <c r="O186" s="843"/>
      <c r="P186" s="692"/>
    </row>
    <row r="187" spans="1:16" s="30" customFormat="1" ht="30.6">
      <c r="A187" s="900">
        <f>IF(COUNTBLANK(E187)=1,"",COUNTA(E$13:$E187))</f>
        <v>174</v>
      </c>
      <c r="B187" s="925"/>
      <c r="C187" s="922" t="s">
        <v>2341</v>
      </c>
      <c r="D187" s="921" t="s">
        <v>2</v>
      </c>
      <c r="E187" s="920">
        <v>136.4</v>
      </c>
      <c r="F187" s="904"/>
      <c r="G187" s="911"/>
      <c r="H187" s="906"/>
      <c r="I187" s="906"/>
      <c r="J187" s="906"/>
      <c r="K187" s="692"/>
      <c r="L187" s="846"/>
      <c r="M187" s="843"/>
      <c r="N187" s="843"/>
      <c r="O187" s="843"/>
      <c r="P187" s="692"/>
    </row>
    <row r="188" spans="1:16" s="30" customFormat="1" ht="30.6">
      <c r="A188" s="900">
        <f>IF(COUNTBLANK(E188)=1,"",COUNTA(E$13:$E188))</f>
        <v>175</v>
      </c>
      <c r="B188" s="925"/>
      <c r="C188" s="922" t="s">
        <v>2342</v>
      </c>
      <c r="D188" s="921" t="s">
        <v>2</v>
      </c>
      <c r="E188" s="920">
        <v>23.4</v>
      </c>
      <c r="F188" s="904"/>
      <c r="G188" s="911"/>
      <c r="H188" s="906"/>
      <c r="I188" s="906"/>
      <c r="J188" s="906"/>
      <c r="K188" s="692"/>
      <c r="L188" s="846"/>
      <c r="M188" s="843"/>
      <c r="N188" s="843"/>
      <c r="O188" s="843"/>
      <c r="P188" s="692"/>
    </row>
    <row r="189" spans="1:16" s="30" customFormat="1" ht="30.6">
      <c r="A189" s="900">
        <f>IF(COUNTBLANK(E189)=1,"",COUNTA(E$13:$E189))</f>
        <v>176</v>
      </c>
      <c r="B189" s="925"/>
      <c r="C189" s="922" t="s">
        <v>845</v>
      </c>
      <c r="D189" s="921" t="s">
        <v>2</v>
      </c>
      <c r="E189" s="920">
        <v>1716</v>
      </c>
      <c r="F189" s="904"/>
      <c r="G189" s="911"/>
      <c r="H189" s="906"/>
      <c r="I189" s="906"/>
      <c r="J189" s="906"/>
      <c r="K189" s="692"/>
      <c r="L189" s="846"/>
      <c r="M189" s="843"/>
      <c r="N189" s="843"/>
      <c r="O189" s="843"/>
      <c r="P189" s="692"/>
    </row>
    <row r="190" spans="1:16" s="30" customFormat="1" ht="30.6">
      <c r="A190" s="900">
        <f>IF(COUNTBLANK(E190)=1,"",COUNTA(E$13:$E190))</f>
        <v>177</v>
      </c>
      <c r="B190" s="925"/>
      <c r="C190" s="922" t="s">
        <v>2343</v>
      </c>
      <c r="D190" s="921" t="s">
        <v>2</v>
      </c>
      <c r="E190" s="920">
        <v>1475.5</v>
      </c>
      <c r="F190" s="904"/>
      <c r="G190" s="911"/>
      <c r="H190" s="906"/>
      <c r="I190" s="906"/>
      <c r="J190" s="906"/>
      <c r="K190" s="692"/>
      <c r="L190" s="846"/>
      <c r="M190" s="843"/>
      <c r="N190" s="843"/>
      <c r="O190" s="843"/>
      <c r="P190" s="692"/>
    </row>
    <row r="191" spans="1:16" s="30" customFormat="1" ht="30.6">
      <c r="A191" s="900">
        <f>IF(COUNTBLANK(E191)=1,"",COUNTA(E$13:$E191))</f>
        <v>178</v>
      </c>
      <c r="B191" s="925"/>
      <c r="C191" s="922" t="s">
        <v>2344</v>
      </c>
      <c r="D191" s="921" t="s">
        <v>2</v>
      </c>
      <c r="E191" s="920">
        <v>1753.8</v>
      </c>
      <c r="F191" s="904"/>
      <c r="G191" s="911"/>
      <c r="H191" s="906"/>
      <c r="I191" s="906"/>
      <c r="J191" s="906"/>
      <c r="K191" s="692"/>
      <c r="L191" s="846"/>
      <c r="M191" s="843"/>
      <c r="N191" s="843"/>
      <c r="O191" s="843"/>
      <c r="P191" s="692"/>
    </row>
    <row r="192" spans="1:16" s="30" customFormat="1" ht="30.6">
      <c r="A192" s="900">
        <f>IF(COUNTBLANK(E192)=1,"",COUNTA(E$13:$E192))</f>
        <v>179</v>
      </c>
      <c r="B192" s="925"/>
      <c r="C192" s="922" t="s">
        <v>2345</v>
      </c>
      <c r="D192" s="921" t="s">
        <v>2</v>
      </c>
      <c r="E192" s="920">
        <v>85.5</v>
      </c>
      <c r="F192" s="904"/>
      <c r="G192" s="911"/>
      <c r="H192" s="906"/>
      <c r="I192" s="906"/>
      <c r="J192" s="906"/>
      <c r="K192" s="692"/>
      <c r="L192" s="846"/>
      <c r="M192" s="843"/>
      <c r="N192" s="843"/>
      <c r="O192" s="843"/>
      <c r="P192" s="692"/>
    </row>
    <row r="193" spans="1:16" s="30" customFormat="1" ht="30.6">
      <c r="A193" s="900">
        <f>IF(COUNTBLANK(E193)=1,"",COUNTA(E$13:$E193))</f>
        <v>180</v>
      </c>
      <c r="B193" s="925"/>
      <c r="C193" s="922" t="s">
        <v>846</v>
      </c>
      <c r="D193" s="921" t="s">
        <v>2</v>
      </c>
      <c r="E193" s="920">
        <v>60</v>
      </c>
      <c r="F193" s="904"/>
      <c r="G193" s="911"/>
      <c r="H193" s="906"/>
      <c r="I193" s="906"/>
      <c r="J193" s="906"/>
      <c r="K193" s="692"/>
      <c r="L193" s="846"/>
      <c r="M193" s="843"/>
      <c r="N193" s="843"/>
      <c r="O193" s="843"/>
      <c r="P193" s="692"/>
    </row>
    <row r="194" spans="1:16" s="30" customFormat="1">
      <c r="A194" s="900">
        <f>IF(COUNTBLANK(E194)=1,"",COUNTA(E$13:$E194))</f>
        <v>181</v>
      </c>
      <c r="B194" s="925"/>
      <c r="C194" s="922" t="s">
        <v>804</v>
      </c>
      <c r="D194" s="921" t="s">
        <v>2</v>
      </c>
      <c r="E194" s="920">
        <v>42.5</v>
      </c>
      <c r="F194" s="904"/>
      <c r="G194" s="911"/>
      <c r="H194" s="906"/>
      <c r="I194" s="906"/>
      <c r="J194" s="906"/>
      <c r="K194" s="692"/>
      <c r="L194" s="846"/>
      <c r="M194" s="843"/>
      <c r="N194" s="843"/>
      <c r="O194" s="843"/>
      <c r="P194" s="692"/>
    </row>
    <row r="195" spans="1:16" s="30" customFormat="1">
      <c r="A195" s="900">
        <f>IF(COUNTBLANK(E195)=1,"",COUNTA(E$13:$E195))</f>
        <v>182</v>
      </c>
      <c r="B195" s="925"/>
      <c r="C195" s="922" t="s">
        <v>805</v>
      </c>
      <c r="D195" s="921" t="s">
        <v>2</v>
      </c>
      <c r="E195" s="920">
        <v>55.1</v>
      </c>
      <c r="F195" s="904"/>
      <c r="G195" s="911"/>
      <c r="H195" s="906"/>
      <c r="I195" s="906"/>
      <c r="J195" s="906"/>
      <c r="K195" s="692"/>
      <c r="L195" s="846"/>
      <c r="M195" s="843"/>
      <c r="N195" s="843"/>
      <c r="O195" s="843"/>
      <c r="P195" s="692"/>
    </row>
    <row r="196" spans="1:16" s="30" customFormat="1">
      <c r="A196" s="900">
        <f>IF(COUNTBLANK(E196)=1,"",COUNTA(E$13:$E196))</f>
        <v>183</v>
      </c>
      <c r="B196" s="925"/>
      <c r="C196" s="922" t="s">
        <v>806</v>
      </c>
      <c r="D196" s="921" t="s">
        <v>2</v>
      </c>
      <c r="E196" s="920">
        <v>2.4</v>
      </c>
      <c r="F196" s="904"/>
      <c r="G196" s="911"/>
      <c r="H196" s="906"/>
      <c r="I196" s="906"/>
      <c r="J196" s="906"/>
      <c r="K196" s="692"/>
      <c r="L196" s="846"/>
      <c r="M196" s="843"/>
      <c r="N196" s="843"/>
      <c r="O196" s="843"/>
      <c r="P196" s="692"/>
    </row>
    <row r="197" spans="1:16" s="30" customFormat="1">
      <c r="A197" s="900">
        <f>IF(COUNTBLANK(E197)=1,"",COUNTA(E$13:$E197))</f>
        <v>184</v>
      </c>
      <c r="B197" s="925"/>
      <c r="C197" s="922" t="s">
        <v>807</v>
      </c>
      <c r="D197" s="921" t="s">
        <v>2</v>
      </c>
      <c r="E197" s="920">
        <v>12.2</v>
      </c>
      <c r="F197" s="904"/>
      <c r="G197" s="911"/>
      <c r="H197" s="906"/>
      <c r="I197" s="906"/>
      <c r="J197" s="906"/>
      <c r="K197" s="692"/>
      <c r="L197" s="846"/>
      <c r="M197" s="843"/>
      <c r="N197" s="843"/>
      <c r="O197" s="843"/>
      <c r="P197" s="692"/>
    </row>
    <row r="198" spans="1:16" s="30" customFormat="1">
      <c r="A198" s="900">
        <f>IF(COUNTBLANK(E198)=1,"",COUNTA(E$13:$E198))</f>
        <v>185</v>
      </c>
      <c r="B198" s="925"/>
      <c r="C198" s="922" t="s">
        <v>808</v>
      </c>
      <c r="D198" s="921" t="s">
        <v>2</v>
      </c>
      <c r="E198" s="920">
        <v>30.3</v>
      </c>
      <c r="F198" s="904"/>
      <c r="G198" s="911"/>
      <c r="H198" s="906"/>
      <c r="I198" s="906"/>
      <c r="J198" s="906"/>
      <c r="K198" s="692"/>
      <c r="L198" s="846"/>
      <c r="M198" s="843"/>
      <c r="N198" s="843"/>
      <c r="O198" s="843"/>
      <c r="P198" s="692"/>
    </row>
    <row r="199" spans="1:16" s="30" customFormat="1">
      <c r="A199" s="900">
        <f>IF(COUNTBLANK(E199)=1,"",COUNTA(E$13:$E199))</f>
        <v>186</v>
      </c>
      <c r="B199" s="925"/>
      <c r="C199" s="922" t="s">
        <v>809</v>
      </c>
      <c r="D199" s="921" t="s">
        <v>2</v>
      </c>
      <c r="E199" s="920">
        <v>126.5</v>
      </c>
      <c r="F199" s="904"/>
      <c r="G199" s="911"/>
      <c r="H199" s="906"/>
      <c r="I199" s="906"/>
      <c r="J199" s="906"/>
      <c r="K199" s="692"/>
      <c r="L199" s="846"/>
      <c r="M199" s="843"/>
      <c r="N199" s="843"/>
      <c r="O199" s="843"/>
      <c r="P199" s="692"/>
    </row>
    <row r="200" spans="1:16" s="30" customFormat="1">
      <c r="A200" s="900">
        <f>IF(COUNTBLANK(E200)=1,"",COUNTA(E$13:$E200))</f>
        <v>187</v>
      </c>
      <c r="B200" s="925"/>
      <c r="C200" s="922" t="s">
        <v>810</v>
      </c>
      <c r="D200" s="921" t="s">
        <v>2</v>
      </c>
      <c r="E200" s="920">
        <v>367.2</v>
      </c>
      <c r="F200" s="904"/>
      <c r="G200" s="911"/>
      <c r="H200" s="906"/>
      <c r="I200" s="906"/>
      <c r="J200" s="906"/>
      <c r="K200" s="692"/>
      <c r="L200" s="846"/>
      <c r="M200" s="843"/>
      <c r="N200" s="843"/>
      <c r="O200" s="843"/>
      <c r="P200" s="692"/>
    </row>
    <row r="201" spans="1:16" s="30" customFormat="1">
      <c r="A201" s="900">
        <f>IF(COUNTBLANK(E201)=1,"",COUNTA(E$13:$E201))</f>
        <v>188</v>
      </c>
      <c r="B201" s="925"/>
      <c r="C201" s="922" t="s">
        <v>812</v>
      </c>
      <c r="D201" s="921" t="s">
        <v>2</v>
      </c>
      <c r="E201" s="920">
        <v>13.9</v>
      </c>
      <c r="F201" s="904"/>
      <c r="G201" s="911"/>
      <c r="H201" s="906"/>
      <c r="I201" s="906"/>
      <c r="J201" s="906"/>
      <c r="K201" s="692"/>
      <c r="L201" s="846"/>
      <c r="M201" s="843"/>
      <c r="N201" s="843"/>
      <c r="O201" s="843"/>
      <c r="P201" s="692"/>
    </row>
    <row r="202" spans="1:16" s="30" customFormat="1" ht="20.399999999999999">
      <c r="A202" s="900">
        <f>IF(COUNTBLANK(E202)=1,"",COUNTA(E$13:$E202))</f>
        <v>189</v>
      </c>
      <c r="B202" s="925"/>
      <c r="C202" s="922" t="s">
        <v>2346</v>
      </c>
      <c r="D202" s="921" t="s">
        <v>2</v>
      </c>
      <c r="E202" s="920">
        <v>1979.6</v>
      </c>
      <c r="F202" s="904"/>
      <c r="G202" s="911"/>
      <c r="H202" s="906"/>
      <c r="I202" s="906"/>
      <c r="J202" s="906"/>
      <c r="K202" s="692"/>
      <c r="L202" s="846"/>
      <c r="M202" s="843"/>
      <c r="N202" s="843"/>
      <c r="O202" s="843"/>
      <c r="P202" s="692"/>
    </row>
    <row r="203" spans="1:16" s="30" customFormat="1" ht="20.399999999999999">
      <c r="A203" s="900">
        <f>IF(COUNTBLANK(E203)=1,"",COUNTA(E$13:$E203))</f>
        <v>190</v>
      </c>
      <c r="B203" s="925"/>
      <c r="C203" s="922" t="s">
        <v>847</v>
      </c>
      <c r="D203" s="921" t="s">
        <v>2</v>
      </c>
      <c r="E203" s="920">
        <v>1609</v>
      </c>
      <c r="F203" s="904"/>
      <c r="G203" s="911"/>
      <c r="H203" s="906"/>
      <c r="I203" s="906"/>
      <c r="J203" s="906"/>
      <c r="K203" s="692"/>
      <c r="L203" s="846"/>
      <c r="M203" s="843"/>
      <c r="N203" s="843"/>
      <c r="O203" s="843"/>
      <c r="P203" s="692"/>
    </row>
    <row r="204" spans="1:16" s="30" customFormat="1" ht="20.399999999999999">
      <c r="A204" s="900">
        <f>IF(COUNTBLANK(E204)=1,"",COUNTA(E$13:$E204))</f>
        <v>191</v>
      </c>
      <c r="B204" s="925"/>
      <c r="C204" s="922" t="s">
        <v>2347</v>
      </c>
      <c r="D204" s="921" t="s">
        <v>2</v>
      </c>
      <c r="E204" s="920">
        <v>2046.4</v>
      </c>
      <c r="F204" s="904"/>
      <c r="G204" s="911"/>
      <c r="H204" s="906"/>
      <c r="I204" s="906"/>
      <c r="J204" s="906"/>
      <c r="K204" s="692"/>
      <c r="L204" s="846"/>
      <c r="M204" s="843"/>
      <c r="N204" s="843"/>
      <c r="O204" s="843"/>
      <c r="P204" s="692"/>
    </row>
    <row r="205" spans="1:16" s="30" customFormat="1" ht="20.399999999999999">
      <c r="A205" s="900">
        <f>IF(COUNTBLANK(E205)=1,"",COUNTA(E$13:$E205))</f>
        <v>192</v>
      </c>
      <c r="B205" s="925"/>
      <c r="C205" s="922" t="s">
        <v>2348</v>
      </c>
      <c r="D205" s="921" t="s">
        <v>2</v>
      </c>
      <c r="E205" s="920">
        <v>159.6</v>
      </c>
      <c r="F205" s="904"/>
      <c r="G205" s="911"/>
      <c r="H205" s="906"/>
      <c r="I205" s="906"/>
      <c r="J205" s="906"/>
      <c r="K205" s="692"/>
      <c r="L205" s="846"/>
      <c r="M205" s="843"/>
      <c r="N205" s="843"/>
      <c r="O205" s="843"/>
      <c r="P205" s="692"/>
    </row>
    <row r="206" spans="1:16" s="30" customFormat="1" ht="20.399999999999999">
      <c r="A206" s="900">
        <f>IF(COUNTBLANK(E206)=1,"",COUNTA(E$13:$E206))</f>
        <v>193</v>
      </c>
      <c r="B206" s="925"/>
      <c r="C206" s="922" t="s">
        <v>2349</v>
      </c>
      <c r="D206" s="921" t="s">
        <v>2</v>
      </c>
      <c r="E206" s="920">
        <v>208.8</v>
      </c>
      <c r="F206" s="904"/>
      <c r="G206" s="911"/>
      <c r="H206" s="906"/>
      <c r="I206" s="906"/>
      <c r="J206" s="906"/>
      <c r="K206" s="692"/>
      <c r="L206" s="846"/>
      <c r="M206" s="843"/>
      <c r="N206" s="843"/>
      <c r="O206" s="843"/>
      <c r="P206" s="692"/>
    </row>
    <row r="207" spans="1:16" s="30" customFormat="1" ht="20.399999999999999">
      <c r="A207" s="900">
        <f>IF(COUNTBLANK(E207)=1,"",COUNTA(E$13:$E207))</f>
        <v>194</v>
      </c>
      <c r="B207" s="925"/>
      <c r="C207" s="922" t="s">
        <v>2350</v>
      </c>
      <c r="D207" s="921" t="s">
        <v>2</v>
      </c>
      <c r="E207" s="920">
        <v>109.7</v>
      </c>
      <c r="F207" s="904"/>
      <c r="G207" s="911"/>
      <c r="H207" s="906"/>
      <c r="I207" s="906"/>
      <c r="J207" s="906"/>
      <c r="K207" s="692"/>
      <c r="L207" s="846"/>
      <c r="M207" s="843"/>
      <c r="N207" s="843"/>
      <c r="O207" s="843"/>
      <c r="P207" s="692"/>
    </row>
    <row r="208" spans="1:16" s="30" customFormat="1" ht="40.799999999999997">
      <c r="A208" s="900">
        <f>IF(COUNTBLANK(E208)=1,"",COUNTA(E$13:$E208))</f>
        <v>195</v>
      </c>
      <c r="B208" s="925"/>
      <c r="C208" s="922" t="s">
        <v>2351</v>
      </c>
      <c r="D208" s="921" t="s">
        <v>2</v>
      </c>
      <c r="E208" s="920">
        <v>22300</v>
      </c>
      <c r="F208" s="904"/>
      <c r="G208" s="911"/>
      <c r="H208" s="906"/>
      <c r="I208" s="906"/>
      <c r="J208" s="906"/>
      <c r="K208" s="692"/>
      <c r="L208" s="846"/>
      <c r="M208" s="843"/>
      <c r="N208" s="843"/>
      <c r="O208" s="843"/>
      <c r="P208" s="692"/>
    </row>
    <row r="209" spans="1:16" s="30" customFormat="1" ht="20.399999999999999">
      <c r="A209" s="900">
        <f>IF(COUNTBLANK(E209)=1,"",COUNTA(E$13:$E209))</f>
        <v>196</v>
      </c>
      <c r="B209" s="925"/>
      <c r="C209" s="922" t="s">
        <v>848</v>
      </c>
      <c r="D209" s="921" t="s">
        <v>103</v>
      </c>
      <c r="E209" s="919">
        <v>1</v>
      </c>
      <c r="F209" s="354"/>
      <c r="G209" s="336"/>
      <c r="H209" s="336"/>
      <c r="I209" s="336"/>
      <c r="J209" s="336"/>
      <c r="K209" s="337"/>
      <c r="L209" s="338"/>
      <c r="M209" s="339"/>
      <c r="N209" s="339"/>
      <c r="O209" s="339"/>
      <c r="P209" s="340"/>
    </row>
    <row r="210" spans="1:16" s="30" customFormat="1">
      <c r="A210" s="900">
        <f>IF(COUNTBLANK(E210)=1,"",COUNTA(E$13:$E210))</f>
        <v>197</v>
      </c>
      <c r="B210" s="925"/>
      <c r="C210" s="922" t="s">
        <v>432</v>
      </c>
      <c r="D210" s="921" t="s">
        <v>103</v>
      </c>
      <c r="E210" s="919" t="s">
        <v>269</v>
      </c>
      <c r="F210" s="354"/>
      <c r="G210" s="336"/>
      <c r="H210" s="336"/>
      <c r="I210" s="336"/>
      <c r="J210" s="336"/>
      <c r="K210" s="337"/>
      <c r="L210" s="338"/>
      <c r="M210" s="339"/>
      <c r="N210" s="339"/>
      <c r="O210" s="339"/>
      <c r="P210" s="340"/>
    </row>
    <row r="211" spans="1:16" s="30" customFormat="1" ht="20.399999999999999">
      <c r="A211" s="900">
        <f>IF(COUNTBLANK(E211)=1,"",COUNTA(E$13:$E211))</f>
        <v>198</v>
      </c>
      <c r="B211" s="925"/>
      <c r="C211" s="922" t="s">
        <v>816</v>
      </c>
      <c r="D211" s="921" t="s">
        <v>103</v>
      </c>
      <c r="E211" s="919">
        <v>1</v>
      </c>
      <c r="F211" s="354"/>
      <c r="G211" s="336"/>
      <c r="H211" s="336"/>
      <c r="I211" s="336"/>
      <c r="J211" s="336"/>
      <c r="K211" s="337"/>
      <c r="L211" s="338"/>
      <c r="M211" s="339"/>
      <c r="N211" s="339"/>
      <c r="O211" s="339"/>
      <c r="P211" s="340"/>
    </row>
    <row r="212" spans="1:16" s="30" customFormat="1" ht="20.399999999999999">
      <c r="A212" s="900">
        <f>IF(COUNTBLANK(E212)=1,"",COUNTA(E$13:$E212))</f>
        <v>199</v>
      </c>
      <c r="B212" s="925"/>
      <c r="C212" s="922" t="s">
        <v>435</v>
      </c>
      <c r="D212" s="921" t="s">
        <v>267</v>
      </c>
      <c r="E212" s="920">
        <v>39</v>
      </c>
      <c r="F212" s="354"/>
      <c r="G212" s="336"/>
      <c r="H212" s="336"/>
      <c r="I212" s="336"/>
      <c r="J212" s="336"/>
      <c r="K212" s="337"/>
      <c r="L212" s="338"/>
      <c r="M212" s="339"/>
      <c r="N212" s="339"/>
      <c r="O212" s="339"/>
      <c r="P212" s="340"/>
    </row>
    <row r="213" spans="1:16" s="30" customFormat="1" ht="20.399999999999999">
      <c r="A213" s="900">
        <f>IF(COUNTBLANK(E213)=1,"",COUNTA(E$13:$E213))</f>
        <v>200</v>
      </c>
      <c r="B213" s="925"/>
      <c r="C213" s="922" t="s">
        <v>445</v>
      </c>
      <c r="D213" s="921" t="s">
        <v>103</v>
      </c>
      <c r="E213" s="919">
        <v>1</v>
      </c>
      <c r="F213" s="354"/>
      <c r="G213" s="336"/>
      <c r="H213" s="336"/>
      <c r="I213" s="336"/>
      <c r="J213" s="336"/>
      <c r="K213" s="337"/>
      <c r="L213" s="338"/>
      <c r="M213" s="339"/>
      <c r="N213" s="339"/>
      <c r="O213" s="339"/>
      <c r="P213" s="340"/>
    </row>
    <row r="214" spans="1:16" s="30" customFormat="1">
      <c r="A214" s="900">
        <f>IF(COUNTBLANK(E214)=1,"",COUNTA(E$13:$E214))</f>
        <v>201</v>
      </c>
      <c r="B214" s="925"/>
      <c r="C214" s="922" t="s">
        <v>446</v>
      </c>
      <c r="D214" s="921" t="s">
        <v>103</v>
      </c>
      <c r="E214" s="919">
        <v>1</v>
      </c>
      <c r="F214" s="354"/>
      <c r="G214" s="336"/>
      <c r="H214" s="336"/>
      <c r="I214" s="336"/>
      <c r="J214" s="336"/>
      <c r="K214" s="337"/>
      <c r="L214" s="338"/>
      <c r="M214" s="339"/>
      <c r="N214" s="339"/>
      <c r="O214" s="339"/>
      <c r="P214" s="340"/>
    </row>
    <row r="215" spans="1:16" s="30" customFormat="1">
      <c r="A215" s="900">
        <f>IF(COUNTBLANK(E215)=1,"",COUNTA(E$13:$E215))</f>
        <v>202</v>
      </c>
      <c r="B215" s="925"/>
      <c r="C215" s="922" t="s">
        <v>447</v>
      </c>
      <c r="D215" s="921" t="s">
        <v>103</v>
      </c>
      <c r="E215" s="919">
        <v>1</v>
      </c>
      <c r="F215" s="354"/>
      <c r="G215" s="336"/>
      <c r="H215" s="336"/>
      <c r="I215" s="336"/>
      <c r="J215" s="336"/>
      <c r="K215" s="337"/>
      <c r="L215" s="338"/>
      <c r="M215" s="339"/>
      <c r="N215" s="339"/>
      <c r="O215" s="339"/>
      <c r="P215" s="340"/>
    </row>
    <row r="216" spans="1:16" s="30" customFormat="1">
      <c r="A216" s="900">
        <f>IF(COUNTBLANK(E216)=1,"",COUNTA(E$13:$E216))</f>
        <v>203</v>
      </c>
      <c r="B216" s="925"/>
      <c r="C216" s="922" t="s">
        <v>448</v>
      </c>
      <c r="D216" s="921" t="s">
        <v>103</v>
      </c>
      <c r="E216" s="919">
        <v>1</v>
      </c>
      <c r="F216" s="354"/>
      <c r="G216" s="336"/>
      <c r="H216" s="336"/>
      <c r="I216" s="336"/>
      <c r="J216" s="336"/>
      <c r="K216" s="337"/>
      <c r="L216" s="338"/>
      <c r="M216" s="339"/>
      <c r="N216" s="339"/>
      <c r="O216" s="339"/>
      <c r="P216" s="340"/>
    </row>
    <row r="217" spans="1:16" s="30" customFormat="1">
      <c r="A217" s="900">
        <f>IF(COUNTBLANK(E217)=1,"",COUNTA(E$13:$E217))</f>
        <v>204</v>
      </c>
      <c r="B217" s="925"/>
      <c r="C217" s="922" t="s">
        <v>449</v>
      </c>
      <c r="D217" s="921" t="s">
        <v>103</v>
      </c>
      <c r="E217" s="919">
        <v>1</v>
      </c>
      <c r="F217" s="354"/>
      <c r="G217" s="336"/>
      <c r="H217" s="336"/>
      <c r="I217" s="336"/>
      <c r="J217" s="336"/>
      <c r="K217" s="337"/>
      <c r="L217" s="338"/>
      <c r="M217" s="339"/>
      <c r="N217" s="339"/>
      <c r="O217" s="339"/>
      <c r="P217" s="340"/>
    </row>
    <row r="218" spans="1:16" s="30" customFormat="1">
      <c r="A218" s="900">
        <f>IF(COUNTBLANK(E218)=1,"",COUNTA(E$13:$E218))</f>
        <v>205</v>
      </c>
      <c r="B218" s="925"/>
      <c r="C218" s="922" t="s">
        <v>450</v>
      </c>
      <c r="D218" s="921" t="s">
        <v>103</v>
      </c>
      <c r="E218" s="919">
        <v>1</v>
      </c>
      <c r="F218" s="354"/>
      <c r="G218" s="336"/>
      <c r="H218" s="336"/>
      <c r="I218" s="336"/>
      <c r="J218" s="336"/>
      <c r="K218" s="337"/>
      <c r="L218" s="338"/>
      <c r="M218" s="339"/>
      <c r="N218" s="339"/>
      <c r="O218" s="339"/>
      <c r="P218" s="340"/>
    </row>
    <row r="219" spans="1:16" s="30" customFormat="1">
      <c r="A219" s="900">
        <f>IF(COUNTBLANK(E219)=1,"",COUNTA(E$13:$E219))</f>
        <v>206</v>
      </c>
      <c r="B219" s="925"/>
      <c r="C219" s="922" t="s">
        <v>451</v>
      </c>
      <c r="D219" s="921" t="s">
        <v>103</v>
      </c>
      <c r="E219" s="919">
        <v>1</v>
      </c>
      <c r="F219" s="354"/>
      <c r="G219" s="336"/>
      <c r="H219" s="336"/>
      <c r="I219" s="336"/>
      <c r="J219" s="336"/>
      <c r="K219" s="337"/>
      <c r="L219" s="338"/>
      <c r="M219" s="339"/>
      <c r="N219" s="339"/>
      <c r="O219" s="339"/>
      <c r="P219" s="340"/>
    </row>
    <row r="220" spans="1:16" s="30" customFormat="1">
      <c r="A220" s="900">
        <f>IF(COUNTBLANK(E220)=1,"",COUNTA(E$13:$E220))</f>
        <v>207</v>
      </c>
      <c r="B220" s="925"/>
      <c r="C220" s="922" t="s">
        <v>452</v>
      </c>
      <c r="D220" s="921" t="s">
        <v>103</v>
      </c>
      <c r="E220" s="919">
        <v>1</v>
      </c>
      <c r="F220" s="354"/>
      <c r="G220" s="336"/>
      <c r="H220" s="336"/>
      <c r="I220" s="336"/>
      <c r="J220" s="336"/>
      <c r="K220" s="337"/>
      <c r="L220" s="338"/>
      <c r="M220" s="339"/>
      <c r="N220" s="339"/>
      <c r="O220" s="339"/>
      <c r="P220" s="340"/>
    </row>
    <row r="221" spans="1:16" s="30" customFormat="1" ht="20.399999999999999">
      <c r="A221" s="900">
        <f>IF(COUNTBLANK(E221)=1,"",COUNTA(E$13:$E221))</f>
        <v>208</v>
      </c>
      <c r="B221" s="925"/>
      <c r="C221" s="922" t="s">
        <v>2352</v>
      </c>
      <c r="D221" s="921" t="s">
        <v>22</v>
      </c>
      <c r="E221" s="919">
        <v>100</v>
      </c>
      <c r="F221" s="354"/>
      <c r="G221" s="336"/>
      <c r="H221" s="336"/>
      <c r="I221" s="336"/>
      <c r="J221" s="336"/>
      <c r="K221" s="337"/>
      <c r="L221" s="338"/>
      <c r="M221" s="339"/>
      <c r="N221" s="339"/>
      <c r="O221" s="339"/>
      <c r="P221" s="340"/>
    </row>
    <row r="222" spans="1:16" s="30" customFormat="1" ht="30.6">
      <c r="A222" s="900">
        <f>IF(COUNTBLANK(E222)=1,"",COUNTA(E$13:$E222))</f>
        <v>209</v>
      </c>
      <c r="B222" s="925"/>
      <c r="C222" s="922" t="s">
        <v>849</v>
      </c>
      <c r="D222" s="921" t="s">
        <v>850</v>
      </c>
      <c r="E222" s="920">
        <v>5094</v>
      </c>
      <c r="F222" s="354"/>
      <c r="G222" s="336"/>
      <c r="H222" s="336"/>
      <c r="I222" s="336"/>
      <c r="J222" s="336"/>
      <c r="K222" s="337"/>
      <c r="L222" s="338"/>
      <c r="M222" s="339"/>
      <c r="N222" s="339"/>
      <c r="O222" s="339"/>
      <c r="P222" s="340"/>
    </row>
    <row r="223" spans="1:16" s="30" customFormat="1" ht="20.399999999999999">
      <c r="A223" s="900">
        <f>IF(COUNTBLANK(E223)=1,"",COUNTA(E$13:$E223))</f>
        <v>210</v>
      </c>
      <c r="B223" s="925"/>
      <c r="C223" s="922" t="s">
        <v>851</v>
      </c>
      <c r="D223" s="921" t="s">
        <v>22</v>
      </c>
      <c r="E223" s="919">
        <v>44600</v>
      </c>
      <c r="F223" s="354"/>
      <c r="G223" s="336"/>
      <c r="H223" s="336"/>
      <c r="I223" s="336"/>
      <c r="J223" s="336"/>
      <c r="K223" s="337"/>
      <c r="L223" s="338"/>
      <c r="M223" s="339"/>
      <c r="N223" s="339"/>
      <c r="O223" s="339"/>
      <c r="P223" s="340"/>
    </row>
    <row r="224" spans="1:16">
      <c r="A224" s="900" t="str">
        <f>IF(COUNTBLANK(E224)=1,"",COUNTA(E$13:$E224))</f>
        <v/>
      </c>
      <c r="B224" s="683"/>
      <c r="C224" s="873"/>
      <c r="D224" s="575"/>
      <c r="E224" s="1513"/>
      <c r="F224" s="1514"/>
      <c r="G224" s="336"/>
      <c r="H224" s="336"/>
      <c r="I224" s="336"/>
      <c r="J224" s="336"/>
      <c r="K224" s="337"/>
      <c r="L224" s="338"/>
      <c r="M224" s="339"/>
      <c r="N224" s="339"/>
      <c r="O224" s="339"/>
      <c r="P224" s="340"/>
    </row>
    <row r="225" spans="1:16" s="79" customFormat="1">
      <c r="A225" s="900">
        <f>IF(COUNTBLANK(E225)=1,"",COUNTA(E$13:$E225))</f>
        <v>211</v>
      </c>
      <c r="B225" s="683"/>
      <c r="C225" s="573" t="s">
        <v>216</v>
      </c>
      <c r="D225" s="539" t="s">
        <v>1</v>
      </c>
      <c r="E225" s="583">
        <v>1</v>
      </c>
      <c r="F225" s="556"/>
      <c r="G225" s="336"/>
      <c r="H225" s="336"/>
      <c r="I225" s="336"/>
      <c r="J225" s="336"/>
      <c r="K225" s="337"/>
      <c r="L225" s="338"/>
      <c r="M225" s="339"/>
      <c r="N225" s="339"/>
      <c r="O225" s="339"/>
      <c r="P225" s="340"/>
    </row>
    <row r="226" spans="1:16" s="79" customFormat="1">
      <c r="A226" s="900">
        <f>IF(COUNTBLANK(E226)=1,"",COUNTA(E$13:$E226))</f>
        <v>212</v>
      </c>
      <c r="B226" s="683"/>
      <c r="C226" s="573" t="s">
        <v>210</v>
      </c>
      <c r="D226" s="539" t="s">
        <v>1</v>
      </c>
      <c r="E226" s="583">
        <v>1</v>
      </c>
      <c r="F226" s="556"/>
      <c r="G226" s="336"/>
      <c r="H226" s="336"/>
      <c r="I226" s="336"/>
      <c r="J226" s="336"/>
      <c r="K226" s="337"/>
      <c r="L226" s="338"/>
      <c r="M226" s="339"/>
      <c r="N226" s="339"/>
      <c r="O226" s="339"/>
      <c r="P226" s="340"/>
    </row>
    <row r="227" spans="1:16" s="79" customFormat="1">
      <c r="A227" s="929"/>
      <c r="B227" s="684"/>
      <c r="C227" s="923"/>
      <c r="D227" s="585"/>
      <c r="E227" s="867"/>
      <c r="F227" s="857"/>
      <c r="G227" s="858"/>
      <c r="H227" s="913"/>
      <c r="I227" s="914"/>
      <c r="J227" s="913"/>
      <c r="K227" s="926"/>
      <c r="L227" s="915"/>
      <c r="M227" s="860"/>
      <c r="N227" s="860"/>
      <c r="O227" s="860"/>
      <c r="P227" s="861"/>
    </row>
    <row r="228" spans="1:16" s="274" customFormat="1">
      <c r="A228" s="503"/>
      <c r="B228" s="504"/>
      <c r="C228" s="505" t="s">
        <v>29</v>
      </c>
      <c r="D228" s="506"/>
      <c r="E228" s="541"/>
      <c r="F228" s="507"/>
      <c r="G228" s="507"/>
      <c r="H228" s="507"/>
      <c r="I228" s="507"/>
      <c r="J228" s="507"/>
      <c r="K228" s="507"/>
      <c r="L228" s="508">
        <f>SUM($L$13:L227)</f>
        <v>0</v>
      </c>
      <c r="M228" s="508">
        <f>SUM($M$13:M227)</f>
        <v>0</v>
      </c>
      <c r="N228" s="508">
        <f>SUM($N$13:N227)</f>
        <v>0</v>
      </c>
      <c r="O228" s="508">
        <f>SUM($O$13:O227)</f>
        <v>0</v>
      </c>
      <c r="P228" s="509">
        <f>SUM($P$13:P227)</f>
        <v>0</v>
      </c>
    </row>
    <row r="229" spans="1:16">
      <c r="I229" s="2"/>
      <c r="J229" s="2"/>
      <c r="K229" s="2"/>
      <c r="L229" s="2"/>
      <c r="M229" s="3"/>
      <c r="N229" s="3"/>
      <c r="O229" s="3"/>
      <c r="P229" s="3"/>
    </row>
    <row r="230" spans="1:16">
      <c r="H230" s="291"/>
      <c r="I230" s="291"/>
      <c r="J230" s="291"/>
      <c r="K230" s="36"/>
      <c r="L230" s="36"/>
      <c r="M230" s="37"/>
      <c r="N230" s="37"/>
      <c r="O230" s="37"/>
      <c r="P230" s="37"/>
    </row>
    <row r="231" spans="1:16">
      <c r="C231" s="1515"/>
    </row>
    <row r="232" spans="1:16">
      <c r="C232" s="1"/>
    </row>
    <row r="233" spans="1:16">
      <c r="C233" s="1"/>
    </row>
  </sheetData>
  <autoFilter ref="A12:P230" xr:uid="{00000000-0009-0000-0000-00001B000000}"/>
  <mergeCells count="1">
    <mergeCell ref="F10:K10"/>
  </mergeCells>
  <conditionalFormatting sqref="C224:D224">
    <cfRule type="expression" priority="8" stopIfTrue="1">
      <formula>#REF!</formula>
    </cfRule>
  </conditionalFormatting>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3F6F-26E5-4585-B294-2F9E0696C7E8}">
  <dimension ref="A1:P404"/>
  <sheetViews>
    <sheetView zoomScaleNormal="100" zoomScaleSheetLayoutView="100" workbookViewId="0">
      <selection activeCell="H20" sqref="H20"/>
    </sheetView>
  </sheetViews>
  <sheetFormatPr defaultColWidth="9.109375" defaultRowHeight="13.2"/>
  <cols>
    <col min="1" max="1" width="5" style="11" customWidth="1"/>
    <col min="2" max="2" width="10" style="12" customWidth="1"/>
    <col min="3" max="3" width="61.1093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88671875" style="11" customWidth="1"/>
    <col min="14" max="14" width="12" style="11" customWidth="1"/>
    <col min="15" max="15" width="12.6640625" style="11" customWidth="1"/>
    <col min="16" max="16" width="11.5546875" style="11" customWidth="1"/>
    <col min="17" max="16384" width="9.109375" style="11"/>
  </cols>
  <sheetData>
    <row r="1" spans="1:16">
      <c r="B1" s="7"/>
      <c r="C1" s="8"/>
      <c r="D1" s="8"/>
      <c r="E1" s="8"/>
      <c r="F1" s="9" t="s">
        <v>35</v>
      </c>
      <c r="G1" s="10" t="s">
        <v>139</v>
      </c>
      <c r="H1" s="9"/>
      <c r="J1" s="8"/>
      <c r="K1" s="8"/>
      <c r="L1" s="8"/>
      <c r="M1" s="8"/>
      <c r="N1" s="8"/>
      <c r="O1" s="8"/>
      <c r="P1" s="8"/>
    </row>
    <row r="2" spans="1:16">
      <c r="B2" s="7"/>
      <c r="C2" s="8"/>
      <c r="D2" s="8"/>
      <c r="E2" s="8"/>
      <c r="F2" s="8" t="s">
        <v>143</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74" customFormat="1">
      <c r="A14" s="942"/>
      <c r="B14" s="940"/>
      <c r="C14" s="943" t="s">
        <v>1792</v>
      </c>
      <c r="D14" s="940"/>
      <c r="E14" s="938"/>
      <c r="F14" s="937"/>
      <c r="G14" s="930"/>
      <c r="H14" s="931"/>
      <c r="I14" s="931"/>
      <c r="J14" s="931"/>
      <c r="K14" s="932"/>
      <c r="L14" s="934"/>
      <c r="M14" s="931"/>
      <c r="N14" s="931"/>
      <c r="O14" s="931"/>
      <c r="P14" s="932"/>
    </row>
    <row r="15" spans="1:16" s="42" customFormat="1" ht="30.6">
      <c r="A15" s="900">
        <f>IF(COUNTBLANK(D15)=1,"",COUNTA(D$13:$D15))</f>
        <v>1</v>
      </c>
      <c r="B15" s="575" t="s">
        <v>211</v>
      </c>
      <c r="C15" s="573" t="s">
        <v>1973</v>
      </c>
      <c r="D15" s="575" t="s">
        <v>22</v>
      </c>
      <c r="E15" s="898">
        <v>3</v>
      </c>
      <c r="F15" s="904"/>
      <c r="G15" s="911"/>
      <c r="H15" s="906"/>
      <c r="I15" s="906"/>
      <c r="J15" s="906"/>
      <c r="K15" s="692"/>
      <c r="L15" s="846"/>
      <c r="M15" s="843"/>
      <c r="N15" s="843"/>
      <c r="O15" s="843"/>
      <c r="P15" s="692"/>
    </row>
    <row r="16" spans="1:16" s="42" customFormat="1" ht="30.6">
      <c r="A16" s="900">
        <f>IF(COUNTBLANK(D16)=1,"",COUNTA(D$13:$D16))</f>
        <v>2</v>
      </c>
      <c r="B16" s="575" t="s">
        <v>211</v>
      </c>
      <c r="C16" s="573" t="s">
        <v>3818</v>
      </c>
      <c r="D16" s="575" t="s">
        <v>22</v>
      </c>
      <c r="E16" s="898">
        <v>10</v>
      </c>
      <c r="F16" s="904"/>
      <c r="G16" s="911"/>
      <c r="H16" s="906"/>
      <c r="I16" s="906"/>
      <c r="J16" s="906"/>
      <c r="K16" s="692"/>
      <c r="L16" s="846"/>
      <c r="M16" s="843"/>
      <c r="N16" s="843"/>
      <c r="O16" s="843"/>
      <c r="P16" s="692"/>
    </row>
    <row r="17" spans="1:16" s="42" customFormat="1" ht="30.6">
      <c r="A17" s="900">
        <f>IF(COUNTBLANK(D17)=1,"",COUNTA(D$13:$D17))</f>
        <v>3</v>
      </c>
      <c r="B17" s="575" t="s">
        <v>211</v>
      </c>
      <c r="C17" s="573" t="s">
        <v>3816</v>
      </c>
      <c r="D17" s="575" t="s">
        <v>22</v>
      </c>
      <c r="E17" s="898">
        <v>2</v>
      </c>
      <c r="F17" s="904"/>
      <c r="G17" s="911"/>
      <c r="H17" s="906"/>
      <c r="I17" s="906"/>
      <c r="J17" s="906"/>
      <c r="K17" s="692"/>
      <c r="L17" s="846"/>
      <c r="M17" s="843"/>
      <c r="N17" s="843"/>
      <c r="O17" s="843"/>
      <c r="P17" s="692"/>
    </row>
    <row r="18" spans="1:16" s="42" customFormat="1" ht="30.6">
      <c r="A18" s="900">
        <f>IF(COUNTBLANK(D18)=1,"",COUNTA(D$13:$D18))</f>
        <v>4</v>
      </c>
      <c r="B18" s="575" t="s">
        <v>211</v>
      </c>
      <c r="C18" s="573" t="s">
        <v>3817</v>
      </c>
      <c r="D18" s="575" t="s">
        <v>22</v>
      </c>
      <c r="E18" s="898">
        <v>2</v>
      </c>
      <c r="F18" s="904"/>
      <c r="G18" s="911"/>
      <c r="H18" s="906"/>
      <c r="I18" s="906"/>
      <c r="J18" s="906"/>
      <c r="K18" s="692"/>
      <c r="L18" s="846"/>
      <c r="M18" s="843"/>
      <c r="N18" s="843"/>
      <c r="O18" s="843"/>
      <c r="P18" s="692"/>
    </row>
    <row r="19" spans="1:16" s="42" customFormat="1" ht="30.6">
      <c r="A19" s="900">
        <f>IF(COUNTBLANK(D19)=1,"",COUNTA(D$13:$D19))</f>
        <v>5</v>
      </c>
      <c r="B19" s="575" t="s">
        <v>211</v>
      </c>
      <c r="C19" s="573" t="s">
        <v>3819</v>
      </c>
      <c r="D19" s="575" t="s">
        <v>22</v>
      </c>
      <c r="E19" s="898">
        <v>5</v>
      </c>
      <c r="F19" s="904"/>
      <c r="G19" s="911"/>
      <c r="H19" s="906"/>
      <c r="I19" s="906"/>
      <c r="J19" s="906"/>
      <c r="K19" s="692"/>
      <c r="L19" s="846"/>
      <c r="M19" s="843"/>
      <c r="N19" s="843"/>
      <c r="O19" s="843"/>
      <c r="P19" s="692"/>
    </row>
    <row r="20" spans="1:16" s="42" customFormat="1" ht="30.6">
      <c r="A20" s="900">
        <f>IF(COUNTBLANK(D20)=1,"",COUNTA(D$13:$D20))</f>
        <v>6</v>
      </c>
      <c r="B20" s="575" t="s">
        <v>211</v>
      </c>
      <c r="C20" s="573" t="s">
        <v>3820</v>
      </c>
      <c r="D20" s="575" t="s">
        <v>22</v>
      </c>
      <c r="E20" s="898">
        <v>16</v>
      </c>
      <c r="F20" s="904"/>
      <c r="G20" s="911"/>
      <c r="H20" s="906"/>
      <c r="I20" s="906"/>
      <c r="J20" s="906"/>
      <c r="K20" s="692"/>
      <c r="L20" s="846"/>
      <c r="M20" s="843"/>
      <c r="N20" s="843"/>
      <c r="O20" s="843"/>
      <c r="P20" s="692"/>
    </row>
    <row r="21" spans="1:16" s="42" customFormat="1" ht="30.6">
      <c r="A21" s="900">
        <f>IF(COUNTBLANK(D21)=1,"",COUNTA(D$13:$D21))</f>
        <v>7</v>
      </c>
      <c r="B21" s="575" t="s">
        <v>458</v>
      </c>
      <c r="C21" s="573" t="s">
        <v>3821</v>
      </c>
      <c r="D21" s="575" t="s">
        <v>22</v>
      </c>
      <c r="E21" s="898">
        <v>51</v>
      </c>
      <c r="F21" s="904"/>
      <c r="G21" s="911"/>
      <c r="H21" s="906"/>
      <c r="I21" s="906"/>
      <c r="J21" s="906"/>
      <c r="K21" s="692"/>
      <c r="L21" s="846"/>
      <c r="M21" s="843"/>
      <c r="N21" s="843"/>
      <c r="O21" s="843"/>
      <c r="P21" s="692"/>
    </row>
    <row r="22" spans="1:16" s="42" customFormat="1" ht="30.6">
      <c r="A22" s="900">
        <f>IF(COUNTBLANK(D22)=1,"",COUNTA(D$13:$D22))</f>
        <v>8</v>
      </c>
      <c r="B22" s="575" t="s">
        <v>458</v>
      </c>
      <c r="C22" s="573" t="s">
        <v>3822</v>
      </c>
      <c r="D22" s="575" t="s">
        <v>22</v>
      </c>
      <c r="E22" s="898">
        <v>51</v>
      </c>
      <c r="F22" s="904"/>
      <c r="G22" s="911"/>
      <c r="H22" s="906"/>
      <c r="I22" s="906"/>
      <c r="J22" s="906"/>
      <c r="K22" s="692"/>
      <c r="L22" s="846"/>
      <c r="M22" s="843"/>
      <c r="N22" s="843"/>
      <c r="O22" s="843"/>
      <c r="P22" s="692"/>
    </row>
    <row r="23" spans="1:16" s="42" customFormat="1" ht="30.6">
      <c r="A23" s="900">
        <f>IF(COUNTBLANK(D23)=1,"",COUNTA(D$13:$D23))</f>
        <v>9</v>
      </c>
      <c r="B23" s="575" t="s">
        <v>458</v>
      </c>
      <c r="C23" s="573" t="s">
        <v>3823</v>
      </c>
      <c r="D23" s="575" t="s">
        <v>22</v>
      </c>
      <c r="E23" s="898">
        <v>5</v>
      </c>
      <c r="F23" s="904"/>
      <c r="G23" s="911"/>
      <c r="H23" s="906"/>
      <c r="I23" s="906"/>
      <c r="J23" s="906"/>
      <c r="K23" s="692"/>
      <c r="L23" s="846"/>
      <c r="M23" s="843"/>
      <c r="N23" s="843"/>
      <c r="O23" s="843"/>
      <c r="P23" s="692"/>
    </row>
    <row r="24" spans="1:16" s="42" customFormat="1" ht="30.6">
      <c r="A24" s="900">
        <f>IF(COUNTBLANK(D24)=1,"",COUNTA(D$13:$D24))</f>
        <v>10</v>
      </c>
      <c r="B24" s="575" t="s">
        <v>458</v>
      </c>
      <c r="C24" s="573" t="s">
        <v>3824</v>
      </c>
      <c r="D24" s="575" t="s">
        <v>22</v>
      </c>
      <c r="E24" s="898">
        <v>30</v>
      </c>
      <c r="F24" s="904"/>
      <c r="G24" s="911"/>
      <c r="H24" s="906"/>
      <c r="I24" s="906"/>
      <c r="J24" s="906"/>
      <c r="K24" s="692"/>
      <c r="L24" s="846"/>
      <c r="M24" s="843"/>
      <c r="N24" s="843"/>
      <c r="O24" s="843"/>
      <c r="P24" s="692"/>
    </row>
    <row r="25" spans="1:16" s="42" customFormat="1" ht="30.6">
      <c r="A25" s="900">
        <f>IF(COUNTBLANK(D25)=1,"",COUNTA(D$13:$D25))</f>
        <v>11</v>
      </c>
      <c r="B25" s="575" t="s">
        <v>458</v>
      </c>
      <c r="C25" s="573" t="s">
        <v>3825</v>
      </c>
      <c r="D25" s="575" t="s">
        <v>22</v>
      </c>
      <c r="E25" s="898">
        <v>4</v>
      </c>
      <c r="F25" s="904"/>
      <c r="G25" s="911"/>
      <c r="H25" s="906"/>
      <c r="I25" s="906"/>
      <c r="J25" s="906"/>
      <c r="K25" s="692"/>
      <c r="L25" s="846"/>
      <c r="M25" s="843"/>
      <c r="N25" s="843"/>
      <c r="O25" s="843"/>
      <c r="P25" s="692"/>
    </row>
    <row r="26" spans="1:16" s="42" customFormat="1" ht="30.6">
      <c r="A26" s="900">
        <f>IF(COUNTBLANK(D26)=1,"",COUNTA(D$13:$D26))</f>
        <v>12</v>
      </c>
      <c r="B26" s="575" t="s">
        <v>458</v>
      </c>
      <c r="C26" s="573" t="s">
        <v>3826</v>
      </c>
      <c r="D26" s="575" t="s">
        <v>22</v>
      </c>
      <c r="E26" s="898">
        <v>2</v>
      </c>
      <c r="F26" s="904"/>
      <c r="G26" s="911"/>
      <c r="H26" s="906"/>
      <c r="I26" s="906"/>
      <c r="J26" s="906"/>
      <c r="K26" s="692"/>
      <c r="L26" s="846"/>
      <c r="M26" s="843"/>
      <c r="N26" s="843"/>
      <c r="O26" s="843"/>
      <c r="P26" s="692"/>
    </row>
    <row r="27" spans="1:16" s="42" customFormat="1" ht="30.6">
      <c r="A27" s="900">
        <f>IF(COUNTBLANK(D27)=1,"",COUNTA(D$13:$D27))</f>
        <v>13</v>
      </c>
      <c r="B27" s="575" t="s">
        <v>211</v>
      </c>
      <c r="C27" s="573" t="s">
        <v>1975</v>
      </c>
      <c r="D27" s="575" t="s">
        <v>22</v>
      </c>
      <c r="E27" s="898">
        <v>2</v>
      </c>
      <c r="F27" s="904"/>
      <c r="G27" s="911"/>
      <c r="H27" s="906"/>
      <c r="I27" s="906"/>
      <c r="J27" s="906"/>
      <c r="K27" s="692"/>
      <c r="L27" s="846"/>
      <c r="M27" s="843"/>
      <c r="N27" s="843"/>
      <c r="O27" s="843"/>
      <c r="P27" s="692"/>
    </row>
    <row r="28" spans="1:16" s="42" customFormat="1" ht="30.6">
      <c r="A28" s="900">
        <f>IF(COUNTBLANK(D28)=1,"",COUNTA(D$13:$D28))</f>
        <v>14</v>
      </c>
      <c r="B28" s="575" t="s">
        <v>212</v>
      </c>
      <c r="C28" s="573" t="s">
        <v>3827</v>
      </c>
      <c r="D28" s="575" t="s">
        <v>103</v>
      </c>
      <c r="E28" s="898">
        <v>18</v>
      </c>
      <c r="F28" s="904"/>
      <c r="G28" s="911"/>
      <c r="H28" s="906"/>
      <c r="I28" s="906"/>
      <c r="J28" s="906"/>
      <c r="K28" s="692"/>
      <c r="L28" s="846"/>
      <c r="M28" s="843"/>
      <c r="N28" s="843"/>
      <c r="O28" s="843"/>
      <c r="P28" s="692"/>
    </row>
    <row r="29" spans="1:16" s="42" customFormat="1" ht="30.6">
      <c r="A29" s="900">
        <f>IF(COUNTBLANK(D29)=1,"",COUNTA(D$13:$D29))</f>
        <v>15</v>
      </c>
      <c r="B29" s="575" t="s">
        <v>1793</v>
      </c>
      <c r="C29" s="573" t="s">
        <v>3828</v>
      </c>
      <c r="D29" s="575" t="s">
        <v>103</v>
      </c>
      <c r="E29" s="898">
        <v>5</v>
      </c>
      <c r="F29" s="904"/>
      <c r="G29" s="911"/>
      <c r="H29" s="906"/>
      <c r="I29" s="906"/>
      <c r="J29" s="906"/>
      <c r="K29" s="692"/>
      <c r="L29" s="846"/>
      <c r="M29" s="843"/>
      <c r="N29" s="843"/>
      <c r="O29" s="843"/>
      <c r="P29" s="692"/>
    </row>
    <row r="30" spans="1:16" s="42" customFormat="1" ht="30.6">
      <c r="A30" s="900">
        <f>IF(COUNTBLANK(D30)=1,"",COUNTA(D$13:$D30))</f>
        <v>16</v>
      </c>
      <c r="B30" s="575" t="s">
        <v>1793</v>
      </c>
      <c r="C30" s="573" t="s">
        <v>3829</v>
      </c>
      <c r="D30" s="575" t="s">
        <v>103</v>
      </c>
      <c r="E30" s="898">
        <v>25</v>
      </c>
      <c r="F30" s="904"/>
      <c r="G30" s="911"/>
      <c r="H30" s="906"/>
      <c r="I30" s="906"/>
      <c r="J30" s="906"/>
      <c r="K30" s="692"/>
      <c r="L30" s="846"/>
      <c r="M30" s="843"/>
      <c r="N30" s="843"/>
      <c r="O30" s="843"/>
      <c r="P30" s="692"/>
    </row>
    <row r="31" spans="1:16" s="42" customFormat="1" ht="30.6">
      <c r="A31" s="900">
        <f>IF(COUNTBLANK(D31)=1,"",COUNTA(D$13:$D31))</f>
        <v>17</v>
      </c>
      <c r="B31" s="575" t="s">
        <v>1793</v>
      </c>
      <c r="C31" s="573" t="s">
        <v>3830</v>
      </c>
      <c r="D31" s="575" t="s">
        <v>103</v>
      </c>
      <c r="E31" s="898">
        <v>2</v>
      </c>
      <c r="F31" s="904"/>
      <c r="G31" s="911"/>
      <c r="H31" s="906"/>
      <c r="I31" s="906"/>
      <c r="J31" s="906"/>
      <c r="K31" s="692"/>
      <c r="L31" s="846"/>
      <c r="M31" s="843"/>
      <c r="N31" s="843"/>
      <c r="O31" s="843"/>
      <c r="P31" s="692"/>
    </row>
    <row r="32" spans="1:16" s="42" customFormat="1" ht="30.6">
      <c r="A32" s="900">
        <f>IF(COUNTBLANK(D32)=1,"",COUNTA(D$13:$D32))</f>
        <v>18</v>
      </c>
      <c r="B32" s="575" t="s">
        <v>1793</v>
      </c>
      <c r="C32" s="573" t="s">
        <v>3831</v>
      </c>
      <c r="D32" s="575" t="s">
        <v>103</v>
      </c>
      <c r="E32" s="898">
        <v>1</v>
      </c>
      <c r="F32" s="904"/>
      <c r="G32" s="911"/>
      <c r="H32" s="906"/>
      <c r="I32" s="906"/>
      <c r="J32" s="906"/>
      <c r="K32" s="692"/>
      <c r="L32" s="846"/>
      <c r="M32" s="843"/>
      <c r="N32" s="843"/>
      <c r="O32" s="843"/>
      <c r="P32" s="692"/>
    </row>
    <row r="33" spans="1:16" s="42" customFormat="1" ht="20.399999999999999">
      <c r="A33" s="900">
        <f>IF(COUNTBLANK(D33)=1,"",COUNTA(D$13:$D33))</f>
        <v>19</v>
      </c>
      <c r="B33" s="575" t="s">
        <v>3832</v>
      </c>
      <c r="C33" s="573" t="s">
        <v>3833</v>
      </c>
      <c r="D33" s="575" t="s">
        <v>22</v>
      </c>
      <c r="E33" s="898">
        <v>2</v>
      </c>
      <c r="F33" s="904"/>
      <c r="G33" s="911"/>
      <c r="H33" s="906"/>
      <c r="I33" s="906"/>
      <c r="J33" s="906"/>
      <c r="K33" s="692"/>
      <c r="L33" s="846"/>
      <c r="M33" s="843"/>
      <c r="N33" s="843"/>
      <c r="O33" s="843"/>
      <c r="P33" s="692"/>
    </row>
    <row r="34" spans="1:16" s="42" customFormat="1" ht="30.6">
      <c r="A34" s="900">
        <f>IF(COUNTBLANK(D34)=1,"",COUNTA(D$13:$D34))</f>
        <v>20</v>
      </c>
      <c r="B34" s="575" t="s">
        <v>213</v>
      </c>
      <c r="C34" s="573" t="s">
        <v>3834</v>
      </c>
      <c r="D34" s="575" t="s">
        <v>22</v>
      </c>
      <c r="E34" s="898">
        <v>2</v>
      </c>
      <c r="F34" s="904"/>
      <c r="G34" s="911"/>
      <c r="H34" s="906"/>
      <c r="I34" s="906"/>
      <c r="J34" s="906"/>
      <c r="K34" s="692"/>
      <c r="L34" s="846"/>
      <c r="M34" s="843"/>
      <c r="N34" s="843"/>
      <c r="O34" s="843"/>
      <c r="P34" s="692"/>
    </row>
    <row r="35" spans="1:16" s="42" customFormat="1" ht="30.6">
      <c r="A35" s="900">
        <f>IF(COUNTBLANK(D35)=1,"",COUNTA(D$13:$D35))</f>
        <v>21</v>
      </c>
      <c r="B35" s="575" t="s">
        <v>213</v>
      </c>
      <c r="C35" s="573" t="s">
        <v>3835</v>
      </c>
      <c r="D35" s="575" t="s">
        <v>22</v>
      </c>
      <c r="E35" s="898">
        <v>2</v>
      </c>
      <c r="F35" s="904"/>
      <c r="G35" s="911"/>
      <c r="H35" s="906"/>
      <c r="I35" s="906"/>
      <c r="J35" s="906"/>
      <c r="K35" s="692"/>
      <c r="L35" s="846"/>
      <c r="M35" s="843"/>
      <c r="N35" s="843"/>
      <c r="O35" s="843"/>
      <c r="P35" s="692"/>
    </row>
    <row r="36" spans="1:16" s="42" customFormat="1" ht="30.6">
      <c r="A36" s="900">
        <f>IF(COUNTBLANK(D36)=1,"",COUNTA(D$13:$D36))</f>
        <v>22</v>
      </c>
      <c r="B36" s="575" t="s">
        <v>213</v>
      </c>
      <c r="C36" s="573" t="s">
        <v>3836</v>
      </c>
      <c r="D36" s="575" t="s">
        <v>22</v>
      </c>
      <c r="E36" s="898">
        <v>1</v>
      </c>
      <c r="F36" s="904"/>
      <c r="G36" s="911"/>
      <c r="H36" s="906"/>
      <c r="I36" s="906"/>
      <c r="J36" s="906"/>
      <c r="K36" s="692"/>
      <c r="L36" s="846"/>
      <c r="M36" s="843"/>
      <c r="N36" s="843"/>
      <c r="O36" s="843"/>
      <c r="P36" s="692"/>
    </row>
    <row r="37" spans="1:16" s="42" customFormat="1" ht="30.6">
      <c r="A37" s="900">
        <f>IF(COUNTBLANK(D37)=1,"",COUNTA(D$13:$D37))</f>
        <v>23</v>
      </c>
      <c r="B37" s="575" t="s">
        <v>213</v>
      </c>
      <c r="C37" s="573" t="s">
        <v>3837</v>
      </c>
      <c r="D37" s="575" t="s">
        <v>22</v>
      </c>
      <c r="E37" s="898">
        <v>3</v>
      </c>
      <c r="F37" s="904"/>
      <c r="G37" s="911"/>
      <c r="H37" s="906"/>
      <c r="I37" s="906"/>
      <c r="J37" s="906"/>
      <c r="K37" s="692"/>
      <c r="L37" s="846"/>
      <c r="M37" s="843"/>
      <c r="N37" s="843"/>
      <c r="O37" s="843"/>
      <c r="P37" s="692"/>
    </row>
    <row r="38" spans="1:16" s="42" customFormat="1" ht="30.6">
      <c r="A38" s="900">
        <f>IF(COUNTBLANK(D38)=1,"",COUNTA(D$13:$D38))</f>
        <v>24</v>
      </c>
      <c r="B38" s="575" t="s">
        <v>213</v>
      </c>
      <c r="C38" s="573" t="s">
        <v>3838</v>
      </c>
      <c r="D38" s="575" t="s">
        <v>22</v>
      </c>
      <c r="E38" s="898">
        <v>7</v>
      </c>
      <c r="F38" s="904"/>
      <c r="G38" s="911"/>
      <c r="H38" s="906"/>
      <c r="I38" s="906"/>
      <c r="J38" s="906"/>
      <c r="K38" s="692"/>
      <c r="L38" s="846"/>
      <c r="M38" s="843"/>
      <c r="N38" s="843"/>
      <c r="O38" s="843"/>
      <c r="P38" s="692"/>
    </row>
    <row r="39" spans="1:16" s="42" customFormat="1" ht="30.6">
      <c r="A39" s="900">
        <f>IF(COUNTBLANK(D39)=1,"",COUNTA(D$13:$D39))</f>
        <v>25</v>
      </c>
      <c r="B39" s="575" t="s">
        <v>213</v>
      </c>
      <c r="C39" s="573" t="s">
        <v>3839</v>
      </c>
      <c r="D39" s="575" t="s">
        <v>22</v>
      </c>
      <c r="E39" s="898">
        <v>2</v>
      </c>
      <c r="F39" s="904"/>
      <c r="G39" s="911"/>
      <c r="H39" s="906"/>
      <c r="I39" s="906"/>
      <c r="J39" s="906"/>
      <c r="K39" s="692"/>
      <c r="L39" s="846"/>
      <c r="M39" s="843"/>
      <c r="N39" s="843"/>
      <c r="O39" s="843"/>
      <c r="P39" s="692"/>
    </row>
    <row r="40" spans="1:16" s="42" customFormat="1" ht="30.6">
      <c r="A40" s="900">
        <f>IF(COUNTBLANK(D40)=1,"",COUNTA(D$13:$D40))</f>
        <v>26</v>
      </c>
      <c r="B40" s="575" t="s">
        <v>212</v>
      </c>
      <c r="C40" s="573" t="s">
        <v>1979</v>
      </c>
      <c r="D40" s="575" t="s">
        <v>22</v>
      </c>
      <c r="E40" s="898">
        <v>3</v>
      </c>
      <c r="F40" s="904"/>
      <c r="G40" s="911"/>
      <c r="H40" s="906"/>
      <c r="I40" s="906"/>
      <c r="J40" s="906"/>
      <c r="K40" s="692"/>
      <c r="L40" s="846"/>
      <c r="M40" s="843"/>
      <c r="N40" s="843"/>
      <c r="O40" s="843"/>
      <c r="P40" s="692"/>
    </row>
    <row r="41" spans="1:16" s="42" customFormat="1" ht="30.6">
      <c r="A41" s="900">
        <f>IF(COUNTBLANK(D41)=1,"",COUNTA(D$13:$D41))</f>
        <v>27</v>
      </c>
      <c r="B41" s="575" t="s">
        <v>213</v>
      </c>
      <c r="C41" s="573" t="s">
        <v>3840</v>
      </c>
      <c r="D41" s="575" t="s">
        <v>22</v>
      </c>
      <c r="E41" s="898">
        <v>4</v>
      </c>
      <c r="F41" s="904"/>
      <c r="G41" s="911"/>
      <c r="H41" s="906"/>
      <c r="I41" s="906"/>
      <c r="J41" s="906"/>
      <c r="K41" s="692"/>
      <c r="L41" s="846"/>
      <c r="M41" s="843"/>
      <c r="N41" s="843"/>
      <c r="O41" s="843"/>
      <c r="P41" s="692"/>
    </row>
    <row r="42" spans="1:16" s="42" customFormat="1">
      <c r="A42" s="900">
        <f>IF(COUNTBLANK(D42)=1,"",COUNTA(D$13:$D42))</f>
        <v>28</v>
      </c>
      <c r="B42" s="575" t="s">
        <v>211</v>
      </c>
      <c r="C42" s="573" t="s">
        <v>1794</v>
      </c>
      <c r="D42" s="575" t="s">
        <v>22</v>
      </c>
      <c r="E42" s="898">
        <v>72</v>
      </c>
      <c r="F42" s="904"/>
      <c r="G42" s="911"/>
      <c r="H42" s="906"/>
      <c r="I42" s="906"/>
      <c r="J42" s="906"/>
      <c r="K42" s="692"/>
      <c r="L42" s="846"/>
      <c r="M42" s="843"/>
      <c r="N42" s="843"/>
      <c r="O42" s="843"/>
      <c r="P42" s="692"/>
    </row>
    <row r="43" spans="1:16" s="42" customFormat="1">
      <c r="A43" s="900">
        <f>IF(COUNTBLANK(D43)=1,"",COUNTA(D$13:$D43))</f>
        <v>29</v>
      </c>
      <c r="B43" s="575" t="s">
        <v>211</v>
      </c>
      <c r="C43" s="573" t="s">
        <v>1795</v>
      </c>
      <c r="D43" s="575" t="s">
        <v>22</v>
      </c>
      <c r="E43" s="898">
        <v>8</v>
      </c>
      <c r="F43" s="904"/>
      <c r="G43" s="911"/>
      <c r="H43" s="906"/>
      <c r="I43" s="906"/>
      <c r="J43" s="906"/>
      <c r="K43" s="692"/>
      <c r="L43" s="846"/>
      <c r="M43" s="843"/>
      <c r="N43" s="843"/>
      <c r="O43" s="843"/>
      <c r="P43" s="692"/>
    </row>
    <row r="44" spans="1:16" s="42" customFormat="1" ht="30.6">
      <c r="A44" s="900">
        <f>IF(COUNTBLANK(D44)=1,"",COUNTA(D$13:$D44))</f>
        <v>30</v>
      </c>
      <c r="B44" s="575" t="s">
        <v>211</v>
      </c>
      <c r="C44" s="573" t="s">
        <v>3841</v>
      </c>
      <c r="D44" s="575" t="s">
        <v>22</v>
      </c>
      <c r="E44" s="898">
        <v>29</v>
      </c>
      <c r="F44" s="904"/>
      <c r="G44" s="911"/>
      <c r="H44" s="906"/>
      <c r="I44" s="906"/>
      <c r="J44" s="906"/>
      <c r="K44" s="692"/>
      <c r="L44" s="846"/>
      <c r="M44" s="843"/>
      <c r="N44" s="843"/>
      <c r="O44" s="843"/>
      <c r="P44" s="692"/>
    </row>
    <row r="45" spans="1:16" s="42" customFormat="1">
      <c r="A45" s="900">
        <f>IF(COUNTBLANK(D45)=1,"",COUNTA(D$13:$D45))</f>
        <v>31</v>
      </c>
      <c r="B45" s="575" t="s">
        <v>211</v>
      </c>
      <c r="C45" s="573" t="s">
        <v>1796</v>
      </c>
      <c r="D45" s="575" t="s">
        <v>22</v>
      </c>
      <c r="E45" s="898">
        <v>4</v>
      </c>
      <c r="F45" s="904"/>
      <c r="G45" s="911"/>
      <c r="H45" s="906"/>
      <c r="I45" s="906"/>
      <c r="J45" s="906"/>
      <c r="K45" s="692"/>
      <c r="L45" s="846"/>
      <c r="M45" s="843"/>
      <c r="N45" s="843"/>
      <c r="O45" s="843"/>
      <c r="P45" s="692"/>
    </row>
    <row r="46" spans="1:16" s="42" customFormat="1" ht="30.6">
      <c r="A46" s="900">
        <f>IF(COUNTBLANK(D46)=1,"",COUNTA(D$13:$D46))</f>
        <v>32</v>
      </c>
      <c r="B46" s="575" t="s">
        <v>211</v>
      </c>
      <c r="C46" s="573" t="s">
        <v>3842</v>
      </c>
      <c r="D46" s="575" t="s">
        <v>22</v>
      </c>
      <c r="E46" s="898">
        <v>30</v>
      </c>
      <c r="F46" s="904"/>
      <c r="G46" s="911"/>
      <c r="H46" s="906"/>
      <c r="I46" s="906"/>
      <c r="J46" s="906"/>
      <c r="K46" s="692"/>
      <c r="L46" s="846"/>
      <c r="M46" s="843"/>
      <c r="N46" s="843"/>
      <c r="O46" s="843"/>
      <c r="P46" s="692"/>
    </row>
    <row r="47" spans="1:16" s="42" customFormat="1">
      <c r="A47" s="900">
        <f>IF(COUNTBLANK(D47)=1,"",COUNTA(D$13:$D47))</f>
        <v>33</v>
      </c>
      <c r="B47" s="575" t="s">
        <v>211</v>
      </c>
      <c r="C47" s="573" t="s">
        <v>3843</v>
      </c>
      <c r="D47" s="575" t="s">
        <v>22</v>
      </c>
      <c r="E47" s="898">
        <v>1</v>
      </c>
      <c r="F47" s="904"/>
      <c r="G47" s="911"/>
      <c r="H47" s="906"/>
      <c r="I47" s="906"/>
      <c r="J47" s="906"/>
      <c r="K47" s="692"/>
      <c r="L47" s="846"/>
      <c r="M47" s="843"/>
      <c r="N47" s="843"/>
      <c r="O47" s="843"/>
      <c r="P47" s="692"/>
    </row>
    <row r="48" spans="1:16" s="42" customFormat="1">
      <c r="A48" s="900">
        <f>IF(COUNTBLANK(D48)=1,"",COUNTA(D$13:$D48))</f>
        <v>34</v>
      </c>
      <c r="B48" s="575" t="s">
        <v>211</v>
      </c>
      <c r="C48" s="573" t="s">
        <v>1797</v>
      </c>
      <c r="D48" s="575" t="s">
        <v>22</v>
      </c>
      <c r="E48" s="898">
        <v>6</v>
      </c>
      <c r="F48" s="904"/>
      <c r="G48" s="911"/>
      <c r="H48" s="906"/>
      <c r="I48" s="906"/>
      <c r="J48" s="906"/>
      <c r="K48" s="692"/>
      <c r="L48" s="846"/>
      <c r="M48" s="843"/>
      <c r="N48" s="843"/>
      <c r="O48" s="843"/>
      <c r="P48" s="692"/>
    </row>
    <row r="49" spans="1:16" s="42" customFormat="1">
      <c r="A49" s="900">
        <f>IF(COUNTBLANK(D49)=1,"",COUNTA(D$13:$D49))</f>
        <v>35</v>
      </c>
      <c r="B49" s="575" t="s">
        <v>1798</v>
      </c>
      <c r="C49" s="573" t="s">
        <v>3844</v>
      </c>
      <c r="D49" s="575" t="s">
        <v>103</v>
      </c>
      <c r="E49" s="898">
        <v>1</v>
      </c>
      <c r="F49" s="904"/>
      <c r="G49" s="911"/>
      <c r="H49" s="906"/>
      <c r="I49" s="906"/>
      <c r="J49" s="906"/>
      <c r="K49" s="692"/>
      <c r="L49" s="846"/>
      <c r="M49" s="843"/>
      <c r="N49" s="843"/>
      <c r="O49" s="843"/>
      <c r="P49" s="692"/>
    </row>
    <row r="50" spans="1:16" s="42" customFormat="1" ht="20.399999999999999">
      <c r="A50" s="900">
        <f>IF(COUNTBLANK(D50)=1,"",COUNTA(D$13:$D50))</f>
        <v>36</v>
      </c>
      <c r="B50" s="575" t="s">
        <v>211</v>
      </c>
      <c r="C50" s="573" t="s">
        <v>1799</v>
      </c>
      <c r="D50" s="575" t="s">
        <v>103</v>
      </c>
      <c r="E50" s="898">
        <v>1</v>
      </c>
      <c r="F50" s="904"/>
      <c r="G50" s="911"/>
      <c r="H50" s="906"/>
      <c r="I50" s="906"/>
      <c r="J50" s="906"/>
      <c r="K50" s="692"/>
      <c r="L50" s="846"/>
      <c r="M50" s="843"/>
      <c r="N50" s="843"/>
      <c r="O50" s="843"/>
      <c r="P50" s="692"/>
    </row>
    <row r="51" spans="1:16" s="42" customFormat="1" ht="20.399999999999999">
      <c r="A51" s="900">
        <f>IF(COUNTBLANK(D51)=1,"",COUNTA(D$13:$D51))</f>
        <v>37</v>
      </c>
      <c r="B51" s="575" t="s">
        <v>211</v>
      </c>
      <c r="C51" s="573" t="s">
        <v>3845</v>
      </c>
      <c r="D51" s="575" t="s">
        <v>103</v>
      </c>
      <c r="E51" s="898">
        <v>1</v>
      </c>
      <c r="F51" s="904"/>
      <c r="G51" s="911"/>
      <c r="H51" s="906"/>
      <c r="I51" s="906"/>
      <c r="J51" s="906"/>
      <c r="K51" s="692"/>
      <c r="L51" s="846"/>
      <c r="M51" s="843"/>
      <c r="N51" s="843"/>
      <c r="O51" s="843"/>
      <c r="P51" s="692"/>
    </row>
    <row r="52" spans="1:16" s="42" customFormat="1" ht="20.399999999999999">
      <c r="A52" s="900">
        <f>IF(COUNTBLANK(D52)=1,"",COUNTA(D$13:$D52))</f>
        <v>38</v>
      </c>
      <c r="B52" s="575" t="s">
        <v>211</v>
      </c>
      <c r="C52" s="573" t="s">
        <v>1800</v>
      </c>
      <c r="D52" s="575" t="s">
        <v>22</v>
      </c>
      <c r="E52" s="898">
        <v>4</v>
      </c>
      <c r="F52" s="904"/>
      <c r="G52" s="911"/>
      <c r="H52" s="906"/>
      <c r="I52" s="906"/>
      <c r="J52" s="906"/>
      <c r="K52" s="692"/>
      <c r="L52" s="846"/>
      <c r="M52" s="843"/>
      <c r="N52" s="843"/>
      <c r="O52" s="843"/>
      <c r="P52" s="692"/>
    </row>
    <row r="53" spans="1:16" s="42" customFormat="1" ht="20.399999999999999">
      <c r="A53" s="900">
        <f>IF(COUNTBLANK(D53)=1,"",COUNTA(D$13:$D53))</f>
        <v>39</v>
      </c>
      <c r="B53" s="575" t="s">
        <v>211</v>
      </c>
      <c r="C53" s="573" t="s">
        <v>1801</v>
      </c>
      <c r="D53" s="575" t="s">
        <v>22</v>
      </c>
      <c r="E53" s="898">
        <v>2</v>
      </c>
      <c r="F53" s="904"/>
      <c r="G53" s="911"/>
      <c r="H53" s="906"/>
      <c r="I53" s="906"/>
      <c r="J53" s="906"/>
      <c r="K53" s="692"/>
      <c r="L53" s="846"/>
      <c r="M53" s="843"/>
      <c r="N53" s="843"/>
      <c r="O53" s="843"/>
      <c r="P53" s="692"/>
    </row>
    <row r="54" spans="1:16" s="42" customFormat="1" ht="20.399999999999999">
      <c r="A54" s="900">
        <f>IF(COUNTBLANK(D54)=1,"",COUNTA(D$13:$D54))</f>
        <v>40</v>
      </c>
      <c r="B54" s="575" t="s">
        <v>211</v>
      </c>
      <c r="C54" s="573" t="s">
        <v>1802</v>
      </c>
      <c r="D54" s="575" t="s">
        <v>22</v>
      </c>
      <c r="E54" s="898">
        <v>22</v>
      </c>
      <c r="F54" s="904"/>
      <c r="G54" s="911"/>
      <c r="H54" s="906"/>
      <c r="I54" s="906"/>
      <c r="J54" s="906"/>
      <c r="K54" s="692"/>
      <c r="L54" s="846"/>
      <c r="M54" s="843"/>
      <c r="N54" s="843"/>
      <c r="O54" s="843"/>
      <c r="P54" s="692"/>
    </row>
    <row r="55" spans="1:16" s="42" customFormat="1" ht="30.6">
      <c r="A55" s="900">
        <f>IF(COUNTBLANK(D55)=1,"",COUNTA(D$13:$D55))</f>
        <v>41</v>
      </c>
      <c r="B55" s="575" t="s">
        <v>212</v>
      </c>
      <c r="C55" s="573" t="s">
        <v>3846</v>
      </c>
      <c r="D55" s="575" t="s">
        <v>22</v>
      </c>
      <c r="E55" s="898">
        <v>1</v>
      </c>
      <c r="F55" s="904"/>
      <c r="G55" s="911"/>
      <c r="H55" s="906"/>
      <c r="I55" s="906"/>
      <c r="J55" s="906"/>
      <c r="K55" s="692"/>
      <c r="L55" s="846"/>
      <c r="M55" s="843"/>
      <c r="N55" s="843"/>
      <c r="O55" s="843"/>
      <c r="P55" s="692"/>
    </row>
    <row r="56" spans="1:16" s="42" customFormat="1" ht="30.6">
      <c r="A56" s="900">
        <f>IF(COUNTBLANK(D56)=1,"",COUNTA(D$13:$D56))</f>
        <v>42</v>
      </c>
      <c r="B56" s="575" t="s">
        <v>212</v>
      </c>
      <c r="C56" s="573" t="s">
        <v>3847</v>
      </c>
      <c r="D56" s="575" t="s">
        <v>22</v>
      </c>
      <c r="E56" s="898">
        <v>4</v>
      </c>
      <c r="F56" s="904"/>
      <c r="G56" s="911"/>
      <c r="H56" s="906"/>
      <c r="I56" s="906"/>
      <c r="J56" s="906"/>
      <c r="K56" s="692"/>
      <c r="L56" s="846"/>
      <c r="M56" s="843"/>
      <c r="N56" s="843"/>
      <c r="O56" s="843"/>
      <c r="P56" s="692"/>
    </row>
    <row r="57" spans="1:16" s="42" customFormat="1" ht="30.6">
      <c r="A57" s="900">
        <f>IF(COUNTBLANK(D57)=1,"",COUNTA(D$13:$D57))</f>
        <v>43</v>
      </c>
      <c r="B57" s="575" t="s">
        <v>211</v>
      </c>
      <c r="C57" s="573" t="s">
        <v>1803</v>
      </c>
      <c r="D57" s="575" t="s">
        <v>103</v>
      </c>
      <c r="E57" s="898">
        <v>4</v>
      </c>
      <c r="F57" s="904"/>
      <c r="G57" s="911"/>
      <c r="H57" s="906"/>
      <c r="I57" s="906"/>
      <c r="J57" s="906"/>
      <c r="K57" s="692"/>
      <c r="L57" s="846"/>
      <c r="M57" s="843"/>
      <c r="N57" s="843"/>
      <c r="O57" s="843"/>
      <c r="P57" s="692"/>
    </row>
    <row r="58" spans="1:16" s="42" customFormat="1" ht="20.399999999999999">
      <c r="A58" s="900">
        <f>IF(COUNTBLANK(D58)=1,"",COUNTA(D$13:$D58))</f>
        <v>44</v>
      </c>
      <c r="B58" s="575" t="s">
        <v>211</v>
      </c>
      <c r="C58" s="573" t="s">
        <v>1804</v>
      </c>
      <c r="D58" s="575" t="s">
        <v>103</v>
      </c>
      <c r="E58" s="898">
        <v>2</v>
      </c>
      <c r="F58" s="904"/>
      <c r="G58" s="911"/>
      <c r="H58" s="906"/>
      <c r="I58" s="906"/>
      <c r="J58" s="906"/>
      <c r="K58" s="692"/>
      <c r="L58" s="846"/>
      <c r="M58" s="843"/>
      <c r="N58" s="843"/>
      <c r="O58" s="843"/>
      <c r="P58" s="692"/>
    </row>
    <row r="59" spans="1:16" s="42" customFormat="1" ht="20.399999999999999">
      <c r="A59" s="900">
        <f>IF(COUNTBLANK(D59)=1,"",COUNTA(D$13:$D59))</f>
        <v>45</v>
      </c>
      <c r="B59" s="575" t="s">
        <v>211</v>
      </c>
      <c r="C59" s="573" t="s">
        <v>1805</v>
      </c>
      <c r="D59" s="575" t="s">
        <v>103</v>
      </c>
      <c r="E59" s="898">
        <v>1</v>
      </c>
      <c r="F59" s="904"/>
      <c r="G59" s="911"/>
      <c r="H59" s="906"/>
      <c r="I59" s="906"/>
      <c r="J59" s="906"/>
      <c r="K59" s="692"/>
      <c r="L59" s="846"/>
      <c r="M59" s="843"/>
      <c r="N59" s="843"/>
      <c r="O59" s="843"/>
      <c r="P59" s="692"/>
    </row>
    <row r="60" spans="1:16" s="42" customFormat="1" ht="20.399999999999999">
      <c r="A60" s="900">
        <f>IF(COUNTBLANK(D60)=1,"",COUNTA(D$13:$D60))</f>
        <v>46</v>
      </c>
      <c r="B60" s="575" t="s">
        <v>211</v>
      </c>
      <c r="C60" s="573" t="s">
        <v>3848</v>
      </c>
      <c r="D60" s="575" t="s">
        <v>103</v>
      </c>
      <c r="E60" s="898">
        <v>3</v>
      </c>
      <c r="F60" s="904"/>
      <c r="G60" s="911"/>
      <c r="H60" s="906"/>
      <c r="I60" s="906"/>
      <c r="J60" s="906"/>
      <c r="K60" s="692"/>
      <c r="L60" s="846"/>
      <c r="M60" s="843"/>
      <c r="N60" s="843"/>
      <c r="O60" s="843"/>
      <c r="P60" s="692"/>
    </row>
    <row r="61" spans="1:16" s="42" customFormat="1" ht="20.399999999999999">
      <c r="A61" s="900">
        <f>IF(COUNTBLANK(D61)=1,"",COUNTA(D$13:$D61))</f>
        <v>47</v>
      </c>
      <c r="B61" s="575" t="s">
        <v>211</v>
      </c>
      <c r="C61" s="573" t="s">
        <v>3849</v>
      </c>
      <c r="D61" s="575" t="s">
        <v>103</v>
      </c>
      <c r="E61" s="898">
        <v>3</v>
      </c>
      <c r="F61" s="904"/>
      <c r="G61" s="911"/>
      <c r="H61" s="906"/>
      <c r="I61" s="906"/>
      <c r="J61" s="906"/>
      <c r="K61" s="692"/>
      <c r="L61" s="846"/>
      <c r="M61" s="843"/>
      <c r="N61" s="843"/>
      <c r="O61" s="843"/>
      <c r="P61" s="692"/>
    </row>
    <row r="62" spans="1:16" s="42" customFormat="1" ht="20.399999999999999">
      <c r="A62" s="900">
        <f>IF(COUNTBLANK(D62)=1,"",COUNTA(D$13:$D62))</f>
        <v>48</v>
      </c>
      <c r="B62" s="575" t="s">
        <v>213</v>
      </c>
      <c r="C62" s="573" t="s">
        <v>1806</v>
      </c>
      <c r="D62" s="575" t="s">
        <v>22</v>
      </c>
      <c r="E62" s="898">
        <v>3</v>
      </c>
      <c r="F62" s="904"/>
      <c r="G62" s="911"/>
      <c r="H62" s="906"/>
      <c r="I62" s="906"/>
      <c r="J62" s="906"/>
      <c r="K62" s="692"/>
      <c r="L62" s="846"/>
      <c r="M62" s="843"/>
      <c r="N62" s="843"/>
      <c r="O62" s="843"/>
      <c r="P62" s="692"/>
    </row>
    <row r="63" spans="1:16" s="42" customFormat="1" ht="20.399999999999999">
      <c r="A63" s="900">
        <f>IF(COUNTBLANK(D63)=1,"",COUNTA(D$13:$D63))</f>
        <v>49</v>
      </c>
      <c r="B63" s="575" t="s">
        <v>213</v>
      </c>
      <c r="C63" s="573" t="s">
        <v>1807</v>
      </c>
      <c r="D63" s="575" t="s">
        <v>22</v>
      </c>
      <c r="E63" s="898">
        <v>2</v>
      </c>
      <c r="F63" s="904"/>
      <c r="G63" s="911"/>
      <c r="H63" s="906"/>
      <c r="I63" s="906"/>
      <c r="J63" s="906"/>
      <c r="K63" s="692"/>
      <c r="L63" s="846"/>
      <c r="M63" s="843"/>
      <c r="N63" s="843"/>
      <c r="O63" s="843"/>
      <c r="P63" s="692"/>
    </row>
    <row r="64" spans="1:16" s="42" customFormat="1" ht="20.399999999999999">
      <c r="A64" s="900">
        <f>IF(COUNTBLANK(D64)=1,"",COUNTA(D$13:$D64))</f>
        <v>50</v>
      </c>
      <c r="B64" s="575" t="s">
        <v>213</v>
      </c>
      <c r="C64" s="573" t="s">
        <v>1808</v>
      </c>
      <c r="D64" s="575" t="s">
        <v>22</v>
      </c>
      <c r="E64" s="898">
        <v>1</v>
      </c>
      <c r="F64" s="904"/>
      <c r="G64" s="911"/>
      <c r="H64" s="906"/>
      <c r="I64" s="906"/>
      <c r="J64" s="906"/>
      <c r="K64" s="692"/>
      <c r="L64" s="846"/>
      <c r="M64" s="843"/>
      <c r="N64" s="843"/>
      <c r="O64" s="843"/>
      <c r="P64" s="692"/>
    </row>
    <row r="65" spans="1:16" s="42" customFormat="1" ht="20.399999999999999">
      <c r="A65" s="900">
        <f>IF(COUNTBLANK(D65)=1,"",COUNTA(D$13:$D65))</f>
        <v>51</v>
      </c>
      <c r="B65" s="575" t="s">
        <v>213</v>
      </c>
      <c r="C65" s="573" t="s">
        <v>1809</v>
      </c>
      <c r="D65" s="575" t="s">
        <v>22</v>
      </c>
      <c r="E65" s="898">
        <v>3</v>
      </c>
      <c r="F65" s="904"/>
      <c r="G65" s="911"/>
      <c r="H65" s="906"/>
      <c r="I65" s="906"/>
      <c r="J65" s="906"/>
      <c r="K65" s="692"/>
      <c r="L65" s="846"/>
      <c r="M65" s="843"/>
      <c r="N65" s="843"/>
      <c r="O65" s="843"/>
      <c r="P65" s="692"/>
    </row>
    <row r="66" spans="1:16" s="42" customFormat="1" ht="20.399999999999999">
      <c r="A66" s="900">
        <f>IF(COUNTBLANK(D66)=1,"",COUNTA(D$13:$D66))</f>
        <v>52</v>
      </c>
      <c r="B66" s="575" t="s">
        <v>213</v>
      </c>
      <c r="C66" s="573" t="s">
        <v>1810</v>
      </c>
      <c r="D66" s="575" t="s">
        <v>22</v>
      </c>
      <c r="E66" s="898">
        <v>15</v>
      </c>
      <c r="F66" s="904"/>
      <c r="G66" s="911"/>
      <c r="H66" s="906"/>
      <c r="I66" s="906"/>
      <c r="J66" s="906"/>
      <c r="K66" s="692"/>
      <c r="L66" s="846"/>
      <c r="M66" s="843"/>
      <c r="N66" s="843"/>
      <c r="O66" s="843"/>
      <c r="P66" s="692"/>
    </row>
    <row r="67" spans="1:16" s="42" customFormat="1" ht="20.399999999999999">
      <c r="A67" s="900">
        <f>IF(COUNTBLANK(D67)=1,"",COUNTA(D$13:$D67))</f>
        <v>53</v>
      </c>
      <c r="B67" s="575" t="s">
        <v>213</v>
      </c>
      <c r="C67" s="573" t="s">
        <v>1811</v>
      </c>
      <c r="D67" s="575" t="s">
        <v>22</v>
      </c>
      <c r="E67" s="898">
        <v>28</v>
      </c>
      <c r="F67" s="904"/>
      <c r="G67" s="911"/>
      <c r="H67" s="906"/>
      <c r="I67" s="906"/>
      <c r="J67" s="906"/>
      <c r="K67" s="692"/>
      <c r="L67" s="846"/>
      <c r="M67" s="843"/>
      <c r="N67" s="843"/>
      <c r="O67" s="843"/>
      <c r="P67" s="692"/>
    </row>
    <row r="68" spans="1:16" s="42" customFormat="1" ht="20.399999999999999">
      <c r="A68" s="900">
        <f>IF(COUNTBLANK(D68)=1,"",COUNTA(D$13:$D68))</f>
        <v>54</v>
      </c>
      <c r="B68" s="575" t="s">
        <v>213</v>
      </c>
      <c r="C68" s="573" t="s">
        <v>1812</v>
      </c>
      <c r="D68" s="575" t="s">
        <v>22</v>
      </c>
      <c r="E68" s="898">
        <v>2</v>
      </c>
      <c r="F68" s="904"/>
      <c r="G68" s="911"/>
      <c r="H68" s="906"/>
      <c r="I68" s="906"/>
      <c r="J68" s="906"/>
      <c r="K68" s="692"/>
      <c r="L68" s="846"/>
      <c r="M68" s="843"/>
      <c r="N68" s="843"/>
      <c r="O68" s="843"/>
      <c r="P68" s="692"/>
    </row>
    <row r="69" spans="1:16" s="42" customFormat="1" ht="20.399999999999999">
      <c r="A69" s="900">
        <f>IF(COUNTBLANK(D69)=1,"",COUNTA(D$13:$D69))</f>
        <v>55</v>
      </c>
      <c r="B69" s="575" t="s">
        <v>213</v>
      </c>
      <c r="C69" s="573" t="s">
        <v>1813</v>
      </c>
      <c r="D69" s="575" t="s">
        <v>22</v>
      </c>
      <c r="E69" s="898">
        <v>2</v>
      </c>
      <c r="F69" s="904"/>
      <c r="G69" s="911"/>
      <c r="H69" s="906"/>
      <c r="I69" s="906"/>
      <c r="J69" s="906"/>
      <c r="K69" s="692"/>
      <c r="L69" s="846"/>
      <c r="M69" s="843"/>
      <c r="N69" s="843"/>
      <c r="O69" s="843"/>
      <c r="P69" s="692"/>
    </row>
    <row r="70" spans="1:16" s="42" customFormat="1" ht="20.399999999999999">
      <c r="A70" s="900">
        <f>IF(COUNTBLANK(D70)=1,"",COUNTA(D$13:$D70))</f>
        <v>56</v>
      </c>
      <c r="B70" s="575" t="s">
        <v>213</v>
      </c>
      <c r="C70" s="573" t="s">
        <v>1814</v>
      </c>
      <c r="D70" s="575" t="s">
        <v>22</v>
      </c>
      <c r="E70" s="898">
        <v>14</v>
      </c>
      <c r="F70" s="904"/>
      <c r="G70" s="911"/>
      <c r="H70" s="906"/>
      <c r="I70" s="906"/>
      <c r="J70" s="906"/>
      <c r="K70" s="692"/>
      <c r="L70" s="846"/>
      <c r="M70" s="843"/>
      <c r="N70" s="843"/>
      <c r="O70" s="843"/>
      <c r="P70" s="692"/>
    </row>
    <row r="71" spans="1:16" s="42" customFormat="1" ht="20.399999999999999">
      <c r="A71" s="900">
        <f>IF(COUNTBLANK(D71)=1,"",COUNTA(D$13:$D71))</f>
        <v>57</v>
      </c>
      <c r="B71" s="575" t="s">
        <v>213</v>
      </c>
      <c r="C71" s="573" t="s">
        <v>1815</v>
      </c>
      <c r="D71" s="575" t="s">
        <v>22</v>
      </c>
      <c r="E71" s="898">
        <v>4</v>
      </c>
      <c r="F71" s="904"/>
      <c r="G71" s="911"/>
      <c r="H71" s="906"/>
      <c r="I71" s="906"/>
      <c r="J71" s="906"/>
      <c r="K71" s="692"/>
      <c r="L71" s="846"/>
      <c r="M71" s="843"/>
      <c r="N71" s="843"/>
      <c r="O71" s="843"/>
      <c r="P71" s="692"/>
    </row>
    <row r="72" spans="1:16" s="42" customFormat="1">
      <c r="A72" s="900">
        <f>IF(COUNTBLANK(D72)=1,"",COUNTA(D$13:$D72))</f>
        <v>58</v>
      </c>
      <c r="B72" s="575" t="s">
        <v>1816</v>
      </c>
      <c r="C72" s="573" t="s">
        <v>1817</v>
      </c>
      <c r="D72" s="575" t="s">
        <v>22</v>
      </c>
      <c r="E72" s="898">
        <v>1</v>
      </c>
      <c r="F72" s="904"/>
      <c r="G72" s="911"/>
      <c r="H72" s="906"/>
      <c r="I72" s="906"/>
      <c r="J72" s="906"/>
      <c r="K72" s="692"/>
      <c r="L72" s="846"/>
      <c r="M72" s="843"/>
      <c r="N72" s="843"/>
      <c r="O72" s="843"/>
      <c r="P72" s="692"/>
    </row>
    <row r="73" spans="1:16" s="42" customFormat="1" ht="20.399999999999999">
      <c r="A73" s="900">
        <f>IF(COUNTBLANK(D73)=1,"",COUNTA(D$13:$D73))</f>
        <v>59</v>
      </c>
      <c r="B73" s="575" t="s">
        <v>1816</v>
      </c>
      <c r="C73" s="573" t="s">
        <v>1818</v>
      </c>
      <c r="D73" s="575" t="s">
        <v>22</v>
      </c>
      <c r="E73" s="898">
        <v>6</v>
      </c>
      <c r="F73" s="904"/>
      <c r="G73" s="911"/>
      <c r="H73" s="906"/>
      <c r="I73" s="906"/>
      <c r="J73" s="906"/>
      <c r="K73" s="692"/>
      <c r="L73" s="846"/>
      <c r="M73" s="843"/>
      <c r="N73" s="843"/>
      <c r="O73" s="843"/>
      <c r="P73" s="692"/>
    </row>
    <row r="74" spans="1:16" s="42" customFormat="1">
      <c r="A74" s="900">
        <f>IF(COUNTBLANK(D74)=1,"",COUNTA(D$13:$D74))</f>
        <v>60</v>
      </c>
      <c r="B74" s="575" t="s">
        <v>1816</v>
      </c>
      <c r="C74" s="573" t="s">
        <v>1819</v>
      </c>
      <c r="D74" s="575" t="s">
        <v>22</v>
      </c>
      <c r="E74" s="898">
        <v>149</v>
      </c>
      <c r="F74" s="904"/>
      <c r="G74" s="911"/>
      <c r="H74" s="906"/>
      <c r="I74" s="906"/>
      <c r="J74" s="906"/>
      <c r="K74" s="692"/>
      <c r="L74" s="846"/>
      <c r="M74" s="843"/>
      <c r="N74" s="843"/>
      <c r="O74" s="843"/>
      <c r="P74" s="692"/>
    </row>
    <row r="75" spans="1:16" s="42" customFormat="1" ht="30.6">
      <c r="A75" s="900">
        <f>IF(COUNTBLANK(D75)=1,"",COUNTA(D$13:$D75))</f>
        <v>61</v>
      </c>
      <c r="B75" s="575" t="s">
        <v>1816</v>
      </c>
      <c r="C75" s="573" t="s">
        <v>3850</v>
      </c>
      <c r="D75" s="575" t="s">
        <v>22</v>
      </c>
      <c r="E75" s="898">
        <v>65</v>
      </c>
      <c r="F75" s="904"/>
      <c r="G75" s="911"/>
      <c r="H75" s="906"/>
      <c r="I75" s="906"/>
      <c r="J75" s="906"/>
      <c r="K75" s="692"/>
      <c r="L75" s="846"/>
      <c r="M75" s="843"/>
      <c r="N75" s="843"/>
      <c r="O75" s="843"/>
      <c r="P75" s="692"/>
    </row>
    <row r="76" spans="1:16" s="42" customFormat="1" ht="30.6">
      <c r="A76" s="900">
        <f>IF(COUNTBLANK(D76)=1,"",COUNTA(D$13:$D76))</f>
        <v>62</v>
      </c>
      <c r="B76" s="575" t="s">
        <v>1816</v>
      </c>
      <c r="C76" s="573" t="s">
        <v>3850</v>
      </c>
      <c r="D76" s="575" t="s">
        <v>22</v>
      </c>
      <c r="E76" s="898">
        <v>1</v>
      </c>
      <c r="F76" s="904"/>
      <c r="G76" s="911"/>
      <c r="H76" s="906"/>
      <c r="I76" s="906"/>
      <c r="J76" s="906"/>
      <c r="K76" s="692"/>
      <c r="L76" s="846"/>
      <c r="M76" s="843"/>
      <c r="N76" s="843"/>
      <c r="O76" s="843"/>
      <c r="P76" s="692"/>
    </row>
    <row r="77" spans="1:16" s="42" customFormat="1">
      <c r="A77" s="900">
        <f>IF(COUNTBLANK(D77)=1,"",COUNTA(D$13:$D77))</f>
        <v>63</v>
      </c>
      <c r="B77" s="575" t="s">
        <v>1816</v>
      </c>
      <c r="C77" s="573" t="s">
        <v>1821</v>
      </c>
      <c r="D77" s="575" t="s">
        <v>22</v>
      </c>
      <c r="E77" s="898">
        <v>84</v>
      </c>
      <c r="F77" s="904"/>
      <c r="G77" s="911"/>
      <c r="H77" s="906"/>
      <c r="I77" s="906"/>
      <c r="J77" s="906"/>
      <c r="K77" s="692"/>
      <c r="L77" s="846"/>
      <c r="M77" s="843"/>
      <c r="N77" s="843"/>
      <c r="O77" s="843"/>
      <c r="P77" s="692"/>
    </row>
    <row r="78" spans="1:16" s="42" customFormat="1">
      <c r="A78" s="900">
        <f>IF(COUNTBLANK(D78)=1,"",COUNTA(D$13:$D78))</f>
        <v>64</v>
      </c>
      <c r="B78" s="575" t="s">
        <v>1816</v>
      </c>
      <c r="C78" s="573" t="s">
        <v>1822</v>
      </c>
      <c r="D78" s="575" t="s">
        <v>22</v>
      </c>
      <c r="E78" s="898">
        <v>37</v>
      </c>
      <c r="F78" s="904"/>
      <c r="G78" s="911"/>
      <c r="H78" s="906"/>
      <c r="I78" s="906"/>
      <c r="J78" s="906"/>
      <c r="K78" s="692"/>
      <c r="L78" s="846"/>
      <c r="M78" s="843"/>
      <c r="N78" s="843"/>
      <c r="O78" s="843"/>
      <c r="P78" s="692"/>
    </row>
    <row r="79" spans="1:16" s="42" customFormat="1" ht="30.6">
      <c r="A79" s="900">
        <f>IF(COUNTBLANK(D79)=1,"",COUNTA(D$13:$D79))</f>
        <v>65</v>
      </c>
      <c r="B79" s="575" t="s">
        <v>1816</v>
      </c>
      <c r="C79" s="573" t="s">
        <v>3851</v>
      </c>
      <c r="D79" s="575" t="s">
        <v>22</v>
      </c>
      <c r="E79" s="898">
        <v>26</v>
      </c>
      <c r="F79" s="904"/>
      <c r="G79" s="911"/>
      <c r="H79" s="906"/>
      <c r="I79" s="906"/>
      <c r="J79" s="906"/>
      <c r="K79" s="692"/>
      <c r="L79" s="846"/>
      <c r="M79" s="843"/>
      <c r="N79" s="843"/>
      <c r="O79" s="843"/>
      <c r="P79" s="692"/>
    </row>
    <row r="80" spans="1:16" s="42" customFormat="1">
      <c r="A80" s="900">
        <f>IF(COUNTBLANK(D80)=1,"",COUNTA(D$13:$D80))</f>
        <v>66</v>
      </c>
      <c r="B80" s="575" t="s">
        <v>1816</v>
      </c>
      <c r="C80" s="573" t="s">
        <v>1823</v>
      </c>
      <c r="D80" s="575" t="s">
        <v>22</v>
      </c>
      <c r="E80" s="898">
        <v>49</v>
      </c>
      <c r="F80" s="904"/>
      <c r="G80" s="911"/>
      <c r="H80" s="906"/>
      <c r="I80" s="906"/>
      <c r="J80" s="906"/>
      <c r="K80" s="692"/>
      <c r="L80" s="846"/>
      <c r="M80" s="843"/>
      <c r="N80" s="843"/>
      <c r="O80" s="843"/>
      <c r="P80" s="692"/>
    </row>
    <row r="81" spans="1:16" s="42" customFormat="1">
      <c r="A81" s="900">
        <f>IF(COUNTBLANK(D81)=1,"",COUNTA(D$13:$D81))</f>
        <v>67</v>
      </c>
      <c r="B81" s="575" t="s">
        <v>1816</v>
      </c>
      <c r="C81" s="573" t="s">
        <v>1824</v>
      </c>
      <c r="D81" s="575" t="s">
        <v>22</v>
      </c>
      <c r="E81" s="898">
        <v>7</v>
      </c>
      <c r="F81" s="904"/>
      <c r="G81" s="911"/>
      <c r="H81" s="906"/>
      <c r="I81" s="906"/>
      <c r="J81" s="906"/>
      <c r="K81" s="692"/>
      <c r="L81" s="846"/>
      <c r="M81" s="843"/>
      <c r="N81" s="843"/>
      <c r="O81" s="843"/>
      <c r="P81" s="692"/>
    </row>
    <row r="82" spans="1:16" s="42" customFormat="1">
      <c r="A82" s="900">
        <f>IF(COUNTBLANK(D82)=1,"",COUNTA(D$13:$D82))</f>
        <v>68</v>
      </c>
      <c r="B82" s="575" t="s">
        <v>1816</v>
      </c>
      <c r="C82" s="573" t="s">
        <v>1825</v>
      </c>
      <c r="D82" s="575" t="s">
        <v>22</v>
      </c>
      <c r="E82" s="898">
        <v>15</v>
      </c>
      <c r="F82" s="904"/>
      <c r="G82" s="911"/>
      <c r="H82" s="906"/>
      <c r="I82" s="906"/>
      <c r="J82" s="906"/>
      <c r="K82" s="692"/>
      <c r="L82" s="846"/>
      <c r="M82" s="843"/>
      <c r="N82" s="843"/>
      <c r="O82" s="843"/>
      <c r="P82" s="692"/>
    </row>
    <row r="83" spans="1:16" s="42" customFormat="1">
      <c r="A83" s="900">
        <f>IF(COUNTBLANK(D83)=1,"",COUNTA(D$13:$D83))</f>
        <v>69</v>
      </c>
      <c r="B83" s="575" t="s">
        <v>1816</v>
      </c>
      <c r="C83" s="573" t="s">
        <v>1826</v>
      </c>
      <c r="D83" s="575" t="s">
        <v>22</v>
      </c>
      <c r="E83" s="898">
        <v>32</v>
      </c>
      <c r="F83" s="904"/>
      <c r="G83" s="911"/>
      <c r="H83" s="906"/>
      <c r="I83" s="906"/>
      <c r="J83" s="906"/>
      <c r="K83" s="692"/>
      <c r="L83" s="846"/>
      <c r="M83" s="843"/>
      <c r="N83" s="843"/>
      <c r="O83" s="843"/>
      <c r="P83" s="692"/>
    </row>
    <row r="84" spans="1:16" s="42" customFormat="1" ht="30.6">
      <c r="A84" s="900">
        <f>IF(COUNTBLANK(D84)=1,"",COUNTA(D$13:$D84))</f>
        <v>70</v>
      </c>
      <c r="B84" s="575" t="s">
        <v>213</v>
      </c>
      <c r="C84" s="573" t="s">
        <v>3852</v>
      </c>
      <c r="D84" s="575" t="s">
        <v>22</v>
      </c>
      <c r="E84" s="898">
        <v>12</v>
      </c>
      <c r="F84" s="904"/>
      <c r="G84" s="911"/>
      <c r="H84" s="906"/>
      <c r="I84" s="906"/>
      <c r="J84" s="906"/>
      <c r="K84" s="692"/>
      <c r="L84" s="846"/>
      <c r="M84" s="843"/>
      <c r="N84" s="843"/>
      <c r="O84" s="843"/>
      <c r="P84" s="692"/>
    </row>
    <row r="85" spans="1:16" s="42" customFormat="1">
      <c r="A85" s="900">
        <f>IF(COUNTBLANK(D85)=1,"",COUNTA(D$13:$D85))</f>
        <v>71</v>
      </c>
      <c r="B85" s="575" t="s">
        <v>213</v>
      </c>
      <c r="C85" s="573" t="s">
        <v>1827</v>
      </c>
      <c r="D85" s="575" t="s">
        <v>22</v>
      </c>
      <c r="E85" s="898">
        <v>4</v>
      </c>
      <c r="F85" s="904"/>
      <c r="G85" s="911"/>
      <c r="H85" s="906"/>
      <c r="I85" s="906"/>
      <c r="J85" s="906"/>
      <c r="K85" s="692"/>
      <c r="L85" s="846"/>
      <c r="M85" s="843"/>
      <c r="N85" s="843"/>
      <c r="O85" s="843"/>
      <c r="P85" s="692"/>
    </row>
    <row r="86" spans="1:16" s="42" customFormat="1" ht="30.6">
      <c r="A86" s="900">
        <f>IF(COUNTBLANK(D86)=1,"",COUNTA(D$13:$D86))</f>
        <v>72</v>
      </c>
      <c r="B86" s="575" t="s">
        <v>213</v>
      </c>
      <c r="C86" s="573" t="s">
        <v>3853</v>
      </c>
      <c r="D86" s="575" t="s">
        <v>22</v>
      </c>
      <c r="E86" s="898">
        <v>32</v>
      </c>
      <c r="F86" s="904"/>
      <c r="G86" s="911"/>
      <c r="H86" s="906"/>
      <c r="I86" s="906"/>
      <c r="J86" s="906"/>
      <c r="K86" s="692"/>
      <c r="L86" s="846"/>
      <c r="M86" s="843"/>
      <c r="N86" s="843"/>
      <c r="O86" s="843"/>
      <c r="P86" s="692"/>
    </row>
    <row r="87" spans="1:16" s="42" customFormat="1" ht="20.399999999999999">
      <c r="A87" s="900">
        <f>IF(COUNTBLANK(D87)=1,"",COUNTA(D$13:$D87))</f>
        <v>73</v>
      </c>
      <c r="B87" s="575" t="s">
        <v>1828</v>
      </c>
      <c r="C87" s="573" t="s">
        <v>1829</v>
      </c>
      <c r="D87" s="575" t="s">
        <v>22</v>
      </c>
      <c r="E87" s="898">
        <v>1</v>
      </c>
      <c r="F87" s="904"/>
      <c r="G87" s="911"/>
      <c r="H87" s="906"/>
      <c r="I87" s="906"/>
      <c r="J87" s="906"/>
      <c r="K87" s="692"/>
      <c r="L87" s="846"/>
      <c r="M87" s="843"/>
      <c r="N87" s="843"/>
      <c r="O87" s="843"/>
      <c r="P87" s="692"/>
    </row>
    <row r="88" spans="1:16" s="42" customFormat="1">
      <c r="A88" s="900">
        <f>IF(COUNTBLANK(D88)=1,"",COUNTA(D$13:$D88))</f>
        <v>74</v>
      </c>
      <c r="B88" s="575" t="s">
        <v>1828</v>
      </c>
      <c r="C88" s="573" t="s">
        <v>1830</v>
      </c>
      <c r="D88" s="575" t="s">
        <v>22</v>
      </c>
      <c r="E88" s="898">
        <v>14</v>
      </c>
      <c r="F88" s="904"/>
      <c r="G88" s="911"/>
      <c r="H88" s="906"/>
      <c r="I88" s="906"/>
      <c r="J88" s="906"/>
      <c r="K88" s="692"/>
      <c r="L88" s="846"/>
      <c r="M88" s="843"/>
      <c r="N88" s="843"/>
      <c r="O88" s="843"/>
      <c r="P88" s="692"/>
    </row>
    <row r="89" spans="1:16" s="42" customFormat="1">
      <c r="A89" s="900">
        <f>IF(COUNTBLANK(D89)=1,"",COUNTA(D$13:$D89))</f>
        <v>75</v>
      </c>
      <c r="B89" s="575" t="s">
        <v>1828</v>
      </c>
      <c r="C89" s="573" t="s">
        <v>1831</v>
      </c>
      <c r="D89" s="575" t="s">
        <v>22</v>
      </c>
      <c r="E89" s="898">
        <v>23</v>
      </c>
      <c r="F89" s="904"/>
      <c r="G89" s="911"/>
      <c r="H89" s="906"/>
      <c r="I89" s="906"/>
      <c r="J89" s="906"/>
      <c r="K89" s="692"/>
      <c r="L89" s="846"/>
      <c r="M89" s="843"/>
      <c r="N89" s="843"/>
      <c r="O89" s="843"/>
      <c r="P89" s="692"/>
    </row>
    <row r="90" spans="1:16" s="42" customFormat="1" ht="30.6">
      <c r="A90" s="900">
        <f>IF(COUNTBLANK(D90)=1,"",COUNTA(D$13:$D90))</f>
        <v>76</v>
      </c>
      <c r="B90" s="575" t="s">
        <v>1828</v>
      </c>
      <c r="C90" s="573" t="s">
        <v>3854</v>
      </c>
      <c r="D90" s="575" t="s">
        <v>22</v>
      </c>
      <c r="E90" s="898">
        <v>2</v>
      </c>
      <c r="F90" s="904"/>
      <c r="G90" s="911"/>
      <c r="H90" s="906"/>
      <c r="I90" s="906"/>
      <c r="J90" s="906"/>
      <c r="K90" s="692"/>
      <c r="L90" s="846"/>
      <c r="M90" s="843"/>
      <c r="N90" s="843"/>
      <c r="O90" s="843"/>
      <c r="P90" s="692"/>
    </row>
    <row r="91" spans="1:16" s="42" customFormat="1">
      <c r="A91" s="900">
        <f>IF(COUNTBLANK(D91)=1,"",COUNTA(D$13:$D91))</f>
        <v>77</v>
      </c>
      <c r="B91" s="575" t="s">
        <v>1828</v>
      </c>
      <c r="C91" s="573" t="s">
        <v>1832</v>
      </c>
      <c r="D91" s="575" t="s">
        <v>22</v>
      </c>
      <c r="E91" s="898">
        <v>67</v>
      </c>
      <c r="F91" s="904"/>
      <c r="G91" s="911"/>
      <c r="H91" s="906"/>
      <c r="I91" s="906"/>
      <c r="J91" s="906"/>
      <c r="K91" s="692"/>
      <c r="L91" s="846"/>
      <c r="M91" s="843"/>
      <c r="N91" s="843"/>
      <c r="O91" s="843"/>
      <c r="P91" s="692"/>
    </row>
    <row r="92" spans="1:16" s="42" customFormat="1" ht="30.6">
      <c r="A92" s="900">
        <f>IF(COUNTBLANK(D92)=1,"",COUNTA(D$13:$D92))</f>
        <v>78</v>
      </c>
      <c r="B92" s="575" t="s">
        <v>1828</v>
      </c>
      <c r="C92" s="573" t="s">
        <v>3855</v>
      </c>
      <c r="D92" s="575" t="s">
        <v>22</v>
      </c>
      <c r="E92" s="898">
        <v>2</v>
      </c>
      <c r="F92" s="904"/>
      <c r="G92" s="911"/>
      <c r="H92" s="906"/>
      <c r="I92" s="906"/>
      <c r="J92" s="906"/>
      <c r="K92" s="692"/>
      <c r="L92" s="846"/>
      <c r="M92" s="843"/>
      <c r="N92" s="843"/>
      <c r="O92" s="843"/>
      <c r="P92" s="692"/>
    </row>
    <row r="93" spans="1:16" s="42" customFormat="1">
      <c r="A93" s="900">
        <f>IF(COUNTBLANK(D93)=1,"",COUNTA(D$13:$D93))</f>
        <v>79</v>
      </c>
      <c r="B93" s="575" t="s">
        <v>1828</v>
      </c>
      <c r="C93" s="573" t="s">
        <v>1833</v>
      </c>
      <c r="D93" s="575" t="s">
        <v>22</v>
      </c>
      <c r="E93" s="898">
        <v>18</v>
      </c>
      <c r="F93" s="904"/>
      <c r="G93" s="911"/>
      <c r="H93" s="906"/>
      <c r="I93" s="906"/>
      <c r="J93" s="906"/>
      <c r="K93" s="692"/>
      <c r="L93" s="846"/>
      <c r="M93" s="843"/>
      <c r="N93" s="843"/>
      <c r="O93" s="843"/>
      <c r="P93" s="692"/>
    </row>
    <row r="94" spans="1:16" s="42" customFormat="1">
      <c r="A94" s="900">
        <f>IF(COUNTBLANK(D94)=1,"",COUNTA(D$13:$D94))</f>
        <v>80</v>
      </c>
      <c r="B94" s="575" t="s">
        <v>1828</v>
      </c>
      <c r="C94" s="573" t="s">
        <v>1834</v>
      </c>
      <c r="D94" s="575" t="s">
        <v>22</v>
      </c>
      <c r="E94" s="898">
        <v>49</v>
      </c>
      <c r="F94" s="904"/>
      <c r="G94" s="911"/>
      <c r="H94" s="906"/>
      <c r="I94" s="906"/>
      <c r="J94" s="906"/>
      <c r="K94" s="692"/>
      <c r="L94" s="846"/>
      <c r="M94" s="843"/>
      <c r="N94" s="843"/>
      <c r="O94" s="843"/>
      <c r="P94" s="692"/>
    </row>
    <row r="95" spans="1:16" s="42" customFormat="1">
      <c r="A95" s="900">
        <f>IF(COUNTBLANK(D95)=1,"",COUNTA(D$13:$D95))</f>
        <v>81</v>
      </c>
      <c r="B95" s="575" t="s">
        <v>1828</v>
      </c>
      <c r="C95" s="573" t="s">
        <v>1835</v>
      </c>
      <c r="D95" s="575" t="s">
        <v>22</v>
      </c>
      <c r="E95" s="898">
        <v>10</v>
      </c>
      <c r="F95" s="904"/>
      <c r="G95" s="911"/>
      <c r="H95" s="906"/>
      <c r="I95" s="906"/>
      <c r="J95" s="906"/>
      <c r="K95" s="692"/>
      <c r="L95" s="846"/>
      <c r="M95" s="843"/>
      <c r="N95" s="843"/>
      <c r="O95" s="843"/>
      <c r="P95" s="692"/>
    </row>
    <row r="96" spans="1:16" s="42" customFormat="1">
      <c r="A96" s="900">
        <f>IF(COUNTBLANK(D96)=1,"",COUNTA(D$13:$D96))</f>
        <v>82</v>
      </c>
      <c r="B96" s="575" t="s">
        <v>1828</v>
      </c>
      <c r="C96" s="573" t="s">
        <v>1836</v>
      </c>
      <c r="D96" s="575" t="s">
        <v>22</v>
      </c>
      <c r="E96" s="898">
        <v>26</v>
      </c>
      <c r="F96" s="904"/>
      <c r="G96" s="911"/>
      <c r="H96" s="906"/>
      <c r="I96" s="906"/>
      <c r="J96" s="906"/>
      <c r="K96" s="692"/>
      <c r="L96" s="846"/>
      <c r="M96" s="843"/>
      <c r="N96" s="843"/>
      <c r="O96" s="843"/>
      <c r="P96" s="692"/>
    </row>
    <row r="97" spans="1:16" s="42" customFormat="1">
      <c r="A97" s="900">
        <f>IF(COUNTBLANK(D97)=1,"",COUNTA(D$13:$D97))</f>
        <v>83</v>
      </c>
      <c r="B97" s="575" t="s">
        <v>1828</v>
      </c>
      <c r="C97" s="573" t="s">
        <v>1837</v>
      </c>
      <c r="D97" s="575" t="s">
        <v>22</v>
      </c>
      <c r="E97" s="898">
        <v>2</v>
      </c>
      <c r="F97" s="904"/>
      <c r="G97" s="911"/>
      <c r="H97" s="906"/>
      <c r="I97" s="906"/>
      <c r="J97" s="906"/>
      <c r="K97" s="692"/>
      <c r="L97" s="846"/>
      <c r="M97" s="843"/>
      <c r="N97" s="843"/>
      <c r="O97" s="843"/>
      <c r="P97" s="692"/>
    </row>
    <row r="98" spans="1:16" s="42" customFormat="1">
      <c r="A98" s="900">
        <f>IF(COUNTBLANK(D98)=1,"",COUNTA(D$13:$D98))</f>
        <v>84</v>
      </c>
      <c r="B98" s="575" t="s">
        <v>213</v>
      </c>
      <c r="C98" s="573" t="s">
        <v>1838</v>
      </c>
      <c r="D98" s="575" t="s">
        <v>22</v>
      </c>
      <c r="E98" s="898">
        <v>4</v>
      </c>
      <c r="F98" s="904"/>
      <c r="G98" s="911"/>
      <c r="H98" s="906"/>
      <c r="I98" s="906"/>
      <c r="J98" s="906"/>
      <c r="K98" s="692"/>
      <c r="L98" s="846"/>
      <c r="M98" s="843"/>
      <c r="N98" s="843"/>
      <c r="O98" s="843"/>
      <c r="P98" s="692"/>
    </row>
    <row r="99" spans="1:16" s="42" customFormat="1">
      <c r="A99" s="900">
        <f>IF(COUNTBLANK(D99)=1,"",COUNTA(D$13:$D99))</f>
        <v>85</v>
      </c>
      <c r="B99" s="575" t="s">
        <v>213</v>
      </c>
      <c r="C99" s="573" t="s">
        <v>1839</v>
      </c>
      <c r="D99" s="575" t="s">
        <v>22</v>
      </c>
      <c r="E99" s="898">
        <v>4</v>
      </c>
      <c r="F99" s="904"/>
      <c r="G99" s="911"/>
      <c r="H99" s="906"/>
      <c r="I99" s="906"/>
      <c r="J99" s="906"/>
      <c r="K99" s="692"/>
      <c r="L99" s="846"/>
      <c r="M99" s="843"/>
      <c r="N99" s="843"/>
      <c r="O99" s="843"/>
      <c r="P99" s="692"/>
    </row>
    <row r="100" spans="1:16" s="42" customFormat="1">
      <c r="A100" s="900">
        <f>IF(COUNTBLANK(D100)=1,"",COUNTA(D$13:$D100))</f>
        <v>86</v>
      </c>
      <c r="B100" s="575" t="s">
        <v>213</v>
      </c>
      <c r="C100" s="573" t="s">
        <v>1840</v>
      </c>
      <c r="D100" s="575" t="s">
        <v>22</v>
      </c>
      <c r="E100" s="898">
        <v>1</v>
      </c>
      <c r="F100" s="904"/>
      <c r="G100" s="911"/>
      <c r="H100" s="906"/>
      <c r="I100" s="906"/>
      <c r="J100" s="906"/>
      <c r="K100" s="692"/>
      <c r="L100" s="846"/>
      <c r="M100" s="843"/>
      <c r="N100" s="843"/>
      <c r="O100" s="843"/>
      <c r="P100" s="692"/>
    </row>
    <row r="101" spans="1:16" s="42" customFormat="1">
      <c r="A101" s="900">
        <f>IF(COUNTBLANK(D101)=1,"",COUNTA(D$13:$D101))</f>
        <v>87</v>
      </c>
      <c r="B101" s="575" t="s">
        <v>213</v>
      </c>
      <c r="C101" s="573" t="s">
        <v>1841</v>
      </c>
      <c r="D101" s="575" t="s">
        <v>22</v>
      </c>
      <c r="E101" s="898">
        <v>2</v>
      </c>
      <c r="F101" s="904"/>
      <c r="G101" s="911"/>
      <c r="H101" s="906"/>
      <c r="I101" s="906"/>
      <c r="J101" s="906"/>
      <c r="K101" s="692"/>
      <c r="L101" s="846"/>
      <c r="M101" s="843"/>
      <c r="N101" s="843"/>
      <c r="O101" s="843"/>
      <c r="P101" s="692"/>
    </row>
    <row r="102" spans="1:16" s="42" customFormat="1">
      <c r="A102" s="900">
        <f>IF(COUNTBLANK(D102)=1,"",COUNTA(D$13:$D102))</f>
        <v>88</v>
      </c>
      <c r="B102" s="575" t="s">
        <v>213</v>
      </c>
      <c r="C102" s="573" t="s">
        <v>3856</v>
      </c>
      <c r="D102" s="575" t="s">
        <v>22</v>
      </c>
      <c r="E102" s="898">
        <v>1</v>
      </c>
      <c r="F102" s="904"/>
      <c r="G102" s="911"/>
      <c r="H102" s="906"/>
      <c r="I102" s="906"/>
      <c r="J102" s="906"/>
      <c r="K102" s="692"/>
      <c r="L102" s="846"/>
      <c r="M102" s="843"/>
      <c r="N102" s="843"/>
      <c r="O102" s="843"/>
      <c r="P102" s="692"/>
    </row>
    <row r="103" spans="1:16" s="42" customFormat="1">
      <c r="A103" s="900">
        <f>IF(COUNTBLANK(D103)=1,"",COUNTA(D$13:$D103))</f>
        <v>89</v>
      </c>
      <c r="B103" s="575" t="s">
        <v>213</v>
      </c>
      <c r="C103" s="573" t="s">
        <v>3857</v>
      </c>
      <c r="D103" s="575" t="s">
        <v>22</v>
      </c>
      <c r="E103" s="898">
        <v>4</v>
      </c>
      <c r="F103" s="904"/>
      <c r="G103" s="911"/>
      <c r="H103" s="906"/>
      <c r="I103" s="906"/>
      <c r="J103" s="906"/>
      <c r="K103" s="692"/>
      <c r="L103" s="846"/>
      <c r="M103" s="843"/>
      <c r="N103" s="843"/>
      <c r="O103" s="843"/>
      <c r="P103" s="692"/>
    </row>
    <row r="104" spans="1:16" s="42" customFormat="1">
      <c r="A104" s="900">
        <f>IF(COUNTBLANK(D104)=1,"",COUNTA(D$13:$D104))</f>
        <v>90</v>
      </c>
      <c r="B104" s="575" t="s">
        <v>213</v>
      </c>
      <c r="C104" s="573" t="s">
        <v>1991</v>
      </c>
      <c r="D104" s="575" t="s">
        <v>22</v>
      </c>
      <c r="E104" s="898">
        <v>9</v>
      </c>
      <c r="F104" s="904"/>
      <c r="G104" s="911"/>
      <c r="H104" s="906"/>
      <c r="I104" s="906"/>
      <c r="J104" s="906"/>
      <c r="K104" s="692"/>
      <c r="L104" s="846"/>
      <c r="M104" s="843"/>
      <c r="N104" s="843"/>
      <c r="O104" s="843"/>
      <c r="P104" s="692"/>
    </row>
    <row r="105" spans="1:16" s="42" customFormat="1">
      <c r="A105" s="900">
        <f>IF(COUNTBLANK(D105)=1,"",COUNTA(D$13:$D105))</f>
        <v>91</v>
      </c>
      <c r="B105" s="575" t="s">
        <v>213</v>
      </c>
      <c r="C105" s="573" t="s">
        <v>1842</v>
      </c>
      <c r="D105" s="575" t="s">
        <v>22</v>
      </c>
      <c r="E105" s="898">
        <v>44</v>
      </c>
      <c r="F105" s="904"/>
      <c r="G105" s="911"/>
      <c r="H105" s="906"/>
      <c r="I105" s="906"/>
      <c r="J105" s="906"/>
      <c r="K105" s="692"/>
      <c r="L105" s="846"/>
      <c r="M105" s="843"/>
      <c r="N105" s="843"/>
      <c r="O105" s="843"/>
      <c r="P105" s="692"/>
    </row>
    <row r="106" spans="1:16" s="42" customFormat="1">
      <c r="A106" s="900">
        <f>IF(COUNTBLANK(D106)=1,"",COUNTA(D$13:$D106))</f>
        <v>92</v>
      </c>
      <c r="B106" s="575" t="s">
        <v>213</v>
      </c>
      <c r="C106" s="573" t="s">
        <v>1843</v>
      </c>
      <c r="D106" s="575" t="s">
        <v>22</v>
      </c>
      <c r="E106" s="898">
        <v>1</v>
      </c>
      <c r="F106" s="904"/>
      <c r="G106" s="911"/>
      <c r="H106" s="906"/>
      <c r="I106" s="906"/>
      <c r="J106" s="906"/>
      <c r="K106" s="692"/>
      <c r="L106" s="846"/>
      <c r="M106" s="843"/>
      <c r="N106" s="843"/>
      <c r="O106" s="843"/>
      <c r="P106" s="692"/>
    </row>
    <row r="107" spans="1:16" s="42" customFormat="1">
      <c r="A107" s="900">
        <f>IF(COUNTBLANK(D107)=1,"",COUNTA(D$13:$D107))</f>
        <v>93</v>
      </c>
      <c r="B107" s="575" t="s">
        <v>213</v>
      </c>
      <c r="C107" s="573" t="s">
        <v>1844</v>
      </c>
      <c r="D107" s="575" t="s">
        <v>22</v>
      </c>
      <c r="E107" s="898">
        <v>105</v>
      </c>
      <c r="F107" s="904"/>
      <c r="G107" s="911"/>
      <c r="H107" s="906"/>
      <c r="I107" s="906"/>
      <c r="J107" s="906"/>
      <c r="K107" s="692"/>
      <c r="L107" s="846"/>
      <c r="M107" s="843"/>
      <c r="N107" s="843"/>
      <c r="O107" s="843"/>
      <c r="P107" s="692"/>
    </row>
    <row r="108" spans="1:16" s="42" customFormat="1">
      <c r="A108" s="900">
        <f>IF(COUNTBLANK(D108)=1,"",COUNTA(D$13:$D108))</f>
        <v>94</v>
      </c>
      <c r="B108" s="575" t="s">
        <v>213</v>
      </c>
      <c r="C108" s="573" t="s">
        <v>1845</v>
      </c>
      <c r="D108" s="575" t="s">
        <v>22</v>
      </c>
      <c r="E108" s="898">
        <v>1</v>
      </c>
      <c r="F108" s="904"/>
      <c r="G108" s="911"/>
      <c r="H108" s="906"/>
      <c r="I108" s="906"/>
      <c r="J108" s="906"/>
      <c r="K108" s="692"/>
      <c r="L108" s="846"/>
      <c r="M108" s="843"/>
      <c r="N108" s="843"/>
      <c r="O108" s="843"/>
      <c r="P108" s="692"/>
    </row>
    <row r="109" spans="1:16" s="42" customFormat="1">
      <c r="A109" s="900">
        <f>IF(COUNTBLANK(D109)=1,"",COUNTA(D$13:$D109))</f>
        <v>95</v>
      </c>
      <c r="B109" s="575" t="s">
        <v>213</v>
      </c>
      <c r="C109" s="573" t="s">
        <v>1846</v>
      </c>
      <c r="D109" s="575" t="s">
        <v>22</v>
      </c>
      <c r="E109" s="898">
        <v>2</v>
      </c>
      <c r="F109" s="904"/>
      <c r="G109" s="911"/>
      <c r="H109" s="906"/>
      <c r="I109" s="906"/>
      <c r="J109" s="906"/>
      <c r="K109" s="692"/>
      <c r="L109" s="846"/>
      <c r="M109" s="843"/>
      <c r="N109" s="843"/>
      <c r="O109" s="843"/>
      <c r="P109" s="692"/>
    </row>
    <row r="110" spans="1:16" s="42" customFormat="1">
      <c r="A110" s="900">
        <f>IF(COUNTBLANK(D110)=1,"",COUNTA(D$13:$D110))</f>
        <v>96</v>
      </c>
      <c r="B110" s="575" t="s">
        <v>213</v>
      </c>
      <c r="C110" s="573" t="s">
        <v>1993</v>
      </c>
      <c r="D110" s="575" t="s">
        <v>22</v>
      </c>
      <c r="E110" s="898">
        <v>2</v>
      </c>
      <c r="F110" s="904"/>
      <c r="G110" s="911"/>
      <c r="H110" s="906"/>
      <c r="I110" s="906"/>
      <c r="J110" s="906"/>
      <c r="K110" s="692"/>
      <c r="L110" s="846"/>
      <c r="M110" s="843"/>
      <c r="N110" s="843"/>
      <c r="O110" s="843"/>
      <c r="P110" s="692"/>
    </row>
    <row r="111" spans="1:16" s="42" customFormat="1">
      <c r="A111" s="900">
        <f>IF(COUNTBLANK(D111)=1,"",COUNTA(D$13:$D111))</f>
        <v>97</v>
      </c>
      <c r="B111" s="575" t="s">
        <v>213</v>
      </c>
      <c r="C111" s="573" t="s">
        <v>1847</v>
      </c>
      <c r="D111" s="575" t="s">
        <v>22</v>
      </c>
      <c r="E111" s="898">
        <v>17</v>
      </c>
      <c r="F111" s="904"/>
      <c r="G111" s="911"/>
      <c r="H111" s="906"/>
      <c r="I111" s="906"/>
      <c r="J111" s="906"/>
      <c r="K111" s="692"/>
      <c r="L111" s="846"/>
      <c r="M111" s="843"/>
      <c r="N111" s="843"/>
      <c r="O111" s="843"/>
      <c r="P111" s="692"/>
    </row>
    <row r="112" spans="1:16" s="42" customFormat="1">
      <c r="A112" s="900">
        <f>IF(COUNTBLANK(D112)=1,"",COUNTA(D$13:$D112))</f>
        <v>98</v>
      </c>
      <c r="B112" s="575" t="s">
        <v>213</v>
      </c>
      <c r="C112" s="573" t="s">
        <v>3858</v>
      </c>
      <c r="D112" s="575" t="s">
        <v>22</v>
      </c>
      <c r="E112" s="898">
        <v>2</v>
      </c>
      <c r="F112" s="904"/>
      <c r="G112" s="911"/>
      <c r="H112" s="906"/>
      <c r="I112" s="906"/>
      <c r="J112" s="906"/>
      <c r="K112" s="692"/>
      <c r="L112" s="846"/>
      <c r="M112" s="843"/>
      <c r="N112" s="843"/>
      <c r="O112" s="843"/>
      <c r="P112" s="692"/>
    </row>
    <row r="113" spans="1:16" s="42" customFormat="1">
      <c r="A113" s="900">
        <f>IF(COUNTBLANK(D113)=1,"",COUNTA(D$13:$D113))</f>
        <v>99</v>
      </c>
      <c r="B113" s="575" t="s">
        <v>213</v>
      </c>
      <c r="C113" s="573" t="s">
        <v>1848</v>
      </c>
      <c r="D113" s="575" t="s">
        <v>22</v>
      </c>
      <c r="E113" s="898">
        <v>40</v>
      </c>
      <c r="F113" s="904"/>
      <c r="G113" s="911"/>
      <c r="H113" s="906"/>
      <c r="I113" s="906"/>
      <c r="J113" s="906"/>
      <c r="K113" s="692"/>
      <c r="L113" s="846"/>
      <c r="M113" s="843"/>
      <c r="N113" s="843"/>
      <c r="O113" s="843"/>
      <c r="P113" s="692"/>
    </row>
    <row r="114" spans="1:16" s="42" customFormat="1">
      <c r="A114" s="900">
        <f>IF(COUNTBLANK(D114)=1,"",COUNTA(D$13:$D114))</f>
        <v>100</v>
      </c>
      <c r="B114" s="575" t="s">
        <v>213</v>
      </c>
      <c r="C114" s="573" t="s">
        <v>1995</v>
      </c>
      <c r="D114" s="575" t="s">
        <v>22</v>
      </c>
      <c r="E114" s="898">
        <v>5</v>
      </c>
      <c r="F114" s="904"/>
      <c r="G114" s="911"/>
      <c r="H114" s="906"/>
      <c r="I114" s="906"/>
      <c r="J114" s="906"/>
      <c r="K114" s="692"/>
      <c r="L114" s="846"/>
      <c r="M114" s="843"/>
      <c r="N114" s="843"/>
      <c r="O114" s="843"/>
      <c r="P114" s="692"/>
    </row>
    <row r="115" spans="1:16" s="42" customFormat="1">
      <c r="A115" s="900">
        <f>IF(COUNTBLANK(D115)=1,"",COUNTA(D$13:$D115))</f>
        <v>101</v>
      </c>
      <c r="B115" s="575" t="s">
        <v>213</v>
      </c>
      <c r="C115" s="573" t="s">
        <v>1997</v>
      </c>
      <c r="D115" s="575" t="s">
        <v>22</v>
      </c>
      <c r="E115" s="898">
        <v>23</v>
      </c>
      <c r="F115" s="904"/>
      <c r="G115" s="911"/>
      <c r="H115" s="906"/>
      <c r="I115" s="906"/>
      <c r="J115" s="906"/>
      <c r="K115" s="692"/>
      <c r="L115" s="846"/>
      <c r="M115" s="843"/>
      <c r="N115" s="843"/>
      <c r="O115" s="843"/>
      <c r="P115" s="692"/>
    </row>
    <row r="116" spans="1:16" s="42" customFormat="1">
      <c r="A116" s="900">
        <f>IF(COUNTBLANK(D116)=1,"",COUNTA(D$13:$D116))</f>
        <v>102</v>
      </c>
      <c r="B116" s="575" t="s">
        <v>213</v>
      </c>
      <c r="C116" s="573" t="s">
        <v>1998</v>
      </c>
      <c r="D116" s="575" t="s">
        <v>22</v>
      </c>
      <c r="E116" s="898">
        <v>6</v>
      </c>
      <c r="F116" s="904"/>
      <c r="G116" s="911"/>
      <c r="H116" s="906"/>
      <c r="I116" s="906"/>
      <c r="J116" s="906"/>
      <c r="K116" s="692"/>
      <c r="L116" s="846"/>
      <c r="M116" s="843"/>
      <c r="N116" s="843"/>
      <c r="O116" s="843"/>
      <c r="P116" s="692"/>
    </row>
    <row r="117" spans="1:16" s="42" customFormat="1">
      <c r="A117" s="900">
        <f>IF(COUNTBLANK(D117)=1,"",COUNTA(D$13:$D117))</f>
        <v>103</v>
      </c>
      <c r="B117" s="575" t="s">
        <v>213</v>
      </c>
      <c r="C117" s="573" t="s">
        <v>1849</v>
      </c>
      <c r="D117" s="575" t="s">
        <v>22</v>
      </c>
      <c r="E117" s="898">
        <v>47</v>
      </c>
      <c r="F117" s="904"/>
      <c r="G117" s="911"/>
      <c r="H117" s="906"/>
      <c r="I117" s="906"/>
      <c r="J117" s="906"/>
      <c r="K117" s="692"/>
      <c r="L117" s="846"/>
      <c r="M117" s="843"/>
      <c r="N117" s="843"/>
      <c r="O117" s="843"/>
      <c r="P117" s="692"/>
    </row>
    <row r="118" spans="1:16" s="42" customFormat="1">
      <c r="A118" s="900">
        <f>IF(COUNTBLANK(D118)=1,"",COUNTA(D$13:$D118))</f>
        <v>104</v>
      </c>
      <c r="B118" s="575" t="s">
        <v>213</v>
      </c>
      <c r="C118" s="573" t="s">
        <v>3859</v>
      </c>
      <c r="D118" s="575" t="s">
        <v>22</v>
      </c>
      <c r="E118" s="898">
        <v>4</v>
      </c>
      <c r="F118" s="904"/>
      <c r="G118" s="911"/>
      <c r="H118" s="906"/>
      <c r="I118" s="906"/>
      <c r="J118" s="906"/>
      <c r="K118" s="692"/>
      <c r="L118" s="846"/>
      <c r="M118" s="843"/>
      <c r="N118" s="843"/>
      <c r="O118" s="843"/>
      <c r="P118" s="692"/>
    </row>
    <row r="119" spans="1:16" s="42" customFormat="1">
      <c r="A119" s="900">
        <f>IF(COUNTBLANK(D119)=1,"",COUNTA(D$13:$D119))</f>
        <v>105</v>
      </c>
      <c r="B119" s="575" t="s">
        <v>213</v>
      </c>
      <c r="C119" s="573" t="s">
        <v>1850</v>
      </c>
      <c r="D119" s="575" t="s">
        <v>22</v>
      </c>
      <c r="E119" s="898">
        <v>8</v>
      </c>
      <c r="F119" s="904"/>
      <c r="G119" s="911"/>
      <c r="H119" s="906"/>
      <c r="I119" s="906"/>
      <c r="J119" s="906"/>
      <c r="K119" s="692"/>
      <c r="L119" s="846"/>
      <c r="M119" s="843"/>
      <c r="N119" s="843"/>
      <c r="O119" s="843"/>
      <c r="P119" s="692"/>
    </row>
    <row r="120" spans="1:16" s="42" customFormat="1">
      <c r="A120" s="900">
        <f>IF(COUNTBLANK(D120)=1,"",COUNTA(D$13:$D120))</f>
        <v>106</v>
      </c>
      <c r="B120" s="575" t="s">
        <v>213</v>
      </c>
      <c r="C120" s="573" t="s">
        <v>1851</v>
      </c>
      <c r="D120" s="575" t="s">
        <v>22</v>
      </c>
      <c r="E120" s="898">
        <v>22</v>
      </c>
      <c r="F120" s="904"/>
      <c r="G120" s="911"/>
      <c r="H120" s="906"/>
      <c r="I120" s="906"/>
      <c r="J120" s="906"/>
      <c r="K120" s="692"/>
      <c r="L120" s="846"/>
      <c r="M120" s="843"/>
      <c r="N120" s="843"/>
      <c r="O120" s="843"/>
      <c r="P120" s="692"/>
    </row>
    <row r="121" spans="1:16" s="42" customFormat="1">
      <c r="A121" s="900">
        <f>IF(COUNTBLANK(D121)=1,"",COUNTA(D$13:$D121))</f>
        <v>107</v>
      </c>
      <c r="B121" s="575" t="s">
        <v>213</v>
      </c>
      <c r="C121" s="573" t="s">
        <v>1852</v>
      </c>
      <c r="D121" s="575" t="s">
        <v>22</v>
      </c>
      <c r="E121" s="898">
        <v>58</v>
      </c>
      <c r="F121" s="904"/>
      <c r="G121" s="911"/>
      <c r="H121" s="906"/>
      <c r="I121" s="906"/>
      <c r="J121" s="906"/>
      <c r="K121" s="692"/>
      <c r="L121" s="846"/>
      <c r="M121" s="843"/>
      <c r="N121" s="843"/>
      <c r="O121" s="843"/>
      <c r="P121" s="692"/>
    </row>
    <row r="122" spans="1:16" s="42" customFormat="1">
      <c r="A122" s="900">
        <f>IF(COUNTBLANK(D122)=1,"",COUNTA(D$13:$D122))</f>
        <v>108</v>
      </c>
      <c r="B122" s="575" t="s">
        <v>213</v>
      </c>
      <c r="C122" s="573" t="s">
        <v>3860</v>
      </c>
      <c r="D122" s="575" t="s">
        <v>22</v>
      </c>
      <c r="E122" s="898">
        <v>1</v>
      </c>
      <c r="F122" s="904"/>
      <c r="G122" s="911"/>
      <c r="H122" s="906"/>
      <c r="I122" s="906"/>
      <c r="J122" s="906"/>
      <c r="K122" s="692"/>
      <c r="L122" s="846"/>
      <c r="M122" s="843"/>
      <c r="N122" s="843"/>
      <c r="O122" s="843"/>
      <c r="P122" s="692"/>
    </row>
    <row r="123" spans="1:16" s="42" customFormat="1">
      <c r="A123" s="900">
        <f>IF(COUNTBLANK(D123)=1,"",COUNTA(D$13:$D123))</f>
        <v>109</v>
      </c>
      <c r="B123" s="575" t="s">
        <v>213</v>
      </c>
      <c r="C123" s="573" t="s">
        <v>1853</v>
      </c>
      <c r="D123" s="575" t="s">
        <v>22</v>
      </c>
      <c r="E123" s="898">
        <v>3</v>
      </c>
      <c r="F123" s="904"/>
      <c r="G123" s="911"/>
      <c r="H123" s="906"/>
      <c r="I123" s="906"/>
      <c r="J123" s="906"/>
      <c r="K123" s="692"/>
      <c r="L123" s="846"/>
      <c r="M123" s="843"/>
      <c r="N123" s="843"/>
      <c r="O123" s="843"/>
      <c r="P123" s="692"/>
    </row>
    <row r="124" spans="1:16" s="42" customFormat="1">
      <c r="A124" s="900">
        <f>IF(COUNTBLANK(D124)=1,"",COUNTA(D$13:$D124))</f>
        <v>110</v>
      </c>
      <c r="B124" s="575" t="s">
        <v>213</v>
      </c>
      <c r="C124" s="573" t="s">
        <v>1854</v>
      </c>
      <c r="D124" s="575" t="s">
        <v>22</v>
      </c>
      <c r="E124" s="898">
        <v>12</v>
      </c>
      <c r="F124" s="904"/>
      <c r="G124" s="911"/>
      <c r="H124" s="906"/>
      <c r="I124" s="906"/>
      <c r="J124" s="906"/>
      <c r="K124" s="692"/>
      <c r="L124" s="846"/>
      <c r="M124" s="843"/>
      <c r="N124" s="843"/>
      <c r="O124" s="843"/>
      <c r="P124" s="692"/>
    </row>
    <row r="125" spans="1:16" s="42" customFormat="1">
      <c r="A125" s="900">
        <f>IF(COUNTBLANK(D125)=1,"",COUNTA(D$13:$D125))</f>
        <v>111</v>
      </c>
      <c r="B125" s="575" t="s">
        <v>213</v>
      </c>
      <c r="C125" s="573" t="s">
        <v>1855</v>
      </c>
      <c r="D125" s="575" t="s">
        <v>22</v>
      </c>
      <c r="E125" s="898">
        <v>47</v>
      </c>
      <c r="F125" s="904"/>
      <c r="G125" s="911"/>
      <c r="H125" s="906"/>
      <c r="I125" s="906"/>
      <c r="J125" s="906"/>
      <c r="K125" s="692"/>
      <c r="L125" s="846"/>
      <c r="M125" s="843"/>
      <c r="N125" s="843"/>
      <c r="O125" s="843"/>
      <c r="P125" s="692"/>
    </row>
    <row r="126" spans="1:16" s="42" customFormat="1">
      <c r="A126" s="900">
        <f>IF(COUNTBLANK(D126)=1,"",COUNTA(D$13:$D126))</f>
        <v>112</v>
      </c>
      <c r="B126" s="575" t="s">
        <v>213</v>
      </c>
      <c r="C126" s="573" t="s">
        <v>1856</v>
      </c>
      <c r="D126" s="575" t="s">
        <v>22</v>
      </c>
      <c r="E126" s="898">
        <v>4</v>
      </c>
      <c r="F126" s="904"/>
      <c r="G126" s="911"/>
      <c r="H126" s="906"/>
      <c r="I126" s="906"/>
      <c r="J126" s="906"/>
      <c r="K126" s="692"/>
      <c r="L126" s="846"/>
      <c r="M126" s="843"/>
      <c r="N126" s="843"/>
      <c r="O126" s="843"/>
      <c r="P126" s="692"/>
    </row>
    <row r="127" spans="1:16" s="42" customFormat="1">
      <c r="A127" s="900">
        <f>IF(COUNTBLANK(D127)=1,"",COUNTA(D$13:$D127))</f>
        <v>113</v>
      </c>
      <c r="B127" s="575" t="s">
        <v>213</v>
      </c>
      <c r="C127" s="573" t="s">
        <v>1857</v>
      </c>
      <c r="D127" s="575" t="s">
        <v>22</v>
      </c>
      <c r="E127" s="898">
        <v>3</v>
      </c>
      <c r="F127" s="904"/>
      <c r="G127" s="911"/>
      <c r="H127" s="906"/>
      <c r="I127" s="906"/>
      <c r="J127" s="906"/>
      <c r="K127" s="692"/>
      <c r="L127" s="846"/>
      <c r="M127" s="843"/>
      <c r="N127" s="843"/>
      <c r="O127" s="843"/>
      <c r="P127" s="692"/>
    </row>
    <row r="128" spans="1:16" s="42" customFormat="1">
      <c r="A128" s="900">
        <f>IF(COUNTBLANK(D128)=1,"",COUNTA(D$13:$D128))</f>
        <v>114</v>
      </c>
      <c r="B128" s="575" t="s">
        <v>213</v>
      </c>
      <c r="C128" s="573" t="s">
        <v>1858</v>
      </c>
      <c r="D128" s="575" t="s">
        <v>22</v>
      </c>
      <c r="E128" s="898">
        <v>1</v>
      </c>
      <c r="F128" s="904"/>
      <c r="G128" s="911"/>
      <c r="H128" s="906"/>
      <c r="I128" s="906"/>
      <c r="J128" s="906"/>
      <c r="K128" s="692"/>
      <c r="L128" s="846"/>
      <c r="M128" s="843"/>
      <c r="N128" s="843"/>
      <c r="O128" s="843"/>
      <c r="P128" s="692"/>
    </row>
    <row r="129" spans="1:16" s="42" customFormat="1">
      <c r="A129" s="900">
        <f>IF(COUNTBLANK(D129)=1,"",COUNTA(D$13:$D129))</f>
        <v>115</v>
      </c>
      <c r="B129" s="575" t="s">
        <v>213</v>
      </c>
      <c r="C129" s="573" t="s">
        <v>1859</v>
      </c>
      <c r="D129" s="575" t="s">
        <v>22</v>
      </c>
      <c r="E129" s="898">
        <v>2</v>
      </c>
      <c r="F129" s="904"/>
      <c r="G129" s="911"/>
      <c r="H129" s="906"/>
      <c r="I129" s="906"/>
      <c r="J129" s="906"/>
      <c r="K129" s="692"/>
      <c r="L129" s="846"/>
      <c r="M129" s="843"/>
      <c r="N129" s="843"/>
      <c r="O129" s="843"/>
      <c r="P129" s="692"/>
    </row>
    <row r="130" spans="1:16" s="42" customFormat="1">
      <c r="A130" s="900">
        <f>IF(COUNTBLANK(D130)=1,"",COUNTA(D$13:$D130))</f>
        <v>116</v>
      </c>
      <c r="B130" s="575" t="s">
        <v>213</v>
      </c>
      <c r="C130" s="573" t="s">
        <v>1860</v>
      </c>
      <c r="D130" s="575" t="s">
        <v>22</v>
      </c>
      <c r="E130" s="898">
        <v>8</v>
      </c>
      <c r="F130" s="904"/>
      <c r="G130" s="911"/>
      <c r="H130" s="906"/>
      <c r="I130" s="906"/>
      <c r="J130" s="906"/>
      <c r="K130" s="692"/>
      <c r="L130" s="846"/>
      <c r="M130" s="843"/>
      <c r="N130" s="843"/>
      <c r="O130" s="843"/>
      <c r="P130" s="692"/>
    </row>
    <row r="131" spans="1:16" s="42" customFormat="1">
      <c r="A131" s="900">
        <f>IF(COUNTBLANK(D131)=1,"",COUNTA(D$13:$D131))</f>
        <v>117</v>
      </c>
      <c r="B131" s="575" t="s">
        <v>213</v>
      </c>
      <c r="C131" s="573" t="s">
        <v>3861</v>
      </c>
      <c r="D131" s="575" t="s">
        <v>22</v>
      </c>
      <c r="E131" s="898">
        <v>1</v>
      </c>
      <c r="F131" s="904"/>
      <c r="G131" s="911"/>
      <c r="H131" s="906"/>
      <c r="I131" s="906"/>
      <c r="J131" s="906"/>
      <c r="K131" s="692"/>
      <c r="L131" s="846"/>
      <c r="M131" s="843"/>
      <c r="N131" s="843"/>
      <c r="O131" s="843"/>
      <c r="P131" s="692"/>
    </row>
    <row r="132" spans="1:16" s="42" customFormat="1">
      <c r="A132" s="900">
        <f>IF(COUNTBLANK(D132)=1,"",COUNTA(D$13:$D132))</f>
        <v>118</v>
      </c>
      <c r="B132" s="575" t="s">
        <v>213</v>
      </c>
      <c r="C132" s="573" t="s">
        <v>1861</v>
      </c>
      <c r="D132" s="575" t="s">
        <v>22</v>
      </c>
      <c r="E132" s="898">
        <v>1</v>
      </c>
      <c r="F132" s="904"/>
      <c r="G132" s="911"/>
      <c r="H132" s="906"/>
      <c r="I132" s="906"/>
      <c r="J132" s="906"/>
      <c r="K132" s="692"/>
      <c r="L132" s="846"/>
      <c r="M132" s="843"/>
      <c r="N132" s="843"/>
      <c r="O132" s="843"/>
      <c r="P132" s="692"/>
    </row>
    <row r="133" spans="1:16" s="42" customFormat="1">
      <c r="A133" s="900">
        <f>IF(COUNTBLANK(D133)=1,"",COUNTA(D$13:$D133))</f>
        <v>119</v>
      </c>
      <c r="B133" s="575" t="s">
        <v>213</v>
      </c>
      <c r="C133" s="573" t="s">
        <v>1862</v>
      </c>
      <c r="D133" s="575" t="s">
        <v>22</v>
      </c>
      <c r="E133" s="898">
        <v>1</v>
      </c>
      <c r="F133" s="904"/>
      <c r="G133" s="911"/>
      <c r="H133" s="906"/>
      <c r="I133" s="906"/>
      <c r="J133" s="906"/>
      <c r="K133" s="692"/>
      <c r="L133" s="846"/>
      <c r="M133" s="843"/>
      <c r="N133" s="843"/>
      <c r="O133" s="843"/>
      <c r="P133" s="692"/>
    </row>
    <row r="134" spans="1:16" s="42" customFormat="1">
      <c r="A134" s="900">
        <f>IF(COUNTBLANK(D134)=1,"",COUNTA(D$13:$D134))</f>
        <v>120</v>
      </c>
      <c r="B134" s="575" t="s">
        <v>213</v>
      </c>
      <c r="C134" s="573" t="s">
        <v>1863</v>
      </c>
      <c r="D134" s="575" t="s">
        <v>22</v>
      </c>
      <c r="E134" s="898">
        <v>12</v>
      </c>
      <c r="F134" s="904"/>
      <c r="G134" s="911"/>
      <c r="H134" s="906"/>
      <c r="I134" s="906"/>
      <c r="J134" s="906"/>
      <c r="K134" s="692"/>
      <c r="L134" s="846"/>
      <c r="M134" s="843"/>
      <c r="N134" s="843"/>
      <c r="O134" s="843"/>
      <c r="P134" s="692"/>
    </row>
    <row r="135" spans="1:16" s="42" customFormat="1">
      <c r="A135" s="900">
        <f>IF(COUNTBLANK(D135)=1,"",COUNTA(D$13:$D135))</f>
        <v>121</v>
      </c>
      <c r="B135" s="575" t="s">
        <v>213</v>
      </c>
      <c r="C135" s="573" t="s">
        <v>1864</v>
      </c>
      <c r="D135" s="575" t="s">
        <v>22</v>
      </c>
      <c r="E135" s="898">
        <v>4</v>
      </c>
      <c r="F135" s="904"/>
      <c r="G135" s="911"/>
      <c r="H135" s="906"/>
      <c r="I135" s="906"/>
      <c r="J135" s="906"/>
      <c r="K135" s="692"/>
      <c r="L135" s="846"/>
      <c r="M135" s="843"/>
      <c r="N135" s="843"/>
      <c r="O135" s="843"/>
      <c r="P135" s="692"/>
    </row>
    <row r="136" spans="1:16" s="42" customFormat="1">
      <c r="A136" s="900">
        <f>IF(COUNTBLANK(D136)=1,"",COUNTA(D$13:$D136))</f>
        <v>122</v>
      </c>
      <c r="B136" s="575" t="s">
        <v>213</v>
      </c>
      <c r="C136" s="573" t="s">
        <v>1865</v>
      </c>
      <c r="D136" s="575" t="s">
        <v>22</v>
      </c>
      <c r="E136" s="898">
        <v>4</v>
      </c>
      <c r="F136" s="904"/>
      <c r="G136" s="911"/>
      <c r="H136" s="906"/>
      <c r="I136" s="906"/>
      <c r="J136" s="906"/>
      <c r="K136" s="692"/>
      <c r="L136" s="846"/>
      <c r="M136" s="843"/>
      <c r="N136" s="843"/>
      <c r="O136" s="843"/>
      <c r="P136" s="692"/>
    </row>
    <row r="137" spans="1:16" s="42" customFormat="1" ht="20.399999999999999">
      <c r="A137" s="900">
        <f>IF(COUNTBLANK(D137)=1,"",COUNTA(D$13:$D137))</f>
        <v>123</v>
      </c>
      <c r="B137" s="575" t="s">
        <v>213</v>
      </c>
      <c r="C137" s="573" t="s">
        <v>1866</v>
      </c>
      <c r="D137" s="575" t="s">
        <v>22</v>
      </c>
      <c r="E137" s="898">
        <v>1</v>
      </c>
      <c r="F137" s="500"/>
      <c r="G137" s="495"/>
      <c r="H137" s="496"/>
      <c r="I137" s="496"/>
      <c r="J137" s="496"/>
      <c r="K137" s="841"/>
      <c r="L137" s="321"/>
      <c r="M137" s="496"/>
      <c r="N137" s="496"/>
      <c r="O137" s="496"/>
      <c r="P137" s="841"/>
    </row>
    <row r="138" spans="1:16" s="42" customFormat="1" ht="20.399999999999999">
      <c r="A138" s="900">
        <f>IF(COUNTBLANK(D138)=1,"",COUNTA(D$13:$D138))</f>
        <v>124</v>
      </c>
      <c r="B138" s="575" t="s">
        <v>213</v>
      </c>
      <c r="C138" s="573" t="s">
        <v>3862</v>
      </c>
      <c r="D138" s="575" t="s">
        <v>22</v>
      </c>
      <c r="E138" s="898">
        <v>2</v>
      </c>
      <c r="F138" s="500"/>
      <c r="G138" s="495"/>
      <c r="H138" s="496"/>
      <c r="I138" s="496"/>
      <c r="J138" s="496"/>
      <c r="K138" s="841"/>
      <c r="L138" s="321"/>
      <c r="M138" s="496"/>
      <c r="N138" s="496"/>
      <c r="O138" s="496"/>
      <c r="P138" s="841"/>
    </row>
    <row r="139" spans="1:16" s="42" customFormat="1" ht="20.399999999999999">
      <c r="A139" s="900">
        <f>IF(COUNTBLANK(D139)=1,"",COUNTA(D$13:$D139))</f>
        <v>125</v>
      </c>
      <c r="B139" s="575" t="s">
        <v>213</v>
      </c>
      <c r="C139" s="573" t="s">
        <v>1867</v>
      </c>
      <c r="D139" s="575" t="s">
        <v>22</v>
      </c>
      <c r="E139" s="898">
        <v>6</v>
      </c>
      <c r="F139" s="500"/>
      <c r="G139" s="495"/>
      <c r="H139" s="496"/>
      <c r="I139" s="496"/>
      <c r="J139" s="496"/>
      <c r="K139" s="841"/>
      <c r="L139" s="321"/>
      <c r="M139" s="496"/>
      <c r="N139" s="496"/>
      <c r="O139" s="496"/>
      <c r="P139" s="841"/>
    </row>
    <row r="140" spans="1:16" s="42" customFormat="1" ht="20.399999999999999">
      <c r="A140" s="900">
        <f>IF(COUNTBLANK(D140)=1,"",COUNTA(D$13:$D140))</f>
        <v>126</v>
      </c>
      <c r="B140" s="575" t="s">
        <v>213</v>
      </c>
      <c r="C140" s="573" t="s">
        <v>1868</v>
      </c>
      <c r="D140" s="575" t="s">
        <v>22</v>
      </c>
      <c r="E140" s="898">
        <v>8</v>
      </c>
      <c r="F140" s="500"/>
      <c r="G140" s="495"/>
      <c r="H140" s="496"/>
      <c r="I140" s="496"/>
      <c r="J140" s="496"/>
      <c r="K140" s="841"/>
      <c r="L140" s="321"/>
      <c r="M140" s="496"/>
      <c r="N140" s="496"/>
      <c r="O140" s="496"/>
      <c r="P140" s="841"/>
    </row>
    <row r="141" spans="1:16" s="42" customFormat="1" ht="20.399999999999999">
      <c r="A141" s="900">
        <f>IF(COUNTBLANK(D141)=1,"",COUNTA(D$13:$D141))</f>
        <v>127</v>
      </c>
      <c r="B141" s="575" t="s">
        <v>213</v>
      </c>
      <c r="C141" s="573" t="s">
        <v>1869</v>
      </c>
      <c r="D141" s="575" t="s">
        <v>22</v>
      </c>
      <c r="E141" s="898">
        <v>2</v>
      </c>
      <c r="F141" s="500"/>
      <c r="G141" s="495"/>
      <c r="H141" s="496"/>
      <c r="I141" s="496"/>
      <c r="J141" s="496"/>
      <c r="K141" s="841"/>
      <c r="L141" s="321"/>
      <c r="M141" s="496"/>
      <c r="N141" s="496"/>
      <c r="O141" s="496"/>
      <c r="P141" s="841"/>
    </row>
    <row r="142" spans="1:16" s="42" customFormat="1" ht="20.399999999999999">
      <c r="A142" s="900">
        <f>IF(COUNTBLANK(D142)=1,"",COUNTA(D$13:$D142))</f>
        <v>128</v>
      </c>
      <c r="B142" s="575" t="s">
        <v>213</v>
      </c>
      <c r="C142" s="573" t="s">
        <v>1870</v>
      </c>
      <c r="D142" s="575" t="s">
        <v>22</v>
      </c>
      <c r="E142" s="898">
        <v>2</v>
      </c>
      <c r="F142" s="500"/>
      <c r="G142" s="495"/>
      <c r="H142" s="496"/>
      <c r="I142" s="496"/>
      <c r="J142" s="496"/>
      <c r="K142" s="841"/>
      <c r="L142" s="321"/>
      <c r="M142" s="496"/>
      <c r="N142" s="496"/>
      <c r="O142" s="496"/>
      <c r="P142" s="841"/>
    </row>
    <row r="143" spans="1:16" s="42" customFormat="1" ht="20.399999999999999">
      <c r="A143" s="900">
        <f>IF(COUNTBLANK(D143)=1,"",COUNTA(D$13:$D143))</f>
        <v>129</v>
      </c>
      <c r="B143" s="575" t="s">
        <v>213</v>
      </c>
      <c r="C143" s="573" t="s">
        <v>1871</v>
      </c>
      <c r="D143" s="575" t="s">
        <v>22</v>
      </c>
      <c r="E143" s="898">
        <v>3</v>
      </c>
      <c r="F143" s="500"/>
      <c r="G143" s="495"/>
      <c r="H143" s="496"/>
      <c r="I143" s="496"/>
      <c r="J143" s="496"/>
      <c r="K143" s="841"/>
      <c r="L143" s="321"/>
      <c r="M143" s="496"/>
      <c r="N143" s="496"/>
      <c r="O143" s="496"/>
      <c r="P143" s="841"/>
    </row>
    <row r="144" spans="1:16" s="42" customFormat="1" ht="20.399999999999999">
      <c r="A144" s="900">
        <f>IF(COUNTBLANK(D144)=1,"",COUNTA(D$13:$D144))</f>
        <v>130</v>
      </c>
      <c r="B144" s="575" t="s">
        <v>213</v>
      </c>
      <c r="C144" s="573" t="s">
        <v>1872</v>
      </c>
      <c r="D144" s="575" t="s">
        <v>22</v>
      </c>
      <c r="E144" s="898">
        <v>2</v>
      </c>
      <c r="F144" s="500"/>
      <c r="G144" s="495"/>
      <c r="H144" s="496"/>
      <c r="I144" s="496"/>
      <c r="J144" s="496"/>
      <c r="K144" s="841"/>
      <c r="L144" s="321"/>
      <c r="M144" s="496"/>
      <c r="N144" s="496"/>
      <c r="O144" s="496"/>
      <c r="P144" s="841"/>
    </row>
    <row r="145" spans="1:16" s="42" customFormat="1" ht="20.399999999999999">
      <c r="A145" s="900">
        <f>IF(COUNTBLANK(D145)=1,"",COUNTA(D$13:$D145))</f>
        <v>131</v>
      </c>
      <c r="B145" s="575" t="s">
        <v>213</v>
      </c>
      <c r="C145" s="573" t="s">
        <v>1873</v>
      </c>
      <c r="D145" s="575" t="s">
        <v>22</v>
      </c>
      <c r="E145" s="898">
        <v>4</v>
      </c>
      <c r="F145" s="500"/>
      <c r="G145" s="495"/>
      <c r="H145" s="496"/>
      <c r="I145" s="496"/>
      <c r="J145" s="496"/>
      <c r="K145" s="841"/>
      <c r="L145" s="321"/>
      <c r="M145" s="496"/>
      <c r="N145" s="496"/>
      <c r="O145" s="496"/>
      <c r="P145" s="841"/>
    </row>
    <row r="146" spans="1:16" s="42" customFormat="1" ht="20.399999999999999">
      <c r="A146" s="900">
        <f>IF(COUNTBLANK(D146)=1,"",COUNTA(D$13:$D146))</f>
        <v>132</v>
      </c>
      <c r="B146" s="575" t="s">
        <v>213</v>
      </c>
      <c r="C146" s="573" t="s">
        <v>1874</v>
      </c>
      <c r="D146" s="575" t="s">
        <v>22</v>
      </c>
      <c r="E146" s="898">
        <v>1</v>
      </c>
      <c r="F146" s="500"/>
      <c r="G146" s="495"/>
      <c r="H146" s="496"/>
      <c r="I146" s="496"/>
      <c r="J146" s="496"/>
      <c r="K146" s="841"/>
      <c r="L146" s="321"/>
      <c r="M146" s="496"/>
      <c r="N146" s="496"/>
      <c r="O146" s="496"/>
      <c r="P146" s="841"/>
    </row>
    <row r="147" spans="1:16" s="42" customFormat="1" ht="20.399999999999999">
      <c r="A147" s="900">
        <f>IF(COUNTBLANK(D147)=1,"",COUNTA(D$13:$D147))</f>
        <v>133</v>
      </c>
      <c r="B147" s="575" t="s">
        <v>213</v>
      </c>
      <c r="C147" s="573" t="s">
        <v>1875</v>
      </c>
      <c r="D147" s="575" t="s">
        <v>22</v>
      </c>
      <c r="E147" s="898">
        <v>2</v>
      </c>
      <c r="F147" s="500"/>
      <c r="G147" s="495"/>
      <c r="H147" s="496"/>
      <c r="I147" s="496"/>
      <c r="J147" s="496"/>
      <c r="K147" s="841"/>
      <c r="L147" s="321"/>
      <c r="M147" s="496"/>
      <c r="N147" s="496"/>
      <c r="O147" s="496"/>
      <c r="P147" s="841"/>
    </row>
    <row r="148" spans="1:16" s="42" customFormat="1" ht="20.399999999999999">
      <c r="A148" s="900">
        <f>IF(COUNTBLANK(D148)=1,"",COUNTA(D$13:$D148))</f>
        <v>134</v>
      </c>
      <c r="B148" s="575" t="s">
        <v>213</v>
      </c>
      <c r="C148" s="573" t="s">
        <v>1876</v>
      </c>
      <c r="D148" s="575" t="s">
        <v>22</v>
      </c>
      <c r="E148" s="898">
        <v>3</v>
      </c>
      <c r="F148" s="500"/>
      <c r="G148" s="495"/>
      <c r="H148" s="496"/>
      <c r="I148" s="496"/>
      <c r="J148" s="496"/>
      <c r="K148" s="841"/>
      <c r="L148" s="321"/>
      <c r="M148" s="496"/>
      <c r="N148" s="496"/>
      <c r="O148" s="496"/>
      <c r="P148" s="841"/>
    </row>
    <row r="149" spans="1:16" s="42" customFormat="1" ht="20.399999999999999">
      <c r="A149" s="900">
        <f>IF(COUNTBLANK(D149)=1,"",COUNTA(D$13:$D149))</f>
        <v>135</v>
      </c>
      <c r="B149" s="575" t="s">
        <v>213</v>
      </c>
      <c r="C149" s="573" t="s">
        <v>1877</v>
      </c>
      <c r="D149" s="575" t="s">
        <v>22</v>
      </c>
      <c r="E149" s="898">
        <v>1</v>
      </c>
      <c r="F149" s="500"/>
      <c r="G149" s="495"/>
      <c r="H149" s="496"/>
      <c r="I149" s="496"/>
      <c r="J149" s="496"/>
      <c r="K149" s="841"/>
      <c r="L149" s="321"/>
      <c r="M149" s="496"/>
      <c r="N149" s="496"/>
      <c r="O149" s="496"/>
      <c r="P149" s="841"/>
    </row>
    <row r="150" spans="1:16" s="42" customFormat="1" ht="20.399999999999999">
      <c r="A150" s="900">
        <f>IF(COUNTBLANK(D150)=1,"",COUNTA(D$13:$D150))</f>
        <v>136</v>
      </c>
      <c r="B150" s="575" t="s">
        <v>213</v>
      </c>
      <c r="C150" s="573" t="s">
        <v>1878</v>
      </c>
      <c r="D150" s="575" t="s">
        <v>22</v>
      </c>
      <c r="E150" s="898">
        <v>3</v>
      </c>
      <c r="F150" s="500"/>
      <c r="G150" s="495"/>
      <c r="H150" s="496"/>
      <c r="I150" s="496"/>
      <c r="J150" s="496"/>
      <c r="K150" s="841"/>
      <c r="L150" s="321"/>
      <c r="M150" s="496"/>
      <c r="N150" s="496"/>
      <c r="O150" s="496"/>
      <c r="P150" s="841"/>
    </row>
    <row r="151" spans="1:16" s="42" customFormat="1">
      <c r="A151" s="900">
        <f>IF(COUNTBLANK(D151)=1,"",COUNTA(D$13:$D151))</f>
        <v>137</v>
      </c>
      <c r="B151" s="575" t="s">
        <v>213</v>
      </c>
      <c r="C151" s="573" t="s">
        <v>1879</v>
      </c>
      <c r="D151" s="575" t="s">
        <v>22</v>
      </c>
      <c r="E151" s="898">
        <v>1</v>
      </c>
      <c r="F151" s="500"/>
      <c r="G151" s="495"/>
      <c r="H151" s="496"/>
      <c r="I151" s="496"/>
      <c r="J151" s="496"/>
      <c r="K151" s="841"/>
      <c r="L151" s="321"/>
      <c r="M151" s="496"/>
      <c r="N151" s="496"/>
      <c r="O151" s="496"/>
      <c r="P151" s="841"/>
    </row>
    <row r="152" spans="1:16" s="42" customFormat="1">
      <c r="A152" s="900">
        <f>IF(COUNTBLANK(D152)=1,"",COUNTA(D$13:$D152))</f>
        <v>138</v>
      </c>
      <c r="B152" s="575" t="s">
        <v>213</v>
      </c>
      <c r="C152" s="573" t="s">
        <v>1880</v>
      </c>
      <c r="D152" s="575" t="s">
        <v>22</v>
      </c>
      <c r="E152" s="898">
        <v>20</v>
      </c>
      <c r="F152" s="500"/>
      <c r="G152" s="495"/>
      <c r="H152" s="496"/>
      <c r="I152" s="496"/>
      <c r="J152" s="496"/>
      <c r="K152" s="841"/>
      <c r="L152" s="321"/>
      <c r="M152" s="496"/>
      <c r="N152" s="496"/>
      <c r="O152" s="496"/>
      <c r="P152" s="841"/>
    </row>
    <row r="153" spans="1:16" s="42" customFormat="1">
      <c r="A153" s="900">
        <f>IF(COUNTBLANK(D153)=1,"",COUNTA(D$13:$D153))</f>
        <v>139</v>
      </c>
      <c r="B153" s="575" t="s">
        <v>213</v>
      </c>
      <c r="C153" s="573" t="s">
        <v>2000</v>
      </c>
      <c r="D153" s="575" t="s">
        <v>22</v>
      </c>
      <c r="E153" s="898">
        <v>3</v>
      </c>
      <c r="F153" s="500"/>
      <c r="G153" s="495"/>
      <c r="H153" s="496"/>
      <c r="I153" s="496"/>
      <c r="J153" s="496"/>
      <c r="K153" s="841"/>
      <c r="L153" s="321"/>
      <c r="M153" s="496"/>
      <c r="N153" s="496"/>
      <c r="O153" s="496"/>
      <c r="P153" s="841"/>
    </row>
    <row r="154" spans="1:16" s="42" customFormat="1">
      <c r="A154" s="900">
        <f>IF(COUNTBLANK(D154)=1,"",COUNTA(D$13:$D154))</f>
        <v>140</v>
      </c>
      <c r="B154" s="575" t="s">
        <v>213</v>
      </c>
      <c r="C154" s="573" t="s">
        <v>1881</v>
      </c>
      <c r="D154" s="575" t="s">
        <v>22</v>
      </c>
      <c r="E154" s="898">
        <v>7</v>
      </c>
      <c r="F154" s="500"/>
      <c r="G154" s="495"/>
      <c r="H154" s="496"/>
      <c r="I154" s="496"/>
      <c r="J154" s="496"/>
      <c r="K154" s="841"/>
      <c r="L154" s="321"/>
      <c r="M154" s="496"/>
      <c r="N154" s="496"/>
      <c r="O154" s="496"/>
      <c r="P154" s="841"/>
    </row>
    <row r="155" spans="1:16" s="42" customFormat="1">
      <c r="A155" s="900">
        <f>IF(COUNTBLANK(D155)=1,"",COUNTA(D$13:$D155))</f>
        <v>141</v>
      </c>
      <c r="B155" s="575" t="s">
        <v>213</v>
      </c>
      <c r="C155" s="573" t="s">
        <v>3863</v>
      </c>
      <c r="D155" s="575" t="s">
        <v>22</v>
      </c>
      <c r="E155" s="898">
        <v>2</v>
      </c>
      <c r="F155" s="500"/>
      <c r="G155" s="495"/>
      <c r="H155" s="496"/>
      <c r="I155" s="496"/>
      <c r="J155" s="496"/>
      <c r="K155" s="841"/>
      <c r="L155" s="321"/>
      <c r="M155" s="496"/>
      <c r="N155" s="496"/>
      <c r="O155" s="496"/>
      <c r="P155" s="841"/>
    </row>
    <row r="156" spans="1:16" s="42" customFormat="1">
      <c r="A156" s="900">
        <f>IF(COUNTBLANK(D156)=1,"",COUNTA(D$13:$D156))</f>
        <v>142</v>
      </c>
      <c r="B156" s="575" t="s">
        <v>213</v>
      </c>
      <c r="C156" s="573" t="s">
        <v>3864</v>
      </c>
      <c r="D156" s="575" t="s">
        <v>22</v>
      </c>
      <c r="E156" s="898">
        <v>1</v>
      </c>
      <c r="F156" s="500"/>
      <c r="G156" s="495"/>
      <c r="H156" s="496"/>
      <c r="I156" s="496"/>
      <c r="J156" s="496"/>
      <c r="K156" s="841"/>
      <c r="L156" s="321"/>
      <c r="M156" s="496"/>
      <c r="N156" s="496"/>
      <c r="O156" s="496"/>
      <c r="P156" s="841"/>
    </row>
    <row r="157" spans="1:16" s="42" customFormat="1">
      <c r="A157" s="900">
        <f>IF(COUNTBLANK(D157)=1,"",COUNTA(D$13:$D157))</f>
        <v>143</v>
      </c>
      <c r="B157" s="575" t="s">
        <v>213</v>
      </c>
      <c r="C157" s="573" t="s">
        <v>3865</v>
      </c>
      <c r="D157" s="575" t="s">
        <v>22</v>
      </c>
      <c r="E157" s="898">
        <v>1</v>
      </c>
      <c r="F157" s="500"/>
      <c r="G157" s="495"/>
      <c r="H157" s="496"/>
      <c r="I157" s="496"/>
      <c r="J157" s="496"/>
      <c r="K157" s="841"/>
      <c r="L157" s="321"/>
      <c r="M157" s="496"/>
      <c r="N157" s="496"/>
      <c r="O157" s="496"/>
      <c r="P157" s="841"/>
    </row>
    <row r="158" spans="1:16" s="42" customFormat="1" ht="20.399999999999999">
      <c r="A158" s="900">
        <f>IF(COUNTBLANK(D158)=1,"",COUNTA(D$13:$D158))</f>
        <v>144</v>
      </c>
      <c r="B158" s="575" t="s">
        <v>213</v>
      </c>
      <c r="C158" s="573" t="s">
        <v>1882</v>
      </c>
      <c r="D158" s="575" t="s">
        <v>22</v>
      </c>
      <c r="E158" s="898">
        <v>1</v>
      </c>
      <c r="F158" s="500"/>
      <c r="G158" s="495"/>
      <c r="H158" s="496"/>
      <c r="I158" s="496"/>
      <c r="J158" s="496"/>
      <c r="K158" s="841"/>
      <c r="L158" s="321"/>
      <c r="M158" s="496"/>
      <c r="N158" s="496"/>
      <c r="O158" s="496"/>
      <c r="P158" s="841"/>
    </row>
    <row r="159" spans="1:16" s="42" customFormat="1" ht="20.399999999999999">
      <c r="A159" s="900">
        <f>IF(COUNTBLANK(D159)=1,"",COUNTA(D$13:$D159))</f>
        <v>145</v>
      </c>
      <c r="B159" s="575" t="s">
        <v>213</v>
      </c>
      <c r="C159" s="573" t="s">
        <v>1883</v>
      </c>
      <c r="D159" s="575" t="s">
        <v>22</v>
      </c>
      <c r="E159" s="898">
        <v>1</v>
      </c>
      <c r="F159" s="500"/>
      <c r="G159" s="495"/>
      <c r="H159" s="496"/>
      <c r="I159" s="496"/>
      <c r="J159" s="496"/>
      <c r="K159" s="841"/>
      <c r="L159" s="321"/>
      <c r="M159" s="496"/>
      <c r="N159" s="496"/>
      <c r="O159" s="496"/>
      <c r="P159" s="841"/>
    </row>
    <row r="160" spans="1:16" s="42" customFormat="1" ht="20.399999999999999">
      <c r="A160" s="900">
        <f>IF(COUNTBLANK(D160)=1,"",COUNTA(D$13:$D160))</f>
        <v>146</v>
      </c>
      <c r="B160" s="575" t="s">
        <v>213</v>
      </c>
      <c r="C160" s="573" t="s">
        <v>1884</v>
      </c>
      <c r="D160" s="575" t="s">
        <v>22</v>
      </c>
      <c r="E160" s="898">
        <v>2</v>
      </c>
      <c r="F160" s="500"/>
      <c r="G160" s="495"/>
      <c r="H160" s="496"/>
      <c r="I160" s="496"/>
      <c r="J160" s="496"/>
      <c r="K160" s="841"/>
      <c r="L160" s="321"/>
      <c r="M160" s="496"/>
      <c r="N160" s="496"/>
      <c r="O160" s="496"/>
      <c r="P160" s="841"/>
    </row>
    <row r="161" spans="1:16" s="42" customFormat="1" ht="20.399999999999999">
      <c r="A161" s="900">
        <f>IF(COUNTBLANK(D161)=1,"",COUNTA(D$13:$D161))</f>
        <v>147</v>
      </c>
      <c r="B161" s="575" t="s">
        <v>213</v>
      </c>
      <c r="C161" s="573" t="s">
        <v>1885</v>
      </c>
      <c r="D161" s="575" t="s">
        <v>22</v>
      </c>
      <c r="E161" s="898">
        <v>4</v>
      </c>
      <c r="F161" s="500"/>
      <c r="G161" s="495"/>
      <c r="H161" s="496"/>
      <c r="I161" s="496"/>
      <c r="J161" s="496"/>
      <c r="K161" s="841"/>
      <c r="L161" s="321"/>
      <c r="M161" s="496"/>
      <c r="N161" s="496"/>
      <c r="O161" s="496"/>
      <c r="P161" s="841"/>
    </row>
    <row r="162" spans="1:16" s="42" customFormat="1" ht="20.399999999999999">
      <c r="A162" s="900">
        <f>IF(COUNTBLANK(D162)=1,"",COUNTA(D$13:$D162))</f>
        <v>148</v>
      </c>
      <c r="B162" s="575" t="s">
        <v>213</v>
      </c>
      <c r="C162" s="573" t="s">
        <v>1886</v>
      </c>
      <c r="D162" s="575" t="s">
        <v>22</v>
      </c>
      <c r="E162" s="898">
        <v>2</v>
      </c>
      <c r="F162" s="500"/>
      <c r="G162" s="495"/>
      <c r="H162" s="496"/>
      <c r="I162" s="496"/>
      <c r="J162" s="496"/>
      <c r="K162" s="841"/>
      <c r="L162" s="321"/>
      <c r="M162" s="496"/>
      <c r="N162" s="496"/>
      <c r="O162" s="496"/>
      <c r="P162" s="841"/>
    </row>
    <row r="163" spans="1:16" s="42" customFormat="1">
      <c r="A163" s="900">
        <f>IF(COUNTBLANK(D163)=1,"",COUNTA(D$13:$D163))</f>
        <v>149</v>
      </c>
      <c r="B163" s="575" t="s">
        <v>213</v>
      </c>
      <c r="C163" s="573" t="s">
        <v>3866</v>
      </c>
      <c r="D163" s="575" t="s">
        <v>22</v>
      </c>
      <c r="E163" s="898">
        <v>1</v>
      </c>
      <c r="F163" s="500"/>
      <c r="G163" s="495"/>
      <c r="H163" s="496"/>
      <c r="I163" s="496"/>
      <c r="J163" s="496"/>
      <c r="K163" s="841"/>
      <c r="L163" s="321"/>
      <c r="M163" s="496"/>
      <c r="N163" s="496"/>
      <c r="O163" s="496"/>
      <c r="P163" s="841"/>
    </row>
    <row r="164" spans="1:16" s="42" customFormat="1">
      <c r="A164" s="900">
        <f>IF(COUNTBLANK(D164)=1,"",COUNTA(D$13:$D164))</f>
        <v>150</v>
      </c>
      <c r="B164" s="575" t="s">
        <v>213</v>
      </c>
      <c r="C164" s="573" t="s">
        <v>3867</v>
      </c>
      <c r="D164" s="575" t="s">
        <v>22</v>
      </c>
      <c r="E164" s="898">
        <v>1</v>
      </c>
      <c r="F164" s="500"/>
      <c r="G164" s="495"/>
      <c r="H164" s="496"/>
      <c r="I164" s="496"/>
      <c r="J164" s="496"/>
      <c r="K164" s="841"/>
      <c r="L164" s="321"/>
      <c r="M164" s="496"/>
      <c r="N164" s="496"/>
      <c r="O164" s="496"/>
      <c r="P164" s="841"/>
    </row>
    <row r="165" spans="1:16" s="42" customFormat="1">
      <c r="A165" s="900">
        <f>IF(COUNTBLANK(D165)=1,"",COUNTA(D$13:$D165))</f>
        <v>151</v>
      </c>
      <c r="B165" s="575" t="s">
        <v>213</v>
      </c>
      <c r="C165" s="573" t="s">
        <v>3868</v>
      </c>
      <c r="D165" s="575" t="s">
        <v>22</v>
      </c>
      <c r="E165" s="898">
        <v>8</v>
      </c>
      <c r="F165" s="500"/>
      <c r="G165" s="495"/>
      <c r="H165" s="496"/>
      <c r="I165" s="496"/>
      <c r="J165" s="496"/>
      <c r="K165" s="841"/>
      <c r="L165" s="321"/>
      <c r="M165" s="496"/>
      <c r="N165" s="496"/>
      <c r="O165" s="496"/>
      <c r="P165" s="841"/>
    </row>
    <row r="166" spans="1:16" s="42" customFormat="1">
      <c r="A166" s="900">
        <f>IF(COUNTBLANK(D166)=1,"",COUNTA(D$13:$D166))</f>
        <v>152</v>
      </c>
      <c r="B166" s="575" t="s">
        <v>213</v>
      </c>
      <c r="C166" s="573" t="s">
        <v>1887</v>
      </c>
      <c r="D166" s="575" t="s">
        <v>22</v>
      </c>
      <c r="E166" s="898">
        <v>33</v>
      </c>
      <c r="F166" s="500"/>
      <c r="G166" s="495"/>
      <c r="H166" s="496"/>
      <c r="I166" s="496"/>
      <c r="J166" s="496"/>
      <c r="K166" s="841"/>
      <c r="L166" s="321"/>
      <c r="M166" s="496"/>
      <c r="N166" s="496"/>
      <c r="O166" s="496"/>
      <c r="P166" s="841"/>
    </row>
    <row r="167" spans="1:16" s="42" customFormat="1">
      <c r="A167" s="900">
        <f>IF(COUNTBLANK(D167)=1,"",COUNTA(D$13:$D167))</f>
        <v>153</v>
      </c>
      <c r="B167" s="575" t="s">
        <v>213</v>
      </c>
      <c r="C167" s="573" t="s">
        <v>1888</v>
      </c>
      <c r="D167" s="575" t="s">
        <v>22</v>
      </c>
      <c r="E167" s="898">
        <v>3</v>
      </c>
      <c r="F167" s="500"/>
      <c r="G167" s="495"/>
      <c r="H167" s="496"/>
      <c r="I167" s="496"/>
      <c r="J167" s="496"/>
      <c r="K167" s="841"/>
      <c r="L167" s="321"/>
      <c r="M167" s="496"/>
      <c r="N167" s="496"/>
      <c r="O167" s="496"/>
      <c r="P167" s="841"/>
    </row>
    <row r="168" spans="1:16" s="42" customFormat="1" ht="20.399999999999999">
      <c r="A168" s="900">
        <f>IF(COUNTBLANK(D168)=1,"",COUNTA(D$13:$D168))</f>
        <v>154</v>
      </c>
      <c r="B168" s="575" t="s">
        <v>213</v>
      </c>
      <c r="C168" s="573" t="s">
        <v>1889</v>
      </c>
      <c r="D168" s="575" t="s">
        <v>22</v>
      </c>
      <c r="E168" s="898">
        <v>2</v>
      </c>
      <c r="F168" s="500"/>
      <c r="G168" s="495"/>
      <c r="H168" s="496"/>
      <c r="I168" s="496"/>
      <c r="J168" s="496"/>
      <c r="K168" s="841"/>
      <c r="L168" s="321"/>
      <c r="M168" s="496"/>
      <c r="N168" s="496"/>
      <c r="O168" s="496"/>
      <c r="P168" s="841"/>
    </row>
    <row r="169" spans="1:16" s="42" customFormat="1" ht="20.399999999999999">
      <c r="A169" s="900">
        <f>IF(COUNTBLANK(D169)=1,"",COUNTA(D$13:$D169))</f>
        <v>155</v>
      </c>
      <c r="B169" s="575" t="s">
        <v>213</v>
      </c>
      <c r="C169" s="573" t="s">
        <v>1890</v>
      </c>
      <c r="D169" s="575" t="s">
        <v>22</v>
      </c>
      <c r="E169" s="898">
        <v>4</v>
      </c>
      <c r="F169" s="500"/>
      <c r="G169" s="495"/>
      <c r="H169" s="496"/>
      <c r="I169" s="496"/>
      <c r="J169" s="496"/>
      <c r="K169" s="841"/>
      <c r="L169" s="321"/>
      <c r="M169" s="496"/>
      <c r="N169" s="496"/>
      <c r="O169" s="496"/>
      <c r="P169" s="841"/>
    </row>
    <row r="170" spans="1:16" s="42" customFormat="1" ht="20.399999999999999">
      <c r="A170" s="900">
        <f>IF(COUNTBLANK(D170)=1,"",COUNTA(D$13:$D170))</f>
        <v>156</v>
      </c>
      <c r="B170" s="575" t="s">
        <v>213</v>
      </c>
      <c r="C170" s="573" t="s">
        <v>1891</v>
      </c>
      <c r="D170" s="575" t="s">
        <v>22</v>
      </c>
      <c r="E170" s="898">
        <v>1</v>
      </c>
      <c r="F170" s="500"/>
      <c r="G170" s="495"/>
      <c r="H170" s="496"/>
      <c r="I170" s="496"/>
      <c r="J170" s="496"/>
      <c r="K170" s="841"/>
      <c r="L170" s="321"/>
      <c r="M170" s="496"/>
      <c r="N170" s="496"/>
      <c r="O170" s="496"/>
      <c r="P170" s="841"/>
    </row>
    <row r="171" spans="1:16" s="42" customFormat="1" ht="20.399999999999999">
      <c r="A171" s="900">
        <f>IF(COUNTBLANK(D171)=1,"",COUNTA(D$13:$D171))</f>
        <v>157</v>
      </c>
      <c r="B171" s="575" t="s">
        <v>213</v>
      </c>
      <c r="C171" s="573" t="s">
        <v>1892</v>
      </c>
      <c r="D171" s="575" t="s">
        <v>22</v>
      </c>
      <c r="E171" s="898">
        <v>1</v>
      </c>
      <c r="F171" s="500"/>
      <c r="G171" s="495"/>
      <c r="H171" s="496"/>
      <c r="I171" s="496"/>
      <c r="J171" s="496"/>
      <c r="K171" s="841"/>
      <c r="L171" s="321"/>
      <c r="M171" s="496"/>
      <c r="N171" s="496"/>
      <c r="O171" s="496"/>
      <c r="P171" s="841"/>
    </row>
    <row r="172" spans="1:16" s="42" customFormat="1" ht="20.399999999999999">
      <c r="A172" s="900">
        <f>IF(COUNTBLANK(D172)=1,"",COUNTA(D$13:$D172))</f>
        <v>158</v>
      </c>
      <c r="B172" s="575" t="s">
        <v>213</v>
      </c>
      <c r="C172" s="573" t="s">
        <v>3869</v>
      </c>
      <c r="D172" s="575" t="s">
        <v>22</v>
      </c>
      <c r="E172" s="898">
        <v>1</v>
      </c>
      <c r="F172" s="500"/>
      <c r="G172" s="495"/>
      <c r="H172" s="496"/>
      <c r="I172" s="496"/>
      <c r="J172" s="496"/>
      <c r="K172" s="841"/>
      <c r="L172" s="321"/>
      <c r="M172" s="496"/>
      <c r="N172" s="496"/>
      <c r="O172" s="496"/>
      <c r="P172" s="841"/>
    </row>
    <row r="173" spans="1:16" s="42" customFormat="1" ht="20.399999999999999">
      <c r="A173" s="900">
        <f>IF(COUNTBLANK(D173)=1,"",COUNTA(D$13:$D173))</f>
        <v>159</v>
      </c>
      <c r="B173" s="575" t="s">
        <v>213</v>
      </c>
      <c r="C173" s="573" t="s">
        <v>1893</v>
      </c>
      <c r="D173" s="575" t="s">
        <v>22</v>
      </c>
      <c r="E173" s="898">
        <v>1</v>
      </c>
      <c r="F173" s="500"/>
      <c r="G173" s="495"/>
      <c r="H173" s="496"/>
      <c r="I173" s="496"/>
      <c r="J173" s="496"/>
      <c r="K173" s="841"/>
      <c r="L173" s="321"/>
      <c r="M173" s="496"/>
      <c r="N173" s="496"/>
      <c r="O173" s="496"/>
      <c r="P173" s="841"/>
    </row>
    <row r="174" spans="1:16" s="42" customFormat="1" ht="20.399999999999999">
      <c r="A174" s="900">
        <f>IF(COUNTBLANK(D174)=1,"",COUNTA(D$13:$D174))</f>
        <v>160</v>
      </c>
      <c r="B174" s="575" t="s">
        <v>213</v>
      </c>
      <c r="C174" s="573" t="s">
        <v>3870</v>
      </c>
      <c r="D174" s="575" t="s">
        <v>22</v>
      </c>
      <c r="E174" s="898">
        <v>1</v>
      </c>
      <c r="F174" s="500"/>
      <c r="G174" s="495"/>
      <c r="H174" s="496"/>
      <c r="I174" s="496"/>
      <c r="J174" s="496"/>
      <c r="K174" s="841"/>
      <c r="L174" s="321"/>
      <c r="M174" s="496"/>
      <c r="N174" s="496"/>
      <c r="O174" s="496"/>
      <c r="P174" s="841"/>
    </row>
    <row r="175" spans="1:16" s="42" customFormat="1" ht="20.399999999999999">
      <c r="A175" s="900">
        <f>IF(COUNTBLANK(D175)=1,"",COUNTA(D$13:$D175))</f>
        <v>161</v>
      </c>
      <c r="B175" s="575" t="s">
        <v>213</v>
      </c>
      <c r="C175" s="573" t="s">
        <v>3871</v>
      </c>
      <c r="D175" s="575" t="s">
        <v>22</v>
      </c>
      <c r="E175" s="898">
        <v>1</v>
      </c>
      <c r="F175" s="500"/>
      <c r="G175" s="495"/>
      <c r="H175" s="496"/>
      <c r="I175" s="496"/>
      <c r="J175" s="496"/>
      <c r="K175" s="841"/>
      <c r="L175" s="321"/>
      <c r="M175" s="496"/>
      <c r="N175" s="496"/>
      <c r="O175" s="496"/>
      <c r="P175" s="841"/>
    </row>
    <row r="176" spans="1:16" s="42" customFormat="1">
      <c r="A176" s="900">
        <f>IF(COUNTBLANK(D176)=1,"",COUNTA(D$13:$D176))</f>
        <v>162</v>
      </c>
      <c r="B176" s="575" t="s">
        <v>213</v>
      </c>
      <c r="C176" s="573" t="s">
        <v>3872</v>
      </c>
      <c r="D176" s="575" t="s">
        <v>22</v>
      </c>
      <c r="E176" s="898">
        <v>1</v>
      </c>
      <c r="F176" s="500"/>
      <c r="G176" s="495"/>
      <c r="H176" s="496"/>
      <c r="I176" s="496"/>
      <c r="J176" s="496"/>
      <c r="K176" s="841"/>
      <c r="L176" s="321"/>
      <c r="M176" s="496"/>
      <c r="N176" s="496"/>
      <c r="O176" s="496"/>
      <c r="P176" s="841"/>
    </row>
    <row r="177" spans="1:16" s="42" customFormat="1">
      <c r="A177" s="900">
        <f>IF(COUNTBLANK(D177)=1,"",COUNTA(D$13:$D177))</f>
        <v>163</v>
      </c>
      <c r="B177" s="575" t="s">
        <v>213</v>
      </c>
      <c r="C177" s="573" t="s">
        <v>3873</v>
      </c>
      <c r="D177" s="575" t="s">
        <v>22</v>
      </c>
      <c r="E177" s="898">
        <v>1</v>
      </c>
      <c r="F177" s="500"/>
      <c r="G177" s="495"/>
      <c r="H177" s="496"/>
      <c r="I177" s="496"/>
      <c r="J177" s="496"/>
      <c r="K177" s="841"/>
      <c r="L177" s="321"/>
      <c r="M177" s="496"/>
      <c r="N177" s="496"/>
      <c r="O177" s="496"/>
      <c r="P177" s="841"/>
    </row>
    <row r="178" spans="1:16" s="42" customFormat="1">
      <c r="A178" s="900">
        <f>IF(COUNTBLANK(D178)=1,"",COUNTA(D$13:$D178))</f>
        <v>164</v>
      </c>
      <c r="B178" s="575" t="s">
        <v>213</v>
      </c>
      <c r="C178" s="573" t="s">
        <v>3874</v>
      </c>
      <c r="D178" s="575" t="s">
        <v>22</v>
      </c>
      <c r="E178" s="898">
        <v>3</v>
      </c>
      <c r="F178" s="500"/>
      <c r="G178" s="495"/>
      <c r="H178" s="496"/>
      <c r="I178" s="496"/>
      <c r="J178" s="496"/>
      <c r="K178" s="841"/>
      <c r="L178" s="321"/>
      <c r="M178" s="496"/>
      <c r="N178" s="496"/>
      <c r="O178" s="496"/>
      <c r="P178" s="841"/>
    </row>
    <row r="179" spans="1:16" s="42" customFormat="1">
      <c r="A179" s="900">
        <f>IF(COUNTBLANK(D179)=1,"",COUNTA(D$13:$D179))</f>
        <v>165</v>
      </c>
      <c r="B179" s="575" t="s">
        <v>213</v>
      </c>
      <c r="C179" s="573" t="s">
        <v>1894</v>
      </c>
      <c r="D179" s="575" t="s">
        <v>22</v>
      </c>
      <c r="E179" s="898">
        <v>37</v>
      </c>
      <c r="F179" s="500"/>
      <c r="G179" s="495"/>
      <c r="H179" s="496"/>
      <c r="I179" s="496"/>
      <c r="J179" s="496"/>
      <c r="K179" s="841"/>
      <c r="L179" s="321"/>
      <c r="M179" s="496"/>
      <c r="N179" s="496"/>
      <c r="O179" s="496"/>
      <c r="P179" s="841"/>
    </row>
    <row r="180" spans="1:16" s="42" customFormat="1">
      <c r="A180" s="900">
        <f>IF(COUNTBLANK(D180)=1,"",COUNTA(D$13:$D180))</f>
        <v>166</v>
      </c>
      <c r="B180" s="575" t="s">
        <v>213</v>
      </c>
      <c r="C180" s="573" t="s">
        <v>1895</v>
      </c>
      <c r="D180" s="575" t="s">
        <v>22</v>
      </c>
      <c r="E180" s="898">
        <v>14</v>
      </c>
      <c r="F180" s="500"/>
      <c r="G180" s="495"/>
      <c r="H180" s="496"/>
      <c r="I180" s="496"/>
      <c r="J180" s="496"/>
      <c r="K180" s="841"/>
      <c r="L180" s="321"/>
      <c r="M180" s="496"/>
      <c r="N180" s="496"/>
      <c r="O180" s="496"/>
      <c r="P180" s="841"/>
    </row>
    <row r="181" spans="1:16" s="42" customFormat="1">
      <c r="A181" s="900">
        <f>IF(COUNTBLANK(D181)=1,"",COUNTA(D$13:$D181))</f>
        <v>167</v>
      </c>
      <c r="B181" s="575" t="s">
        <v>213</v>
      </c>
      <c r="C181" s="573" t="s">
        <v>1896</v>
      </c>
      <c r="D181" s="575" t="s">
        <v>22</v>
      </c>
      <c r="E181" s="898">
        <v>1</v>
      </c>
      <c r="F181" s="500"/>
      <c r="G181" s="495"/>
      <c r="H181" s="496"/>
      <c r="I181" s="496"/>
      <c r="J181" s="496"/>
      <c r="K181" s="841"/>
      <c r="L181" s="321"/>
      <c r="M181" s="496"/>
      <c r="N181" s="496"/>
      <c r="O181" s="496"/>
      <c r="P181" s="841"/>
    </row>
    <row r="182" spans="1:16" s="42" customFormat="1">
      <c r="A182" s="900">
        <f>IF(COUNTBLANK(D182)=1,"",COUNTA(D$13:$D182))</f>
        <v>168</v>
      </c>
      <c r="B182" s="575" t="s">
        <v>213</v>
      </c>
      <c r="C182" s="573" t="s">
        <v>1897</v>
      </c>
      <c r="D182" s="575" t="s">
        <v>22</v>
      </c>
      <c r="E182" s="898">
        <v>5</v>
      </c>
      <c r="F182" s="500"/>
      <c r="G182" s="495"/>
      <c r="H182" s="496"/>
      <c r="I182" s="496"/>
      <c r="J182" s="496"/>
      <c r="K182" s="841"/>
      <c r="L182" s="321"/>
      <c r="M182" s="496"/>
      <c r="N182" s="496"/>
      <c r="O182" s="496"/>
      <c r="P182" s="841"/>
    </row>
    <row r="183" spans="1:16" s="42" customFormat="1">
      <c r="A183" s="900">
        <f>IF(COUNTBLANK(D183)=1,"",COUNTA(D$13:$D183))</f>
        <v>169</v>
      </c>
      <c r="B183" s="575" t="s">
        <v>213</v>
      </c>
      <c r="C183" s="573" t="s">
        <v>1898</v>
      </c>
      <c r="D183" s="575" t="s">
        <v>22</v>
      </c>
      <c r="E183" s="898">
        <v>2</v>
      </c>
      <c r="F183" s="500"/>
      <c r="G183" s="495"/>
      <c r="H183" s="496"/>
      <c r="I183" s="496"/>
      <c r="J183" s="496"/>
      <c r="K183" s="841"/>
      <c r="L183" s="321"/>
      <c r="M183" s="496"/>
      <c r="N183" s="496"/>
      <c r="O183" s="496"/>
      <c r="P183" s="841"/>
    </row>
    <row r="184" spans="1:16" s="42" customFormat="1">
      <c r="A184" s="900">
        <f>IF(COUNTBLANK(D184)=1,"",COUNTA(D$13:$D184))</f>
        <v>170</v>
      </c>
      <c r="B184" s="575" t="s">
        <v>213</v>
      </c>
      <c r="C184" s="573" t="s">
        <v>1899</v>
      </c>
      <c r="D184" s="575" t="s">
        <v>22</v>
      </c>
      <c r="E184" s="898">
        <v>2</v>
      </c>
      <c r="F184" s="500"/>
      <c r="G184" s="495"/>
      <c r="H184" s="496"/>
      <c r="I184" s="496"/>
      <c r="J184" s="496"/>
      <c r="K184" s="841"/>
      <c r="L184" s="321"/>
      <c r="M184" s="496"/>
      <c r="N184" s="496"/>
      <c r="O184" s="496"/>
      <c r="P184" s="841"/>
    </row>
    <row r="185" spans="1:16" s="42" customFormat="1">
      <c r="A185" s="900">
        <f>IF(COUNTBLANK(D185)=1,"",COUNTA(D$13:$D185))</f>
        <v>171</v>
      </c>
      <c r="B185" s="575" t="s">
        <v>213</v>
      </c>
      <c r="C185" s="573" t="s">
        <v>1900</v>
      </c>
      <c r="D185" s="575" t="s">
        <v>22</v>
      </c>
      <c r="E185" s="898">
        <v>2</v>
      </c>
      <c r="F185" s="500"/>
      <c r="G185" s="495"/>
      <c r="H185" s="496"/>
      <c r="I185" s="496"/>
      <c r="J185" s="496"/>
      <c r="K185" s="841"/>
      <c r="L185" s="321"/>
      <c r="M185" s="496"/>
      <c r="N185" s="496"/>
      <c r="O185" s="496"/>
      <c r="P185" s="841"/>
    </row>
    <row r="186" spans="1:16" s="42" customFormat="1">
      <c r="A186" s="900">
        <f>IF(COUNTBLANK(D186)=1,"",COUNTA(D$13:$D186))</f>
        <v>172</v>
      </c>
      <c r="B186" s="575" t="s">
        <v>213</v>
      </c>
      <c r="C186" s="573" t="s">
        <v>1901</v>
      </c>
      <c r="D186" s="575" t="s">
        <v>22</v>
      </c>
      <c r="E186" s="898">
        <v>2</v>
      </c>
      <c r="F186" s="500"/>
      <c r="G186" s="495"/>
      <c r="H186" s="496"/>
      <c r="I186" s="496"/>
      <c r="J186" s="496"/>
      <c r="K186" s="841"/>
      <c r="L186" s="321"/>
      <c r="M186" s="496"/>
      <c r="N186" s="496"/>
      <c r="O186" s="496"/>
      <c r="P186" s="841"/>
    </row>
    <row r="187" spans="1:16" s="42" customFormat="1">
      <c r="A187" s="900">
        <f>IF(COUNTBLANK(D187)=1,"",COUNTA(D$13:$D187))</f>
        <v>173</v>
      </c>
      <c r="B187" s="575" t="s">
        <v>213</v>
      </c>
      <c r="C187" s="573" t="s">
        <v>1902</v>
      </c>
      <c r="D187" s="575" t="s">
        <v>22</v>
      </c>
      <c r="E187" s="898">
        <v>5</v>
      </c>
      <c r="F187" s="500"/>
      <c r="G187" s="495"/>
      <c r="H187" s="496"/>
      <c r="I187" s="496"/>
      <c r="J187" s="496"/>
      <c r="K187" s="841"/>
      <c r="L187" s="321"/>
      <c r="M187" s="496"/>
      <c r="N187" s="496"/>
      <c r="O187" s="496"/>
      <c r="P187" s="841"/>
    </row>
    <row r="188" spans="1:16" s="42" customFormat="1">
      <c r="A188" s="900">
        <f>IF(COUNTBLANK(D188)=1,"",COUNTA(D$13:$D188))</f>
        <v>174</v>
      </c>
      <c r="B188" s="575" t="s">
        <v>213</v>
      </c>
      <c r="C188" s="573" t="s">
        <v>1903</v>
      </c>
      <c r="D188" s="575" t="s">
        <v>22</v>
      </c>
      <c r="E188" s="898">
        <v>2</v>
      </c>
      <c r="F188" s="500"/>
      <c r="G188" s="495"/>
      <c r="H188" s="496"/>
      <c r="I188" s="496"/>
      <c r="J188" s="496"/>
      <c r="K188" s="841"/>
      <c r="L188" s="321"/>
      <c r="M188" s="496"/>
      <c r="N188" s="496"/>
      <c r="O188" s="496"/>
      <c r="P188" s="841"/>
    </row>
    <row r="189" spans="1:16" s="42" customFormat="1" ht="20.399999999999999">
      <c r="A189" s="900">
        <f>IF(COUNTBLANK(D189)=1,"",COUNTA(D$13:$D189))</f>
        <v>175</v>
      </c>
      <c r="B189" s="575" t="s">
        <v>213</v>
      </c>
      <c r="C189" s="573" t="s">
        <v>1904</v>
      </c>
      <c r="D189" s="575" t="s">
        <v>22</v>
      </c>
      <c r="E189" s="898">
        <v>5</v>
      </c>
      <c r="F189" s="500"/>
      <c r="G189" s="495"/>
      <c r="H189" s="496"/>
      <c r="I189" s="496"/>
      <c r="J189" s="496"/>
      <c r="K189" s="841"/>
      <c r="L189" s="321"/>
      <c r="M189" s="496"/>
      <c r="N189" s="496"/>
      <c r="O189" s="496"/>
      <c r="P189" s="841"/>
    </row>
    <row r="190" spans="1:16" s="42" customFormat="1" ht="20.399999999999999">
      <c r="A190" s="900">
        <f>IF(COUNTBLANK(D190)=1,"",COUNTA(D$13:$D190))</f>
        <v>176</v>
      </c>
      <c r="B190" s="575" t="s">
        <v>213</v>
      </c>
      <c r="C190" s="573" t="s">
        <v>2007</v>
      </c>
      <c r="D190" s="575" t="s">
        <v>22</v>
      </c>
      <c r="E190" s="898">
        <v>1</v>
      </c>
      <c r="F190" s="500"/>
      <c r="G190" s="495"/>
      <c r="H190" s="496"/>
      <c r="I190" s="496"/>
      <c r="J190" s="496"/>
      <c r="K190" s="841"/>
      <c r="L190" s="321"/>
      <c r="M190" s="496"/>
      <c r="N190" s="496"/>
      <c r="O190" s="496"/>
      <c r="P190" s="841"/>
    </row>
    <row r="191" spans="1:16" s="42" customFormat="1" ht="20.399999999999999">
      <c r="A191" s="900">
        <f>IF(COUNTBLANK(D191)=1,"",COUNTA(D$13:$D191))</f>
        <v>177</v>
      </c>
      <c r="B191" s="575" t="s">
        <v>213</v>
      </c>
      <c r="C191" s="573" t="s">
        <v>1905</v>
      </c>
      <c r="D191" s="575" t="s">
        <v>22</v>
      </c>
      <c r="E191" s="898">
        <v>4</v>
      </c>
      <c r="F191" s="500"/>
      <c r="G191" s="495"/>
      <c r="H191" s="496"/>
      <c r="I191" s="496"/>
      <c r="J191" s="496"/>
      <c r="K191" s="841"/>
      <c r="L191" s="321"/>
      <c r="M191" s="496"/>
      <c r="N191" s="496"/>
      <c r="O191" s="496"/>
      <c r="P191" s="841"/>
    </row>
    <row r="192" spans="1:16" s="42" customFormat="1" ht="20.399999999999999">
      <c r="A192" s="900">
        <f>IF(COUNTBLANK(D192)=1,"",COUNTA(D$13:$D192))</f>
        <v>178</v>
      </c>
      <c r="B192" s="575" t="s">
        <v>213</v>
      </c>
      <c r="C192" s="573" t="s">
        <v>1906</v>
      </c>
      <c r="D192" s="575" t="s">
        <v>22</v>
      </c>
      <c r="E192" s="898">
        <v>4</v>
      </c>
      <c r="F192" s="500"/>
      <c r="G192" s="495"/>
      <c r="H192" s="496"/>
      <c r="I192" s="496"/>
      <c r="J192" s="496"/>
      <c r="K192" s="841"/>
      <c r="L192" s="321"/>
      <c r="M192" s="496"/>
      <c r="N192" s="496"/>
      <c r="O192" s="496"/>
      <c r="P192" s="841"/>
    </row>
    <row r="193" spans="1:16" s="42" customFormat="1" ht="20.399999999999999">
      <c r="A193" s="900">
        <f>IF(COUNTBLANK(D193)=1,"",COUNTA(D$13:$D193))</f>
        <v>179</v>
      </c>
      <c r="B193" s="575" t="s">
        <v>213</v>
      </c>
      <c r="C193" s="573" t="s">
        <v>1907</v>
      </c>
      <c r="D193" s="575" t="s">
        <v>22</v>
      </c>
      <c r="E193" s="898">
        <v>2</v>
      </c>
      <c r="F193" s="500"/>
      <c r="G193" s="495"/>
      <c r="H193" s="496"/>
      <c r="I193" s="496"/>
      <c r="J193" s="496"/>
      <c r="K193" s="841"/>
      <c r="L193" s="321"/>
      <c r="M193" s="496"/>
      <c r="N193" s="496"/>
      <c r="O193" s="496"/>
      <c r="P193" s="841"/>
    </row>
    <row r="194" spans="1:16" s="42" customFormat="1" ht="20.399999999999999">
      <c r="A194" s="900">
        <f>IF(COUNTBLANK(D194)=1,"",COUNTA(D$13:$D194))</f>
        <v>180</v>
      </c>
      <c r="B194" s="575" t="s">
        <v>213</v>
      </c>
      <c r="C194" s="573" t="s">
        <v>1908</v>
      </c>
      <c r="D194" s="575" t="s">
        <v>22</v>
      </c>
      <c r="E194" s="898">
        <v>1</v>
      </c>
      <c r="F194" s="500"/>
      <c r="G194" s="495"/>
      <c r="H194" s="496"/>
      <c r="I194" s="496"/>
      <c r="J194" s="496"/>
      <c r="K194" s="841"/>
      <c r="L194" s="321"/>
      <c r="M194" s="496"/>
      <c r="N194" s="496"/>
      <c r="O194" s="496"/>
      <c r="P194" s="841"/>
    </row>
    <row r="195" spans="1:16" s="42" customFormat="1" ht="20.399999999999999">
      <c r="A195" s="900">
        <f>IF(COUNTBLANK(D195)=1,"",COUNTA(D$13:$D195))</f>
        <v>181</v>
      </c>
      <c r="B195" s="575" t="s">
        <v>213</v>
      </c>
      <c r="C195" s="573" t="s">
        <v>1909</v>
      </c>
      <c r="D195" s="575" t="s">
        <v>22</v>
      </c>
      <c r="E195" s="898">
        <v>1</v>
      </c>
      <c r="F195" s="500"/>
      <c r="G195" s="495"/>
      <c r="H195" s="496"/>
      <c r="I195" s="496"/>
      <c r="J195" s="496"/>
      <c r="K195" s="841"/>
      <c r="L195" s="321"/>
      <c r="M195" s="496"/>
      <c r="N195" s="496"/>
      <c r="O195" s="496"/>
      <c r="P195" s="841"/>
    </row>
    <row r="196" spans="1:16" s="42" customFormat="1" ht="20.399999999999999">
      <c r="A196" s="900">
        <f>IF(COUNTBLANK(D196)=1,"",COUNTA(D$13:$D196))</f>
        <v>182</v>
      </c>
      <c r="B196" s="575" t="s">
        <v>213</v>
      </c>
      <c r="C196" s="573" t="s">
        <v>3875</v>
      </c>
      <c r="D196" s="575" t="s">
        <v>22</v>
      </c>
      <c r="E196" s="898">
        <v>2</v>
      </c>
      <c r="F196" s="500"/>
      <c r="G196" s="495"/>
      <c r="H196" s="496"/>
      <c r="I196" s="496"/>
      <c r="J196" s="496"/>
      <c r="K196" s="841"/>
      <c r="L196" s="321"/>
      <c r="M196" s="496"/>
      <c r="N196" s="496"/>
      <c r="O196" s="496"/>
      <c r="P196" s="841"/>
    </row>
    <row r="197" spans="1:16" s="42" customFormat="1" ht="20.399999999999999">
      <c r="A197" s="900">
        <f>IF(COUNTBLANK(D197)=1,"",COUNTA(D$13:$D197))</f>
        <v>183</v>
      </c>
      <c r="B197" s="575" t="s">
        <v>213</v>
      </c>
      <c r="C197" s="573" t="s">
        <v>1910</v>
      </c>
      <c r="D197" s="575" t="s">
        <v>22</v>
      </c>
      <c r="E197" s="898">
        <v>1</v>
      </c>
      <c r="F197" s="500"/>
      <c r="G197" s="495"/>
      <c r="H197" s="496"/>
      <c r="I197" s="496"/>
      <c r="J197" s="496"/>
      <c r="K197" s="841"/>
      <c r="L197" s="321"/>
      <c r="M197" s="496"/>
      <c r="N197" s="496"/>
      <c r="O197" s="496"/>
      <c r="P197" s="841"/>
    </row>
    <row r="198" spans="1:16" s="42" customFormat="1" ht="20.399999999999999">
      <c r="A198" s="900">
        <f>IF(COUNTBLANK(D198)=1,"",COUNTA(D$13:$D198))</f>
        <v>184</v>
      </c>
      <c r="B198" s="575" t="s">
        <v>213</v>
      </c>
      <c r="C198" s="573" t="s">
        <v>1911</v>
      </c>
      <c r="D198" s="575" t="s">
        <v>22</v>
      </c>
      <c r="E198" s="898">
        <v>6</v>
      </c>
      <c r="F198" s="500"/>
      <c r="G198" s="495"/>
      <c r="H198" s="496"/>
      <c r="I198" s="496"/>
      <c r="J198" s="496"/>
      <c r="K198" s="841"/>
      <c r="L198" s="321"/>
      <c r="M198" s="496"/>
      <c r="N198" s="496"/>
      <c r="O198" s="496"/>
      <c r="P198" s="841"/>
    </row>
    <row r="199" spans="1:16" s="42" customFormat="1" ht="20.399999999999999">
      <c r="A199" s="900">
        <f>IF(COUNTBLANK(D199)=1,"",COUNTA(D$13:$D199))</f>
        <v>185</v>
      </c>
      <c r="B199" s="575" t="s">
        <v>213</v>
      </c>
      <c r="C199" s="573" t="s">
        <v>3876</v>
      </c>
      <c r="D199" s="575" t="s">
        <v>22</v>
      </c>
      <c r="E199" s="898">
        <v>1</v>
      </c>
      <c r="F199" s="500"/>
      <c r="G199" s="495"/>
      <c r="H199" s="496"/>
      <c r="I199" s="496"/>
      <c r="J199" s="496"/>
      <c r="K199" s="841"/>
      <c r="L199" s="321"/>
      <c r="M199" s="496"/>
      <c r="N199" s="496"/>
      <c r="O199" s="496"/>
      <c r="P199" s="841"/>
    </row>
    <row r="200" spans="1:16" s="42" customFormat="1" ht="20.399999999999999">
      <c r="A200" s="900">
        <f>IF(COUNTBLANK(D200)=1,"",COUNTA(D$13:$D200))</f>
        <v>186</v>
      </c>
      <c r="B200" s="575" t="s">
        <v>213</v>
      </c>
      <c r="C200" s="573" t="s">
        <v>1912</v>
      </c>
      <c r="D200" s="575" t="s">
        <v>22</v>
      </c>
      <c r="E200" s="898">
        <v>25</v>
      </c>
      <c r="F200" s="500"/>
      <c r="G200" s="495"/>
      <c r="H200" s="496"/>
      <c r="I200" s="496"/>
      <c r="J200" s="496"/>
      <c r="K200" s="841"/>
      <c r="L200" s="321"/>
      <c r="M200" s="496"/>
      <c r="N200" s="496"/>
      <c r="O200" s="496"/>
      <c r="P200" s="841"/>
    </row>
    <row r="201" spans="1:16" s="42" customFormat="1" ht="20.399999999999999">
      <c r="A201" s="900">
        <f>IF(COUNTBLANK(D201)=1,"",COUNTA(D$13:$D201))</f>
        <v>187</v>
      </c>
      <c r="B201" s="575" t="s">
        <v>213</v>
      </c>
      <c r="C201" s="573" t="s">
        <v>1913</v>
      </c>
      <c r="D201" s="575" t="s">
        <v>22</v>
      </c>
      <c r="E201" s="898">
        <v>39</v>
      </c>
      <c r="F201" s="500"/>
      <c r="G201" s="495"/>
      <c r="H201" s="496"/>
      <c r="I201" s="496"/>
      <c r="J201" s="496"/>
      <c r="K201" s="841"/>
      <c r="L201" s="321"/>
      <c r="M201" s="496"/>
      <c r="N201" s="496"/>
      <c r="O201" s="496"/>
      <c r="P201" s="841"/>
    </row>
    <row r="202" spans="1:16" s="42" customFormat="1" ht="20.399999999999999">
      <c r="A202" s="900">
        <f>IF(COUNTBLANK(D202)=1,"",COUNTA(D$13:$D202))</f>
        <v>188</v>
      </c>
      <c r="B202" s="575" t="s">
        <v>213</v>
      </c>
      <c r="C202" s="573" t="s">
        <v>1914</v>
      </c>
      <c r="D202" s="575" t="s">
        <v>22</v>
      </c>
      <c r="E202" s="898">
        <v>11</v>
      </c>
      <c r="F202" s="500"/>
      <c r="G202" s="495"/>
      <c r="H202" s="496"/>
      <c r="I202" s="496"/>
      <c r="J202" s="496"/>
      <c r="K202" s="841"/>
      <c r="L202" s="321"/>
      <c r="M202" s="496"/>
      <c r="N202" s="496"/>
      <c r="O202" s="496"/>
      <c r="P202" s="841"/>
    </row>
    <row r="203" spans="1:16" s="42" customFormat="1" ht="20.399999999999999">
      <c r="A203" s="900">
        <f>IF(COUNTBLANK(D203)=1,"",COUNTA(D$13:$D203))</f>
        <v>189</v>
      </c>
      <c r="B203" s="575" t="s">
        <v>213</v>
      </c>
      <c r="C203" s="573" t="s">
        <v>1915</v>
      </c>
      <c r="D203" s="575" t="s">
        <v>22</v>
      </c>
      <c r="E203" s="898">
        <v>5</v>
      </c>
      <c r="F203" s="500"/>
      <c r="G203" s="495"/>
      <c r="H203" s="496"/>
      <c r="I203" s="496"/>
      <c r="J203" s="496"/>
      <c r="K203" s="841"/>
      <c r="L203" s="321"/>
      <c r="M203" s="496"/>
      <c r="N203" s="496"/>
      <c r="O203" s="496"/>
      <c r="P203" s="841"/>
    </row>
    <row r="204" spans="1:16" s="42" customFormat="1" ht="20.399999999999999">
      <c r="A204" s="900">
        <f>IF(COUNTBLANK(D204)=1,"",COUNTA(D$13:$D204))</f>
        <v>190</v>
      </c>
      <c r="B204" s="575" t="s">
        <v>213</v>
      </c>
      <c r="C204" s="573" t="s">
        <v>1916</v>
      </c>
      <c r="D204" s="575" t="s">
        <v>22</v>
      </c>
      <c r="E204" s="898">
        <v>2</v>
      </c>
      <c r="F204" s="500"/>
      <c r="G204" s="495"/>
      <c r="H204" s="496"/>
      <c r="I204" s="496"/>
      <c r="J204" s="496"/>
      <c r="K204" s="841"/>
      <c r="L204" s="321"/>
      <c r="M204" s="496"/>
      <c r="N204" s="496"/>
      <c r="O204" s="496"/>
      <c r="P204" s="841"/>
    </row>
    <row r="205" spans="1:16" s="42" customFormat="1" ht="20.399999999999999">
      <c r="A205" s="900">
        <f>IF(COUNTBLANK(D205)=1,"",COUNTA(D$13:$D205))</f>
        <v>191</v>
      </c>
      <c r="B205" s="575" t="s">
        <v>213</v>
      </c>
      <c r="C205" s="573" t="s">
        <v>1917</v>
      </c>
      <c r="D205" s="575" t="s">
        <v>22</v>
      </c>
      <c r="E205" s="898">
        <v>17</v>
      </c>
      <c r="F205" s="500"/>
      <c r="G205" s="495"/>
      <c r="H205" s="496"/>
      <c r="I205" s="496"/>
      <c r="J205" s="496"/>
      <c r="K205" s="841"/>
      <c r="L205" s="321"/>
      <c r="M205" s="496"/>
      <c r="N205" s="496"/>
      <c r="O205" s="496"/>
      <c r="P205" s="841"/>
    </row>
    <row r="206" spans="1:16" s="42" customFormat="1" ht="20.399999999999999">
      <c r="A206" s="900">
        <f>IF(COUNTBLANK(D206)=1,"",COUNTA(D$13:$D206))</f>
        <v>192</v>
      </c>
      <c r="B206" s="575" t="s">
        <v>213</v>
      </c>
      <c r="C206" s="573" t="s">
        <v>1918</v>
      </c>
      <c r="D206" s="575" t="s">
        <v>22</v>
      </c>
      <c r="E206" s="898">
        <v>2</v>
      </c>
      <c r="F206" s="500"/>
      <c r="G206" s="495"/>
      <c r="H206" s="496"/>
      <c r="I206" s="496"/>
      <c r="J206" s="496"/>
      <c r="K206" s="841"/>
      <c r="L206" s="321"/>
      <c r="M206" s="496"/>
      <c r="N206" s="496"/>
      <c r="O206" s="496"/>
      <c r="P206" s="841"/>
    </row>
    <row r="207" spans="1:16" s="42" customFormat="1" ht="20.399999999999999">
      <c r="A207" s="900">
        <f>IF(COUNTBLANK(D207)=1,"",COUNTA(D$13:$D207))</f>
        <v>193</v>
      </c>
      <c r="B207" s="575" t="s">
        <v>213</v>
      </c>
      <c r="C207" s="573" t="s">
        <v>1919</v>
      </c>
      <c r="D207" s="575" t="s">
        <v>22</v>
      </c>
      <c r="E207" s="898">
        <v>1</v>
      </c>
      <c r="F207" s="500"/>
      <c r="G207" s="495"/>
      <c r="H207" s="496"/>
      <c r="I207" s="496"/>
      <c r="J207" s="496"/>
      <c r="K207" s="841"/>
      <c r="L207" s="321"/>
      <c r="M207" s="496"/>
      <c r="N207" s="496"/>
      <c r="O207" s="496"/>
      <c r="P207" s="841"/>
    </row>
    <row r="208" spans="1:16" s="42" customFormat="1" ht="20.399999999999999">
      <c r="A208" s="900">
        <f>IF(COUNTBLANK(D208)=1,"",COUNTA(D$13:$D208))</f>
        <v>194</v>
      </c>
      <c r="B208" s="575" t="s">
        <v>213</v>
      </c>
      <c r="C208" s="573" t="s">
        <v>1920</v>
      </c>
      <c r="D208" s="575" t="s">
        <v>22</v>
      </c>
      <c r="E208" s="898">
        <v>14</v>
      </c>
      <c r="F208" s="500"/>
      <c r="G208" s="495"/>
      <c r="H208" s="496"/>
      <c r="I208" s="496"/>
      <c r="J208" s="496"/>
      <c r="K208" s="841"/>
      <c r="L208" s="321"/>
      <c r="M208" s="496"/>
      <c r="N208" s="496"/>
      <c r="O208" s="496"/>
      <c r="P208" s="841"/>
    </row>
    <row r="209" spans="1:16" s="42" customFormat="1" ht="20.399999999999999">
      <c r="A209" s="900">
        <f>IF(COUNTBLANK(D209)=1,"",COUNTA(D$13:$D209))</f>
        <v>195</v>
      </c>
      <c r="B209" s="575" t="s">
        <v>213</v>
      </c>
      <c r="C209" s="573" t="s">
        <v>1921</v>
      </c>
      <c r="D209" s="575" t="s">
        <v>22</v>
      </c>
      <c r="E209" s="898">
        <v>2</v>
      </c>
      <c r="F209" s="500"/>
      <c r="G209" s="495"/>
      <c r="H209" s="496"/>
      <c r="I209" s="496"/>
      <c r="J209" s="496"/>
      <c r="K209" s="841"/>
      <c r="L209" s="321"/>
      <c r="M209" s="496"/>
      <c r="N209" s="496"/>
      <c r="O209" s="496"/>
      <c r="P209" s="841"/>
    </row>
    <row r="210" spans="1:16" s="42" customFormat="1" ht="20.399999999999999">
      <c r="A210" s="900">
        <f>IF(COUNTBLANK(D210)=1,"",COUNTA(D$13:$D210))</f>
        <v>196</v>
      </c>
      <c r="B210" s="575" t="s">
        <v>213</v>
      </c>
      <c r="C210" s="573" t="s">
        <v>1922</v>
      </c>
      <c r="D210" s="575" t="s">
        <v>22</v>
      </c>
      <c r="E210" s="898">
        <v>1</v>
      </c>
      <c r="F210" s="500"/>
      <c r="G210" s="495"/>
      <c r="H210" s="496"/>
      <c r="I210" s="496"/>
      <c r="J210" s="496"/>
      <c r="K210" s="841"/>
      <c r="L210" s="321"/>
      <c r="M210" s="496"/>
      <c r="N210" s="496"/>
      <c r="O210" s="496"/>
      <c r="P210" s="841"/>
    </row>
    <row r="211" spans="1:16" s="42" customFormat="1" ht="20.399999999999999">
      <c r="A211" s="900">
        <f>IF(COUNTBLANK(D211)=1,"",COUNTA(D$13:$D211))</f>
        <v>197</v>
      </c>
      <c r="B211" s="575" t="s">
        <v>213</v>
      </c>
      <c r="C211" s="573" t="s">
        <v>3877</v>
      </c>
      <c r="D211" s="575" t="s">
        <v>22</v>
      </c>
      <c r="E211" s="898">
        <v>2</v>
      </c>
      <c r="F211" s="500"/>
      <c r="G211" s="495"/>
      <c r="H211" s="496"/>
      <c r="I211" s="496"/>
      <c r="J211" s="496"/>
      <c r="K211" s="841"/>
      <c r="L211" s="321"/>
      <c r="M211" s="496"/>
      <c r="N211" s="496"/>
      <c r="O211" s="496"/>
      <c r="P211" s="841"/>
    </row>
    <row r="212" spans="1:16" s="42" customFormat="1" ht="20.399999999999999">
      <c r="A212" s="900">
        <f>IF(COUNTBLANK(D212)=1,"",COUNTA(D$13:$D212))</f>
        <v>198</v>
      </c>
      <c r="B212" s="575" t="s">
        <v>213</v>
      </c>
      <c r="C212" s="573" t="s">
        <v>1923</v>
      </c>
      <c r="D212" s="575" t="s">
        <v>22</v>
      </c>
      <c r="E212" s="898">
        <v>1</v>
      </c>
      <c r="F212" s="500"/>
      <c r="G212" s="495"/>
      <c r="H212" s="496"/>
      <c r="I212" s="496"/>
      <c r="J212" s="496"/>
      <c r="K212" s="841"/>
      <c r="L212" s="321"/>
      <c r="M212" s="496"/>
      <c r="N212" s="496"/>
      <c r="O212" s="496"/>
      <c r="P212" s="841"/>
    </row>
    <row r="213" spans="1:16" s="42" customFormat="1" ht="20.399999999999999">
      <c r="A213" s="900">
        <f>IF(COUNTBLANK(D213)=1,"",COUNTA(D$13:$D213))</f>
        <v>199</v>
      </c>
      <c r="B213" s="575" t="s">
        <v>213</v>
      </c>
      <c r="C213" s="573" t="s">
        <v>3878</v>
      </c>
      <c r="D213" s="575" t="s">
        <v>22</v>
      </c>
      <c r="E213" s="898">
        <v>1</v>
      </c>
      <c r="F213" s="500"/>
      <c r="G213" s="495"/>
      <c r="H213" s="496"/>
      <c r="I213" s="496"/>
      <c r="J213" s="496"/>
      <c r="K213" s="841"/>
      <c r="L213" s="321"/>
      <c r="M213" s="496"/>
      <c r="N213" s="496"/>
      <c r="O213" s="496"/>
      <c r="P213" s="841"/>
    </row>
    <row r="214" spans="1:16" s="42" customFormat="1" ht="20.399999999999999">
      <c r="A214" s="900">
        <f>IF(COUNTBLANK(D214)=1,"",COUNTA(D$13:$D214))</f>
        <v>200</v>
      </c>
      <c r="B214" s="575" t="s">
        <v>1924</v>
      </c>
      <c r="C214" s="573" t="s">
        <v>3804</v>
      </c>
      <c r="D214" s="575" t="s">
        <v>973</v>
      </c>
      <c r="E214" s="939">
        <v>16.899999999999999</v>
      </c>
      <c r="F214" s="500"/>
      <c r="G214" s="495"/>
      <c r="H214" s="496"/>
      <c r="I214" s="496"/>
      <c r="J214" s="496"/>
      <c r="K214" s="841"/>
      <c r="L214" s="321"/>
      <c r="M214" s="496"/>
      <c r="N214" s="496"/>
      <c r="O214" s="496"/>
      <c r="P214" s="841"/>
    </row>
    <row r="215" spans="1:16" s="42" customFormat="1" ht="30.6">
      <c r="A215" s="900">
        <f>IF(COUNTBLANK(D215)=1,"",COUNTA(D$13:$D215))</f>
        <v>201</v>
      </c>
      <c r="B215" s="575" t="s">
        <v>1924</v>
      </c>
      <c r="C215" s="573" t="s">
        <v>3805</v>
      </c>
      <c r="D215" s="575" t="s">
        <v>973</v>
      </c>
      <c r="E215" s="939">
        <v>6.6</v>
      </c>
      <c r="F215" s="500"/>
      <c r="G215" s="495"/>
      <c r="H215" s="496"/>
      <c r="I215" s="496"/>
      <c r="J215" s="496"/>
      <c r="K215" s="841"/>
      <c r="L215" s="321"/>
      <c r="M215" s="496"/>
      <c r="N215" s="496"/>
      <c r="O215" s="496"/>
      <c r="P215" s="841"/>
    </row>
    <row r="216" spans="1:16" s="42" customFormat="1" ht="20.399999999999999">
      <c r="A216" s="900">
        <f>IF(COUNTBLANK(D216)=1,"",COUNTA(D$13:$D216))</f>
        <v>202</v>
      </c>
      <c r="B216" s="575" t="s">
        <v>1924</v>
      </c>
      <c r="C216" s="573" t="s">
        <v>3806</v>
      </c>
      <c r="D216" s="575" t="s">
        <v>973</v>
      </c>
      <c r="E216" s="939">
        <v>39.799999999999997</v>
      </c>
      <c r="F216" s="904"/>
      <c r="G216" s="911"/>
      <c r="H216" s="906"/>
      <c r="I216" s="906"/>
      <c r="J216" s="906"/>
      <c r="K216" s="692"/>
      <c r="L216" s="846"/>
      <c r="M216" s="843"/>
      <c r="N216" s="843"/>
      <c r="O216" s="843"/>
      <c r="P216" s="692"/>
    </row>
    <row r="217" spans="1:16" s="42" customFormat="1" ht="30.6">
      <c r="A217" s="900">
        <f>IF(COUNTBLANK(D217)=1,"",COUNTA(D$13:$D217))</f>
        <v>203</v>
      </c>
      <c r="B217" s="575" t="s">
        <v>215</v>
      </c>
      <c r="C217" s="573" t="s">
        <v>1926</v>
      </c>
      <c r="D217" s="575" t="s">
        <v>973</v>
      </c>
      <c r="E217" s="939">
        <v>192.8</v>
      </c>
      <c r="F217" s="904"/>
      <c r="G217" s="911"/>
      <c r="H217" s="906"/>
      <c r="I217" s="906"/>
      <c r="J217" s="906"/>
      <c r="K217" s="692"/>
      <c r="L217" s="846"/>
      <c r="M217" s="843"/>
      <c r="N217" s="843"/>
      <c r="O217" s="843"/>
      <c r="P217" s="692"/>
    </row>
    <row r="218" spans="1:16" s="42" customFormat="1" ht="30.6">
      <c r="A218" s="900">
        <f>IF(COUNTBLANK(D218)=1,"",COUNTA(D$13:$D218))</f>
        <v>204</v>
      </c>
      <c r="B218" s="575" t="s">
        <v>215</v>
      </c>
      <c r="C218" s="573" t="s">
        <v>3879</v>
      </c>
      <c r="D218" s="575" t="s">
        <v>973</v>
      </c>
      <c r="E218" s="939">
        <v>49.3</v>
      </c>
      <c r="F218" s="904"/>
      <c r="G218" s="911"/>
      <c r="H218" s="906"/>
      <c r="I218" s="906"/>
      <c r="J218" s="906"/>
      <c r="K218" s="692"/>
      <c r="L218" s="846"/>
      <c r="M218" s="843"/>
      <c r="N218" s="843"/>
      <c r="O218" s="843"/>
      <c r="P218" s="692"/>
    </row>
    <row r="219" spans="1:16" s="42" customFormat="1" ht="30.6">
      <c r="A219" s="900">
        <f>IF(COUNTBLANK(D219)=1,"",COUNTA(D$13:$D219))</f>
        <v>205</v>
      </c>
      <c r="B219" s="575" t="s">
        <v>1928</v>
      </c>
      <c r="C219" s="573" t="s">
        <v>3880</v>
      </c>
      <c r="D219" s="575" t="s">
        <v>973</v>
      </c>
      <c r="E219" s="898">
        <v>0.51</v>
      </c>
      <c r="F219" s="904"/>
      <c r="G219" s="911"/>
      <c r="H219" s="906"/>
      <c r="I219" s="906"/>
      <c r="J219" s="906"/>
      <c r="K219" s="692"/>
      <c r="L219" s="846"/>
      <c r="M219" s="843"/>
      <c r="N219" s="843"/>
      <c r="O219" s="843"/>
      <c r="P219" s="692"/>
    </row>
    <row r="220" spans="1:16" s="42" customFormat="1" ht="30.6">
      <c r="A220" s="900">
        <f>IF(COUNTBLANK(D220)=1,"",COUNTA(D$13:$D220))</f>
        <v>206</v>
      </c>
      <c r="B220" s="575" t="s">
        <v>215</v>
      </c>
      <c r="C220" s="573" t="s">
        <v>1927</v>
      </c>
      <c r="D220" s="575" t="s">
        <v>973</v>
      </c>
      <c r="E220" s="939">
        <v>279.60000000000002</v>
      </c>
      <c r="F220" s="904"/>
      <c r="G220" s="911"/>
      <c r="H220" s="906"/>
      <c r="I220" s="906"/>
      <c r="J220" s="906"/>
      <c r="K220" s="692"/>
      <c r="L220" s="846"/>
      <c r="M220" s="843"/>
      <c r="N220" s="843"/>
      <c r="O220" s="843"/>
      <c r="P220" s="692"/>
    </row>
    <row r="221" spans="1:16" s="42" customFormat="1" ht="40.799999999999997">
      <c r="A221" s="900">
        <f>IF(COUNTBLANK(D221)=1,"",COUNTA(D$13:$D221))</f>
        <v>207</v>
      </c>
      <c r="B221" s="575" t="s">
        <v>1928</v>
      </c>
      <c r="C221" s="573" t="s">
        <v>1929</v>
      </c>
      <c r="D221" s="575" t="s">
        <v>973</v>
      </c>
      <c r="E221" s="898">
        <v>35.700000000000003</v>
      </c>
      <c r="F221" s="904"/>
      <c r="G221" s="911"/>
      <c r="H221" s="906"/>
      <c r="I221" s="906"/>
      <c r="J221" s="906"/>
      <c r="K221" s="692"/>
      <c r="L221" s="846"/>
      <c r="M221" s="843"/>
      <c r="N221" s="843"/>
      <c r="O221" s="843"/>
      <c r="P221" s="692"/>
    </row>
    <row r="222" spans="1:16" s="42" customFormat="1">
      <c r="A222" s="900">
        <f>IF(COUNTBLANK(D222)=1,"",COUNTA(D$13:$D222))</f>
        <v>208</v>
      </c>
      <c r="B222" s="575" t="s">
        <v>213</v>
      </c>
      <c r="C222" s="573" t="s">
        <v>1930</v>
      </c>
      <c r="D222" s="575" t="s">
        <v>2</v>
      </c>
      <c r="E222" s="898">
        <v>401.1</v>
      </c>
      <c r="F222" s="904"/>
      <c r="G222" s="911"/>
      <c r="H222" s="906"/>
      <c r="I222" s="906"/>
      <c r="J222" s="906"/>
      <c r="K222" s="692"/>
      <c r="L222" s="846"/>
      <c r="M222" s="843"/>
      <c r="N222" s="843"/>
      <c r="O222" s="843"/>
      <c r="P222" s="692"/>
    </row>
    <row r="223" spans="1:16" s="42" customFormat="1" ht="30.6">
      <c r="A223" s="900">
        <f>IF(COUNTBLANK(D223)=1,"",COUNTA(D$13:$D223))</f>
        <v>209</v>
      </c>
      <c r="B223" s="575" t="s">
        <v>213</v>
      </c>
      <c r="C223" s="573" t="s">
        <v>3881</v>
      </c>
      <c r="D223" s="575" t="s">
        <v>2</v>
      </c>
      <c r="E223" s="898">
        <v>12.3</v>
      </c>
      <c r="F223" s="904"/>
      <c r="G223" s="911"/>
      <c r="H223" s="906"/>
      <c r="I223" s="906"/>
      <c r="J223" s="906"/>
      <c r="K223" s="692"/>
      <c r="L223" s="846"/>
      <c r="M223" s="843"/>
      <c r="N223" s="843"/>
      <c r="O223" s="843"/>
      <c r="P223" s="692"/>
    </row>
    <row r="224" spans="1:16" s="42" customFormat="1">
      <c r="A224" s="900">
        <f>IF(COUNTBLANK(D224)=1,"",COUNTA(D$13:$D224))</f>
        <v>210</v>
      </c>
      <c r="B224" s="575" t="s">
        <v>213</v>
      </c>
      <c r="C224" s="573" t="s">
        <v>1931</v>
      </c>
      <c r="D224" s="575" t="s">
        <v>2</v>
      </c>
      <c r="E224" s="898">
        <v>157.30000000000001</v>
      </c>
      <c r="F224" s="904"/>
      <c r="G224" s="911"/>
      <c r="H224" s="906"/>
      <c r="I224" s="906"/>
      <c r="J224" s="906"/>
      <c r="K224" s="692"/>
      <c r="L224" s="846"/>
      <c r="M224" s="843"/>
      <c r="N224" s="843"/>
      <c r="O224" s="843"/>
      <c r="P224" s="692"/>
    </row>
    <row r="225" spans="1:16" s="42" customFormat="1" ht="30.6">
      <c r="A225" s="900">
        <f>IF(COUNTBLANK(D225)=1,"",COUNTA(D$13:$D225))</f>
        <v>211</v>
      </c>
      <c r="B225" s="575" t="s">
        <v>213</v>
      </c>
      <c r="C225" s="573" t="s">
        <v>3882</v>
      </c>
      <c r="D225" s="575" t="s">
        <v>2</v>
      </c>
      <c r="E225" s="898">
        <v>33.9</v>
      </c>
      <c r="F225" s="904"/>
      <c r="G225" s="911"/>
      <c r="H225" s="906"/>
      <c r="I225" s="906"/>
      <c r="J225" s="906"/>
      <c r="K225" s="692"/>
      <c r="L225" s="846"/>
      <c r="M225" s="843"/>
      <c r="N225" s="843"/>
      <c r="O225" s="843"/>
      <c r="P225" s="692"/>
    </row>
    <row r="226" spans="1:16" s="42" customFormat="1">
      <c r="A226" s="900">
        <f>IF(COUNTBLANK(D226)=1,"",COUNTA(D$13:$D226))</f>
        <v>212</v>
      </c>
      <c r="B226" s="575" t="s">
        <v>213</v>
      </c>
      <c r="C226" s="573" t="s">
        <v>1932</v>
      </c>
      <c r="D226" s="575" t="s">
        <v>2</v>
      </c>
      <c r="E226" s="898">
        <v>220.3</v>
      </c>
      <c r="F226" s="904"/>
      <c r="G226" s="911"/>
      <c r="H226" s="906"/>
      <c r="I226" s="906"/>
      <c r="J226" s="906"/>
      <c r="K226" s="692"/>
      <c r="L226" s="846"/>
      <c r="M226" s="843"/>
      <c r="N226" s="843"/>
      <c r="O226" s="843"/>
      <c r="P226" s="692"/>
    </row>
    <row r="227" spans="1:16" s="42" customFormat="1">
      <c r="A227" s="900">
        <f>IF(COUNTBLANK(D227)=1,"",COUNTA(D$13:$D227))</f>
        <v>213</v>
      </c>
      <c r="B227" s="575" t="s">
        <v>213</v>
      </c>
      <c r="C227" s="573" t="s">
        <v>1933</v>
      </c>
      <c r="D227" s="575" t="s">
        <v>2</v>
      </c>
      <c r="E227" s="898">
        <v>1.5</v>
      </c>
      <c r="F227" s="904"/>
      <c r="G227" s="911"/>
      <c r="H227" s="906"/>
      <c r="I227" s="906"/>
      <c r="J227" s="906"/>
      <c r="K227" s="692"/>
      <c r="L227" s="846"/>
      <c r="M227" s="843"/>
      <c r="N227" s="843"/>
      <c r="O227" s="843"/>
      <c r="P227" s="692"/>
    </row>
    <row r="228" spans="1:16" s="42" customFormat="1">
      <c r="A228" s="900">
        <f>IF(COUNTBLANK(D228)=1,"",COUNTA(D$13:$D228))</f>
        <v>214</v>
      </c>
      <c r="B228" s="575" t="s">
        <v>213</v>
      </c>
      <c r="C228" s="573" t="s">
        <v>1934</v>
      </c>
      <c r="D228" s="575" t="s">
        <v>2</v>
      </c>
      <c r="E228" s="898">
        <v>40.9</v>
      </c>
      <c r="F228" s="904"/>
      <c r="G228" s="911"/>
      <c r="H228" s="906"/>
      <c r="I228" s="906"/>
      <c r="J228" s="906"/>
      <c r="K228" s="692"/>
      <c r="L228" s="846"/>
      <c r="M228" s="843"/>
      <c r="N228" s="843"/>
      <c r="O228" s="843"/>
      <c r="P228" s="692"/>
    </row>
    <row r="229" spans="1:16" s="42" customFormat="1" ht="30.6">
      <c r="A229" s="900">
        <f>IF(COUNTBLANK(D229)=1,"",COUNTA(D$13:$D229))</f>
        <v>215</v>
      </c>
      <c r="B229" s="575" t="s">
        <v>213</v>
      </c>
      <c r="C229" s="573" t="s">
        <v>3883</v>
      </c>
      <c r="D229" s="575" t="s">
        <v>2</v>
      </c>
      <c r="E229" s="898">
        <v>192.9</v>
      </c>
      <c r="F229" s="904"/>
      <c r="G229" s="911"/>
      <c r="H229" s="906"/>
      <c r="I229" s="906"/>
      <c r="J229" s="906"/>
      <c r="K229" s="692"/>
      <c r="L229" s="846"/>
      <c r="M229" s="843"/>
      <c r="N229" s="843"/>
      <c r="O229" s="843"/>
      <c r="P229" s="692"/>
    </row>
    <row r="230" spans="1:16" s="42" customFormat="1">
      <c r="A230" s="900">
        <f>IF(COUNTBLANK(D230)=1,"",COUNTA(D$13:$D230))</f>
        <v>216</v>
      </c>
      <c r="B230" s="575" t="s">
        <v>213</v>
      </c>
      <c r="C230" s="573" t="s">
        <v>1935</v>
      </c>
      <c r="D230" s="575" t="s">
        <v>2</v>
      </c>
      <c r="E230" s="898">
        <v>151.80000000000001</v>
      </c>
      <c r="F230" s="904"/>
      <c r="G230" s="911"/>
      <c r="H230" s="906"/>
      <c r="I230" s="906"/>
      <c r="J230" s="906"/>
      <c r="K230" s="692"/>
      <c r="L230" s="846"/>
      <c r="M230" s="843"/>
      <c r="N230" s="843"/>
      <c r="O230" s="843"/>
      <c r="P230" s="692"/>
    </row>
    <row r="231" spans="1:16" s="42" customFormat="1" ht="30.6">
      <c r="A231" s="900">
        <f>IF(COUNTBLANK(D231)=1,"",COUNTA(D$13:$D231))</f>
        <v>217</v>
      </c>
      <c r="B231" s="575" t="s">
        <v>213</v>
      </c>
      <c r="C231" s="573" t="s">
        <v>3884</v>
      </c>
      <c r="D231" s="575" t="s">
        <v>2</v>
      </c>
      <c r="E231" s="898">
        <v>32.6</v>
      </c>
      <c r="F231" s="904"/>
      <c r="G231" s="911"/>
      <c r="H231" s="906"/>
      <c r="I231" s="906"/>
      <c r="J231" s="906"/>
      <c r="K231" s="692"/>
      <c r="L231" s="846"/>
      <c r="M231" s="843"/>
      <c r="N231" s="843"/>
      <c r="O231" s="843"/>
      <c r="P231" s="692"/>
    </row>
    <row r="232" spans="1:16" s="42" customFormat="1">
      <c r="A232" s="900">
        <f>IF(COUNTBLANK(D232)=1,"",COUNTA(D$13:$D232))</f>
        <v>218</v>
      </c>
      <c r="B232" s="575" t="s">
        <v>213</v>
      </c>
      <c r="C232" s="573" t="s">
        <v>1936</v>
      </c>
      <c r="D232" s="575" t="s">
        <v>2</v>
      </c>
      <c r="E232" s="898">
        <v>26.4</v>
      </c>
      <c r="F232" s="904"/>
      <c r="G232" s="911"/>
      <c r="H232" s="906"/>
      <c r="I232" s="906"/>
      <c r="J232" s="906"/>
      <c r="K232" s="692"/>
      <c r="L232" s="846"/>
      <c r="M232" s="843"/>
      <c r="N232" s="843"/>
      <c r="O232" s="843"/>
      <c r="P232" s="692"/>
    </row>
    <row r="233" spans="1:16" s="42" customFormat="1">
      <c r="A233" s="900">
        <f>IF(COUNTBLANK(D233)=1,"",COUNTA(D$13:$D233))</f>
        <v>219</v>
      </c>
      <c r="B233" s="575" t="s">
        <v>213</v>
      </c>
      <c r="C233" s="573" t="s">
        <v>1937</v>
      </c>
      <c r="D233" s="575" t="s">
        <v>2</v>
      </c>
      <c r="E233" s="898">
        <v>0.8</v>
      </c>
      <c r="F233" s="904"/>
      <c r="G233" s="911"/>
      <c r="H233" s="906"/>
      <c r="I233" s="906"/>
      <c r="J233" s="906"/>
      <c r="K233" s="692"/>
      <c r="L233" s="846"/>
      <c r="M233" s="843"/>
      <c r="N233" s="843"/>
      <c r="O233" s="843"/>
      <c r="P233" s="692"/>
    </row>
    <row r="234" spans="1:16" s="42" customFormat="1" ht="30.6">
      <c r="A234" s="900">
        <f>IF(COUNTBLANK(D234)=1,"",COUNTA(D$13:$D234))</f>
        <v>220</v>
      </c>
      <c r="B234" s="575" t="s">
        <v>213</v>
      </c>
      <c r="C234" s="573" t="s">
        <v>3885</v>
      </c>
      <c r="D234" s="575" t="s">
        <v>2</v>
      </c>
      <c r="E234" s="1517">
        <v>3</v>
      </c>
      <c r="F234" s="904"/>
      <c r="G234" s="911"/>
      <c r="H234" s="906"/>
      <c r="I234" s="906"/>
      <c r="J234" s="906"/>
      <c r="K234" s="692"/>
      <c r="L234" s="846"/>
      <c r="M234" s="843"/>
      <c r="N234" s="843"/>
      <c r="O234" s="843"/>
      <c r="P234" s="692"/>
    </row>
    <row r="235" spans="1:16" s="42" customFormat="1">
      <c r="A235" s="900">
        <f>IF(COUNTBLANK(D235)=1,"",COUNTA(D$13:$D235))</f>
        <v>221</v>
      </c>
      <c r="B235" s="575" t="s">
        <v>213</v>
      </c>
      <c r="C235" s="573" t="s">
        <v>1938</v>
      </c>
      <c r="D235" s="575" t="s">
        <v>2</v>
      </c>
      <c r="E235" s="898">
        <v>0.1</v>
      </c>
      <c r="F235" s="904"/>
      <c r="G235" s="911"/>
      <c r="H235" s="906"/>
      <c r="I235" s="906"/>
      <c r="J235" s="906"/>
      <c r="K235" s="692"/>
      <c r="L235" s="846"/>
      <c r="M235" s="843"/>
      <c r="N235" s="843"/>
      <c r="O235" s="843"/>
      <c r="P235" s="692"/>
    </row>
    <row r="236" spans="1:16" s="42" customFormat="1" ht="30.6">
      <c r="A236" s="900">
        <f>IF(COUNTBLANK(D236)=1,"",COUNTA(D$13:$D236))</f>
        <v>222</v>
      </c>
      <c r="B236" s="575" t="s">
        <v>213</v>
      </c>
      <c r="C236" s="573" t="s">
        <v>3886</v>
      </c>
      <c r="D236" s="575" t="s">
        <v>2</v>
      </c>
      <c r="E236" s="898">
        <v>5.5</v>
      </c>
      <c r="F236" s="904"/>
      <c r="G236" s="911"/>
      <c r="H236" s="906"/>
      <c r="I236" s="906"/>
      <c r="J236" s="906"/>
      <c r="K236" s="692"/>
      <c r="L236" s="846"/>
      <c r="M236" s="843"/>
      <c r="N236" s="843"/>
      <c r="O236" s="843"/>
      <c r="P236" s="692"/>
    </row>
    <row r="237" spans="1:16" s="42" customFormat="1" ht="30.6">
      <c r="A237" s="900">
        <f>IF(COUNTBLANK(D237)=1,"",COUNTA(D$13:$D237))</f>
        <v>223</v>
      </c>
      <c r="B237" s="575" t="s">
        <v>213</v>
      </c>
      <c r="C237" s="573" t="s">
        <v>3886</v>
      </c>
      <c r="D237" s="575" t="s">
        <v>2</v>
      </c>
      <c r="E237" s="898">
        <v>57.1</v>
      </c>
      <c r="F237" s="904"/>
      <c r="G237" s="911"/>
      <c r="H237" s="906"/>
      <c r="I237" s="906"/>
      <c r="J237" s="906"/>
      <c r="K237" s="692"/>
      <c r="L237" s="846"/>
      <c r="M237" s="843"/>
      <c r="N237" s="843"/>
      <c r="O237" s="843"/>
      <c r="P237" s="692"/>
    </row>
    <row r="238" spans="1:16" s="42" customFormat="1">
      <c r="A238" s="900">
        <f>IF(COUNTBLANK(D238)=1,"",COUNTA(D$13:$D238))</f>
        <v>224</v>
      </c>
      <c r="B238" s="575" t="s">
        <v>213</v>
      </c>
      <c r="C238" s="573" t="s">
        <v>1939</v>
      </c>
      <c r="D238" s="575" t="s">
        <v>2</v>
      </c>
      <c r="E238" s="898">
        <v>41.4</v>
      </c>
      <c r="F238" s="904"/>
      <c r="G238" s="911"/>
      <c r="H238" s="906"/>
      <c r="I238" s="906"/>
      <c r="J238" s="906"/>
      <c r="K238" s="692"/>
      <c r="L238" s="846"/>
      <c r="M238" s="843"/>
      <c r="N238" s="843"/>
      <c r="O238" s="843"/>
      <c r="P238" s="692"/>
    </row>
    <row r="239" spans="1:16" s="42" customFormat="1" ht="30.6">
      <c r="A239" s="900">
        <f>IF(COUNTBLANK(D239)=1,"",COUNTA(D$13:$D239))</f>
        <v>225</v>
      </c>
      <c r="B239" s="575" t="s">
        <v>213</v>
      </c>
      <c r="C239" s="573" t="s">
        <v>3887</v>
      </c>
      <c r="D239" s="575" t="s">
        <v>2</v>
      </c>
      <c r="E239" s="1517">
        <v>48</v>
      </c>
      <c r="F239" s="904"/>
      <c r="G239" s="911"/>
      <c r="H239" s="906"/>
      <c r="I239" s="906"/>
      <c r="J239" s="906"/>
      <c r="K239" s="692"/>
      <c r="L239" s="846"/>
      <c r="M239" s="843"/>
      <c r="N239" s="843"/>
      <c r="O239" s="843"/>
      <c r="P239" s="692"/>
    </row>
    <row r="240" spans="1:16" s="42" customFormat="1" ht="30.6">
      <c r="A240" s="900">
        <f>IF(COUNTBLANK(D240)=1,"",COUNTA(D$13:$D240))</f>
        <v>226</v>
      </c>
      <c r="B240" s="575" t="s">
        <v>213</v>
      </c>
      <c r="C240" s="573" t="s">
        <v>3888</v>
      </c>
      <c r="D240" s="575" t="s">
        <v>2</v>
      </c>
      <c r="E240" s="898">
        <v>14.3</v>
      </c>
      <c r="F240" s="904"/>
      <c r="G240" s="911"/>
      <c r="H240" s="906"/>
      <c r="I240" s="906"/>
      <c r="J240" s="906"/>
      <c r="K240" s="692"/>
      <c r="L240" s="846"/>
      <c r="M240" s="843"/>
      <c r="N240" s="843"/>
      <c r="O240" s="843"/>
      <c r="P240" s="692"/>
    </row>
    <row r="241" spans="1:16" s="42" customFormat="1">
      <c r="A241" s="900">
        <f>IF(COUNTBLANK(D241)=1,"",COUNTA(D$13:$D241))</f>
        <v>227</v>
      </c>
      <c r="B241" s="575" t="s">
        <v>213</v>
      </c>
      <c r="C241" s="573" t="s">
        <v>3889</v>
      </c>
      <c r="D241" s="575" t="s">
        <v>2</v>
      </c>
      <c r="E241" s="898">
        <v>0.1</v>
      </c>
      <c r="F241" s="904"/>
      <c r="G241" s="911"/>
      <c r="H241" s="906"/>
      <c r="I241" s="906"/>
      <c r="J241" s="906"/>
      <c r="K241" s="692"/>
      <c r="L241" s="846"/>
      <c r="M241" s="843"/>
      <c r="N241" s="843"/>
      <c r="O241" s="843"/>
      <c r="P241" s="692"/>
    </row>
    <row r="242" spans="1:16" s="42" customFormat="1" ht="30.6">
      <c r="A242" s="900">
        <f>IF(COUNTBLANK(D242)=1,"",COUNTA(D$13:$D242))</f>
        <v>228</v>
      </c>
      <c r="B242" s="575" t="s">
        <v>213</v>
      </c>
      <c r="C242" s="573" t="s">
        <v>3890</v>
      </c>
      <c r="D242" s="575" t="s">
        <v>2</v>
      </c>
      <c r="E242" s="898">
        <v>44.7</v>
      </c>
      <c r="F242" s="904"/>
      <c r="G242" s="911"/>
      <c r="H242" s="906"/>
      <c r="I242" s="906"/>
      <c r="J242" s="906"/>
      <c r="K242" s="692"/>
      <c r="L242" s="846"/>
      <c r="M242" s="843"/>
      <c r="N242" s="843"/>
      <c r="O242" s="843"/>
      <c r="P242" s="692"/>
    </row>
    <row r="243" spans="1:16" s="42" customFormat="1" ht="30.6">
      <c r="A243" s="900">
        <f>IF(COUNTBLANK(D243)=1,"",COUNTA(D$13:$D243))</f>
        <v>229</v>
      </c>
      <c r="B243" s="575" t="s">
        <v>213</v>
      </c>
      <c r="C243" s="573" t="s">
        <v>3891</v>
      </c>
      <c r="D243" s="575" t="s">
        <v>2</v>
      </c>
      <c r="E243" s="898">
        <v>24.2</v>
      </c>
      <c r="F243" s="904"/>
      <c r="G243" s="911"/>
      <c r="H243" s="906"/>
      <c r="I243" s="906"/>
      <c r="J243" s="906"/>
      <c r="K243" s="692"/>
      <c r="L243" s="846"/>
      <c r="M243" s="843"/>
      <c r="N243" s="843"/>
      <c r="O243" s="843"/>
      <c r="P243" s="692"/>
    </row>
    <row r="244" spans="1:16" s="42" customFormat="1">
      <c r="A244" s="900">
        <f>IF(COUNTBLANK(D244)=1,"",COUNTA(D$13:$D244))</f>
        <v>230</v>
      </c>
      <c r="B244" s="575" t="s">
        <v>213</v>
      </c>
      <c r="C244" s="573" t="s">
        <v>1940</v>
      </c>
      <c r="D244" s="575" t="s">
        <v>2</v>
      </c>
      <c r="E244" s="898">
        <v>86.6</v>
      </c>
      <c r="F244" s="904"/>
      <c r="G244" s="911"/>
      <c r="H244" s="906"/>
      <c r="I244" s="906"/>
      <c r="J244" s="906"/>
      <c r="K244" s="692"/>
      <c r="L244" s="846"/>
      <c r="M244" s="843"/>
      <c r="N244" s="843"/>
      <c r="O244" s="843"/>
      <c r="P244" s="692"/>
    </row>
    <row r="245" spans="1:16" s="42" customFormat="1" ht="30.6">
      <c r="A245" s="900">
        <f>IF(COUNTBLANK(D245)=1,"",COUNTA(D$13:$D245))</f>
        <v>231</v>
      </c>
      <c r="B245" s="575" t="s">
        <v>213</v>
      </c>
      <c r="C245" s="573" t="s">
        <v>3892</v>
      </c>
      <c r="D245" s="575" t="s">
        <v>2</v>
      </c>
      <c r="E245" s="898">
        <v>0.9</v>
      </c>
      <c r="F245" s="904"/>
      <c r="G245" s="911"/>
      <c r="H245" s="906"/>
      <c r="I245" s="906"/>
      <c r="J245" s="906"/>
      <c r="K245" s="692"/>
      <c r="L245" s="846"/>
      <c r="M245" s="843"/>
      <c r="N245" s="843"/>
      <c r="O245" s="843"/>
      <c r="P245" s="692"/>
    </row>
    <row r="246" spans="1:16" s="42" customFormat="1">
      <c r="A246" s="900">
        <f>IF(COUNTBLANK(D246)=1,"",COUNTA(D$13:$D246))</f>
        <v>232</v>
      </c>
      <c r="B246" s="575" t="s">
        <v>213</v>
      </c>
      <c r="C246" s="573" t="s">
        <v>1941</v>
      </c>
      <c r="D246" s="575" t="s">
        <v>2</v>
      </c>
      <c r="E246" s="898">
        <v>0.1</v>
      </c>
      <c r="F246" s="904"/>
      <c r="G246" s="911"/>
      <c r="H246" s="906"/>
      <c r="I246" s="906"/>
      <c r="J246" s="906"/>
      <c r="K246" s="692"/>
      <c r="L246" s="846"/>
      <c r="M246" s="843"/>
      <c r="N246" s="843"/>
      <c r="O246" s="843"/>
      <c r="P246" s="692"/>
    </row>
    <row r="247" spans="1:16" s="42" customFormat="1" ht="30.6">
      <c r="A247" s="900">
        <f>IF(COUNTBLANK(D247)=1,"",COUNTA(D$13:$D247))</f>
        <v>233</v>
      </c>
      <c r="B247" s="575" t="s">
        <v>213</v>
      </c>
      <c r="C247" s="573" t="s">
        <v>3893</v>
      </c>
      <c r="D247" s="575" t="s">
        <v>2</v>
      </c>
      <c r="E247" s="898">
        <v>11.5</v>
      </c>
      <c r="F247" s="904"/>
      <c r="G247" s="911"/>
      <c r="H247" s="906"/>
      <c r="I247" s="906"/>
      <c r="J247" s="906"/>
      <c r="K247" s="692"/>
      <c r="L247" s="846"/>
      <c r="M247" s="843"/>
      <c r="N247" s="843"/>
      <c r="O247" s="843"/>
      <c r="P247" s="692"/>
    </row>
    <row r="248" spans="1:16" s="42" customFormat="1" ht="30.6">
      <c r="A248" s="900">
        <f>IF(COUNTBLANK(D248)=1,"",COUNTA(D$13:$D248))</f>
        <v>234</v>
      </c>
      <c r="B248" s="575" t="s">
        <v>213</v>
      </c>
      <c r="C248" s="573" t="s">
        <v>3894</v>
      </c>
      <c r="D248" s="575" t="s">
        <v>2</v>
      </c>
      <c r="E248" s="898">
        <v>5</v>
      </c>
      <c r="F248" s="904"/>
      <c r="G248" s="911"/>
      <c r="H248" s="906"/>
      <c r="I248" s="906"/>
      <c r="J248" s="906"/>
      <c r="K248" s="692"/>
      <c r="L248" s="846"/>
      <c r="M248" s="843"/>
      <c r="N248" s="843"/>
      <c r="O248" s="843"/>
      <c r="P248" s="692"/>
    </row>
    <row r="249" spans="1:16" s="42" customFormat="1">
      <c r="A249" s="900">
        <f>IF(COUNTBLANK(D249)=1,"",COUNTA(D$13:$D249))</f>
        <v>235</v>
      </c>
      <c r="B249" s="575" t="s">
        <v>213</v>
      </c>
      <c r="C249" s="573" t="s">
        <v>1942</v>
      </c>
      <c r="D249" s="575" t="s">
        <v>2</v>
      </c>
      <c r="E249" s="898">
        <v>2.6</v>
      </c>
      <c r="F249" s="904"/>
      <c r="G249" s="911"/>
      <c r="H249" s="906"/>
      <c r="I249" s="906"/>
      <c r="J249" s="906"/>
      <c r="K249" s="692"/>
      <c r="L249" s="846"/>
      <c r="M249" s="843"/>
      <c r="N249" s="843"/>
      <c r="O249" s="843"/>
      <c r="P249" s="692"/>
    </row>
    <row r="250" spans="1:16" s="42" customFormat="1" ht="30.6">
      <c r="A250" s="900">
        <f>IF(COUNTBLANK(D250)=1,"",COUNTA(D$13:$D250))</f>
        <v>236</v>
      </c>
      <c r="B250" s="575" t="s">
        <v>213</v>
      </c>
      <c r="C250" s="573" t="s">
        <v>3895</v>
      </c>
      <c r="D250" s="575" t="s">
        <v>2</v>
      </c>
      <c r="E250" s="898">
        <v>19.8</v>
      </c>
      <c r="F250" s="904"/>
      <c r="G250" s="911"/>
      <c r="H250" s="906"/>
      <c r="I250" s="906"/>
      <c r="J250" s="906"/>
      <c r="K250" s="692"/>
      <c r="L250" s="846"/>
      <c r="M250" s="843"/>
      <c r="N250" s="843"/>
      <c r="O250" s="843"/>
      <c r="P250" s="692"/>
    </row>
    <row r="251" spans="1:16" s="42" customFormat="1">
      <c r="A251" s="900">
        <f>IF(COUNTBLANK(D251)=1,"",COUNTA(D$13:$D251))</f>
        <v>237</v>
      </c>
      <c r="B251" s="575" t="s">
        <v>213</v>
      </c>
      <c r="C251" s="573" t="s">
        <v>1943</v>
      </c>
      <c r="D251" s="575" t="s">
        <v>2</v>
      </c>
      <c r="E251" s="898">
        <v>20.6</v>
      </c>
      <c r="F251" s="904"/>
      <c r="G251" s="911"/>
      <c r="H251" s="906"/>
      <c r="I251" s="906"/>
      <c r="J251" s="906"/>
      <c r="K251" s="692"/>
      <c r="L251" s="846"/>
      <c r="M251" s="843"/>
      <c r="N251" s="843"/>
      <c r="O251" s="843"/>
      <c r="P251" s="692"/>
    </row>
    <row r="252" spans="1:16" s="42" customFormat="1" ht="51">
      <c r="A252" s="900">
        <f>IF(COUNTBLANK(D252)=1,"",COUNTA(D$13:$D252))</f>
        <v>238</v>
      </c>
      <c r="B252" s="575" t="s">
        <v>211</v>
      </c>
      <c r="C252" s="573" t="s">
        <v>1944</v>
      </c>
      <c r="D252" s="575" t="s">
        <v>103</v>
      </c>
      <c r="E252" s="898">
        <v>1</v>
      </c>
      <c r="F252" s="904"/>
      <c r="G252" s="911"/>
      <c r="H252" s="906"/>
      <c r="I252" s="906"/>
      <c r="J252" s="906"/>
      <c r="K252" s="692"/>
      <c r="L252" s="846"/>
      <c r="M252" s="843"/>
      <c r="N252" s="843"/>
      <c r="O252" s="843"/>
      <c r="P252" s="692"/>
    </row>
    <row r="253" spans="1:16" s="42" customFormat="1" ht="51">
      <c r="A253" s="900">
        <f>IF(COUNTBLANK(D253)=1,"",COUNTA(D$13:$D253))</f>
        <v>239</v>
      </c>
      <c r="B253" s="575" t="s">
        <v>211</v>
      </c>
      <c r="C253" s="573" t="s">
        <v>1944</v>
      </c>
      <c r="D253" s="575" t="s">
        <v>103</v>
      </c>
      <c r="E253" s="898">
        <v>1</v>
      </c>
      <c r="F253" s="904"/>
      <c r="G253" s="911"/>
      <c r="H253" s="906"/>
      <c r="I253" s="906"/>
      <c r="J253" s="906"/>
      <c r="K253" s="692"/>
      <c r="L253" s="846"/>
      <c r="M253" s="843"/>
      <c r="N253" s="843"/>
      <c r="O253" s="843"/>
      <c r="P253" s="692"/>
    </row>
    <row r="254" spans="1:16" s="42" customFormat="1" ht="51">
      <c r="A254" s="900">
        <f>IF(COUNTBLANK(D254)=1,"",COUNTA(D$13:$D254))</f>
        <v>240</v>
      </c>
      <c r="B254" s="575" t="s">
        <v>211</v>
      </c>
      <c r="C254" s="573" t="s">
        <v>1944</v>
      </c>
      <c r="D254" s="575" t="s">
        <v>103</v>
      </c>
      <c r="E254" s="898">
        <v>1</v>
      </c>
      <c r="F254" s="904"/>
      <c r="G254" s="911"/>
      <c r="H254" s="906"/>
      <c r="I254" s="906"/>
      <c r="J254" s="906"/>
      <c r="K254" s="692"/>
      <c r="L254" s="846"/>
      <c r="M254" s="843"/>
      <c r="N254" s="843"/>
      <c r="O254" s="843"/>
      <c r="P254" s="692"/>
    </row>
    <row r="255" spans="1:16" s="42" customFormat="1" ht="51">
      <c r="A255" s="900">
        <f>IF(COUNTBLANK(D255)=1,"",COUNTA(D$13:$D255))</f>
        <v>241</v>
      </c>
      <c r="B255" s="575" t="s">
        <v>211</v>
      </c>
      <c r="C255" s="573" t="s">
        <v>3896</v>
      </c>
      <c r="D255" s="575" t="s">
        <v>103</v>
      </c>
      <c r="E255" s="898">
        <v>1</v>
      </c>
      <c r="F255" s="904"/>
      <c r="G255" s="911"/>
      <c r="H255" s="906"/>
      <c r="I255" s="906"/>
      <c r="J255" s="906"/>
      <c r="K255" s="692"/>
      <c r="L255" s="846"/>
      <c r="M255" s="843"/>
      <c r="N255" s="843"/>
      <c r="O255" s="843"/>
      <c r="P255" s="692"/>
    </row>
    <row r="256" spans="1:16" s="42" customFormat="1" ht="51">
      <c r="A256" s="900">
        <f>IF(COUNTBLANK(D256)=1,"",COUNTA(D$13:$D256))</f>
        <v>242</v>
      </c>
      <c r="B256" s="575" t="s">
        <v>211</v>
      </c>
      <c r="C256" s="573" t="s">
        <v>3897</v>
      </c>
      <c r="D256" s="575" t="s">
        <v>103</v>
      </c>
      <c r="E256" s="898">
        <v>1</v>
      </c>
      <c r="F256" s="904"/>
      <c r="G256" s="911"/>
      <c r="H256" s="906"/>
      <c r="I256" s="906"/>
      <c r="J256" s="906"/>
      <c r="K256" s="692"/>
      <c r="L256" s="846"/>
      <c r="M256" s="843"/>
      <c r="N256" s="843"/>
      <c r="O256" s="843"/>
      <c r="P256" s="692"/>
    </row>
    <row r="257" spans="1:16" s="42" customFormat="1" ht="51">
      <c r="A257" s="900">
        <f>IF(COUNTBLANK(D257)=1,"",COUNTA(D$13:$D257))</f>
        <v>243</v>
      </c>
      <c r="B257" s="575" t="s">
        <v>211</v>
      </c>
      <c r="C257" s="573" t="s">
        <v>3898</v>
      </c>
      <c r="D257" s="575" t="s">
        <v>103</v>
      </c>
      <c r="E257" s="898">
        <v>1</v>
      </c>
      <c r="F257" s="904"/>
      <c r="G257" s="911"/>
      <c r="H257" s="906"/>
      <c r="I257" s="906"/>
      <c r="J257" s="906"/>
      <c r="K257" s="692"/>
      <c r="L257" s="846"/>
      <c r="M257" s="843"/>
      <c r="N257" s="843"/>
      <c r="O257" s="843"/>
      <c r="P257" s="692"/>
    </row>
    <row r="258" spans="1:16" s="42" customFormat="1" ht="20.399999999999999">
      <c r="A258" s="900">
        <f>IF(COUNTBLANK(D258)=1,"",COUNTA(D$13:$D258))</f>
        <v>244</v>
      </c>
      <c r="B258" s="575" t="s">
        <v>211</v>
      </c>
      <c r="C258" s="573" t="s">
        <v>1945</v>
      </c>
      <c r="D258" s="575" t="s">
        <v>103</v>
      </c>
      <c r="E258" s="898">
        <v>1</v>
      </c>
      <c r="F258" s="904"/>
      <c r="G258" s="911"/>
      <c r="H258" s="906"/>
      <c r="I258" s="906"/>
      <c r="J258" s="906"/>
      <c r="K258" s="692"/>
      <c r="L258" s="846"/>
      <c r="M258" s="843"/>
      <c r="N258" s="843"/>
      <c r="O258" s="843"/>
      <c r="P258" s="692"/>
    </row>
    <row r="259" spans="1:16" s="42" customFormat="1" ht="51">
      <c r="A259" s="900">
        <f>IF(COUNTBLANK(D259)=1,"",COUNTA(D$13:$D259))</f>
        <v>245</v>
      </c>
      <c r="B259" s="575" t="s">
        <v>211</v>
      </c>
      <c r="C259" s="573" t="s">
        <v>1946</v>
      </c>
      <c r="D259" s="575" t="s">
        <v>103</v>
      </c>
      <c r="E259" s="898">
        <v>1</v>
      </c>
      <c r="F259" s="904"/>
      <c r="G259" s="911"/>
      <c r="H259" s="906"/>
      <c r="I259" s="906"/>
      <c r="J259" s="906"/>
      <c r="K259" s="692"/>
      <c r="L259" s="846"/>
      <c r="M259" s="843"/>
      <c r="N259" s="843"/>
      <c r="O259" s="843"/>
      <c r="P259" s="692"/>
    </row>
    <row r="260" spans="1:16" s="42" customFormat="1" ht="30.6">
      <c r="A260" s="900">
        <f>IF(COUNTBLANK(D260)=1,"",COUNTA(D$13:$D260))</f>
        <v>246</v>
      </c>
      <c r="B260" s="575" t="s">
        <v>1924</v>
      </c>
      <c r="C260" s="573" t="s">
        <v>1947</v>
      </c>
      <c r="D260" s="575" t="s">
        <v>103</v>
      </c>
      <c r="E260" s="898">
        <v>1</v>
      </c>
      <c r="F260" s="904"/>
      <c r="G260" s="911"/>
      <c r="H260" s="906"/>
      <c r="I260" s="906"/>
      <c r="J260" s="906"/>
      <c r="K260" s="692"/>
      <c r="L260" s="846"/>
      <c r="M260" s="843"/>
      <c r="N260" s="843"/>
      <c r="O260" s="843"/>
      <c r="P260" s="692"/>
    </row>
    <row r="261" spans="1:16" s="42" customFormat="1" ht="30.6">
      <c r="A261" s="900">
        <f>IF(COUNTBLANK(D261)=1,"",COUNTA(D$13:$D261))</f>
        <v>247</v>
      </c>
      <c r="B261" s="575" t="s">
        <v>1924</v>
      </c>
      <c r="C261" s="573" t="s">
        <v>1948</v>
      </c>
      <c r="D261" s="575" t="s">
        <v>103</v>
      </c>
      <c r="E261" s="898">
        <v>1</v>
      </c>
      <c r="F261" s="904"/>
      <c r="G261" s="911"/>
      <c r="H261" s="906"/>
      <c r="I261" s="906"/>
      <c r="J261" s="906"/>
      <c r="K261" s="692"/>
      <c r="L261" s="846"/>
      <c r="M261" s="843"/>
      <c r="N261" s="843"/>
      <c r="O261" s="843"/>
      <c r="P261" s="692"/>
    </row>
    <row r="262" spans="1:16" s="42" customFormat="1" ht="40.799999999999997">
      <c r="A262" s="900">
        <f>IF(COUNTBLANK(D262)=1,"",COUNTA(D$13:$D262))</f>
        <v>248</v>
      </c>
      <c r="B262" s="575" t="s">
        <v>1925</v>
      </c>
      <c r="C262" s="573" t="s">
        <v>1949</v>
      </c>
      <c r="D262" s="575" t="s">
        <v>103</v>
      </c>
      <c r="E262" s="898">
        <v>1</v>
      </c>
      <c r="F262" s="904"/>
      <c r="G262" s="911"/>
      <c r="H262" s="906"/>
      <c r="I262" s="906"/>
      <c r="J262" s="906"/>
      <c r="K262" s="692"/>
      <c r="L262" s="846"/>
      <c r="M262" s="843"/>
      <c r="N262" s="843"/>
      <c r="O262" s="843"/>
      <c r="P262" s="692"/>
    </row>
    <row r="263" spans="1:16" s="42" customFormat="1" ht="30.6">
      <c r="A263" s="900">
        <f>IF(COUNTBLANK(D263)=1,"",COUNTA(D$13:$D263))</f>
        <v>249</v>
      </c>
      <c r="B263" s="575" t="s">
        <v>215</v>
      </c>
      <c r="C263" s="573" t="s">
        <v>1950</v>
      </c>
      <c r="D263" s="575" t="s">
        <v>103</v>
      </c>
      <c r="E263" s="898">
        <v>1</v>
      </c>
      <c r="F263" s="904"/>
      <c r="G263" s="911"/>
      <c r="H263" s="906"/>
      <c r="I263" s="906"/>
      <c r="J263" s="906"/>
      <c r="K263" s="692"/>
      <c r="L263" s="846"/>
      <c r="M263" s="843"/>
      <c r="N263" s="843"/>
      <c r="O263" s="843"/>
      <c r="P263" s="692"/>
    </row>
    <row r="264" spans="1:16" s="42" customFormat="1" ht="30.6">
      <c r="A264" s="900">
        <f>IF(COUNTBLANK(D264)=1,"",COUNTA(D$13:$D264))</f>
        <v>250</v>
      </c>
      <c r="B264" s="575" t="s">
        <v>215</v>
      </c>
      <c r="C264" s="573" t="s">
        <v>1951</v>
      </c>
      <c r="D264" s="575" t="s">
        <v>103</v>
      </c>
      <c r="E264" s="898">
        <v>1</v>
      </c>
      <c r="F264" s="904"/>
      <c r="G264" s="911"/>
      <c r="H264" s="906"/>
      <c r="I264" s="906"/>
      <c r="J264" s="906"/>
      <c r="K264" s="692"/>
      <c r="L264" s="846"/>
      <c r="M264" s="843"/>
      <c r="N264" s="843"/>
      <c r="O264" s="843"/>
      <c r="P264" s="692"/>
    </row>
    <row r="265" spans="1:16" s="42" customFormat="1" ht="40.799999999999997">
      <c r="A265" s="900">
        <f>IF(COUNTBLANK(D265)=1,"",COUNTA(D$13:$D265))</f>
        <v>251</v>
      </c>
      <c r="B265" s="575" t="s">
        <v>1928</v>
      </c>
      <c r="C265" s="573" t="s">
        <v>1952</v>
      </c>
      <c r="D265" s="575" t="s">
        <v>103</v>
      </c>
      <c r="E265" s="898">
        <v>1</v>
      </c>
      <c r="F265" s="904"/>
      <c r="G265" s="911"/>
      <c r="H265" s="906"/>
      <c r="I265" s="906"/>
      <c r="J265" s="906"/>
      <c r="K265" s="692"/>
      <c r="L265" s="846"/>
      <c r="M265" s="843"/>
      <c r="N265" s="843"/>
      <c r="O265" s="843"/>
      <c r="P265" s="692"/>
    </row>
    <row r="266" spans="1:16" s="42" customFormat="1">
      <c r="A266" s="900">
        <f>IF(COUNTBLANK(D266)=1,"",COUNTA(D$13:$D266))</f>
        <v>252</v>
      </c>
      <c r="B266" s="575"/>
      <c r="C266" s="573" t="s">
        <v>1953</v>
      </c>
      <c r="D266" s="575" t="s">
        <v>103</v>
      </c>
      <c r="E266" s="898">
        <v>1</v>
      </c>
      <c r="F266" s="904"/>
      <c r="G266" s="911"/>
      <c r="H266" s="906"/>
      <c r="I266" s="906"/>
      <c r="J266" s="906"/>
      <c r="K266" s="692"/>
      <c r="L266" s="846"/>
      <c r="M266" s="843"/>
      <c r="N266" s="843"/>
      <c r="O266" s="843"/>
      <c r="P266" s="692"/>
    </row>
    <row r="267" spans="1:16" s="42" customFormat="1" ht="20.399999999999999">
      <c r="A267" s="900">
        <f>IF(COUNTBLANK(D267)=1,"",COUNTA(D$13:$D267))</f>
        <v>253</v>
      </c>
      <c r="B267" s="575"/>
      <c r="C267" s="573" t="s">
        <v>1954</v>
      </c>
      <c r="D267" s="575" t="s">
        <v>103</v>
      </c>
      <c r="E267" s="898">
        <v>1</v>
      </c>
      <c r="F267" s="904"/>
      <c r="G267" s="911"/>
      <c r="H267" s="906"/>
      <c r="I267" s="906"/>
      <c r="J267" s="906"/>
      <c r="K267" s="692"/>
      <c r="L267" s="846"/>
      <c r="M267" s="843"/>
      <c r="N267" s="843"/>
      <c r="O267" s="843"/>
      <c r="P267" s="692"/>
    </row>
    <row r="268" spans="1:16" s="42" customFormat="1">
      <c r="A268" s="900">
        <f>IF(COUNTBLANK(D268)=1,"",COUNTA(D$13:$D268))</f>
        <v>254</v>
      </c>
      <c r="B268" s="575"/>
      <c r="C268" s="573" t="s">
        <v>1955</v>
      </c>
      <c r="D268" s="575" t="s">
        <v>103</v>
      </c>
      <c r="E268" s="898">
        <v>1</v>
      </c>
      <c r="F268" s="904"/>
      <c r="G268" s="911"/>
      <c r="H268" s="906"/>
      <c r="I268" s="906"/>
      <c r="J268" s="906"/>
      <c r="K268" s="692"/>
      <c r="L268" s="846"/>
      <c r="M268" s="843"/>
      <c r="N268" s="843"/>
      <c r="O268" s="843"/>
      <c r="P268" s="692"/>
    </row>
    <row r="269" spans="1:16" s="42" customFormat="1">
      <c r="A269" s="900">
        <f>IF(COUNTBLANK(D269)=1,"",COUNTA(D$13:$D269))</f>
        <v>255</v>
      </c>
      <c r="B269" s="575"/>
      <c r="C269" s="573" t="s">
        <v>1956</v>
      </c>
      <c r="D269" s="575" t="s">
        <v>103</v>
      </c>
      <c r="E269" s="898">
        <v>1</v>
      </c>
      <c r="F269" s="904"/>
      <c r="G269" s="911"/>
      <c r="H269" s="906"/>
      <c r="I269" s="906"/>
      <c r="J269" s="906"/>
      <c r="K269" s="692"/>
      <c r="L269" s="846"/>
      <c r="M269" s="843"/>
      <c r="N269" s="843"/>
      <c r="O269" s="843"/>
      <c r="P269" s="692"/>
    </row>
    <row r="270" spans="1:16" s="42" customFormat="1">
      <c r="A270" s="900">
        <f>IF(COUNTBLANK(D270)=1,"",COUNTA(D$13:$D270))</f>
        <v>256</v>
      </c>
      <c r="B270" s="575"/>
      <c r="C270" s="573" t="s">
        <v>1957</v>
      </c>
      <c r="D270" s="575" t="s">
        <v>103</v>
      </c>
      <c r="E270" s="898">
        <v>1</v>
      </c>
      <c r="F270" s="904"/>
      <c r="G270" s="911"/>
      <c r="H270" s="906"/>
      <c r="I270" s="906"/>
      <c r="J270" s="906"/>
      <c r="K270" s="692"/>
      <c r="L270" s="846"/>
      <c r="M270" s="843"/>
      <c r="N270" s="843"/>
      <c r="O270" s="843"/>
      <c r="P270" s="692"/>
    </row>
    <row r="271" spans="1:16" s="42" customFormat="1">
      <c r="A271" s="900">
        <f>IF(COUNTBLANK(D271)=1,"",COUNTA(D$13:$D271))</f>
        <v>257</v>
      </c>
      <c r="B271" s="575"/>
      <c r="C271" s="573" t="s">
        <v>1958</v>
      </c>
      <c r="D271" s="575" t="s">
        <v>103</v>
      </c>
      <c r="E271" s="898">
        <v>1</v>
      </c>
      <c r="F271" s="904"/>
      <c r="G271" s="911"/>
      <c r="H271" s="906"/>
      <c r="I271" s="906"/>
      <c r="J271" s="906"/>
      <c r="K271" s="692"/>
      <c r="L271" s="846"/>
      <c r="M271" s="843"/>
      <c r="N271" s="843"/>
      <c r="O271" s="843"/>
      <c r="P271" s="692"/>
    </row>
    <row r="272" spans="1:16" s="42" customFormat="1">
      <c r="A272" s="900">
        <f>IF(COUNTBLANK(D272)=1,"",COUNTA(D$13:$D272))</f>
        <v>258</v>
      </c>
      <c r="B272" s="575"/>
      <c r="C272" s="573" t="s">
        <v>1959</v>
      </c>
      <c r="D272" s="575" t="s">
        <v>103</v>
      </c>
      <c r="E272" s="898">
        <v>1</v>
      </c>
      <c r="F272" s="904"/>
      <c r="G272" s="911"/>
      <c r="H272" s="906"/>
      <c r="I272" s="906"/>
      <c r="J272" s="906"/>
      <c r="K272" s="692"/>
      <c r="L272" s="846"/>
      <c r="M272" s="843"/>
      <c r="N272" s="843"/>
      <c r="O272" s="843"/>
      <c r="P272" s="692"/>
    </row>
    <row r="273" spans="1:16" s="42" customFormat="1" ht="20.399999999999999">
      <c r="A273" s="900">
        <f>IF(COUNTBLANK(D273)=1,"",COUNTA(D$13:$D273))</f>
        <v>259</v>
      </c>
      <c r="B273" s="575"/>
      <c r="C273" s="573" t="s">
        <v>1960</v>
      </c>
      <c r="D273" s="575" t="s">
        <v>103</v>
      </c>
      <c r="E273" s="898">
        <v>1</v>
      </c>
      <c r="F273" s="904"/>
      <c r="G273" s="911"/>
      <c r="H273" s="906"/>
      <c r="I273" s="496"/>
      <c r="J273" s="496"/>
      <c r="K273" s="841"/>
      <c r="L273" s="321"/>
      <c r="M273" s="496"/>
      <c r="N273" s="496"/>
      <c r="O273" s="496"/>
      <c r="P273" s="841"/>
    </row>
    <row r="274" spans="1:16" s="42" customFormat="1" ht="20.399999999999999">
      <c r="A274" s="900">
        <f>IF(COUNTBLANK(D274)=1,"",COUNTA(D$13:$D274))</f>
        <v>260</v>
      </c>
      <c r="B274" s="575"/>
      <c r="C274" s="573" t="s">
        <v>1961</v>
      </c>
      <c r="D274" s="575" t="s">
        <v>103</v>
      </c>
      <c r="E274" s="898">
        <v>1</v>
      </c>
      <c r="F274" s="904"/>
      <c r="G274" s="911"/>
      <c r="H274" s="906"/>
      <c r="I274" s="496"/>
      <c r="J274" s="496"/>
      <c r="K274" s="841"/>
      <c r="L274" s="321"/>
      <c r="M274" s="496"/>
      <c r="N274" s="496"/>
      <c r="O274" s="496"/>
      <c r="P274" s="841"/>
    </row>
    <row r="275" spans="1:16" s="42" customFormat="1" ht="153">
      <c r="A275" s="900">
        <f>IF(COUNTBLANK(D275)=1,"",COUNTA(D$13:$D275))</f>
        <v>261</v>
      </c>
      <c r="B275" s="575"/>
      <c r="C275" s="573" t="s">
        <v>1791</v>
      </c>
      <c r="D275" s="575" t="s">
        <v>103</v>
      </c>
      <c r="E275" s="898">
        <v>1</v>
      </c>
      <c r="F275" s="904"/>
      <c r="G275" s="911"/>
      <c r="H275" s="906"/>
      <c r="I275" s="496"/>
      <c r="J275" s="496"/>
      <c r="K275" s="841"/>
      <c r="L275" s="321"/>
      <c r="M275" s="496"/>
      <c r="N275" s="496"/>
      <c r="O275" s="496"/>
      <c r="P275" s="841"/>
    </row>
    <row r="276" spans="1:16" s="42" customFormat="1">
      <c r="A276" s="900" t="str">
        <f>IF(COUNTBLANK(D276)=1,"",COUNTA(D$13:$D276))</f>
        <v/>
      </c>
      <c r="B276" s="575"/>
      <c r="C276" s="573"/>
      <c r="D276" s="575"/>
      <c r="E276" s="898"/>
      <c r="F276" s="335"/>
      <c r="G276" s="356"/>
      <c r="H276" s="356"/>
      <c r="I276" s="356"/>
      <c r="J276" s="356"/>
      <c r="K276" s="933"/>
      <c r="L276" s="935"/>
      <c r="M276" s="356"/>
      <c r="N276" s="356"/>
      <c r="O276" s="356"/>
      <c r="P276" s="933"/>
    </row>
    <row r="277" spans="1:16" s="34" customFormat="1">
      <c r="A277" s="900" t="str">
        <f>IF(COUNTBLANK(D277)=1,"",COUNTA(D$13:$D277))</f>
        <v/>
      </c>
      <c r="B277" s="899"/>
      <c r="C277" s="873" t="s">
        <v>1962</v>
      </c>
      <c r="D277" s="899"/>
      <c r="E277" s="873"/>
      <c r="F277" s="1518"/>
      <c r="G277" s="1519"/>
      <c r="H277" s="1519"/>
      <c r="I277" s="1519"/>
      <c r="J277" s="1519"/>
      <c r="K277" s="1520"/>
      <c r="L277" s="936"/>
      <c r="M277" s="1519"/>
      <c r="N277" s="1519"/>
      <c r="O277" s="1519"/>
      <c r="P277" s="1520"/>
    </row>
    <row r="278" spans="1:16" s="42" customFormat="1" ht="40.799999999999997">
      <c r="A278" s="900">
        <f>IF(COUNTBLANK(D278)=1,"",COUNTA(D$13:$D278))</f>
        <v>262</v>
      </c>
      <c r="B278" s="575" t="s">
        <v>211</v>
      </c>
      <c r="C278" s="573" t="s">
        <v>1963</v>
      </c>
      <c r="D278" s="575" t="s">
        <v>22</v>
      </c>
      <c r="E278" s="898">
        <v>3</v>
      </c>
      <c r="F278" s="904"/>
      <c r="G278" s="911"/>
      <c r="H278" s="906"/>
      <c r="I278" s="906"/>
      <c r="J278" s="906"/>
      <c r="K278" s="692"/>
      <c r="L278" s="846"/>
      <c r="M278" s="843"/>
      <c r="N278" s="843"/>
      <c r="O278" s="843"/>
      <c r="P278" s="692"/>
    </row>
    <row r="279" spans="1:16" s="42" customFormat="1" ht="30.6">
      <c r="A279" s="900">
        <f>IF(COUNTBLANK(D279)=1,"",COUNTA(D$13:$D279))</f>
        <v>263</v>
      </c>
      <c r="B279" s="575" t="s">
        <v>1828</v>
      </c>
      <c r="C279" s="573" t="s">
        <v>1964</v>
      </c>
      <c r="D279" s="575" t="s">
        <v>22</v>
      </c>
      <c r="E279" s="898">
        <v>132</v>
      </c>
      <c r="F279" s="904"/>
      <c r="G279" s="911"/>
      <c r="H279" s="906"/>
      <c r="I279" s="906"/>
      <c r="J279" s="906"/>
      <c r="K279" s="692"/>
      <c r="L279" s="846"/>
      <c r="M279" s="843"/>
      <c r="N279" s="843"/>
      <c r="O279" s="843"/>
      <c r="P279" s="692"/>
    </row>
    <row r="280" spans="1:16" s="42" customFormat="1" ht="30.6">
      <c r="A280" s="900">
        <f>IF(COUNTBLANK(D280)=1,"",COUNTA(D$13:$D280))</f>
        <v>264</v>
      </c>
      <c r="B280" s="575" t="s">
        <v>1828</v>
      </c>
      <c r="C280" s="573" t="s">
        <v>1964</v>
      </c>
      <c r="D280" s="575" t="s">
        <v>22</v>
      </c>
      <c r="E280" s="898">
        <v>4</v>
      </c>
      <c r="F280" s="904"/>
      <c r="G280" s="911"/>
      <c r="H280" s="906"/>
      <c r="I280" s="906"/>
      <c r="J280" s="906"/>
      <c r="K280" s="692"/>
      <c r="L280" s="846"/>
      <c r="M280" s="843"/>
      <c r="N280" s="843"/>
      <c r="O280" s="843"/>
      <c r="P280" s="692"/>
    </row>
    <row r="281" spans="1:16" s="42" customFormat="1" ht="20.399999999999999">
      <c r="A281" s="900">
        <f>IF(COUNTBLANK(D281)=1,"",COUNTA(D$13:$D281))</f>
        <v>265</v>
      </c>
      <c r="B281" s="575" t="s">
        <v>213</v>
      </c>
      <c r="C281" s="573" t="s">
        <v>1965</v>
      </c>
      <c r="D281" s="575" t="s">
        <v>22</v>
      </c>
      <c r="E281" s="898">
        <v>272</v>
      </c>
      <c r="F281" s="904"/>
      <c r="G281" s="911"/>
      <c r="H281" s="906"/>
      <c r="I281" s="906"/>
      <c r="J281" s="906"/>
      <c r="K281" s="692"/>
      <c r="L281" s="846"/>
      <c r="M281" s="843"/>
      <c r="N281" s="843"/>
      <c r="O281" s="843"/>
      <c r="P281" s="692"/>
    </row>
    <row r="282" spans="1:16" s="42" customFormat="1">
      <c r="A282" s="900">
        <f>IF(COUNTBLANK(D282)=1,"",COUNTA(D$13:$D282))</f>
        <v>266</v>
      </c>
      <c r="B282" s="575" t="s">
        <v>213</v>
      </c>
      <c r="C282" s="573" t="s">
        <v>1966</v>
      </c>
      <c r="D282" s="575" t="s">
        <v>22</v>
      </c>
      <c r="E282" s="898">
        <v>136</v>
      </c>
      <c r="F282" s="500"/>
      <c r="G282" s="495"/>
      <c r="H282" s="496"/>
      <c r="I282" s="496"/>
      <c r="J282" s="496"/>
      <c r="K282" s="841"/>
      <c r="L282" s="321"/>
      <c r="M282" s="496"/>
      <c r="N282" s="496"/>
      <c r="O282" s="496"/>
      <c r="P282" s="841"/>
    </row>
    <row r="283" spans="1:16" s="42" customFormat="1" ht="20.399999999999999">
      <c r="A283" s="900">
        <f>IF(COUNTBLANK(D283)=1,"",COUNTA(D$13:$D283))</f>
        <v>267</v>
      </c>
      <c r="B283" s="575" t="s">
        <v>213</v>
      </c>
      <c r="C283" s="573" t="s">
        <v>1967</v>
      </c>
      <c r="D283" s="575" t="s">
        <v>22</v>
      </c>
      <c r="E283" s="898">
        <v>136</v>
      </c>
      <c r="F283" s="500"/>
      <c r="G283" s="495"/>
      <c r="H283" s="496"/>
      <c r="I283" s="496"/>
      <c r="J283" s="496"/>
      <c r="K283" s="841"/>
      <c r="L283" s="321"/>
      <c r="M283" s="496"/>
      <c r="N283" s="496"/>
      <c r="O283" s="496"/>
      <c r="P283" s="841"/>
    </row>
    <row r="284" spans="1:16" s="42" customFormat="1">
      <c r="A284" s="900">
        <f>IF(COUNTBLANK(D284)=1,"",COUNTA(D$13:$D284))</f>
        <v>268</v>
      </c>
      <c r="B284" s="575" t="s">
        <v>213</v>
      </c>
      <c r="C284" s="573" t="s">
        <v>1897</v>
      </c>
      <c r="D284" s="575" t="s">
        <v>22</v>
      </c>
      <c r="E284" s="898">
        <v>3</v>
      </c>
      <c r="F284" s="500"/>
      <c r="G284" s="495"/>
      <c r="H284" s="496"/>
      <c r="I284" s="496"/>
      <c r="J284" s="496"/>
      <c r="K284" s="841"/>
      <c r="L284" s="321"/>
      <c r="M284" s="496"/>
      <c r="N284" s="496"/>
      <c r="O284" s="496"/>
      <c r="P284" s="841"/>
    </row>
    <row r="285" spans="1:16" s="42" customFormat="1" ht="20.399999999999999">
      <c r="A285" s="900">
        <f>IF(COUNTBLANK(D285)=1,"",COUNTA(D$13:$D285))</f>
        <v>269</v>
      </c>
      <c r="B285" s="575" t="s">
        <v>1924</v>
      </c>
      <c r="C285" s="573" t="s">
        <v>4489</v>
      </c>
      <c r="D285" s="575" t="s">
        <v>850</v>
      </c>
      <c r="E285" s="939">
        <v>32</v>
      </c>
      <c r="F285" s="500"/>
      <c r="G285" s="495"/>
      <c r="H285" s="496"/>
      <c r="I285" s="496"/>
      <c r="J285" s="496"/>
      <c r="K285" s="841"/>
      <c r="L285" s="321"/>
      <c r="M285" s="496"/>
      <c r="N285" s="496"/>
      <c r="O285" s="496"/>
      <c r="P285" s="841"/>
    </row>
    <row r="286" spans="1:16" s="42" customFormat="1">
      <c r="A286" s="900">
        <f>IF(COUNTBLANK(D286)=1,"",COUNTA(D$13:$D286))</f>
        <v>270</v>
      </c>
      <c r="B286" s="575" t="s">
        <v>213</v>
      </c>
      <c r="C286" s="573" t="s">
        <v>4170</v>
      </c>
      <c r="D286" s="575" t="s">
        <v>2</v>
      </c>
      <c r="E286" s="939">
        <v>14</v>
      </c>
      <c r="F286" s="904"/>
      <c r="G286" s="911"/>
      <c r="H286" s="906"/>
      <c r="I286" s="906"/>
      <c r="J286" s="906"/>
      <c r="K286" s="692"/>
      <c r="L286" s="846"/>
      <c r="M286" s="843"/>
      <c r="N286" s="843"/>
      <c r="O286" s="843"/>
      <c r="P286" s="692"/>
    </row>
    <row r="287" spans="1:16" s="42" customFormat="1">
      <c r="A287" s="900">
        <f>IF(COUNTBLANK(D287)=1,"",COUNTA(D$13:$D287))</f>
        <v>271</v>
      </c>
      <c r="B287" s="575" t="s">
        <v>213</v>
      </c>
      <c r="C287" s="573" t="s">
        <v>1968</v>
      </c>
      <c r="D287" s="575" t="s">
        <v>2</v>
      </c>
      <c r="E287" s="939">
        <v>276.10000000000002</v>
      </c>
      <c r="F287" s="904"/>
      <c r="G287" s="911"/>
      <c r="H287" s="906"/>
      <c r="I287" s="906"/>
      <c r="J287" s="906"/>
      <c r="K287" s="692"/>
      <c r="L287" s="846"/>
      <c r="M287" s="843"/>
      <c r="N287" s="843"/>
      <c r="O287" s="843"/>
      <c r="P287" s="692"/>
    </row>
    <row r="288" spans="1:16" s="42" customFormat="1">
      <c r="A288" s="900">
        <f>IF(COUNTBLANK(D288)=1,"",COUNTA(D$13:$D288))</f>
        <v>272</v>
      </c>
      <c r="B288" s="575" t="s">
        <v>213</v>
      </c>
      <c r="C288" s="573" t="s">
        <v>1932</v>
      </c>
      <c r="D288" s="575" t="s">
        <v>2</v>
      </c>
      <c r="E288" s="939">
        <v>50</v>
      </c>
      <c r="F288" s="904"/>
      <c r="G288" s="911"/>
      <c r="H288" s="906"/>
      <c r="I288" s="906"/>
      <c r="J288" s="906"/>
      <c r="K288" s="692"/>
      <c r="L288" s="846"/>
      <c r="M288" s="843"/>
      <c r="N288" s="843"/>
      <c r="O288" s="843"/>
      <c r="P288" s="692"/>
    </row>
    <row r="289" spans="1:16" s="42" customFormat="1" ht="30.6">
      <c r="A289" s="900">
        <f>IF(COUNTBLANK(D289)=1,"",COUNTA(D$13:$D289))</f>
        <v>273</v>
      </c>
      <c r="B289" s="575" t="s">
        <v>1924</v>
      </c>
      <c r="C289" s="573" t="s">
        <v>4490</v>
      </c>
      <c r="D289" s="575" t="s">
        <v>103</v>
      </c>
      <c r="E289" s="898">
        <v>1</v>
      </c>
      <c r="F289" s="904"/>
      <c r="G289" s="911"/>
      <c r="H289" s="906"/>
      <c r="I289" s="906"/>
      <c r="J289" s="906"/>
      <c r="K289" s="692"/>
      <c r="L289" s="846"/>
      <c r="M289" s="843"/>
      <c r="N289" s="843"/>
      <c r="O289" s="843"/>
      <c r="P289" s="692"/>
    </row>
    <row r="290" spans="1:16" s="42" customFormat="1">
      <c r="A290" s="900">
        <f>IF(COUNTBLANK(D290)=1,"",COUNTA(D$13:$D290))</f>
        <v>274</v>
      </c>
      <c r="B290" s="575"/>
      <c r="C290" s="573" t="s">
        <v>1953</v>
      </c>
      <c r="D290" s="575" t="s">
        <v>103</v>
      </c>
      <c r="E290" s="898">
        <v>1</v>
      </c>
      <c r="F290" s="904"/>
      <c r="G290" s="911"/>
      <c r="H290" s="906"/>
      <c r="I290" s="906"/>
      <c r="J290" s="906"/>
      <c r="K290" s="692"/>
      <c r="L290" s="846"/>
      <c r="M290" s="843"/>
      <c r="N290" s="843"/>
      <c r="O290" s="843"/>
      <c r="P290" s="692"/>
    </row>
    <row r="291" spans="1:16" s="42" customFormat="1">
      <c r="A291" s="900">
        <f>IF(COUNTBLANK(D291)=1,"",COUNTA(D$13:$D291))</f>
        <v>275</v>
      </c>
      <c r="B291" s="575"/>
      <c r="C291" s="573" t="s">
        <v>1969</v>
      </c>
      <c r="D291" s="575" t="s">
        <v>103</v>
      </c>
      <c r="E291" s="898">
        <v>1</v>
      </c>
      <c r="F291" s="904"/>
      <c r="G291" s="911"/>
      <c r="H291" s="906"/>
      <c r="I291" s="906"/>
      <c r="J291" s="906"/>
      <c r="K291" s="692"/>
      <c r="L291" s="846"/>
      <c r="M291" s="843"/>
      <c r="N291" s="843"/>
      <c r="O291" s="843"/>
      <c r="P291" s="692"/>
    </row>
    <row r="292" spans="1:16" s="42" customFormat="1" ht="20.399999999999999">
      <c r="A292" s="900">
        <f>IF(COUNTBLANK(D292)=1,"",COUNTA(D$13:$D292))</f>
        <v>276</v>
      </c>
      <c r="B292" s="575"/>
      <c r="C292" s="573" t="s">
        <v>1970</v>
      </c>
      <c r="D292" s="575" t="s">
        <v>103</v>
      </c>
      <c r="E292" s="898">
        <v>1</v>
      </c>
      <c r="F292" s="904"/>
      <c r="G292" s="911"/>
      <c r="H292" s="906"/>
      <c r="I292" s="906"/>
      <c r="J292" s="906"/>
      <c r="K292" s="692"/>
      <c r="L292" s="846"/>
      <c r="M292" s="843"/>
      <c r="N292" s="843"/>
      <c r="O292" s="843"/>
      <c r="P292" s="692"/>
    </row>
    <row r="293" spans="1:16" s="42" customFormat="1">
      <c r="A293" s="900">
        <f>IF(COUNTBLANK(D293)=1,"",COUNTA(D$13:$D293))</f>
        <v>277</v>
      </c>
      <c r="B293" s="575"/>
      <c r="C293" s="573" t="s">
        <v>1971</v>
      </c>
      <c r="D293" s="575" t="s">
        <v>103</v>
      </c>
      <c r="E293" s="898">
        <v>1</v>
      </c>
      <c r="F293" s="904"/>
      <c r="G293" s="911"/>
      <c r="H293" s="906"/>
      <c r="I293" s="906"/>
      <c r="J293" s="906"/>
      <c r="K293" s="692"/>
      <c r="L293" s="846"/>
      <c r="M293" s="843"/>
      <c r="N293" s="843"/>
      <c r="O293" s="843"/>
      <c r="P293" s="692"/>
    </row>
    <row r="294" spans="1:16" s="42" customFormat="1">
      <c r="A294" s="900">
        <f>IF(COUNTBLANK(D294)=1,"",COUNTA(D$13:$D294))</f>
        <v>278</v>
      </c>
      <c r="B294" s="575"/>
      <c r="C294" s="573" t="s">
        <v>1956</v>
      </c>
      <c r="D294" s="575" t="s">
        <v>103</v>
      </c>
      <c r="E294" s="898">
        <v>1</v>
      </c>
      <c r="F294" s="904"/>
      <c r="G294" s="911"/>
      <c r="H294" s="906"/>
      <c r="I294" s="906"/>
      <c r="J294" s="906"/>
      <c r="K294" s="692"/>
      <c r="L294" s="846"/>
      <c r="M294" s="843"/>
      <c r="N294" s="843"/>
      <c r="O294" s="843"/>
      <c r="P294" s="692"/>
    </row>
    <row r="295" spans="1:16" s="42" customFormat="1">
      <c r="A295" s="900">
        <f>IF(COUNTBLANK(D295)=1,"",COUNTA(D$13:$D295))</f>
        <v>279</v>
      </c>
      <c r="B295" s="575"/>
      <c r="C295" s="573" t="s">
        <v>1957</v>
      </c>
      <c r="D295" s="575" t="s">
        <v>103</v>
      </c>
      <c r="E295" s="898">
        <v>1</v>
      </c>
      <c r="F295" s="904"/>
      <c r="G295" s="911"/>
      <c r="H295" s="906"/>
      <c r="I295" s="906"/>
      <c r="J295" s="906"/>
      <c r="K295" s="692"/>
      <c r="L295" s="846"/>
      <c r="M295" s="843"/>
      <c r="N295" s="843"/>
      <c r="O295" s="843"/>
      <c r="P295" s="692"/>
    </row>
    <row r="296" spans="1:16" s="42" customFormat="1">
      <c r="A296" s="900" t="str">
        <f>IF(COUNTBLANK(D296)=1,"",COUNTA(D$13:$D296))</f>
        <v/>
      </c>
      <c r="B296" s="575"/>
      <c r="C296" s="573"/>
      <c r="D296" s="575"/>
      <c r="E296" s="898"/>
      <c r="F296" s="335"/>
      <c r="G296" s="356"/>
      <c r="H296" s="356"/>
      <c r="I296" s="356"/>
      <c r="J296" s="356"/>
      <c r="K296" s="933"/>
      <c r="L296" s="935"/>
      <c r="M296" s="356"/>
      <c r="N296" s="356"/>
      <c r="O296" s="356"/>
      <c r="P296" s="933"/>
    </row>
    <row r="297" spans="1:16" s="34" customFormat="1">
      <c r="A297" s="900" t="str">
        <f>IF(COUNTBLANK(D297)=1,"",COUNTA(D$13:$D297))</f>
        <v/>
      </c>
      <c r="B297" s="899"/>
      <c r="C297" s="873" t="s">
        <v>1972</v>
      </c>
      <c r="D297" s="899"/>
      <c r="E297" s="873"/>
      <c r="F297" s="1518"/>
      <c r="G297" s="1519"/>
      <c r="H297" s="1519"/>
      <c r="I297" s="1519"/>
      <c r="J297" s="1519"/>
      <c r="K297" s="1520"/>
      <c r="L297" s="936"/>
      <c r="M297" s="1519"/>
      <c r="N297" s="1519"/>
      <c r="O297" s="1519"/>
      <c r="P297" s="1520"/>
    </row>
    <row r="298" spans="1:16" s="42" customFormat="1" ht="30.6">
      <c r="A298" s="900">
        <f>IF(COUNTBLANK(D298)=1,"",COUNTA(D$13:$D298))</f>
        <v>280</v>
      </c>
      <c r="B298" s="575" t="s">
        <v>211</v>
      </c>
      <c r="C298" s="573" t="s">
        <v>1973</v>
      </c>
      <c r="D298" s="575" t="s">
        <v>22</v>
      </c>
      <c r="E298" s="898">
        <v>77</v>
      </c>
      <c r="F298" s="904"/>
      <c r="G298" s="911"/>
      <c r="H298" s="906"/>
      <c r="I298" s="906"/>
      <c r="J298" s="906"/>
      <c r="K298" s="692"/>
      <c r="L298" s="846"/>
      <c r="M298" s="843"/>
      <c r="N298" s="843"/>
      <c r="O298" s="843"/>
      <c r="P298" s="692"/>
    </row>
    <row r="299" spans="1:16" s="42" customFormat="1" ht="30.6">
      <c r="A299" s="900">
        <f>IF(COUNTBLANK(D299)=1,"",COUNTA(D$13:$D299))</f>
        <v>281</v>
      </c>
      <c r="B299" s="575" t="s">
        <v>211</v>
      </c>
      <c r="C299" s="573" t="s">
        <v>1973</v>
      </c>
      <c r="D299" s="575" t="s">
        <v>22</v>
      </c>
      <c r="E299" s="898">
        <v>124</v>
      </c>
      <c r="F299" s="904"/>
      <c r="G299" s="911"/>
      <c r="H299" s="906"/>
      <c r="I299" s="906"/>
      <c r="J299" s="906"/>
      <c r="K299" s="692"/>
      <c r="L299" s="846"/>
      <c r="M299" s="843"/>
      <c r="N299" s="843"/>
      <c r="O299" s="843"/>
      <c r="P299" s="692"/>
    </row>
    <row r="300" spans="1:16" s="42" customFormat="1" ht="30.6">
      <c r="A300" s="900">
        <f>IF(COUNTBLANK(D300)=1,"",COUNTA(D$13:$D300))</f>
        <v>282</v>
      </c>
      <c r="B300" s="575" t="s">
        <v>211</v>
      </c>
      <c r="C300" s="573" t="s">
        <v>1974</v>
      </c>
      <c r="D300" s="575" t="s">
        <v>22</v>
      </c>
      <c r="E300" s="898">
        <v>77</v>
      </c>
      <c r="F300" s="904"/>
      <c r="G300" s="911"/>
      <c r="H300" s="906"/>
      <c r="I300" s="906"/>
      <c r="J300" s="906"/>
      <c r="K300" s="692"/>
      <c r="L300" s="846"/>
      <c r="M300" s="843"/>
      <c r="N300" s="843"/>
      <c r="O300" s="843"/>
      <c r="P300" s="692"/>
    </row>
    <row r="301" spans="1:16" s="42" customFormat="1" ht="30.6">
      <c r="A301" s="900">
        <f>IF(COUNTBLANK(D301)=1,"",COUNTA(D$13:$D301))</f>
        <v>283</v>
      </c>
      <c r="B301" s="575" t="s">
        <v>211</v>
      </c>
      <c r="C301" s="573" t="s">
        <v>1975</v>
      </c>
      <c r="D301" s="575" t="s">
        <v>22</v>
      </c>
      <c r="E301" s="898">
        <v>5</v>
      </c>
      <c r="F301" s="904"/>
      <c r="G301" s="911"/>
      <c r="H301" s="906"/>
      <c r="I301" s="906"/>
      <c r="J301" s="906"/>
      <c r="K301" s="692"/>
      <c r="L301" s="846"/>
      <c r="M301" s="843"/>
      <c r="N301" s="843"/>
      <c r="O301" s="843"/>
      <c r="P301" s="692"/>
    </row>
    <row r="302" spans="1:16" s="42" customFormat="1" ht="30.6">
      <c r="A302" s="900">
        <f>IF(COUNTBLANK(D302)=1,"",COUNTA(D$13:$D302))</f>
        <v>284</v>
      </c>
      <c r="B302" s="575" t="s">
        <v>211</v>
      </c>
      <c r="C302" s="573" t="s">
        <v>1975</v>
      </c>
      <c r="D302" s="575" t="s">
        <v>22</v>
      </c>
      <c r="E302" s="898">
        <v>194</v>
      </c>
      <c r="F302" s="904"/>
      <c r="G302" s="911"/>
      <c r="H302" s="906"/>
      <c r="I302" s="906"/>
      <c r="J302" s="906"/>
      <c r="K302" s="692"/>
      <c r="L302" s="846"/>
      <c r="M302" s="843"/>
      <c r="N302" s="843"/>
      <c r="O302" s="843"/>
      <c r="P302" s="692"/>
    </row>
    <row r="303" spans="1:16" s="42" customFormat="1" ht="30.6">
      <c r="A303" s="900">
        <f>IF(COUNTBLANK(D303)=1,"",COUNTA(D$13:$D303))</f>
        <v>285</v>
      </c>
      <c r="B303" s="575" t="s">
        <v>212</v>
      </c>
      <c r="C303" s="573" t="s">
        <v>1976</v>
      </c>
      <c r="D303" s="575" t="s">
        <v>103</v>
      </c>
      <c r="E303" s="898">
        <v>89</v>
      </c>
      <c r="F303" s="904"/>
      <c r="G303" s="911"/>
      <c r="H303" s="906"/>
      <c r="I303" s="906"/>
      <c r="J303" s="906"/>
      <c r="K303" s="692"/>
      <c r="L303" s="846"/>
      <c r="M303" s="843"/>
      <c r="N303" s="843"/>
      <c r="O303" s="843"/>
      <c r="P303" s="692"/>
    </row>
    <row r="304" spans="1:16" s="42" customFormat="1" ht="30.6">
      <c r="A304" s="900">
        <f>IF(COUNTBLANK(D304)=1,"",COUNTA(D$13:$D304))</f>
        <v>286</v>
      </c>
      <c r="B304" s="575" t="s">
        <v>213</v>
      </c>
      <c r="C304" s="573" t="s">
        <v>1977</v>
      </c>
      <c r="D304" s="575" t="s">
        <v>22</v>
      </c>
      <c r="E304" s="898">
        <v>7</v>
      </c>
      <c r="F304" s="904"/>
      <c r="G304" s="911"/>
      <c r="H304" s="906"/>
      <c r="I304" s="906"/>
      <c r="J304" s="906"/>
      <c r="K304" s="692"/>
      <c r="L304" s="846"/>
      <c r="M304" s="843"/>
      <c r="N304" s="843"/>
      <c r="O304" s="843"/>
      <c r="P304" s="692"/>
    </row>
    <row r="305" spans="1:16" s="42" customFormat="1" ht="30.6">
      <c r="A305" s="900">
        <f>IF(COUNTBLANK(D305)=1,"",COUNTA(D$13:$D305))</f>
        <v>287</v>
      </c>
      <c r="B305" s="575" t="s">
        <v>213</v>
      </c>
      <c r="C305" s="573" t="s">
        <v>1978</v>
      </c>
      <c r="D305" s="575" t="s">
        <v>22</v>
      </c>
      <c r="E305" s="898">
        <v>2</v>
      </c>
      <c r="F305" s="904"/>
      <c r="G305" s="911"/>
      <c r="H305" s="906"/>
      <c r="I305" s="906"/>
      <c r="J305" s="906"/>
      <c r="K305" s="692"/>
      <c r="L305" s="846"/>
      <c r="M305" s="843"/>
      <c r="N305" s="843"/>
      <c r="O305" s="843"/>
      <c r="P305" s="692"/>
    </row>
    <row r="306" spans="1:16" s="42" customFormat="1" ht="40.799999999999997">
      <c r="A306" s="900">
        <f>IF(COUNTBLANK(D306)=1,"",COUNTA(D$13:$D306))</f>
        <v>288</v>
      </c>
      <c r="B306" s="575" t="s">
        <v>211</v>
      </c>
      <c r="C306" s="573" t="s">
        <v>1963</v>
      </c>
      <c r="D306" s="575" t="s">
        <v>22</v>
      </c>
      <c r="E306" s="898">
        <v>2</v>
      </c>
      <c r="F306" s="904"/>
      <c r="G306" s="911"/>
      <c r="H306" s="906"/>
      <c r="I306" s="906"/>
      <c r="J306" s="906"/>
      <c r="K306" s="692"/>
      <c r="L306" s="846"/>
      <c r="M306" s="843"/>
      <c r="N306" s="843"/>
      <c r="O306" s="843"/>
      <c r="P306" s="692"/>
    </row>
    <row r="307" spans="1:16" s="42" customFormat="1" ht="30.6">
      <c r="A307" s="900">
        <f>IF(COUNTBLANK(D307)=1,"",COUNTA(D$13:$D307))</f>
        <v>289</v>
      </c>
      <c r="B307" s="575" t="s">
        <v>212</v>
      </c>
      <c r="C307" s="573" t="s">
        <v>1979</v>
      </c>
      <c r="D307" s="575" t="s">
        <v>22</v>
      </c>
      <c r="E307" s="898">
        <v>5</v>
      </c>
      <c r="F307" s="904"/>
      <c r="G307" s="911"/>
      <c r="H307" s="906"/>
      <c r="I307" s="906"/>
      <c r="J307" s="906"/>
      <c r="K307" s="692"/>
      <c r="L307" s="846"/>
      <c r="M307" s="843"/>
      <c r="N307" s="843"/>
      <c r="O307" s="843"/>
      <c r="P307" s="692"/>
    </row>
    <row r="308" spans="1:16" s="42" customFormat="1">
      <c r="A308" s="900">
        <f>IF(COUNTBLANK(D308)=1,"",COUNTA(D$13:$D308))</f>
        <v>290</v>
      </c>
      <c r="B308" s="575" t="s">
        <v>211</v>
      </c>
      <c r="C308" s="573" t="s">
        <v>1794</v>
      </c>
      <c r="D308" s="575" t="s">
        <v>22</v>
      </c>
      <c r="E308" s="898">
        <v>355</v>
      </c>
      <c r="F308" s="904"/>
      <c r="G308" s="911"/>
      <c r="H308" s="906"/>
      <c r="I308" s="906"/>
      <c r="J308" s="906"/>
      <c r="K308" s="692"/>
      <c r="L308" s="846"/>
      <c r="M308" s="843"/>
      <c r="N308" s="843"/>
      <c r="O308" s="843"/>
      <c r="P308" s="692"/>
    </row>
    <row r="309" spans="1:16" s="42" customFormat="1">
      <c r="A309" s="900">
        <f>IF(COUNTBLANK(D309)=1,"",COUNTA(D$13:$D309))</f>
        <v>291</v>
      </c>
      <c r="B309" s="575" t="s">
        <v>211</v>
      </c>
      <c r="C309" s="573" t="s">
        <v>1795</v>
      </c>
      <c r="D309" s="575" t="s">
        <v>22</v>
      </c>
      <c r="E309" s="898">
        <v>81</v>
      </c>
      <c r="F309" s="904"/>
      <c r="G309" s="911"/>
      <c r="H309" s="906"/>
      <c r="I309" s="906"/>
      <c r="J309" s="906"/>
      <c r="K309" s="692"/>
      <c r="L309" s="846"/>
      <c r="M309" s="843"/>
      <c r="N309" s="843"/>
      <c r="O309" s="843"/>
      <c r="P309" s="692"/>
    </row>
    <row r="310" spans="1:16" s="42" customFormat="1" ht="20.399999999999999">
      <c r="A310" s="900">
        <f>IF(COUNTBLANK(D310)=1,"",COUNTA(D$13:$D310))</f>
        <v>292</v>
      </c>
      <c r="B310" s="575" t="s">
        <v>1980</v>
      </c>
      <c r="C310" s="573" t="s">
        <v>1981</v>
      </c>
      <c r="D310" s="575" t="s">
        <v>22</v>
      </c>
      <c r="E310" s="898">
        <v>8</v>
      </c>
      <c r="F310" s="904"/>
      <c r="G310" s="911"/>
      <c r="H310" s="906"/>
      <c r="I310" s="906"/>
      <c r="J310" s="906"/>
      <c r="K310" s="692"/>
      <c r="L310" s="846"/>
      <c r="M310" s="843"/>
      <c r="N310" s="843"/>
      <c r="O310" s="843"/>
      <c r="P310" s="692"/>
    </row>
    <row r="311" spans="1:16" s="42" customFormat="1" ht="20.399999999999999">
      <c r="A311" s="900">
        <f>IF(COUNTBLANK(D311)=1,"",COUNTA(D$13:$D311))</f>
        <v>293</v>
      </c>
      <c r="B311" s="575" t="s">
        <v>1980</v>
      </c>
      <c r="C311" s="573" t="s">
        <v>1982</v>
      </c>
      <c r="D311" s="575" t="s">
        <v>22</v>
      </c>
      <c r="E311" s="898">
        <v>40</v>
      </c>
      <c r="F311" s="904"/>
      <c r="G311" s="911"/>
      <c r="H311" s="906"/>
      <c r="I311" s="906"/>
      <c r="J311" s="906"/>
      <c r="K311" s="692"/>
      <c r="L311" s="846"/>
      <c r="M311" s="843"/>
      <c r="N311" s="843"/>
      <c r="O311" s="843"/>
      <c r="P311" s="692"/>
    </row>
    <row r="312" spans="1:16" s="42" customFormat="1" ht="20.399999999999999">
      <c r="A312" s="900">
        <f>IF(COUNTBLANK(D312)=1,"",COUNTA(D$13:$D312))</f>
        <v>294</v>
      </c>
      <c r="B312" s="575" t="s">
        <v>211</v>
      </c>
      <c r="C312" s="573" t="s">
        <v>1983</v>
      </c>
      <c r="D312" s="575" t="s">
        <v>103</v>
      </c>
      <c r="E312" s="898">
        <v>72</v>
      </c>
      <c r="F312" s="904"/>
      <c r="G312" s="911"/>
      <c r="H312" s="906"/>
      <c r="I312" s="906"/>
      <c r="J312" s="906"/>
      <c r="K312" s="692"/>
      <c r="L312" s="846"/>
      <c r="M312" s="843"/>
      <c r="N312" s="843"/>
      <c r="O312" s="843"/>
      <c r="P312" s="692"/>
    </row>
    <row r="313" spans="1:16" s="42" customFormat="1" ht="20.399999999999999">
      <c r="A313" s="900">
        <f>IF(COUNTBLANK(D313)=1,"",COUNTA(D$13:$D313))</f>
        <v>295</v>
      </c>
      <c r="B313" s="575" t="s">
        <v>211</v>
      </c>
      <c r="C313" s="573" t="s">
        <v>1984</v>
      </c>
      <c r="D313" s="575" t="s">
        <v>103</v>
      </c>
      <c r="E313" s="898">
        <v>82</v>
      </c>
      <c r="F313" s="904"/>
      <c r="G313" s="911"/>
      <c r="H313" s="906"/>
      <c r="I313" s="906"/>
      <c r="J313" s="906"/>
      <c r="K313" s="692"/>
      <c r="L313" s="846"/>
      <c r="M313" s="843"/>
      <c r="N313" s="843"/>
      <c r="O313" s="843"/>
      <c r="P313" s="692"/>
    </row>
    <row r="314" spans="1:16" s="42" customFormat="1" ht="20.399999999999999">
      <c r="A314" s="900">
        <f>IF(COUNTBLANK(D314)=1,"",COUNTA(D$13:$D314))</f>
        <v>296</v>
      </c>
      <c r="B314" s="575" t="s">
        <v>213</v>
      </c>
      <c r="C314" s="573" t="s">
        <v>1810</v>
      </c>
      <c r="D314" s="575" t="s">
        <v>22</v>
      </c>
      <c r="E314" s="898">
        <v>215</v>
      </c>
      <c r="F314" s="904"/>
      <c r="G314" s="911"/>
      <c r="H314" s="906"/>
      <c r="I314" s="906"/>
      <c r="J314" s="906"/>
      <c r="K314" s="692"/>
      <c r="L314" s="846"/>
      <c r="M314" s="843"/>
      <c r="N314" s="843"/>
      <c r="O314" s="843"/>
      <c r="P314" s="692"/>
    </row>
    <row r="315" spans="1:16" s="42" customFormat="1" ht="20.399999999999999">
      <c r="A315" s="900">
        <f>IF(COUNTBLANK(D315)=1,"",COUNTA(D$13:$D315))</f>
        <v>297</v>
      </c>
      <c r="B315" s="575" t="s">
        <v>213</v>
      </c>
      <c r="C315" s="573" t="s">
        <v>1811</v>
      </c>
      <c r="D315" s="575" t="s">
        <v>22</v>
      </c>
      <c r="E315" s="898">
        <v>134</v>
      </c>
      <c r="F315" s="904"/>
      <c r="G315" s="911"/>
      <c r="H315" s="906"/>
      <c r="I315" s="906"/>
      <c r="J315" s="906"/>
      <c r="K315" s="692"/>
      <c r="L315" s="846"/>
      <c r="M315" s="843"/>
      <c r="N315" s="843"/>
      <c r="O315" s="843"/>
      <c r="P315" s="692"/>
    </row>
    <row r="316" spans="1:16" s="42" customFormat="1" ht="20.399999999999999">
      <c r="A316" s="900">
        <f>IF(COUNTBLANK(D316)=1,"",COUNTA(D$13:$D316))</f>
        <v>298</v>
      </c>
      <c r="B316" s="575" t="s">
        <v>213</v>
      </c>
      <c r="C316" s="573" t="s">
        <v>1985</v>
      </c>
      <c r="D316" s="575" t="s">
        <v>22</v>
      </c>
      <c r="E316" s="898">
        <v>118</v>
      </c>
      <c r="F316" s="904"/>
      <c r="G316" s="911"/>
      <c r="H316" s="906"/>
      <c r="I316" s="906"/>
      <c r="J316" s="906"/>
      <c r="K316" s="692"/>
      <c r="L316" s="846"/>
      <c r="M316" s="843"/>
      <c r="N316" s="843"/>
      <c r="O316" s="843"/>
      <c r="P316" s="692"/>
    </row>
    <row r="317" spans="1:16" s="42" customFormat="1" ht="20.399999999999999">
      <c r="A317" s="900">
        <f>IF(COUNTBLANK(D317)=1,"",COUNTA(D$13:$D317))</f>
        <v>299</v>
      </c>
      <c r="B317" s="575" t="s">
        <v>213</v>
      </c>
      <c r="C317" s="573" t="s">
        <v>1814</v>
      </c>
      <c r="D317" s="575" t="s">
        <v>22</v>
      </c>
      <c r="E317" s="898">
        <v>183</v>
      </c>
      <c r="F317" s="904"/>
      <c r="G317" s="911"/>
      <c r="H317" s="906"/>
      <c r="I317" s="906"/>
      <c r="J317" s="906"/>
      <c r="K317" s="692"/>
      <c r="L317" s="846"/>
      <c r="M317" s="843"/>
      <c r="N317" s="843"/>
      <c r="O317" s="843"/>
      <c r="P317" s="692"/>
    </row>
    <row r="318" spans="1:16" s="42" customFormat="1" ht="20.399999999999999">
      <c r="A318" s="900">
        <f>IF(COUNTBLANK(D318)=1,"",COUNTA(D$13:$D318))</f>
        <v>300</v>
      </c>
      <c r="B318" s="575" t="s">
        <v>213</v>
      </c>
      <c r="C318" s="573" t="s">
        <v>1986</v>
      </c>
      <c r="D318" s="575" t="s">
        <v>22</v>
      </c>
      <c r="E318" s="898">
        <v>210</v>
      </c>
      <c r="F318" s="904"/>
      <c r="G318" s="911"/>
      <c r="H318" s="906"/>
      <c r="I318" s="906"/>
      <c r="J318" s="906"/>
      <c r="K318" s="692"/>
      <c r="L318" s="846"/>
      <c r="M318" s="843"/>
      <c r="N318" s="843"/>
      <c r="O318" s="843"/>
      <c r="P318" s="692"/>
    </row>
    <row r="319" spans="1:16" s="42" customFormat="1" ht="20.399999999999999">
      <c r="A319" s="900">
        <f>IF(COUNTBLANK(D319)=1,"",COUNTA(D$13:$D319))</f>
        <v>301</v>
      </c>
      <c r="B319" s="575" t="s">
        <v>213</v>
      </c>
      <c r="C319" s="573" t="s">
        <v>1815</v>
      </c>
      <c r="D319" s="575" t="s">
        <v>22</v>
      </c>
      <c r="E319" s="898">
        <v>135</v>
      </c>
      <c r="F319" s="904"/>
      <c r="G319" s="911"/>
      <c r="H319" s="906"/>
      <c r="I319" s="906"/>
      <c r="J319" s="906"/>
      <c r="K319" s="692"/>
      <c r="L319" s="846"/>
      <c r="M319" s="843"/>
      <c r="N319" s="843"/>
      <c r="O319" s="843"/>
      <c r="P319" s="692"/>
    </row>
    <row r="320" spans="1:16" s="42" customFormat="1">
      <c r="A320" s="900">
        <f>IF(COUNTBLANK(D320)=1,"",COUNTA(D$13:$D320))</f>
        <v>302</v>
      </c>
      <c r="B320" s="575" t="s">
        <v>213</v>
      </c>
      <c r="C320" s="573" t="s">
        <v>1987</v>
      </c>
      <c r="D320" s="575" t="s">
        <v>22</v>
      </c>
      <c r="E320" s="898">
        <v>7</v>
      </c>
      <c r="F320" s="904"/>
      <c r="G320" s="911"/>
      <c r="H320" s="906"/>
      <c r="I320" s="906"/>
      <c r="J320" s="906"/>
      <c r="K320" s="692"/>
      <c r="L320" s="846"/>
      <c r="M320" s="843"/>
      <c r="N320" s="843"/>
      <c r="O320" s="843"/>
      <c r="P320" s="692"/>
    </row>
    <row r="321" spans="1:16" s="42" customFormat="1">
      <c r="A321" s="900">
        <f>IF(COUNTBLANK(D321)=1,"",COUNTA(D$13:$D321))</f>
        <v>303</v>
      </c>
      <c r="B321" s="575" t="s">
        <v>213</v>
      </c>
      <c r="C321" s="573" t="s">
        <v>1988</v>
      </c>
      <c r="D321" s="575" t="s">
        <v>22</v>
      </c>
      <c r="E321" s="898">
        <v>2</v>
      </c>
      <c r="F321" s="904"/>
      <c r="G321" s="911"/>
      <c r="H321" s="906"/>
      <c r="I321" s="906"/>
      <c r="J321" s="906"/>
      <c r="K321" s="692"/>
      <c r="L321" s="846"/>
      <c r="M321" s="843"/>
      <c r="N321" s="843"/>
      <c r="O321" s="843"/>
      <c r="P321" s="692"/>
    </row>
    <row r="322" spans="1:16" s="42" customFormat="1">
      <c r="A322" s="900">
        <f>IF(COUNTBLANK(D322)=1,"",COUNTA(D$13:$D322))</f>
        <v>304</v>
      </c>
      <c r="B322" s="575" t="s">
        <v>1816</v>
      </c>
      <c r="C322" s="573" t="s">
        <v>1819</v>
      </c>
      <c r="D322" s="575" t="s">
        <v>22</v>
      </c>
      <c r="E322" s="898">
        <v>254</v>
      </c>
      <c r="F322" s="904"/>
      <c r="G322" s="911"/>
      <c r="H322" s="906"/>
      <c r="I322" s="906"/>
      <c r="J322" s="906"/>
      <c r="K322" s="692"/>
      <c r="L322" s="846"/>
      <c r="M322" s="843"/>
      <c r="N322" s="843"/>
      <c r="O322" s="843"/>
      <c r="P322" s="692"/>
    </row>
    <row r="323" spans="1:16" s="42" customFormat="1">
      <c r="A323" s="900">
        <f>IF(COUNTBLANK(D323)=1,"",COUNTA(D$13:$D323))</f>
        <v>305</v>
      </c>
      <c r="B323" s="575" t="s">
        <v>1816</v>
      </c>
      <c r="C323" s="573" t="s">
        <v>1820</v>
      </c>
      <c r="D323" s="575" t="s">
        <v>22</v>
      </c>
      <c r="E323" s="898">
        <v>386</v>
      </c>
      <c r="F323" s="904"/>
      <c r="G323" s="911"/>
      <c r="H323" s="906"/>
      <c r="I323" s="906"/>
      <c r="J323" s="906"/>
      <c r="K323" s="692"/>
      <c r="L323" s="846"/>
      <c r="M323" s="843"/>
      <c r="N323" s="843"/>
      <c r="O323" s="843"/>
      <c r="P323" s="692"/>
    </row>
    <row r="324" spans="1:16" s="42" customFormat="1">
      <c r="A324" s="900">
        <f>IF(COUNTBLANK(D324)=1,"",COUNTA(D$13:$D324))</f>
        <v>306</v>
      </c>
      <c r="B324" s="575" t="s">
        <v>1816</v>
      </c>
      <c r="C324" s="573" t="s">
        <v>1821</v>
      </c>
      <c r="D324" s="575" t="s">
        <v>22</v>
      </c>
      <c r="E324" s="898">
        <v>290</v>
      </c>
      <c r="F324" s="904"/>
      <c r="G324" s="911"/>
      <c r="H324" s="906"/>
      <c r="I324" s="906"/>
      <c r="J324" s="906"/>
      <c r="K324" s="692"/>
      <c r="L324" s="846"/>
      <c r="M324" s="843"/>
      <c r="N324" s="843"/>
      <c r="O324" s="843"/>
      <c r="P324" s="692"/>
    </row>
    <row r="325" spans="1:16" s="42" customFormat="1">
      <c r="A325" s="900">
        <f>IF(COUNTBLANK(D325)=1,"",COUNTA(D$13:$D325))</f>
        <v>307</v>
      </c>
      <c r="B325" s="575" t="s">
        <v>213</v>
      </c>
      <c r="C325" s="573" t="s">
        <v>1989</v>
      </c>
      <c r="D325" s="575" t="s">
        <v>22</v>
      </c>
      <c r="E325" s="898">
        <v>8</v>
      </c>
      <c r="F325" s="904"/>
      <c r="G325" s="911"/>
      <c r="H325" s="906"/>
      <c r="I325" s="906"/>
      <c r="J325" s="906"/>
      <c r="K325" s="692"/>
      <c r="L325" s="846"/>
      <c r="M325" s="843"/>
      <c r="N325" s="843"/>
      <c r="O325" s="843"/>
      <c r="P325" s="692"/>
    </row>
    <row r="326" spans="1:16" s="42" customFormat="1">
      <c r="A326" s="900">
        <f>IF(COUNTBLANK(D326)=1,"",COUNTA(D$13:$D326))</f>
        <v>308</v>
      </c>
      <c r="B326" s="575" t="s">
        <v>213</v>
      </c>
      <c r="C326" s="573" t="s">
        <v>1838</v>
      </c>
      <c r="D326" s="575" t="s">
        <v>22</v>
      </c>
      <c r="E326" s="898">
        <v>21</v>
      </c>
      <c r="F326" s="904"/>
      <c r="G326" s="911"/>
      <c r="H326" s="906"/>
      <c r="I326" s="906"/>
      <c r="J326" s="906"/>
      <c r="K326" s="692"/>
      <c r="L326" s="846"/>
      <c r="M326" s="843"/>
      <c r="N326" s="843"/>
      <c r="O326" s="843"/>
      <c r="P326" s="692"/>
    </row>
    <row r="327" spans="1:16" s="42" customFormat="1">
      <c r="A327" s="900">
        <f>IF(COUNTBLANK(D327)=1,"",COUNTA(D$13:$D327))</f>
        <v>309</v>
      </c>
      <c r="B327" s="575" t="s">
        <v>213</v>
      </c>
      <c r="C327" s="573" t="s">
        <v>3803</v>
      </c>
      <c r="D327" s="575" t="s">
        <v>22</v>
      </c>
      <c r="E327" s="898">
        <v>1</v>
      </c>
      <c r="F327" s="904"/>
      <c r="G327" s="911"/>
      <c r="H327" s="906"/>
      <c r="I327" s="906"/>
      <c r="J327" s="906"/>
      <c r="K327" s="692"/>
      <c r="L327" s="846"/>
      <c r="M327" s="843"/>
      <c r="N327" s="843"/>
      <c r="O327" s="843"/>
      <c r="P327" s="692"/>
    </row>
    <row r="328" spans="1:16" s="42" customFormat="1">
      <c r="A328" s="900">
        <f>IF(COUNTBLANK(D328)=1,"",COUNTA(D$13:$D328))</f>
        <v>310</v>
      </c>
      <c r="B328" s="575" t="s">
        <v>213</v>
      </c>
      <c r="C328" s="573" t="s">
        <v>1990</v>
      </c>
      <c r="D328" s="575" t="s">
        <v>22</v>
      </c>
      <c r="E328" s="898">
        <v>19</v>
      </c>
      <c r="F328" s="904"/>
      <c r="G328" s="911"/>
      <c r="H328" s="906"/>
      <c r="I328" s="906"/>
      <c r="J328" s="906"/>
      <c r="K328" s="692"/>
      <c r="L328" s="846"/>
      <c r="M328" s="843"/>
      <c r="N328" s="843"/>
      <c r="O328" s="843"/>
      <c r="P328" s="692"/>
    </row>
    <row r="329" spans="1:16" s="42" customFormat="1">
      <c r="A329" s="900">
        <f>IF(COUNTBLANK(D329)=1,"",COUNTA(D$13:$D329))</f>
        <v>311</v>
      </c>
      <c r="B329" s="575" t="s">
        <v>213</v>
      </c>
      <c r="C329" s="573" t="s">
        <v>1991</v>
      </c>
      <c r="D329" s="575" t="s">
        <v>22</v>
      </c>
      <c r="E329" s="898">
        <v>13</v>
      </c>
      <c r="F329" s="904"/>
      <c r="G329" s="911"/>
      <c r="H329" s="906"/>
      <c r="I329" s="906"/>
      <c r="J329" s="906"/>
      <c r="K329" s="692"/>
      <c r="L329" s="846"/>
      <c r="M329" s="843"/>
      <c r="N329" s="843"/>
      <c r="O329" s="843"/>
      <c r="P329" s="692"/>
    </row>
    <row r="330" spans="1:16" s="42" customFormat="1">
      <c r="A330" s="900">
        <f>IF(COUNTBLANK(D330)=1,"",COUNTA(D$13:$D330))</f>
        <v>312</v>
      </c>
      <c r="B330" s="575" t="s">
        <v>213</v>
      </c>
      <c r="C330" s="573" t="s">
        <v>1842</v>
      </c>
      <c r="D330" s="575" t="s">
        <v>22</v>
      </c>
      <c r="E330" s="898">
        <v>137</v>
      </c>
      <c r="F330" s="904"/>
      <c r="G330" s="911"/>
      <c r="H330" s="906"/>
      <c r="I330" s="906"/>
      <c r="J330" s="906"/>
      <c r="K330" s="692"/>
      <c r="L330" s="846"/>
      <c r="M330" s="843"/>
      <c r="N330" s="843"/>
      <c r="O330" s="843"/>
      <c r="P330" s="692"/>
    </row>
    <row r="331" spans="1:16" s="42" customFormat="1">
      <c r="A331" s="900">
        <f>IF(COUNTBLANK(D331)=1,"",COUNTA(D$13:$D331))</f>
        <v>313</v>
      </c>
      <c r="B331" s="575" t="s">
        <v>213</v>
      </c>
      <c r="C331" s="573" t="s">
        <v>1844</v>
      </c>
      <c r="D331" s="575" t="s">
        <v>22</v>
      </c>
      <c r="E331" s="898">
        <v>535</v>
      </c>
      <c r="F331" s="904"/>
      <c r="G331" s="911"/>
      <c r="H331" s="906"/>
      <c r="I331" s="906"/>
      <c r="J331" s="906"/>
      <c r="K331" s="692"/>
      <c r="L331" s="846"/>
      <c r="M331" s="843"/>
      <c r="N331" s="843"/>
      <c r="O331" s="843"/>
      <c r="P331" s="692"/>
    </row>
    <row r="332" spans="1:16" s="42" customFormat="1">
      <c r="A332" s="900">
        <f>IF(COUNTBLANK(D332)=1,"",COUNTA(D$13:$D332))</f>
        <v>314</v>
      </c>
      <c r="B332" s="575" t="s">
        <v>213</v>
      </c>
      <c r="C332" s="573" t="s">
        <v>1992</v>
      </c>
      <c r="D332" s="575" t="s">
        <v>22</v>
      </c>
      <c r="E332" s="898">
        <v>13</v>
      </c>
      <c r="F332" s="904"/>
      <c r="G332" s="911"/>
      <c r="H332" s="906"/>
      <c r="I332" s="906"/>
      <c r="J332" s="906"/>
      <c r="K332" s="692"/>
      <c r="L332" s="846"/>
      <c r="M332" s="843"/>
      <c r="N332" s="843"/>
      <c r="O332" s="843"/>
      <c r="P332" s="692"/>
    </row>
    <row r="333" spans="1:16" s="42" customFormat="1">
      <c r="A333" s="900">
        <f>IF(COUNTBLANK(D333)=1,"",COUNTA(D$13:$D333))</f>
        <v>315</v>
      </c>
      <c r="B333" s="575" t="s">
        <v>213</v>
      </c>
      <c r="C333" s="573" t="s">
        <v>1846</v>
      </c>
      <c r="D333" s="575" t="s">
        <v>22</v>
      </c>
      <c r="E333" s="898">
        <v>34</v>
      </c>
      <c r="F333" s="904"/>
      <c r="G333" s="911"/>
      <c r="H333" s="906"/>
      <c r="I333" s="906"/>
      <c r="J333" s="906"/>
      <c r="K333" s="692"/>
      <c r="L333" s="846"/>
      <c r="M333" s="843"/>
      <c r="N333" s="843"/>
      <c r="O333" s="843"/>
      <c r="P333" s="692"/>
    </row>
    <row r="334" spans="1:16" s="42" customFormat="1">
      <c r="A334" s="900">
        <f>IF(COUNTBLANK(D334)=1,"",COUNTA(D$13:$D334))</f>
        <v>316</v>
      </c>
      <c r="B334" s="575" t="s">
        <v>213</v>
      </c>
      <c r="C334" s="573" t="s">
        <v>1993</v>
      </c>
      <c r="D334" s="575" t="s">
        <v>22</v>
      </c>
      <c r="E334" s="898">
        <v>56</v>
      </c>
      <c r="F334" s="904"/>
      <c r="G334" s="911"/>
      <c r="H334" s="906"/>
      <c r="I334" s="906"/>
      <c r="J334" s="906"/>
      <c r="K334" s="692"/>
      <c r="L334" s="846"/>
      <c r="M334" s="843"/>
      <c r="N334" s="843"/>
      <c r="O334" s="843"/>
      <c r="P334" s="692"/>
    </row>
    <row r="335" spans="1:16" s="42" customFormat="1">
      <c r="A335" s="900">
        <f>IF(COUNTBLANK(D335)=1,"",COUNTA(D$13:$D335))</f>
        <v>317</v>
      </c>
      <c r="B335" s="575" t="s">
        <v>213</v>
      </c>
      <c r="C335" s="573" t="s">
        <v>1847</v>
      </c>
      <c r="D335" s="575" t="s">
        <v>22</v>
      </c>
      <c r="E335" s="898">
        <v>214</v>
      </c>
      <c r="F335" s="904"/>
      <c r="G335" s="911"/>
      <c r="H335" s="906"/>
      <c r="I335" s="906"/>
      <c r="J335" s="906"/>
      <c r="K335" s="692"/>
      <c r="L335" s="846"/>
      <c r="M335" s="843"/>
      <c r="N335" s="843"/>
      <c r="O335" s="843"/>
      <c r="P335" s="692"/>
    </row>
    <row r="336" spans="1:16" s="42" customFormat="1">
      <c r="A336" s="900">
        <f>IF(COUNTBLANK(D336)=1,"",COUNTA(D$13:$D336))</f>
        <v>318</v>
      </c>
      <c r="B336" s="575" t="s">
        <v>213</v>
      </c>
      <c r="C336" s="573" t="s">
        <v>1848</v>
      </c>
      <c r="D336" s="575" t="s">
        <v>22</v>
      </c>
      <c r="E336" s="898">
        <v>362</v>
      </c>
      <c r="F336" s="904"/>
      <c r="G336" s="911"/>
      <c r="H336" s="906"/>
      <c r="I336" s="906"/>
      <c r="J336" s="906"/>
      <c r="K336" s="692"/>
      <c r="L336" s="846"/>
      <c r="M336" s="843"/>
      <c r="N336" s="843"/>
      <c r="O336" s="843"/>
      <c r="P336" s="692"/>
    </row>
    <row r="337" spans="1:16" s="42" customFormat="1">
      <c r="A337" s="900">
        <f>IF(COUNTBLANK(D337)=1,"",COUNTA(D$13:$D337))</f>
        <v>319</v>
      </c>
      <c r="B337" s="575" t="s">
        <v>213</v>
      </c>
      <c r="C337" s="573" t="s">
        <v>1994</v>
      </c>
      <c r="D337" s="575" t="s">
        <v>22</v>
      </c>
      <c r="E337" s="898">
        <v>40</v>
      </c>
      <c r="F337" s="904"/>
      <c r="G337" s="911"/>
      <c r="H337" s="906"/>
      <c r="I337" s="906"/>
      <c r="J337" s="906"/>
      <c r="K337" s="692"/>
      <c r="L337" s="846"/>
      <c r="M337" s="843"/>
      <c r="N337" s="843"/>
      <c r="O337" s="843"/>
      <c r="P337" s="692"/>
    </row>
    <row r="338" spans="1:16" s="42" customFormat="1">
      <c r="A338" s="900">
        <f>IF(COUNTBLANK(D338)=1,"",COUNTA(D$13:$D338))</f>
        <v>320</v>
      </c>
      <c r="B338" s="575" t="s">
        <v>213</v>
      </c>
      <c r="C338" s="573" t="s">
        <v>1995</v>
      </c>
      <c r="D338" s="575" t="s">
        <v>22</v>
      </c>
      <c r="E338" s="898">
        <v>3</v>
      </c>
      <c r="F338" s="904"/>
      <c r="G338" s="911"/>
      <c r="H338" s="906"/>
      <c r="I338" s="906"/>
      <c r="J338" s="906"/>
      <c r="K338" s="692"/>
      <c r="L338" s="846"/>
      <c r="M338" s="843"/>
      <c r="N338" s="843"/>
      <c r="O338" s="843"/>
      <c r="P338" s="692"/>
    </row>
    <row r="339" spans="1:16" s="42" customFormat="1">
      <c r="A339" s="900">
        <f>IF(COUNTBLANK(D339)=1,"",COUNTA(D$13:$D339))</f>
        <v>321</v>
      </c>
      <c r="B339" s="575" t="s">
        <v>213</v>
      </c>
      <c r="C339" s="573" t="s">
        <v>1996</v>
      </c>
      <c r="D339" s="575" t="s">
        <v>22</v>
      </c>
      <c r="E339" s="898">
        <v>10</v>
      </c>
      <c r="F339" s="904"/>
      <c r="G339" s="911"/>
      <c r="H339" s="906"/>
      <c r="I339" s="906"/>
      <c r="J339" s="906"/>
      <c r="K339" s="692"/>
      <c r="L339" s="846"/>
      <c r="M339" s="843"/>
      <c r="N339" s="843"/>
      <c r="O339" s="843"/>
      <c r="P339" s="692"/>
    </row>
    <row r="340" spans="1:16" s="42" customFormat="1">
      <c r="A340" s="900">
        <f>IF(COUNTBLANK(D340)=1,"",COUNTA(D$13:$D340))</f>
        <v>322</v>
      </c>
      <c r="B340" s="575" t="s">
        <v>213</v>
      </c>
      <c r="C340" s="573" t="s">
        <v>1997</v>
      </c>
      <c r="D340" s="575" t="s">
        <v>22</v>
      </c>
      <c r="E340" s="898">
        <v>19</v>
      </c>
      <c r="F340" s="904"/>
      <c r="G340" s="911"/>
      <c r="H340" s="906"/>
      <c r="I340" s="906"/>
      <c r="J340" s="906"/>
      <c r="K340" s="692"/>
      <c r="L340" s="846"/>
      <c r="M340" s="843"/>
      <c r="N340" s="843"/>
      <c r="O340" s="843"/>
      <c r="P340" s="692"/>
    </row>
    <row r="341" spans="1:16" s="42" customFormat="1">
      <c r="A341" s="900">
        <f>IF(COUNTBLANK(D341)=1,"",COUNTA(D$13:$D341))</f>
        <v>323</v>
      </c>
      <c r="B341" s="575" t="s">
        <v>213</v>
      </c>
      <c r="C341" s="573" t="s">
        <v>1998</v>
      </c>
      <c r="D341" s="575" t="s">
        <v>22</v>
      </c>
      <c r="E341" s="898">
        <v>70</v>
      </c>
      <c r="F341" s="904"/>
      <c r="G341" s="911"/>
      <c r="H341" s="906"/>
      <c r="I341" s="906"/>
      <c r="J341" s="906"/>
      <c r="K341" s="692"/>
      <c r="L341" s="846"/>
      <c r="M341" s="843"/>
      <c r="N341" s="843"/>
      <c r="O341" s="843"/>
      <c r="P341" s="692"/>
    </row>
    <row r="342" spans="1:16" s="42" customFormat="1">
      <c r="A342" s="900">
        <f>IF(COUNTBLANK(D342)=1,"",COUNTA(D$13:$D342))</f>
        <v>324</v>
      </c>
      <c r="B342" s="575" t="s">
        <v>213</v>
      </c>
      <c r="C342" s="573" t="s">
        <v>1999</v>
      </c>
      <c r="D342" s="575" t="s">
        <v>22</v>
      </c>
      <c r="E342" s="898">
        <v>1</v>
      </c>
      <c r="F342" s="904"/>
      <c r="G342" s="911"/>
      <c r="H342" s="906"/>
      <c r="I342" s="906"/>
      <c r="J342" s="906"/>
      <c r="K342" s="692"/>
      <c r="L342" s="846"/>
      <c r="M342" s="843"/>
      <c r="N342" s="843"/>
      <c r="O342" s="843"/>
      <c r="P342" s="692"/>
    </row>
    <row r="343" spans="1:16" s="42" customFormat="1">
      <c r="A343" s="900">
        <f>IF(COUNTBLANK(D343)=1,"",COUNTA(D$13:$D343))</f>
        <v>325</v>
      </c>
      <c r="B343" s="575" t="s">
        <v>213</v>
      </c>
      <c r="C343" s="573" t="s">
        <v>1849</v>
      </c>
      <c r="D343" s="575" t="s">
        <v>22</v>
      </c>
      <c r="E343" s="898">
        <v>274</v>
      </c>
      <c r="F343" s="904"/>
      <c r="G343" s="911"/>
      <c r="H343" s="906"/>
      <c r="I343" s="906"/>
      <c r="J343" s="906"/>
      <c r="K343" s="692"/>
      <c r="L343" s="846"/>
      <c r="M343" s="843"/>
      <c r="N343" s="843"/>
      <c r="O343" s="843"/>
      <c r="P343" s="692"/>
    </row>
    <row r="344" spans="1:16" s="42" customFormat="1">
      <c r="A344" s="900">
        <f>IF(COUNTBLANK(D344)=1,"",COUNTA(D$13:$D344))</f>
        <v>326</v>
      </c>
      <c r="B344" s="575" t="s">
        <v>213</v>
      </c>
      <c r="C344" s="573" t="s">
        <v>1879</v>
      </c>
      <c r="D344" s="575" t="s">
        <v>22</v>
      </c>
      <c r="E344" s="898">
        <v>2</v>
      </c>
      <c r="F344" s="500"/>
      <c r="G344" s="495"/>
      <c r="H344" s="496"/>
      <c r="I344" s="496"/>
      <c r="J344" s="496"/>
      <c r="K344" s="841"/>
      <c r="L344" s="321"/>
      <c r="M344" s="496"/>
      <c r="N344" s="496"/>
      <c r="O344" s="496"/>
      <c r="P344" s="841"/>
    </row>
    <row r="345" spans="1:16" s="42" customFormat="1">
      <c r="A345" s="900">
        <f>IF(COUNTBLANK(D345)=1,"",COUNTA(D$13:$D345))</f>
        <v>327</v>
      </c>
      <c r="B345" s="575" t="s">
        <v>213</v>
      </c>
      <c r="C345" s="573" t="s">
        <v>1880</v>
      </c>
      <c r="D345" s="575" t="s">
        <v>22</v>
      </c>
      <c r="E345" s="898">
        <v>37</v>
      </c>
      <c r="F345" s="500"/>
      <c r="G345" s="495"/>
      <c r="H345" s="496"/>
      <c r="I345" s="496"/>
      <c r="J345" s="496"/>
      <c r="K345" s="841"/>
      <c r="L345" s="321"/>
      <c r="M345" s="496"/>
      <c r="N345" s="496"/>
      <c r="O345" s="496"/>
      <c r="P345" s="841"/>
    </row>
    <row r="346" spans="1:16" s="42" customFormat="1">
      <c r="A346" s="900">
        <f>IF(COUNTBLANK(D346)=1,"",COUNTA(D$13:$D346))</f>
        <v>328</v>
      </c>
      <c r="B346" s="575" t="s">
        <v>213</v>
      </c>
      <c r="C346" s="573" t="s">
        <v>2000</v>
      </c>
      <c r="D346" s="575" t="s">
        <v>22</v>
      </c>
      <c r="E346" s="898">
        <v>80</v>
      </c>
      <c r="F346" s="500"/>
      <c r="G346" s="495"/>
      <c r="H346" s="496"/>
      <c r="I346" s="496"/>
      <c r="J346" s="496"/>
      <c r="K346" s="841"/>
      <c r="L346" s="321"/>
      <c r="M346" s="496"/>
      <c r="N346" s="496"/>
      <c r="O346" s="496"/>
      <c r="P346" s="841"/>
    </row>
    <row r="347" spans="1:16" s="42" customFormat="1" ht="20.399999999999999">
      <c r="A347" s="900">
        <f>IF(COUNTBLANK(D347)=1,"",COUNTA(D$13:$D347))</f>
        <v>329</v>
      </c>
      <c r="B347" s="575" t="s">
        <v>213</v>
      </c>
      <c r="C347" s="573" t="s">
        <v>2001</v>
      </c>
      <c r="D347" s="575" t="s">
        <v>22</v>
      </c>
      <c r="E347" s="898">
        <v>21</v>
      </c>
      <c r="F347" s="500"/>
      <c r="G347" s="495"/>
      <c r="H347" s="496"/>
      <c r="I347" s="496"/>
      <c r="J347" s="496"/>
      <c r="K347" s="841"/>
      <c r="L347" s="321"/>
      <c r="M347" s="496"/>
      <c r="N347" s="496"/>
      <c r="O347" s="496"/>
      <c r="P347" s="841"/>
    </row>
    <row r="348" spans="1:16" s="42" customFormat="1">
      <c r="A348" s="900">
        <f>IF(COUNTBLANK(D348)=1,"",COUNTA(D$13:$D348))</f>
        <v>330</v>
      </c>
      <c r="B348" s="575" t="s">
        <v>213</v>
      </c>
      <c r="C348" s="573" t="s">
        <v>2002</v>
      </c>
      <c r="D348" s="575" t="s">
        <v>22</v>
      </c>
      <c r="E348" s="898">
        <v>7</v>
      </c>
      <c r="F348" s="500"/>
      <c r="G348" s="495"/>
      <c r="H348" s="496"/>
      <c r="I348" s="496"/>
      <c r="J348" s="496"/>
      <c r="K348" s="841"/>
      <c r="L348" s="321"/>
      <c r="M348" s="496"/>
      <c r="N348" s="496"/>
      <c r="O348" s="496"/>
      <c r="P348" s="841"/>
    </row>
    <row r="349" spans="1:16" s="42" customFormat="1">
      <c r="A349" s="900">
        <f>IF(COUNTBLANK(D349)=1,"",COUNTA(D$13:$D349))</f>
        <v>331</v>
      </c>
      <c r="B349" s="575" t="s">
        <v>213</v>
      </c>
      <c r="C349" s="573" t="s">
        <v>2003</v>
      </c>
      <c r="D349" s="575" t="s">
        <v>22</v>
      </c>
      <c r="E349" s="898">
        <v>14</v>
      </c>
      <c r="F349" s="500"/>
      <c r="G349" s="495"/>
      <c r="H349" s="496"/>
      <c r="I349" s="496"/>
      <c r="J349" s="496"/>
      <c r="K349" s="841"/>
      <c r="L349" s="321"/>
      <c r="M349" s="496"/>
      <c r="N349" s="496"/>
      <c r="O349" s="496"/>
      <c r="P349" s="841"/>
    </row>
    <row r="350" spans="1:16" s="42" customFormat="1" ht="20.399999999999999">
      <c r="A350" s="900">
        <f>IF(COUNTBLANK(D350)=1,"",COUNTA(D$13:$D350))</f>
        <v>332</v>
      </c>
      <c r="B350" s="575" t="s">
        <v>213</v>
      </c>
      <c r="C350" s="573" t="s">
        <v>2004</v>
      </c>
      <c r="D350" s="575" t="s">
        <v>22</v>
      </c>
      <c r="E350" s="898">
        <v>3</v>
      </c>
      <c r="F350" s="500"/>
      <c r="G350" s="495"/>
      <c r="H350" s="496"/>
      <c r="I350" s="496"/>
      <c r="J350" s="496"/>
      <c r="K350" s="841"/>
      <c r="L350" s="321"/>
      <c r="M350" s="496"/>
      <c r="N350" s="496"/>
      <c r="O350" s="496"/>
      <c r="P350" s="841"/>
    </row>
    <row r="351" spans="1:16" s="42" customFormat="1">
      <c r="A351" s="900">
        <f>IF(COUNTBLANK(D351)=1,"",COUNTA(D$13:$D351))</f>
        <v>333</v>
      </c>
      <c r="B351" s="575" t="s">
        <v>213</v>
      </c>
      <c r="C351" s="573" t="s">
        <v>1894</v>
      </c>
      <c r="D351" s="575" t="s">
        <v>22</v>
      </c>
      <c r="E351" s="898">
        <v>108</v>
      </c>
      <c r="F351" s="500"/>
      <c r="G351" s="495"/>
      <c r="H351" s="496"/>
      <c r="I351" s="496"/>
      <c r="J351" s="496"/>
      <c r="K351" s="841"/>
      <c r="L351" s="321"/>
      <c r="M351" s="496"/>
      <c r="N351" s="496"/>
      <c r="O351" s="496"/>
      <c r="P351" s="841"/>
    </row>
    <row r="352" spans="1:16" s="42" customFormat="1">
      <c r="A352" s="900">
        <f>IF(COUNTBLANK(D352)=1,"",COUNTA(D$13:$D352))</f>
        <v>334</v>
      </c>
      <c r="B352" s="575" t="s">
        <v>213</v>
      </c>
      <c r="C352" s="573" t="s">
        <v>2005</v>
      </c>
      <c r="D352" s="575" t="s">
        <v>22</v>
      </c>
      <c r="E352" s="898">
        <v>54</v>
      </c>
      <c r="F352" s="500"/>
      <c r="G352" s="495"/>
      <c r="H352" s="496"/>
      <c r="I352" s="496"/>
      <c r="J352" s="496"/>
      <c r="K352" s="841"/>
      <c r="L352" s="321"/>
      <c r="M352" s="496"/>
      <c r="N352" s="496"/>
      <c r="O352" s="496"/>
      <c r="P352" s="841"/>
    </row>
    <row r="353" spans="1:16" s="42" customFormat="1">
      <c r="A353" s="900">
        <f>IF(COUNTBLANK(D353)=1,"",COUNTA(D$13:$D353))</f>
        <v>335</v>
      </c>
      <c r="B353" s="575" t="s">
        <v>213</v>
      </c>
      <c r="C353" s="573" t="s">
        <v>1895</v>
      </c>
      <c r="D353" s="575" t="s">
        <v>22</v>
      </c>
      <c r="E353" s="898">
        <v>116</v>
      </c>
      <c r="F353" s="500"/>
      <c r="G353" s="495"/>
      <c r="H353" s="496"/>
      <c r="I353" s="496"/>
      <c r="J353" s="496"/>
      <c r="K353" s="841"/>
      <c r="L353" s="321"/>
      <c r="M353" s="496"/>
      <c r="N353" s="496"/>
      <c r="O353" s="496"/>
      <c r="P353" s="841"/>
    </row>
    <row r="354" spans="1:16" s="42" customFormat="1">
      <c r="A354" s="900">
        <f>IF(COUNTBLANK(D354)=1,"",COUNTA(D$13:$D354))</f>
        <v>336</v>
      </c>
      <c r="B354" s="575" t="s">
        <v>213</v>
      </c>
      <c r="C354" s="573" t="s">
        <v>2006</v>
      </c>
      <c r="D354" s="575" t="s">
        <v>22</v>
      </c>
      <c r="E354" s="898">
        <v>4</v>
      </c>
      <c r="F354" s="500"/>
      <c r="G354" s="495"/>
      <c r="H354" s="496"/>
      <c r="I354" s="496"/>
      <c r="J354" s="496"/>
      <c r="K354" s="841"/>
      <c r="L354" s="321"/>
      <c r="M354" s="496"/>
      <c r="N354" s="496"/>
      <c r="O354" s="496"/>
      <c r="P354" s="841"/>
    </row>
    <row r="355" spans="1:16" s="42" customFormat="1">
      <c r="A355" s="900">
        <f>IF(COUNTBLANK(D355)=1,"",COUNTA(D$13:$D355))</f>
        <v>337</v>
      </c>
      <c r="B355" s="575" t="s">
        <v>213</v>
      </c>
      <c r="C355" s="573" t="s">
        <v>1897</v>
      </c>
      <c r="D355" s="575" t="s">
        <v>22</v>
      </c>
      <c r="E355" s="898">
        <v>4</v>
      </c>
      <c r="F355" s="500"/>
      <c r="G355" s="495"/>
      <c r="H355" s="496"/>
      <c r="I355" s="496"/>
      <c r="J355" s="496"/>
      <c r="K355" s="841"/>
      <c r="L355" s="321"/>
      <c r="M355" s="496"/>
      <c r="N355" s="496"/>
      <c r="O355" s="496"/>
      <c r="P355" s="841"/>
    </row>
    <row r="356" spans="1:16" s="42" customFormat="1" ht="20.399999999999999">
      <c r="A356" s="900">
        <f>IF(COUNTBLANK(D356)=1,"",COUNTA(D$13:$D356))</f>
        <v>338</v>
      </c>
      <c r="B356" s="575" t="s">
        <v>213</v>
      </c>
      <c r="C356" s="573" t="s">
        <v>1904</v>
      </c>
      <c r="D356" s="575" t="s">
        <v>22</v>
      </c>
      <c r="E356" s="898">
        <v>132</v>
      </c>
      <c r="F356" s="500"/>
      <c r="G356" s="495"/>
      <c r="H356" s="496"/>
      <c r="I356" s="496"/>
      <c r="J356" s="496"/>
      <c r="K356" s="841"/>
      <c r="L356" s="321"/>
      <c r="M356" s="496"/>
      <c r="N356" s="496"/>
      <c r="O356" s="496"/>
      <c r="P356" s="841"/>
    </row>
    <row r="357" spans="1:16" s="42" customFormat="1" ht="20.399999999999999">
      <c r="A357" s="900">
        <f>IF(COUNTBLANK(D357)=1,"",COUNTA(D$13:$D357))</f>
        <v>339</v>
      </c>
      <c r="B357" s="575" t="s">
        <v>213</v>
      </c>
      <c r="C357" s="573" t="s">
        <v>2007</v>
      </c>
      <c r="D357" s="575" t="s">
        <v>22</v>
      </c>
      <c r="E357" s="898">
        <v>39</v>
      </c>
      <c r="F357" s="500"/>
      <c r="G357" s="495"/>
      <c r="H357" s="496"/>
      <c r="I357" s="496"/>
      <c r="J357" s="496"/>
      <c r="K357" s="841"/>
      <c r="L357" s="321"/>
      <c r="M357" s="496"/>
      <c r="N357" s="496"/>
      <c r="O357" s="496"/>
      <c r="P357" s="841"/>
    </row>
    <row r="358" spans="1:16" s="42" customFormat="1" ht="20.399999999999999">
      <c r="A358" s="900">
        <f>IF(COUNTBLANK(D358)=1,"",COUNTA(D$13:$D358))</f>
        <v>340</v>
      </c>
      <c r="B358" s="575" t="s">
        <v>213</v>
      </c>
      <c r="C358" s="573" t="s">
        <v>2008</v>
      </c>
      <c r="D358" s="575" t="s">
        <v>22</v>
      </c>
      <c r="E358" s="898">
        <v>4</v>
      </c>
      <c r="F358" s="500"/>
      <c r="G358" s="495"/>
      <c r="H358" s="496"/>
      <c r="I358" s="496"/>
      <c r="J358" s="496"/>
      <c r="K358" s="841"/>
      <c r="L358" s="321"/>
      <c r="M358" s="496"/>
      <c r="N358" s="496"/>
      <c r="O358" s="496"/>
      <c r="P358" s="841"/>
    </row>
    <row r="359" spans="1:16" s="42" customFormat="1" ht="20.399999999999999">
      <c r="A359" s="900">
        <f>IF(COUNTBLANK(D359)=1,"",COUNTA(D$13:$D359))</f>
        <v>341</v>
      </c>
      <c r="B359" s="575" t="s">
        <v>213</v>
      </c>
      <c r="C359" s="573" t="s">
        <v>1912</v>
      </c>
      <c r="D359" s="575" t="s">
        <v>22</v>
      </c>
      <c r="E359" s="898">
        <v>44</v>
      </c>
      <c r="F359" s="500"/>
      <c r="G359" s="495"/>
      <c r="H359" s="496"/>
      <c r="I359" s="496"/>
      <c r="J359" s="496"/>
      <c r="K359" s="841"/>
      <c r="L359" s="321"/>
      <c r="M359" s="496"/>
      <c r="N359" s="496"/>
      <c r="O359" s="496"/>
      <c r="P359" s="841"/>
    </row>
    <row r="360" spans="1:16" s="42" customFormat="1" ht="20.399999999999999">
      <c r="A360" s="900">
        <f>IF(COUNTBLANK(D360)=1,"",COUNTA(D$13:$D360))</f>
        <v>342</v>
      </c>
      <c r="B360" s="575" t="s">
        <v>213</v>
      </c>
      <c r="C360" s="573" t="s">
        <v>1913</v>
      </c>
      <c r="D360" s="575" t="s">
        <v>22</v>
      </c>
      <c r="E360" s="898">
        <v>108</v>
      </c>
      <c r="F360" s="500"/>
      <c r="G360" s="495"/>
      <c r="H360" s="496"/>
      <c r="I360" s="496"/>
      <c r="J360" s="496"/>
      <c r="K360" s="841"/>
      <c r="L360" s="321"/>
      <c r="M360" s="496"/>
      <c r="N360" s="496"/>
      <c r="O360" s="496"/>
      <c r="P360" s="841"/>
    </row>
    <row r="361" spans="1:16" s="42" customFormat="1" ht="20.399999999999999">
      <c r="A361" s="900">
        <f>IF(COUNTBLANK(D361)=1,"",COUNTA(D$13:$D361))</f>
        <v>343</v>
      </c>
      <c r="B361" s="575" t="s">
        <v>213</v>
      </c>
      <c r="C361" s="573" t="s">
        <v>1914</v>
      </c>
      <c r="D361" s="575" t="s">
        <v>22</v>
      </c>
      <c r="E361" s="898">
        <v>1</v>
      </c>
      <c r="F361" s="500"/>
      <c r="G361" s="495"/>
      <c r="H361" s="496"/>
      <c r="I361" s="496"/>
      <c r="J361" s="496"/>
      <c r="K361" s="841"/>
      <c r="L361" s="321"/>
      <c r="M361" s="496"/>
      <c r="N361" s="496"/>
      <c r="O361" s="496"/>
      <c r="P361" s="841"/>
    </row>
    <row r="362" spans="1:16" s="42" customFormat="1" ht="20.399999999999999">
      <c r="A362" s="900">
        <f>IF(COUNTBLANK(D362)=1,"",COUNTA(D$13:$D362))</f>
        <v>344</v>
      </c>
      <c r="B362" s="575" t="s">
        <v>213</v>
      </c>
      <c r="C362" s="573" t="s">
        <v>2009</v>
      </c>
      <c r="D362" s="575" t="s">
        <v>22</v>
      </c>
      <c r="E362" s="898">
        <v>61</v>
      </c>
      <c r="F362" s="500"/>
      <c r="G362" s="495"/>
      <c r="H362" s="496"/>
      <c r="I362" s="496"/>
      <c r="J362" s="496"/>
      <c r="K362" s="841"/>
      <c r="L362" s="321"/>
      <c r="M362" s="496"/>
      <c r="N362" s="496"/>
      <c r="O362" s="496"/>
      <c r="P362" s="841"/>
    </row>
    <row r="363" spans="1:16" s="42" customFormat="1" ht="20.399999999999999">
      <c r="A363" s="900">
        <f>IF(COUNTBLANK(D363)=1,"",COUNTA(D$13:$D363))</f>
        <v>345</v>
      </c>
      <c r="B363" s="575" t="s">
        <v>213</v>
      </c>
      <c r="C363" s="573" t="s">
        <v>1915</v>
      </c>
      <c r="D363" s="575" t="s">
        <v>22</v>
      </c>
      <c r="E363" s="898">
        <v>66</v>
      </c>
      <c r="F363" s="500"/>
      <c r="G363" s="495"/>
      <c r="H363" s="496"/>
      <c r="I363" s="496"/>
      <c r="J363" s="496"/>
      <c r="K363" s="841"/>
      <c r="L363" s="321"/>
      <c r="M363" s="496"/>
      <c r="N363" s="496"/>
      <c r="O363" s="496"/>
      <c r="P363" s="841"/>
    </row>
    <row r="364" spans="1:16" s="42" customFormat="1" ht="20.399999999999999">
      <c r="A364" s="900">
        <f>IF(COUNTBLANK(D364)=1,"",COUNTA(D$13:$D364))</f>
        <v>346</v>
      </c>
      <c r="B364" s="575" t="s">
        <v>213</v>
      </c>
      <c r="C364" s="573" t="s">
        <v>2010</v>
      </c>
      <c r="D364" s="575" t="s">
        <v>22</v>
      </c>
      <c r="E364" s="898">
        <v>15</v>
      </c>
      <c r="F364" s="500"/>
      <c r="G364" s="495"/>
      <c r="H364" s="496"/>
      <c r="I364" s="496"/>
      <c r="J364" s="496"/>
      <c r="K364" s="841"/>
      <c r="L364" s="321"/>
      <c r="M364" s="496"/>
      <c r="N364" s="496"/>
      <c r="O364" s="496"/>
      <c r="P364" s="841"/>
    </row>
    <row r="365" spans="1:16" s="42" customFormat="1" ht="20.399999999999999">
      <c r="A365" s="900">
        <f>IF(COUNTBLANK(D365)=1,"",COUNTA(D$13:$D365))</f>
        <v>347</v>
      </c>
      <c r="B365" s="575" t="s">
        <v>213</v>
      </c>
      <c r="C365" s="573" t="s">
        <v>2011</v>
      </c>
      <c r="D365" s="575" t="s">
        <v>22</v>
      </c>
      <c r="E365" s="898">
        <v>36</v>
      </c>
      <c r="F365" s="500"/>
      <c r="G365" s="495"/>
      <c r="H365" s="496"/>
      <c r="I365" s="496"/>
      <c r="J365" s="496"/>
      <c r="K365" s="841"/>
      <c r="L365" s="321"/>
      <c r="M365" s="496"/>
      <c r="N365" s="496"/>
      <c r="O365" s="496"/>
      <c r="P365" s="841"/>
    </row>
    <row r="366" spans="1:16" s="42" customFormat="1" ht="20.399999999999999">
      <c r="A366" s="900">
        <f>IF(COUNTBLANK(D366)=1,"",COUNTA(D$13:$D366))</f>
        <v>348</v>
      </c>
      <c r="B366" s="575" t="s">
        <v>213</v>
      </c>
      <c r="C366" s="573" t="s">
        <v>2012</v>
      </c>
      <c r="D366" s="575" t="s">
        <v>22</v>
      </c>
      <c r="E366" s="898">
        <v>2</v>
      </c>
      <c r="F366" s="500"/>
      <c r="G366" s="495"/>
      <c r="H366" s="496"/>
      <c r="I366" s="496"/>
      <c r="J366" s="496"/>
      <c r="K366" s="841"/>
      <c r="L366" s="321"/>
      <c r="M366" s="496"/>
      <c r="N366" s="496"/>
      <c r="O366" s="496"/>
      <c r="P366" s="841"/>
    </row>
    <row r="367" spans="1:16" s="42" customFormat="1" ht="20.399999999999999">
      <c r="A367" s="900">
        <f>IF(COUNTBLANK(D367)=1,"",COUNTA(D$13:$D367))</f>
        <v>349</v>
      </c>
      <c r="B367" s="575" t="s">
        <v>213</v>
      </c>
      <c r="C367" s="573" t="s">
        <v>2013</v>
      </c>
      <c r="D367" s="575" t="s">
        <v>22</v>
      </c>
      <c r="E367" s="898">
        <v>34</v>
      </c>
      <c r="F367" s="500"/>
      <c r="G367" s="495"/>
      <c r="H367" s="496"/>
      <c r="I367" s="496"/>
      <c r="J367" s="496"/>
      <c r="K367" s="841"/>
      <c r="L367" s="321"/>
      <c r="M367" s="496"/>
      <c r="N367" s="496"/>
      <c r="O367" s="496"/>
      <c r="P367" s="841"/>
    </row>
    <row r="368" spans="1:16" s="42" customFormat="1" ht="20.399999999999999">
      <c r="A368" s="900">
        <f>IF(COUNTBLANK(D368)=1,"",COUNTA(D$13:$D368))</f>
        <v>350</v>
      </c>
      <c r="B368" s="575" t="s">
        <v>1924</v>
      </c>
      <c r="C368" s="573" t="s">
        <v>3804</v>
      </c>
      <c r="D368" s="575" t="s">
        <v>850</v>
      </c>
      <c r="E368" s="939">
        <v>8.3000000000000007</v>
      </c>
      <c r="F368" s="904"/>
      <c r="G368" s="911"/>
      <c r="H368" s="906"/>
      <c r="I368" s="906"/>
      <c r="J368" s="906"/>
      <c r="K368" s="692"/>
      <c r="L368" s="846"/>
      <c r="M368" s="843"/>
      <c r="N368" s="843"/>
      <c r="O368" s="843"/>
      <c r="P368" s="692"/>
    </row>
    <row r="369" spans="1:16" s="42" customFormat="1" ht="30.6">
      <c r="A369" s="900">
        <f>IF(COUNTBLANK(D369)=1,"",COUNTA(D$13:$D369))</f>
        <v>351</v>
      </c>
      <c r="B369" s="575" t="s">
        <v>1925</v>
      </c>
      <c r="C369" s="573" t="s">
        <v>3805</v>
      </c>
      <c r="D369" s="575" t="s">
        <v>850</v>
      </c>
      <c r="E369" s="939">
        <v>4</v>
      </c>
      <c r="F369" s="904"/>
      <c r="G369" s="911"/>
      <c r="H369" s="906"/>
      <c r="I369" s="906"/>
      <c r="J369" s="906"/>
      <c r="K369" s="692"/>
      <c r="L369" s="846"/>
      <c r="M369" s="843"/>
      <c r="N369" s="843"/>
      <c r="O369" s="843"/>
      <c r="P369" s="692"/>
    </row>
    <row r="370" spans="1:16" s="42" customFormat="1" ht="20.399999999999999">
      <c r="A370" s="900">
        <f>IF(COUNTBLANK(D370)=1,"",COUNTA(D$13:$D370))</f>
        <v>352</v>
      </c>
      <c r="B370" s="575" t="s">
        <v>1924</v>
      </c>
      <c r="C370" s="573" t="s">
        <v>3806</v>
      </c>
      <c r="D370" s="575" t="s">
        <v>850</v>
      </c>
      <c r="E370" s="939">
        <v>806.1</v>
      </c>
      <c r="F370" s="904"/>
      <c r="G370" s="911"/>
      <c r="H370" s="906"/>
      <c r="I370" s="906"/>
      <c r="J370" s="906"/>
      <c r="K370" s="692"/>
      <c r="L370" s="846"/>
      <c r="M370" s="843"/>
      <c r="N370" s="843"/>
      <c r="O370" s="843"/>
      <c r="P370" s="692"/>
    </row>
    <row r="371" spans="1:16" s="42" customFormat="1">
      <c r="A371" s="900">
        <f>IF(COUNTBLANK(D371)=1,"",COUNTA(D$13:$D371))</f>
        <v>353</v>
      </c>
      <c r="B371" s="575" t="s">
        <v>213</v>
      </c>
      <c r="C371" s="573" t="s">
        <v>1930</v>
      </c>
      <c r="D371" s="575" t="s">
        <v>2</v>
      </c>
      <c r="E371" s="939">
        <v>683.5</v>
      </c>
      <c r="F371" s="904"/>
      <c r="G371" s="911"/>
      <c r="H371" s="906"/>
      <c r="I371" s="906"/>
      <c r="J371" s="906"/>
      <c r="K371" s="692"/>
      <c r="L371" s="846"/>
      <c r="M371" s="843"/>
      <c r="N371" s="843"/>
      <c r="O371" s="843"/>
      <c r="P371" s="692"/>
    </row>
    <row r="372" spans="1:16" s="42" customFormat="1">
      <c r="A372" s="900">
        <f>IF(COUNTBLANK(D372)=1,"",COUNTA(D$13:$D372))</f>
        <v>354</v>
      </c>
      <c r="B372" s="575" t="s">
        <v>213</v>
      </c>
      <c r="C372" s="573" t="s">
        <v>1931</v>
      </c>
      <c r="D372" s="575" t="s">
        <v>2</v>
      </c>
      <c r="E372" s="939">
        <v>858.1</v>
      </c>
      <c r="F372" s="904"/>
      <c r="G372" s="911"/>
      <c r="H372" s="906"/>
      <c r="I372" s="906"/>
      <c r="J372" s="906"/>
      <c r="K372" s="692"/>
      <c r="L372" s="846"/>
      <c r="M372" s="843"/>
      <c r="N372" s="843"/>
      <c r="O372" s="843"/>
      <c r="P372" s="692"/>
    </row>
    <row r="373" spans="1:16" s="42" customFormat="1">
      <c r="A373" s="900">
        <f>IF(COUNTBLANK(D373)=1,"",COUNTA(D$13:$D373))</f>
        <v>355</v>
      </c>
      <c r="B373" s="575" t="s">
        <v>213</v>
      </c>
      <c r="C373" s="573" t="s">
        <v>1932</v>
      </c>
      <c r="D373" s="575" t="s">
        <v>2</v>
      </c>
      <c r="E373" s="939">
        <v>660.9</v>
      </c>
      <c r="F373" s="904"/>
      <c r="G373" s="911"/>
      <c r="H373" s="906"/>
      <c r="I373" s="906"/>
      <c r="J373" s="906"/>
      <c r="K373" s="692"/>
      <c r="L373" s="846"/>
      <c r="M373" s="843"/>
      <c r="N373" s="843"/>
      <c r="O373" s="843"/>
      <c r="P373" s="692"/>
    </row>
    <row r="374" spans="1:16" s="42" customFormat="1" ht="13.8" customHeight="1">
      <c r="A374" s="900">
        <f>IF(COUNTBLANK(D374)=1,"",COUNTA(D$13:$D374))</f>
        <v>356</v>
      </c>
      <c r="B374" s="575" t="s">
        <v>213</v>
      </c>
      <c r="C374" s="573" t="s">
        <v>2014</v>
      </c>
      <c r="D374" s="575" t="s">
        <v>2</v>
      </c>
      <c r="E374" s="939">
        <v>14.4</v>
      </c>
      <c r="F374" s="904"/>
      <c r="G374" s="911"/>
      <c r="H374" s="906"/>
      <c r="I374" s="906"/>
      <c r="J374" s="906"/>
      <c r="K374" s="692"/>
      <c r="L374" s="846"/>
      <c r="M374" s="843"/>
      <c r="N374" s="843"/>
      <c r="O374" s="843"/>
      <c r="P374" s="692"/>
    </row>
    <row r="375" spans="1:16" s="42" customFormat="1">
      <c r="A375" s="900">
        <f>IF(COUNTBLANK(D375)=1,"",COUNTA(D$13:$D375))</f>
        <v>357</v>
      </c>
      <c r="B375" s="575" t="s">
        <v>213</v>
      </c>
      <c r="C375" s="573" t="s">
        <v>1934</v>
      </c>
      <c r="D375" s="575" t="s">
        <v>2</v>
      </c>
      <c r="E375" s="939">
        <v>0.4</v>
      </c>
      <c r="F375" s="904"/>
      <c r="G375" s="911"/>
      <c r="H375" s="906"/>
      <c r="I375" s="906"/>
      <c r="J375" s="906"/>
      <c r="K375" s="692"/>
      <c r="L375" s="846"/>
      <c r="M375" s="843"/>
      <c r="N375" s="843"/>
      <c r="O375" s="843"/>
      <c r="P375" s="692"/>
    </row>
    <row r="376" spans="1:16" s="42" customFormat="1">
      <c r="A376" s="900">
        <f>IF(COUNTBLANK(D376)=1,"",COUNTA(D$13:$D376))</f>
        <v>358</v>
      </c>
      <c r="B376" s="575" t="s">
        <v>213</v>
      </c>
      <c r="C376" s="573" t="s">
        <v>2015</v>
      </c>
      <c r="D376" s="575" t="s">
        <v>2</v>
      </c>
      <c r="E376" s="939">
        <v>3.7</v>
      </c>
      <c r="F376" s="904"/>
      <c r="G376" s="911"/>
      <c r="H376" s="906"/>
      <c r="I376" s="906"/>
      <c r="J376" s="906"/>
      <c r="K376" s="692"/>
      <c r="L376" s="846"/>
      <c r="M376" s="843"/>
      <c r="N376" s="843"/>
      <c r="O376" s="843"/>
      <c r="P376" s="692"/>
    </row>
    <row r="377" spans="1:16" s="42" customFormat="1" ht="61.2">
      <c r="A377" s="900">
        <f>IF(COUNTBLANK(D377)=1,"",COUNTA(D$13:$D377))</f>
        <v>359</v>
      </c>
      <c r="B377" s="575" t="s">
        <v>217</v>
      </c>
      <c r="C377" s="573" t="s">
        <v>3807</v>
      </c>
      <c r="D377" s="941" t="s">
        <v>103</v>
      </c>
      <c r="E377" s="898">
        <v>28</v>
      </c>
      <c r="F377" s="904"/>
      <c r="G377" s="911"/>
      <c r="H377" s="906"/>
      <c r="I377" s="906"/>
      <c r="J377" s="906"/>
      <c r="K377" s="692"/>
      <c r="L377" s="846"/>
      <c r="M377" s="843"/>
      <c r="N377" s="843"/>
      <c r="O377" s="843"/>
      <c r="P377" s="692"/>
    </row>
    <row r="378" spans="1:16" s="42" customFormat="1" ht="61.2">
      <c r="A378" s="900">
        <f>IF(COUNTBLANK(D378)=1,"",COUNTA(D$13:$D378))</f>
        <v>360</v>
      </c>
      <c r="B378" s="575" t="s">
        <v>217</v>
      </c>
      <c r="C378" s="573" t="s">
        <v>3808</v>
      </c>
      <c r="D378" s="941" t="s">
        <v>103</v>
      </c>
      <c r="E378" s="898">
        <v>8</v>
      </c>
      <c r="F378" s="904"/>
      <c r="G378" s="911"/>
      <c r="H378" s="906"/>
      <c r="I378" s="906"/>
      <c r="J378" s="906"/>
      <c r="K378" s="692"/>
      <c r="L378" s="846"/>
      <c r="M378" s="843"/>
      <c r="N378" s="843"/>
      <c r="O378" s="843"/>
      <c r="P378" s="692"/>
    </row>
    <row r="379" spans="1:16" s="42" customFormat="1" ht="61.2">
      <c r="A379" s="900">
        <f>IF(COUNTBLANK(D379)=1,"",COUNTA(D$13:$D379))</f>
        <v>361</v>
      </c>
      <c r="B379" s="575" t="s">
        <v>217</v>
      </c>
      <c r="C379" s="573" t="s">
        <v>3809</v>
      </c>
      <c r="D379" s="941" t="s">
        <v>103</v>
      </c>
      <c r="E379" s="898">
        <v>26</v>
      </c>
      <c r="F379" s="904"/>
      <c r="G379" s="911"/>
      <c r="H379" s="906"/>
      <c r="I379" s="906"/>
      <c r="J379" s="906"/>
      <c r="K379" s="692"/>
      <c r="L379" s="846"/>
      <c r="M379" s="843"/>
      <c r="N379" s="843"/>
      <c r="O379" s="843"/>
      <c r="P379" s="692"/>
    </row>
    <row r="380" spans="1:16" s="42" customFormat="1" ht="61.2">
      <c r="A380" s="900">
        <f>IF(COUNTBLANK(D380)=1,"",COUNTA(D$13:$D380))</f>
        <v>362</v>
      </c>
      <c r="B380" s="575" t="s">
        <v>217</v>
      </c>
      <c r="C380" s="573" t="s">
        <v>3810</v>
      </c>
      <c r="D380" s="941" t="s">
        <v>103</v>
      </c>
      <c r="E380" s="898">
        <v>9</v>
      </c>
      <c r="F380" s="904"/>
      <c r="G380" s="911"/>
      <c r="H380" s="906"/>
      <c r="I380" s="906"/>
      <c r="J380" s="906"/>
      <c r="K380" s="692"/>
      <c r="L380" s="846"/>
      <c r="M380" s="843"/>
      <c r="N380" s="843"/>
      <c r="O380" s="843"/>
      <c r="P380" s="692"/>
    </row>
    <row r="381" spans="1:16" s="42" customFormat="1" ht="61.2">
      <c r="A381" s="900">
        <f>IF(COUNTBLANK(D381)=1,"",COUNTA(D$13:$D381))</f>
        <v>363</v>
      </c>
      <c r="B381" s="575" t="s">
        <v>217</v>
      </c>
      <c r="C381" s="573" t="s">
        <v>3811</v>
      </c>
      <c r="D381" s="941" t="s">
        <v>103</v>
      </c>
      <c r="E381" s="898">
        <v>5</v>
      </c>
      <c r="F381" s="904"/>
      <c r="G381" s="911"/>
      <c r="H381" s="906"/>
      <c r="I381" s="906"/>
      <c r="J381" s="906"/>
      <c r="K381" s="692"/>
      <c r="L381" s="846"/>
      <c r="M381" s="843"/>
      <c r="N381" s="843"/>
      <c r="O381" s="843"/>
      <c r="P381" s="692"/>
    </row>
    <row r="382" spans="1:16" s="42" customFormat="1" ht="61.2">
      <c r="A382" s="900">
        <f>IF(COUNTBLANK(D382)=1,"",COUNTA(D$13:$D382))</f>
        <v>364</v>
      </c>
      <c r="B382" s="575" t="s">
        <v>217</v>
      </c>
      <c r="C382" s="573" t="s">
        <v>3812</v>
      </c>
      <c r="D382" s="941" t="s">
        <v>103</v>
      </c>
      <c r="E382" s="898">
        <v>1</v>
      </c>
      <c r="F382" s="904"/>
      <c r="G382" s="911"/>
      <c r="H382" s="906"/>
      <c r="I382" s="906"/>
      <c r="J382" s="906"/>
      <c r="K382" s="692"/>
      <c r="L382" s="846"/>
      <c r="M382" s="843"/>
      <c r="N382" s="843"/>
      <c r="O382" s="843"/>
      <c r="P382" s="692"/>
    </row>
    <row r="383" spans="1:16" s="42" customFormat="1" ht="30.6">
      <c r="A383" s="900">
        <f>IF(COUNTBLANK(D383)=1,"",COUNTA(D$13:$D383))</f>
        <v>365</v>
      </c>
      <c r="B383" s="575" t="s">
        <v>1924</v>
      </c>
      <c r="C383" s="573" t="s">
        <v>3813</v>
      </c>
      <c r="D383" s="941" t="s">
        <v>103</v>
      </c>
      <c r="E383" s="898">
        <v>1</v>
      </c>
      <c r="F383" s="904"/>
      <c r="G383" s="911"/>
      <c r="H383" s="906"/>
      <c r="I383" s="906"/>
      <c r="J383" s="906"/>
      <c r="K383" s="692"/>
      <c r="L383" s="846"/>
      <c r="M383" s="843"/>
      <c r="N383" s="843"/>
      <c r="O383" s="843"/>
      <c r="P383" s="692"/>
    </row>
    <row r="384" spans="1:16" s="42" customFormat="1" ht="30.6">
      <c r="A384" s="900">
        <f>IF(COUNTBLANK(D384)=1,"",COUNTA(D$13:$D384))</f>
        <v>366</v>
      </c>
      <c r="B384" s="575" t="s">
        <v>1924</v>
      </c>
      <c r="C384" s="573" t="s">
        <v>3814</v>
      </c>
      <c r="D384" s="941" t="s">
        <v>103</v>
      </c>
      <c r="E384" s="898">
        <v>1</v>
      </c>
      <c r="F384" s="904"/>
      <c r="G384" s="911"/>
      <c r="H384" s="906"/>
      <c r="I384" s="906"/>
      <c r="J384" s="906"/>
      <c r="K384" s="692"/>
      <c r="L384" s="846"/>
      <c r="M384" s="843"/>
      <c r="N384" s="843"/>
      <c r="O384" s="843"/>
      <c r="P384" s="692"/>
    </row>
    <row r="385" spans="1:16" s="42" customFormat="1" ht="40.799999999999997">
      <c r="A385" s="900">
        <f>IF(COUNTBLANK(D385)=1,"",COUNTA(D$13:$D385))</f>
        <v>367</v>
      </c>
      <c r="B385" s="575" t="s">
        <v>1925</v>
      </c>
      <c r="C385" s="573" t="s">
        <v>3815</v>
      </c>
      <c r="D385" s="941" t="s">
        <v>103</v>
      </c>
      <c r="E385" s="898">
        <v>1</v>
      </c>
      <c r="F385" s="904"/>
      <c r="G385" s="911"/>
      <c r="H385" s="906"/>
      <c r="I385" s="906"/>
      <c r="J385" s="906"/>
      <c r="K385" s="692"/>
      <c r="L385" s="846"/>
      <c r="M385" s="843"/>
      <c r="N385" s="843"/>
      <c r="O385" s="843"/>
      <c r="P385" s="692"/>
    </row>
    <row r="386" spans="1:16" s="42" customFormat="1">
      <c r="A386" s="900">
        <f>IF(COUNTBLANK(D386)=1,"",COUNTA(D$13:$D386))</f>
        <v>368</v>
      </c>
      <c r="B386" s="575"/>
      <c r="C386" s="573" t="s">
        <v>1953</v>
      </c>
      <c r="D386" s="941" t="s">
        <v>103</v>
      </c>
      <c r="E386" s="898">
        <v>1</v>
      </c>
      <c r="F386" s="904"/>
      <c r="G386" s="911"/>
      <c r="H386" s="906"/>
      <c r="I386" s="906"/>
      <c r="J386" s="906"/>
      <c r="K386" s="692"/>
      <c r="L386" s="846"/>
      <c r="M386" s="843"/>
      <c r="N386" s="843"/>
      <c r="O386" s="843"/>
      <c r="P386" s="692"/>
    </row>
    <row r="387" spans="1:16" s="42" customFormat="1">
      <c r="A387" s="900">
        <f>IF(COUNTBLANK(D387)=1,"",COUNTA(D$13:$D387))</f>
        <v>369</v>
      </c>
      <c r="B387" s="575"/>
      <c r="C387" s="573" t="s">
        <v>1969</v>
      </c>
      <c r="D387" s="941" t="s">
        <v>103</v>
      </c>
      <c r="E387" s="898">
        <v>1</v>
      </c>
      <c r="F387" s="904"/>
      <c r="G387" s="911"/>
      <c r="H387" s="906"/>
      <c r="I387" s="906"/>
      <c r="J387" s="906"/>
      <c r="K387" s="692"/>
      <c r="L387" s="846"/>
      <c r="M387" s="843"/>
      <c r="N387" s="843"/>
      <c r="O387" s="843"/>
      <c r="P387" s="692"/>
    </row>
    <row r="388" spans="1:16" s="42" customFormat="1">
      <c r="A388" s="900">
        <f>IF(COUNTBLANK(D388)=1,"",COUNTA(D$13:$D388))</f>
        <v>370</v>
      </c>
      <c r="B388" s="575"/>
      <c r="C388" s="573" t="s">
        <v>1955</v>
      </c>
      <c r="D388" s="941" t="s">
        <v>103</v>
      </c>
      <c r="E388" s="898">
        <v>1</v>
      </c>
      <c r="F388" s="904"/>
      <c r="G388" s="911"/>
      <c r="H388" s="906"/>
      <c r="I388" s="906"/>
      <c r="J388" s="906"/>
      <c r="K388" s="692"/>
      <c r="L388" s="846"/>
      <c r="M388" s="843"/>
      <c r="N388" s="843"/>
      <c r="O388" s="843"/>
      <c r="P388" s="692"/>
    </row>
    <row r="389" spans="1:16" s="42" customFormat="1">
      <c r="A389" s="900">
        <f>IF(COUNTBLANK(D389)=1,"",COUNTA(D$13:$D389))</f>
        <v>371</v>
      </c>
      <c r="B389" s="575"/>
      <c r="C389" s="573" t="s">
        <v>1956</v>
      </c>
      <c r="D389" s="941" t="s">
        <v>103</v>
      </c>
      <c r="E389" s="898">
        <v>1</v>
      </c>
      <c r="F389" s="904"/>
      <c r="G389" s="911"/>
      <c r="H389" s="906"/>
      <c r="I389" s="906"/>
      <c r="J389" s="906"/>
      <c r="K389" s="692"/>
      <c r="L389" s="846"/>
      <c r="M389" s="843"/>
      <c r="N389" s="843"/>
      <c r="O389" s="843"/>
      <c r="P389" s="692"/>
    </row>
    <row r="390" spans="1:16" s="42" customFormat="1">
      <c r="A390" s="900">
        <f>IF(COUNTBLANK(D390)=1,"",COUNTA(D$13:$D390))</f>
        <v>372</v>
      </c>
      <c r="B390" s="575"/>
      <c r="C390" s="573" t="s">
        <v>1957</v>
      </c>
      <c r="D390" s="941" t="s">
        <v>103</v>
      </c>
      <c r="E390" s="898">
        <v>1</v>
      </c>
      <c r="F390" s="904"/>
      <c r="G390" s="911"/>
      <c r="H390" s="906"/>
      <c r="I390" s="906"/>
      <c r="J390" s="906"/>
      <c r="K390" s="692"/>
      <c r="L390" s="846"/>
      <c r="M390" s="843"/>
      <c r="N390" s="843"/>
      <c r="O390" s="843"/>
      <c r="P390" s="692"/>
    </row>
    <row r="391" spans="1:16" s="42" customFormat="1">
      <c r="A391" s="900">
        <f>IF(COUNTBLANK(D391)=1,"",COUNTA(D$13:$D391))</f>
        <v>373</v>
      </c>
      <c r="B391" s="575"/>
      <c r="C391" s="573" t="s">
        <v>1958</v>
      </c>
      <c r="D391" s="941" t="s">
        <v>103</v>
      </c>
      <c r="E391" s="898">
        <v>1</v>
      </c>
      <c r="F391" s="904"/>
      <c r="G391" s="911"/>
      <c r="H391" s="906"/>
      <c r="I391" s="906"/>
      <c r="J391" s="906"/>
      <c r="K391" s="692"/>
      <c r="L391" s="846"/>
      <c r="M391" s="843"/>
      <c r="N391" s="843"/>
      <c r="O391" s="843"/>
      <c r="P391" s="692"/>
    </row>
    <row r="392" spans="1:16" s="42" customFormat="1">
      <c r="A392" s="900">
        <f>IF(COUNTBLANK(D392)=1,"",COUNTA(D$13:$D392))</f>
        <v>374</v>
      </c>
      <c r="B392" s="575"/>
      <c r="C392" s="573" t="s">
        <v>1959</v>
      </c>
      <c r="D392" s="941" t="s">
        <v>103</v>
      </c>
      <c r="E392" s="898">
        <v>1</v>
      </c>
      <c r="F392" s="904"/>
      <c r="G392" s="911"/>
      <c r="H392" s="906"/>
      <c r="I392" s="906"/>
      <c r="J392" s="906"/>
      <c r="K392" s="692"/>
      <c r="L392" s="846"/>
      <c r="M392" s="843"/>
      <c r="N392" s="843"/>
      <c r="O392" s="843"/>
      <c r="P392" s="692"/>
    </row>
    <row r="393" spans="1:16" s="42" customFormat="1" ht="20.399999999999999">
      <c r="A393" s="900">
        <f>IF(COUNTBLANK(D393)=1,"",COUNTA(D$13:$D393))</f>
        <v>375</v>
      </c>
      <c r="B393" s="575"/>
      <c r="C393" s="573" t="s">
        <v>1960</v>
      </c>
      <c r="D393" s="941" t="s">
        <v>103</v>
      </c>
      <c r="E393" s="898">
        <v>1</v>
      </c>
      <c r="F393" s="904"/>
      <c r="G393" s="911"/>
      <c r="H393" s="906"/>
      <c r="I393" s="496"/>
      <c r="J393" s="496"/>
      <c r="K393" s="841"/>
      <c r="L393" s="321"/>
      <c r="M393" s="496"/>
      <c r="N393" s="496"/>
      <c r="O393" s="496"/>
      <c r="P393" s="841"/>
    </row>
    <row r="394" spans="1:16" s="42" customFormat="1" ht="20.399999999999999">
      <c r="A394" s="900">
        <f>IF(COUNTBLANK(D394)=1,"",COUNTA(D$13:$D394))</f>
        <v>376</v>
      </c>
      <c r="B394" s="575"/>
      <c r="C394" s="573" t="s">
        <v>1961</v>
      </c>
      <c r="D394" s="941" t="s">
        <v>103</v>
      </c>
      <c r="E394" s="898">
        <v>1</v>
      </c>
      <c r="F394" s="904"/>
      <c r="G394" s="911"/>
      <c r="H394" s="906"/>
      <c r="I394" s="496"/>
      <c r="J394" s="496"/>
      <c r="K394" s="841"/>
      <c r="L394" s="321"/>
      <c r="M394" s="496"/>
      <c r="N394" s="496"/>
      <c r="O394" s="496"/>
      <c r="P394" s="841"/>
    </row>
    <row r="395" spans="1:16" s="42" customFormat="1" ht="153">
      <c r="A395" s="900">
        <f>IF(COUNTBLANK(D395)=1,"",COUNTA(D$13:$D395))</f>
        <v>377</v>
      </c>
      <c r="B395" s="575"/>
      <c r="C395" s="573" t="s">
        <v>1791</v>
      </c>
      <c r="D395" s="941" t="s">
        <v>103</v>
      </c>
      <c r="E395" s="898">
        <v>1</v>
      </c>
      <c r="F395" s="904"/>
      <c r="G395" s="911"/>
      <c r="H395" s="906"/>
      <c r="I395" s="496"/>
      <c r="J395" s="496"/>
      <c r="K395" s="841"/>
      <c r="L395" s="321"/>
      <c r="M395" s="496"/>
      <c r="N395" s="496"/>
      <c r="O395" s="496"/>
      <c r="P395" s="841"/>
    </row>
    <row r="396" spans="1:16" s="30" customFormat="1">
      <c r="A396" s="900" t="str">
        <f>IF(COUNTBLANK(D396)=1,"",COUNTA(D$13:$D396))</f>
        <v/>
      </c>
      <c r="B396" s="945"/>
      <c r="C396" s="588"/>
      <c r="D396" s="921"/>
      <c r="E396" s="898"/>
      <c r="F396" s="671"/>
      <c r="G396" s="895"/>
      <c r="H396" s="895"/>
      <c r="I396" s="895"/>
      <c r="J396" s="895"/>
      <c r="K396" s="690"/>
      <c r="L396" s="897"/>
      <c r="M396" s="895"/>
      <c r="N396" s="895"/>
      <c r="O396" s="895"/>
      <c r="P396" s="690"/>
    </row>
    <row r="397" spans="1:16">
      <c r="A397" s="900">
        <f>IF(COUNTBLANK(D397)=1,"",COUNTA(D$13:$D397))</f>
        <v>378</v>
      </c>
      <c r="B397" s="683"/>
      <c r="C397" s="944" t="s">
        <v>216</v>
      </c>
      <c r="D397" s="941" t="s">
        <v>103</v>
      </c>
      <c r="E397" s="583">
        <v>1</v>
      </c>
      <c r="F397" s="556"/>
      <c r="G397" s="336"/>
      <c r="H397" s="336"/>
      <c r="I397" s="336"/>
      <c r="J397" s="336"/>
      <c r="K397" s="337"/>
      <c r="L397" s="338"/>
      <c r="M397" s="339"/>
      <c r="N397" s="339"/>
      <c r="O397" s="339"/>
      <c r="P397" s="340"/>
    </row>
    <row r="398" spans="1:16" s="79" customFormat="1">
      <c r="A398" s="900">
        <f>IF(COUNTBLANK(D398)=1,"",COUNTA(D$13:$D398))</f>
        <v>379</v>
      </c>
      <c r="B398" s="683"/>
      <c r="C398" s="573" t="s">
        <v>221</v>
      </c>
      <c r="D398" s="941" t="s">
        <v>103</v>
      </c>
      <c r="E398" s="583">
        <v>1</v>
      </c>
      <c r="F398" s="556"/>
      <c r="G398" s="336"/>
      <c r="H398" s="336"/>
      <c r="I398" s="336"/>
      <c r="J398" s="336"/>
      <c r="K398" s="337"/>
      <c r="L398" s="338"/>
      <c r="M398" s="339"/>
      <c r="N398" s="339"/>
      <c r="O398" s="339"/>
      <c r="P398" s="340"/>
    </row>
    <row r="399" spans="1:16" s="79" customFormat="1">
      <c r="A399" s="929"/>
      <c r="B399" s="684"/>
      <c r="C399" s="923"/>
      <c r="D399" s="585"/>
      <c r="E399" s="867"/>
      <c r="F399" s="852"/>
      <c r="G399" s="853"/>
      <c r="H399" s="916"/>
      <c r="I399" s="917"/>
      <c r="J399" s="916"/>
      <c r="K399" s="918"/>
      <c r="L399" s="915"/>
      <c r="M399" s="860"/>
      <c r="N399" s="860"/>
      <c r="O399" s="860"/>
      <c r="P399" s="861"/>
    </row>
    <row r="400" spans="1:16" s="274" customFormat="1">
      <c r="A400" s="503"/>
      <c r="B400" s="504"/>
      <c r="C400" s="505" t="s">
        <v>29</v>
      </c>
      <c r="D400" s="506"/>
      <c r="E400" s="541"/>
      <c r="F400" s="507"/>
      <c r="G400" s="507"/>
      <c r="H400" s="507"/>
      <c r="I400" s="507"/>
      <c r="J400" s="507"/>
      <c r="K400" s="507"/>
      <c r="L400" s="508">
        <f>SUM($L$13:L399)</f>
        <v>0</v>
      </c>
      <c r="M400" s="508">
        <f>SUM($M$13:M399)</f>
        <v>0</v>
      </c>
      <c r="N400" s="508">
        <f>SUM($N$13:N399)</f>
        <v>0</v>
      </c>
      <c r="O400" s="508">
        <f>SUM($O$13:O399)</f>
        <v>0</v>
      </c>
      <c r="P400" s="509">
        <f>SUM($P$13:P399)</f>
        <v>0</v>
      </c>
    </row>
    <row r="401" spans="3:16">
      <c r="D401" s="291"/>
      <c r="E401" s="293"/>
      <c r="F401" s="293"/>
      <c r="G401" s="293"/>
      <c r="H401" s="291"/>
      <c r="I401" s="291"/>
      <c r="J401" s="291"/>
      <c r="K401" s="291"/>
      <c r="L401" s="291"/>
      <c r="M401" s="37"/>
      <c r="N401" s="37"/>
      <c r="O401" s="37"/>
      <c r="P401" s="37"/>
    </row>
    <row r="402" spans="3:16">
      <c r="C402" s="44"/>
      <c r="I402" s="2"/>
      <c r="J402" s="2"/>
      <c r="K402" s="2"/>
      <c r="L402" s="2"/>
      <c r="M402" s="3"/>
      <c r="N402" s="3"/>
      <c r="O402" s="3"/>
      <c r="P402" s="3"/>
    </row>
    <row r="403" spans="3:16">
      <c r="C403" s="44"/>
    </row>
    <row r="404" spans="3:16">
      <c r="C404" s="44"/>
    </row>
  </sheetData>
  <autoFilter ref="A12:P402" xr:uid="{00000000-0009-0000-0000-00001C000000}"/>
  <mergeCells count="1">
    <mergeCell ref="F10:K10"/>
  </mergeCells>
  <conditionalFormatting sqref="A15:A398">
    <cfRule type="expression" dxfId="54" priority="5">
      <formula>TRIM(#REF!)&lt;&gt;""</formula>
    </cfRule>
  </conditionalFormatting>
  <conditionalFormatting sqref="C396:D396 C402:C404">
    <cfRule type="expression" priority="7" stopIfTrue="1">
      <formula>#REF!</formula>
    </cfRule>
  </conditionalFormatting>
  <conditionalFormatting sqref="D377:D395">
    <cfRule type="expression" priority="1" stopIfTrue="1">
      <formula>#REF!</formula>
    </cfRule>
  </conditionalFormatting>
  <conditionalFormatting sqref="D397:D398">
    <cfRule type="expression" priority="6" stopIfTrue="1">
      <formula>#REF!</formula>
    </cfRule>
  </conditionalFormatting>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rowBreaks count="1" manualBreakCount="1">
    <brk id="296" max="15"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75457-E848-471E-9B29-B75B8AB19949}">
  <dimension ref="A1:P159"/>
  <sheetViews>
    <sheetView zoomScaleNormal="100" zoomScaleSheetLayoutView="100" workbookViewId="0">
      <selection activeCell="G17" sqref="G17"/>
    </sheetView>
  </sheetViews>
  <sheetFormatPr defaultColWidth="9.109375" defaultRowHeight="13.2"/>
  <cols>
    <col min="1" max="1" width="5" style="11" customWidth="1"/>
    <col min="2" max="2" width="12.6640625" style="12" customWidth="1"/>
    <col min="3" max="3" width="57.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88671875" style="11" customWidth="1"/>
    <col min="14" max="14" width="12" style="11" customWidth="1"/>
    <col min="15" max="15" width="12.6640625" style="11" customWidth="1"/>
    <col min="16" max="16" width="11.5546875" style="11" customWidth="1"/>
    <col min="17" max="16384" width="9.109375" style="11"/>
  </cols>
  <sheetData>
    <row r="1" spans="1:16">
      <c r="B1" s="7"/>
      <c r="C1" s="8"/>
      <c r="D1" s="8"/>
      <c r="E1" s="8"/>
      <c r="F1" s="9" t="s">
        <v>35</v>
      </c>
      <c r="G1" s="10" t="s">
        <v>141</v>
      </c>
      <c r="H1" s="9"/>
      <c r="J1" s="8"/>
      <c r="K1" s="8"/>
      <c r="L1" s="8"/>
      <c r="M1" s="8"/>
      <c r="N1" s="8"/>
      <c r="O1" s="8"/>
      <c r="P1" s="8"/>
    </row>
    <row r="2" spans="1:16">
      <c r="B2" s="7"/>
      <c r="C2" s="8"/>
      <c r="D2" s="8"/>
      <c r="E2" s="8"/>
      <c r="F2" s="8" t="s">
        <v>337</v>
      </c>
      <c r="G2" s="8"/>
      <c r="I2" s="8"/>
      <c r="J2" s="8"/>
      <c r="K2" s="8"/>
      <c r="L2" s="8"/>
      <c r="M2" s="8"/>
      <c r="N2" s="8"/>
      <c r="O2" s="8"/>
      <c r="P2" s="8"/>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1521"/>
      <c r="B13" s="1522"/>
      <c r="C13" s="582"/>
      <c r="D13" s="1522"/>
      <c r="E13" s="1523"/>
      <c r="F13" s="1524"/>
      <c r="G13" s="1525"/>
      <c r="H13" s="1526"/>
      <c r="I13" s="1526"/>
      <c r="J13" s="1526"/>
      <c r="K13" s="1527"/>
      <c r="L13" s="1528"/>
      <c r="M13" s="1526"/>
      <c r="N13" s="1526"/>
      <c r="O13" s="1526"/>
      <c r="P13" s="1527"/>
    </row>
    <row r="14" spans="1:16" s="30" customFormat="1" ht="30.6">
      <c r="A14" s="900">
        <f>IF(COUNTBLANK(E14)=1,"",COUNTA(E$13:$E14))</f>
        <v>1</v>
      </c>
      <c r="B14" s="925"/>
      <c r="C14" s="922" t="s">
        <v>2711</v>
      </c>
      <c r="D14" s="921" t="s">
        <v>103</v>
      </c>
      <c r="E14" s="919">
        <v>1</v>
      </c>
      <c r="F14" s="904"/>
      <c r="G14" s="911"/>
      <c r="H14" s="906"/>
      <c r="I14" s="906"/>
      <c r="J14" s="906"/>
      <c r="K14" s="692"/>
      <c r="L14" s="846"/>
      <c r="M14" s="843"/>
      <c r="N14" s="843"/>
      <c r="O14" s="843"/>
      <c r="P14" s="692"/>
    </row>
    <row r="15" spans="1:16" s="30" customFormat="1" ht="30.6">
      <c r="A15" s="900">
        <f>IF(COUNTBLANK(E15)=1,"",COUNTA(E$13:$E15))</f>
        <v>2</v>
      </c>
      <c r="B15" s="925"/>
      <c r="C15" s="922" t="s">
        <v>2712</v>
      </c>
      <c r="D15" s="921" t="s">
        <v>103</v>
      </c>
      <c r="E15" s="919">
        <v>1</v>
      </c>
      <c r="F15" s="904"/>
      <c r="G15" s="911"/>
      <c r="H15" s="906"/>
      <c r="I15" s="906"/>
      <c r="J15" s="906"/>
      <c r="K15" s="692"/>
      <c r="L15" s="846"/>
      <c r="M15" s="843"/>
      <c r="N15" s="843"/>
      <c r="O15" s="843"/>
      <c r="P15" s="692"/>
    </row>
    <row r="16" spans="1:16" s="30" customFormat="1" ht="30.6">
      <c r="A16" s="900">
        <f>IF(COUNTBLANK(E16)=1,"",COUNTA(E$13:$E16))</f>
        <v>3</v>
      </c>
      <c r="B16" s="925"/>
      <c r="C16" s="922" t="s">
        <v>2713</v>
      </c>
      <c r="D16" s="921" t="s">
        <v>103</v>
      </c>
      <c r="E16" s="919">
        <v>1</v>
      </c>
      <c r="F16" s="904"/>
      <c r="G16" s="911"/>
      <c r="H16" s="906"/>
      <c r="I16" s="906"/>
      <c r="J16" s="906"/>
      <c r="K16" s="692"/>
      <c r="L16" s="846"/>
      <c r="M16" s="843"/>
      <c r="N16" s="843"/>
      <c r="O16" s="843"/>
      <c r="P16" s="692"/>
    </row>
    <row r="17" spans="1:16" s="30" customFormat="1" ht="30.6">
      <c r="A17" s="900">
        <f>IF(COUNTBLANK(E17)=1,"",COUNTA(E$13:$E17))</f>
        <v>4</v>
      </c>
      <c r="B17" s="925"/>
      <c r="C17" s="922" t="s">
        <v>2714</v>
      </c>
      <c r="D17" s="921" t="s">
        <v>103</v>
      </c>
      <c r="E17" s="919">
        <v>1</v>
      </c>
      <c r="F17" s="904"/>
      <c r="G17" s="911"/>
      <c r="H17" s="906"/>
      <c r="I17" s="906"/>
      <c r="J17" s="906"/>
      <c r="K17" s="692"/>
      <c r="L17" s="846"/>
      <c r="M17" s="843"/>
      <c r="N17" s="843"/>
      <c r="O17" s="843"/>
      <c r="P17" s="692"/>
    </row>
    <row r="18" spans="1:16" s="30" customFormat="1" ht="30.6">
      <c r="A18" s="900">
        <f>IF(COUNTBLANK(E18)=1,"",COUNTA(E$13:$E18))</f>
        <v>5</v>
      </c>
      <c r="B18" s="925"/>
      <c r="C18" s="922" t="s">
        <v>2715</v>
      </c>
      <c r="D18" s="921" t="s">
        <v>103</v>
      </c>
      <c r="E18" s="919">
        <v>1</v>
      </c>
      <c r="F18" s="904"/>
      <c r="G18" s="911"/>
      <c r="H18" s="906"/>
      <c r="I18" s="906"/>
      <c r="J18" s="906"/>
      <c r="K18" s="692"/>
      <c r="L18" s="846"/>
      <c r="M18" s="843"/>
      <c r="N18" s="843"/>
      <c r="O18" s="843"/>
      <c r="P18" s="692"/>
    </row>
    <row r="19" spans="1:16" s="30" customFormat="1" ht="30.6">
      <c r="A19" s="900">
        <f>IF(COUNTBLANK(E19)=1,"",COUNTA(E$13:$E19))</f>
        <v>6</v>
      </c>
      <c r="B19" s="925"/>
      <c r="C19" s="922" t="s">
        <v>2716</v>
      </c>
      <c r="D19" s="921" t="s">
        <v>103</v>
      </c>
      <c r="E19" s="919">
        <v>1</v>
      </c>
      <c r="F19" s="904"/>
      <c r="G19" s="911"/>
      <c r="H19" s="906"/>
      <c r="I19" s="906"/>
      <c r="J19" s="906"/>
      <c r="K19" s="692"/>
      <c r="L19" s="846"/>
      <c r="M19" s="843"/>
      <c r="N19" s="843"/>
      <c r="O19" s="843"/>
      <c r="P19" s="692"/>
    </row>
    <row r="20" spans="1:16" s="30" customFormat="1" ht="30.6">
      <c r="A20" s="900">
        <f>IF(COUNTBLANK(E20)=1,"",COUNTA(E$13:$E20))</f>
        <v>7</v>
      </c>
      <c r="B20" s="925"/>
      <c r="C20" s="922" t="s">
        <v>2717</v>
      </c>
      <c r="D20" s="921" t="s">
        <v>103</v>
      </c>
      <c r="E20" s="919">
        <v>4</v>
      </c>
      <c r="F20" s="904"/>
      <c r="G20" s="911"/>
      <c r="H20" s="496"/>
      <c r="I20" s="496"/>
      <c r="J20" s="496"/>
      <c r="K20" s="841"/>
      <c r="L20" s="321"/>
      <c r="M20" s="496"/>
      <c r="N20" s="496"/>
      <c r="O20" s="496"/>
      <c r="P20" s="841"/>
    </row>
    <row r="21" spans="1:16" s="30" customFormat="1" ht="30.6">
      <c r="A21" s="900">
        <f>IF(COUNTBLANK(E21)=1,"",COUNTA(E$13:$E21))</f>
        <v>8</v>
      </c>
      <c r="B21" s="925"/>
      <c r="C21" s="922" t="s">
        <v>2718</v>
      </c>
      <c r="D21" s="921" t="s">
        <v>103</v>
      </c>
      <c r="E21" s="919">
        <v>1</v>
      </c>
      <c r="F21" s="904"/>
      <c r="G21" s="911"/>
      <c r="H21" s="496"/>
      <c r="I21" s="496"/>
      <c r="J21" s="496"/>
      <c r="K21" s="841"/>
      <c r="L21" s="321"/>
      <c r="M21" s="496"/>
      <c r="N21" s="496"/>
      <c r="O21" s="496"/>
      <c r="P21" s="841"/>
    </row>
    <row r="22" spans="1:16" s="30" customFormat="1" ht="30.6">
      <c r="A22" s="900">
        <f>IF(COUNTBLANK(E22)=1,"",COUNTA(E$13:$E22))</f>
        <v>9</v>
      </c>
      <c r="B22" s="925"/>
      <c r="C22" s="922" t="s">
        <v>2719</v>
      </c>
      <c r="D22" s="921" t="s">
        <v>103</v>
      </c>
      <c r="E22" s="919">
        <v>3</v>
      </c>
      <c r="F22" s="904"/>
      <c r="G22" s="911"/>
      <c r="H22" s="496"/>
      <c r="I22" s="496"/>
      <c r="J22" s="496"/>
      <c r="K22" s="841"/>
      <c r="L22" s="321"/>
      <c r="M22" s="496"/>
      <c r="N22" s="496"/>
      <c r="O22" s="496"/>
      <c r="P22" s="841"/>
    </row>
    <row r="23" spans="1:16" s="30" customFormat="1" ht="30.6">
      <c r="A23" s="900">
        <f>IF(COUNTBLANK(E23)=1,"",COUNTA(E$13:$E23))</f>
        <v>10</v>
      </c>
      <c r="B23" s="925"/>
      <c r="C23" s="922" t="s">
        <v>2720</v>
      </c>
      <c r="D23" s="921" t="s">
        <v>103</v>
      </c>
      <c r="E23" s="919">
        <v>1</v>
      </c>
      <c r="F23" s="904"/>
      <c r="G23" s="911"/>
      <c r="H23" s="496"/>
      <c r="I23" s="496"/>
      <c r="J23" s="496"/>
      <c r="K23" s="841"/>
      <c r="L23" s="321"/>
      <c r="M23" s="496"/>
      <c r="N23" s="496"/>
      <c r="O23" s="496"/>
      <c r="P23" s="841"/>
    </row>
    <row r="24" spans="1:16" s="30" customFormat="1" ht="30.6">
      <c r="A24" s="900">
        <f>IF(COUNTBLANK(E24)=1,"",COUNTA(E$13:$E24))</f>
        <v>11</v>
      </c>
      <c r="B24" s="925"/>
      <c r="C24" s="922" t="s">
        <v>2721</v>
      </c>
      <c r="D24" s="921" t="s">
        <v>103</v>
      </c>
      <c r="E24" s="919">
        <v>1</v>
      </c>
      <c r="F24" s="904"/>
      <c r="G24" s="911"/>
      <c r="H24" s="496"/>
      <c r="I24" s="496"/>
      <c r="J24" s="496"/>
      <c r="K24" s="841"/>
      <c r="L24" s="321"/>
      <c r="M24" s="496"/>
      <c r="N24" s="496"/>
      <c r="O24" s="496"/>
      <c r="P24" s="841"/>
    </row>
    <row r="25" spans="1:16" s="30" customFormat="1" ht="40.799999999999997">
      <c r="A25" s="900">
        <f>IF(COUNTBLANK(E25)=1,"",COUNTA(E$13:$E25))</f>
        <v>12</v>
      </c>
      <c r="B25" s="925"/>
      <c r="C25" s="922" t="s">
        <v>2722</v>
      </c>
      <c r="D25" s="921" t="s">
        <v>103</v>
      </c>
      <c r="E25" s="919">
        <v>1</v>
      </c>
      <c r="F25" s="850"/>
      <c r="G25" s="496"/>
      <c r="H25" s="496"/>
      <c r="I25" s="496"/>
      <c r="J25" s="496"/>
      <c r="K25" s="841"/>
      <c r="L25" s="321"/>
      <c r="M25" s="496"/>
      <c r="N25" s="496"/>
      <c r="O25" s="496"/>
      <c r="P25" s="841"/>
    </row>
    <row r="26" spans="1:16" s="30" customFormat="1" ht="40.799999999999997">
      <c r="A26" s="900">
        <f>IF(COUNTBLANK(E26)=1,"",COUNTA(E$13:$E26))</f>
        <v>13</v>
      </c>
      <c r="B26" s="925"/>
      <c r="C26" s="922" t="s">
        <v>2723</v>
      </c>
      <c r="D26" s="921" t="s">
        <v>103</v>
      </c>
      <c r="E26" s="919">
        <v>1</v>
      </c>
      <c r="F26" s="850"/>
      <c r="G26" s="496"/>
      <c r="H26" s="496"/>
      <c r="I26" s="496"/>
      <c r="J26" s="496"/>
      <c r="K26" s="841"/>
      <c r="L26" s="321"/>
      <c r="M26" s="496"/>
      <c r="N26" s="496"/>
      <c r="O26" s="496"/>
      <c r="P26" s="841"/>
    </row>
    <row r="27" spans="1:16" s="30" customFormat="1" ht="40.799999999999997">
      <c r="A27" s="900">
        <f>IF(COUNTBLANK(E27)=1,"",COUNTA(E$13:$E27))</f>
        <v>14</v>
      </c>
      <c r="B27" s="925"/>
      <c r="C27" s="922" t="s">
        <v>2724</v>
      </c>
      <c r="D27" s="921" t="s">
        <v>103</v>
      </c>
      <c r="E27" s="919">
        <v>1</v>
      </c>
      <c r="F27" s="850"/>
      <c r="G27" s="496"/>
      <c r="H27" s="496"/>
      <c r="I27" s="496"/>
      <c r="J27" s="496"/>
      <c r="K27" s="841"/>
      <c r="L27" s="321"/>
      <c r="M27" s="496"/>
      <c r="N27" s="496"/>
      <c r="O27" s="496"/>
      <c r="P27" s="841"/>
    </row>
    <row r="28" spans="1:16" s="30" customFormat="1" ht="81.599999999999994">
      <c r="A28" s="900">
        <f>IF(COUNTBLANK(E28)=1,"",COUNTA(E$13:$E28))</f>
        <v>15</v>
      </c>
      <c r="B28" s="925"/>
      <c r="C28" s="922" t="s">
        <v>3635</v>
      </c>
      <c r="D28" s="921" t="s">
        <v>103</v>
      </c>
      <c r="E28" s="919">
        <v>1</v>
      </c>
      <c r="F28" s="341"/>
      <c r="G28" s="496"/>
      <c r="H28" s="336"/>
      <c r="I28" s="336"/>
      <c r="J28" s="336"/>
      <c r="K28" s="337"/>
      <c r="L28" s="338"/>
      <c r="M28" s="339"/>
      <c r="N28" s="339"/>
      <c r="O28" s="339"/>
      <c r="P28" s="340"/>
    </row>
    <row r="29" spans="1:16" s="30" customFormat="1" ht="30.6">
      <c r="A29" s="900">
        <f>IF(COUNTBLANK(E29)=1,"",COUNTA(E$13:$E29))</f>
        <v>16</v>
      </c>
      <c r="B29" s="925"/>
      <c r="C29" s="922" t="s">
        <v>2725</v>
      </c>
      <c r="D29" s="921" t="s">
        <v>103</v>
      </c>
      <c r="E29" s="919">
        <v>1</v>
      </c>
      <c r="F29" s="341"/>
      <c r="G29" s="496"/>
      <c r="H29" s="336"/>
      <c r="I29" s="336"/>
      <c r="J29" s="336"/>
      <c r="K29" s="337"/>
      <c r="L29" s="338"/>
      <c r="M29" s="339"/>
      <c r="N29" s="339"/>
      <c r="O29" s="339"/>
      <c r="P29" s="340"/>
    </row>
    <row r="30" spans="1:16" s="30" customFormat="1" ht="91.8">
      <c r="A30" s="900">
        <f>IF(COUNTBLANK(E30)=1,"",COUNTA(E$13:$E30))</f>
        <v>17</v>
      </c>
      <c r="B30" s="925"/>
      <c r="C30" s="922" t="s">
        <v>2726</v>
      </c>
      <c r="D30" s="921" t="s">
        <v>103</v>
      </c>
      <c r="E30" s="919">
        <v>1</v>
      </c>
      <c r="F30" s="341"/>
      <c r="G30" s="496"/>
      <c r="H30" s="336"/>
      <c r="I30" s="336"/>
      <c r="J30" s="336"/>
      <c r="K30" s="337"/>
      <c r="L30" s="338"/>
      <c r="M30" s="339"/>
      <c r="N30" s="339"/>
      <c r="O30" s="339"/>
      <c r="P30" s="340"/>
    </row>
    <row r="31" spans="1:16" s="30" customFormat="1" ht="40.799999999999997">
      <c r="A31" s="900">
        <f>IF(COUNTBLANK(E31)=1,"",COUNTA(E$13:$E31))</f>
        <v>18</v>
      </c>
      <c r="B31" s="925"/>
      <c r="C31" s="922" t="s">
        <v>2727</v>
      </c>
      <c r="D31" s="921" t="s">
        <v>103</v>
      </c>
      <c r="E31" s="919">
        <v>1</v>
      </c>
      <c r="F31" s="341"/>
      <c r="G31" s="496"/>
      <c r="H31" s="336"/>
      <c r="I31" s="336"/>
      <c r="J31" s="336"/>
      <c r="K31" s="337"/>
      <c r="L31" s="338"/>
      <c r="M31" s="339"/>
      <c r="N31" s="339"/>
      <c r="O31" s="339"/>
      <c r="P31" s="340"/>
    </row>
    <row r="32" spans="1:16" s="30" customFormat="1" ht="30.6">
      <c r="A32" s="900">
        <f>IF(COUNTBLANK(E32)=1,"",COUNTA(E$13:$E32))</f>
        <v>19</v>
      </c>
      <c r="B32" s="925"/>
      <c r="C32" s="922" t="s">
        <v>2030</v>
      </c>
      <c r="D32" s="921" t="s">
        <v>22</v>
      </c>
      <c r="E32" s="919">
        <v>4</v>
      </c>
      <c r="F32" s="341"/>
      <c r="G32" s="496"/>
      <c r="H32" s="336"/>
      <c r="I32" s="336"/>
      <c r="J32" s="336"/>
      <c r="K32" s="337"/>
      <c r="L32" s="338"/>
      <c r="M32" s="339"/>
      <c r="N32" s="339"/>
      <c r="O32" s="339"/>
      <c r="P32" s="340"/>
    </row>
    <row r="33" spans="1:16" s="30" customFormat="1" ht="20.399999999999999">
      <c r="A33" s="900">
        <f>IF(COUNTBLANK(E33)=1,"",COUNTA(E$13:$E33))</f>
        <v>20</v>
      </c>
      <c r="B33" s="925"/>
      <c r="C33" s="922" t="s">
        <v>2728</v>
      </c>
      <c r="D33" s="921" t="s">
        <v>103</v>
      </c>
      <c r="E33" s="919">
        <v>1</v>
      </c>
      <c r="F33" s="341"/>
      <c r="G33" s="496"/>
      <c r="H33" s="336"/>
      <c r="I33" s="336"/>
      <c r="J33" s="336"/>
      <c r="K33" s="337"/>
      <c r="L33" s="338"/>
      <c r="M33" s="339"/>
      <c r="N33" s="339"/>
      <c r="O33" s="339"/>
      <c r="P33" s="340"/>
    </row>
    <row r="34" spans="1:16" s="30" customFormat="1" ht="20.399999999999999">
      <c r="A34" s="900">
        <f>IF(COUNTBLANK(E34)=1,"",COUNTA(E$13:$E34))</f>
        <v>21</v>
      </c>
      <c r="B34" s="925"/>
      <c r="C34" s="922" t="s">
        <v>2729</v>
      </c>
      <c r="D34" s="921" t="s">
        <v>22</v>
      </c>
      <c r="E34" s="919">
        <v>1</v>
      </c>
      <c r="F34" s="341"/>
      <c r="G34" s="496"/>
      <c r="H34" s="336"/>
      <c r="I34" s="336"/>
      <c r="J34" s="336"/>
      <c r="K34" s="337"/>
      <c r="L34" s="338"/>
      <c r="M34" s="339"/>
      <c r="N34" s="339"/>
      <c r="O34" s="339"/>
      <c r="P34" s="340"/>
    </row>
    <row r="35" spans="1:16" s="30" customFormat="1" ht="20.399999999999999">
      <c r="A35" s="900">
        <f>IF(COUNTBLANK(E35)=1,"",COUNTA(E$13:$E35))</f>
        <v>22</v>
      </c>
      <c r="B35" s="925"/>
      <c r="C35" s="922" t="s">
        <v>2730</v>
      </c>
      <c r="D35" s="921" t="s">
        <v>22</v>
      </c>
      <c r="E35" s="919">
        <v>1</v>
      </c>
      <c r="F35" s="341"/>
      <c r="G35" s="496"/>
      <c r="H35" s="336"/>
      <c r="I35" s="336"/>
      <c r="J35" s="336"/>
      <c r="K35" s="337"/>
      <c r="L35" s="338"/>
      <c r="M35" s="339"/>
      <c r="N35" s="339"/>
      <c r="O35" s="339"/>
      <c r="P35" s="340"/>
    </row>
    <row r="36" spans="1:16" s="30" customFormat="1" ht="20.399999999999999">
      <c r="A36" s="900">
        <f>IF(COUNTBLANK(E36)=1,"",COUNTA(E$13:$E36))</f>
        <v>23</v>
      </c>
      <c r="B36" s="925"/>
      <c r="C36" s="922" t="s">
        <v>763</v>
      </c>
      <c r="D36" s="921" t="s">
        <v>22</v>
      </c>
      <c r="E36" s="919">
        <v>10</v>
      </c>
      <c r="F36" s="341"/>
      <c r="G36" s="496"/>
      <c r="H36" s="336"/>
      <c r="I36" s="336"/>
      <c r="J36" s="336"/>
      <c r="K36" s="337"/>
      <c r="L36" s="338"/>
      <c r="M36" s="339"/>
      <c r="N36" s="339"/>
      <c r="O36" s="339"/>
      <c r="P36" s="340"/>
    </row>
    <row r="37" spans="1:16" s="30" customFormat="1" ht="20.399999999999999">
      <c r="A37" s="900">
        <f>IF(COUNTBLANK(E37)=1,"",COUNTA(E$13:$E37))</f>
        <v>24</v>
      </c>
      <c r="B37" s="925"/>
      <c r="C37" s="922" t="s">
        <v>372</v>
      </c>
      <c r="D37" s="921" t="s">
        <v>22</v>
      </c>
      <c r="E37" s="919">
        <v>3</v>
      </c>
      <c r="F37" s="341"/>
      <c r="G37" s="496"/>
      <c r="H37" s="336"/>
      <c r="I37" s="336"/>
      <c r="J37" s="336"/>
      <c r="K37" s="337"/>
      <c r="L37" s="338"/>
      <c r="M37" s="339"/>
      <c r="N37" s="339"/>
      <c r="O37" s="339"/>
      <c r="P37" s="340"/>
    </row>
    <row r="38" spans="1:16" s="30" customFormat="1" ht="20.399999999999999">
      <c r="A38" s="900">
        <f>IF(COUNTBLANK(E38)=1,"",COUNTA(E$13:$E38))</f>
        <v>25</v>
      </c>
      <c r="B38" s="925"/>
      <c r="C38" s="922" t="s">
        <v>2037</v>
      </c>
      <c r="D38" s="921" t="s">
        <v>22</v>
      </c>
      <c r="E38" s="919">
        <v>2</v>
      </c>
      <c r="F38" s="341"/>
      <c r="G38" s="496"/>
      <c r="H38" s="336"/>
      <c r="I38" s="336"/>
      <c r="J38" s="336"/>
      <c r="K38" s="337"/>
      <c r="L38" s="338"/>
      <c r="M38" s="339"/>
      <c r="N38" s="339"/>
      <c r="O38" s="339"/>
      <c r="P38" s="340"/>
    </row>
    <row r="39" spans="1:16" s="30" customFormat="1" ht="20.399999999999999">
      <c r="A39" s="900">
        <f>IF(COUNTBLANK(E39)=1,"",COUNTA(E$13:$E39))</f>
        <v>26</v>
      </c>
      <c r="B39" s="925"/>
      <c r="C39" s="922" t="s">
        <v>2731</v>
      </c>
      <c r="D39" s="921" t="s">
        <v>22</v>
      </c>
      <c r="E39" s="919">
        <v>2</v>
      </c>
      <c r="F39" s="341"/>
      <c r="G39" s="496"/>
      <c r="H39" s="336"/>
      <c r="I39" s="336"/>
      <c r="J39" s="336"/>
      <c r="K39" s="337"/>
      <c r="L39" s="338"/>
      <c r="M39" s="339"/>
      <c r="N39" s="339"/>
      <c r="O39" s="339"/>
      <c r="P39" s="340"/>
    </row>
    <row r="40" spans="1:16" s="30" customFormat="1" ht="20.399999999999999">
      <c r="A40" s="900">
        <f>IF(COUNTBLANK(E40)=1,"",COUNTA(E$13:$E40))</f>
        <v>27</v>
      </c>
      <c r="B40" s="925"/>
      <c r="C40" s="922" t="s">
        <v>2732</v>
      </c>
      <c r="D40" s="921" t="s">
        <v>22</v>
      </c>
      <c r="E40" s="919">
        <v>2</v>
      </c>
      <c r="F40" s="341"/>
      <c r="G40" s="496"/>
      <c r="H40" s="336"/>
      <c r="I40" s="336"/>
      <c r="J40" s="336"/>
      <c r="K40" s="337"/>
      <c r="L40" s="338"/>
      <c r="M40" s="339"/>
      <c r="N40" s="339"/>
      <c r="O40" s="339"/>
      <c r="P40" s="340"/>
    </row>
    <row r="41" spans="1:16" s="30" customFormat="1" ht="20.399999999999999">
      <c r="A41" s="900">
        <f>IF(COUNTBLANK(E41)=1,"",COUNTA(E$13:$E41))</f>
        <v>28</v>
      </c>
      <c r="B41" s="925"/>
      <c r="C41" s="922" t="s">
        <v>377</v>
      </c>
      <c r="D41" s="921" t="s">
        <v>22</v>
      </c>
      <c r="E41" s="919">
        <v>15</v>
      </c>
      <c r="F41" s="341"/>
      <c r="G41" s="496"/>
      <c r="H41" s="336"/>
      <c r="I41" s="336"/>
      <c r="J41" s="336"/>
      <c r="K41" s="337"/>
      <c r="L41" s="338"/>
      <c r="M41" s="339"/>
      <c r="N41" s="339"/>
      <c r="O41" s="339"/>
      <c r="P41" s="340"/>
    </row>
    <row r="42" spans="1:16" s="30" customFormat="1" ht="20.399999999999999">
      <c r="A42" s="900">
        <f>IF(COUNTBLANK(E42)=1,"",COUNTA(E$13:$E42))</f>
        <v>29</v>
      </c>
      <c r="B42" s="925"/>
      <c r="C42" s="922" t="s">
        <v>379</v>
      </c>
      <c r="D42" s="921" t="s">
        <v>22</v>
      </c>
      <c r="E42" s="919">
        <v>5</v>
      </c>
      <c r="F42" s="341"/>
      <c r="G42" s="496"/>
      <c r="H42" s="336"/>
      <c r="I42" s="336"/>
      <c r="J42" s="336"/>
      <c r="K42" s="337"/>
      <c r="L42" s="338"/>
      <c r="M42" s="339"/>
      <c r="N42" s="339"/>
      <c r="O42" s="339"/>
      <c r="P42" s="340"/>
    </row>
    <row r="43" spans="1:16" s="30" customFormat="1" ht="20.399999999999999">
      <c r="A43" s="900">
        <f>IF(COUNTBLANK(E43)=1,"",COUNTA(E$13:$E43))</f>
        <v>30</v>
      </c>
      <c r="B43" s="925"/>
      <c r="C43" s="922" t="s">
        <v>380</v>
      </c>
      <c r="D43" s="921" t="s">
        <v>22</v>
      </c>
      <c r="E43" s="919">
        <v>4</v>
      </c>
      <c r="F43" s="341"/>
      <c r="G43" s="496"/>
      <c r="H43" s="336"/>
      <c r="I43" s="336"/>
      <c r="J43" s="336"/>
      <c r="K43" s="337"/>
      <c r="L43" s="338"/>
      <c r="M43" s="339"/>
      <c r="N43" s="339"/>
      <c r="O43" s="339"/>
      <c r="P43" s="340"/>
    </row>
    <row r="44" spans="1:16" s="30" customFormat="1" ht="20.399999999999999">
      <c r="A44" s="900">
        <f>IF(COUNTBLANK(E44)=1,"",COUNTA(E$13:$E44))</f>
        <v>31</v>
      </c>
      <c r="B44" s="925"/>
      <c r="C44" s="922" t="s">
        <v>764</v>
      </c>
      <c r="D44" s="921" t="s">
        <v>22</v>
      </c>
      <c r="E44" s="919">
        <v>8</v>
      </c>
      <c r="F44" s="341"/>
      <c r="G44" s="496"/>
      <c r="H44" s="336"/>
      <c r="I44" s="336"/>
      <c r="J44" s="336"/>
      <c r="K44" s="337"/>
      <c r="L44" s="338"/>
      <c r="M44" s="339"/>
      <c r="N44" s="339"/>
      <c r="O44" s="339"/>
      <c r="P44" s="340"/>
    </row>
    <row r="45" spans="1:16" s="30" customFormat="1" ht="20.399999999999999">
      <c r="A45" s="900">
        <f>IF(COUNTBLANK(E45)=1,"",COUNTA(E$13:$E45))</f>
        <v>32</v>
      </c>
      <c r="B45" s="925"/>
      <c r="C45" s="922" t="s">
        <v>765</v>
      </c>
      <c r="D45" s="921" t="s">
        <v>22</v>
      </c>
      <c r="E45" s="919">
        <v>10</v>
      </c>
      <c r="F45" s="341"/>
      <c r="G45" s="496"/>
      <c r="H45" s="336"/>
      <c r="I45" s="336"/>
      <c r="J45" s="336"/>
      <c r="K45" s="337"/>
      <c r="L45" s="338"/>
      <c r="M45" s="339"/>
      <c r="N45" s="339"/>
      <c r="O45" s="339"/>
      <c r="P45" s="340"/>
    </row>
    <row r="46" spans="1:16" s="30" customFormat="1" ht="20.399999999999999">
      <c r="A46" s="900">
        <f>IF(COUNTBLANK(E46)=1,"",COUNTA(E$13:$E46))</f>
        <v>33</v>
      </c>
      <c r="B46" s="925"/>
      <c r="C46" s="922" t="s">
        <v>2733</v>
      </c>
      <c r="D46" s="921" t="s">
        <v>22</v>
      </c>
      <c r="E46" s="919">
        <v>9</v>
      </c>
      <c r="F46" s="341"/>
      <c r="G46" s="496"/>
      <c r="H46" s="336"/>
      <c r="I46" s="336"/>
      <c r="J46" s="336"/>
      <c r="K46" s="337"/>
      <c r="L46" s="338"/>
      <c r="M46" s="339"/>
      <c r="N46" s="339"/>
      <c r="O46" s="339"/>
      <c r="P46" s="340"/>
    </row>
    <row r="47" spans="1:16" s="30" customFormat="1" ht="30.6">
      <c r="A47" s="900">
        <f>IF(COUNTBLANK(E47)=1,"",COUNTA(E$13:$E47))</f>
        <v>34</v>
      </c>
      <c r="B47" s="925"/>
      <c r="C47" s="922" t="s">
        <v>2290</v>
      </c>
      <c r="D47" s="921" t="s">
        <v>22</v>
      </c>
      <c r="E47" s="919">
        <v>2</v>
      </c>
      <c r="F47" s="341"/>
      <c r="G47" s="496"/>
      <c r="H47" s="336"/>
      <c r="I47" s="336"/>
      <c r="J47" s="336"/>
      <c r="K47" s="337"/>
      <c r="L47" s="338"/>
      <c r="M47" s="339"/>
      <c r="N47" s="339"/>
      <c r="O47" s="339"/>
      <c r="P47" s="340"/>
    </row>
    <row r="48" spans="1:16" s="30" customFormat="1">
      <c r="A48" s="900">
        <f>IF(COUNTBLANK(E48)=1,"",COUNTA(E$13:$E48))</f>
        <v>35</v>
      </c>
      <c r="B48" s="925"/>
      <c r="C48" s="922" t="s">
        <v>383</v>
      </c>
      <c r="D48" s="921" t="s">
        <v>22</v>
      </c>
      <c r="E48" s="919">
        <v>9</v>
      </c>
      <c r="F48" s="341"/>
      <c r="G48" s="496"/>
      <c r="H48" s="336"/>
      <c r="I48" s="336"/>
      <c r="J48" s="336"/>
      <c r="K48" s="337"/>
      <c r="L48" s="338"/>
      <c r="M48" s="339"/>
      <c r="N48" s="339"/>
      <c r="O48" s="339"/>
      <c r="P48" s="340"/>
    </row>
    <row r="49" spans="1:16" s="30" customFormat="1">
      <c r="A49" s="900">
        <f>IF(COUNTBLANK(E49)=1,"",COUNTA(E$13:$E49))</f>
        <v>36</v>
      </c>
      <c r="B49" s="925"/>
      <c r="C49" s="922" t="s">
        <v>385</v>
      </c>
      <c r="D49" s="921" t="s">
        <v>22</v>
      </c>
      <c r="E49" s="919">
        <v>9</v>
      </c>
      <c r="F49" s="341"/>
      <c r="G49" s="496"/>
      <c r="H49" s="336"/>
      <c r="I49" s="336"/>
      <c r="J49" s="336"/>
      <c r="K49" s="337"/>
      <c r="L49" s="338"/>
      <c r="M49" s="339"/>
      <c r="N49" s="339"/>
      <c r="O49" s="339"/>
      <c r="P49" s="340"/>
    </row>
    <row r="50" spans="1:16" s="30" customFormat="1" ht="20.399999999999999">
      <c r="A50" s="900">
        <f>IF(COUNTBLANK(E50)=1,"",COUNTA(E$13:$E50))</f>
        <v>37</v>
      </c>
      <c r="B50" s="925"/>
      <c r="C50" s="922" t="s">
        <v>2734</v>
      </c>
      <c r="D50" s="921" t="s">
        <v>22</v>
      </c>
      <c r="E50" s="919">
        <v>2</v>
      </c>
      <c r="F50" s="341"/>
      <c r="G50" s="496"/>
      <c r="H50" s="336"/>
      <c r="I50" s="336"/>
      <c r="J50" s="336"/>
      <c r="K50" s="337"/>
      <c r="L50" s="338"/>
      <c r="M50" s="339"/>
      <c r="N50" s="339"/>
      <c r="O50" s="339"/>
      <c r="P50" s="340"/>
    </row>
    <row r="51" spans="1:16" s="30" customFormat="1" ht="61.2">
      <c r="A51" s="900">
        <f>IF(COUNTBLANK(E51)=1,"",COUNTA(E$13:$E51))</f>
        <v>38</v>
      </c>
      <c r="B51" s="925"/>
      <c r="C51" s="922" t="s">
        <v>3636</v>
      </c>
      <c r="D51" s="921" t="s">
        <v>103</v>
      </c>
      <c r="E51" s="919">
        <v>2</v>
      </c>
      <c r="F51" s="341"/>
      <c r="G51" s="496"/>
      <c r="H51" s="336"/>
      <c r="I51" s="336"/>
      <c r="J51" s="336"/>
      <c r="K51" s="337"/>
      <c r="L51" s="338"/>
      <c r="M51" s="339"/>
      <c r="N51" s="339"/>
      <c r="O51" s="339"/>
      <c r="P51" s="340"/>
    </row>
    <row r="52" spans="1:16" s="30" customFormat="1" ht="61.2">
      <c r="A52" s="900">
        <f>IF(COUNTBLANK(E52)=1,"",COUNTA(E$13:$E52))</f>
        <v>39</v>
      </c>
      <c r="B52" s="925"/>
      <c r="C52" s="922" t="s">
        <v>3637</v>
      </c>
      <c r="D52" s="921" t="s">
        <v>103</v>
      </c>
      <c r="E52" s="919">
        <v>7</v>
      </c>
      <c r="F52" s="341"/>
      <c r="G52" s="496"/>
      <c r="H52" s="336"/>
      <c r="I52" s="336"/>
      <c r="J52" s="336"/>
      <c r="K52" s="337"/>
      <c r="L52" s="338"/>
      <c r="M52" s="339"/>
      <c r="N52" s="339"/>
      <c r="O52" s="339"/>
      <c r="P52" s="340"/>
    </row>
    <row r="53" spans="1:16" s="30" customFormat="1" ht="20.399999999999999">
      <c r="A53" s="900">
        <f>IF(COUNTBLANK(E53)=1,"",COUNTA(E$13:$E53))</f>
        <v>40</v>
      </c>
      <c r="B53" s="925"/>
      <c r="C53" s="922" t="s">
        <v>2735</v>
      </c>
      <c r="D53" s="921" t="s">
        <v>103</v>
      </c>
      <c r="E53" s="919">
        <v>4</v>
      </c>
      <c r="F53" s="341"/>
      <c r="G53" s="496"/>
      <c r="H53" s="336"/>
      <c r="I53" s="336"/>
      <c r="J53" s="336"/>
      <c r="K53" s="337"/>
      <c r="L53" s="338"/>
      <c r="M53" s="339"/>
      <c r="N53" s="339"/>
      <c r="O53" s="339"/>
      <c r="P53" s="340"/>
    </row>
    <row r="54" spans="1:16" s="30" customFormat="1" ht="20.399999999999999">
      <c r="A54" s="900">
        <f>IF(COUNTBLANK(E54)=1,"",COUNTA(E$13:$E54))</f>
        <v>41</v>
      </c>
      <c r="B54" s="925"/>
      <c r="C54" s="922" t="s">
        <v>389</v>
      </c>
      <c r="D54" s="921" t="s">
        <v>22</v>
      </c>
      <c r="E54" s="919">
        <v>2</v>
      </c>
      <c r="F54" s="341"/>
      <c r="G54" s="496"/>
      <c r="H54" s="336"/>
      <c r="I54" s="336"/>
      <c r="J54" s="336"/>
      <c r="K54" s="337"/>
      <c r="L54" s="338"/>
      <c r="M54" s="339"/>
      <c r="N54" s="339"/>
      <c r="O54" s="339"/>
      <c r="P54" s="340"/>
    </row>
    <row r="55" spans="1:16" s="30" customFormat="1" ht="20.399999999999999">
      <c r="A55" s="900">
        <f>IF(COUNTBLANK(E55)=1,"",COUNTA(E$13:$E55))</f>
        <v>42</v>
      </c>
      <c r="B55" s="925"/>
      <c r="C55" s="922" t="s">
        <v>391</v>
      </c>
      <c r="D55" s="921" t="s">
        <v>22</v>
      </c>
      <c r="E55" s="919">
        <v>3</v>
      </c>
      <c r="F55" s="341"/>
      <c r="G55" s="496"/>
      <c r="H55" s="336"/>
      <c r="I55" s="336"/>
      <c r="J55" s="336"/>
      <c r="K55" s="337"/>
      <c r="L55" s="338"/>
      <c r="M55" s="339"/>
      <c r="N55" s="339"/>
      <c r="O55" s="339"/>
      <c r="P55" s="340"/>
    </row>
    <row r="56" spans="1:16" s="30" customFormat="1" ht="20.399999999999999">
      <c r="A56" s="900">
        <f>IF(COUNTBLANK(E56)=1,"",COUNTA(E$13:$E56))</f>
        <v>43</v>
      </c>
      <c r="B56" s="925"/>
      <c r="C56" s="922" t="s">
        <v>767</v>
      </c>
      <c r="D56" s="921" t="s">
        <v>22</v>
      </c>
      <c r="E56" s="919">
        <v>9</v>
      </c>
      <c r="F56" s="341"/>
      <c r="G56" s="496"/>
      <c r="H56" s="336"/>
      <c r="I56" s="336"/>
      <c r="J56" s="336"/>
      <c r="K56" s="337"/>
      <c r="L56" s="338"/>
      <c r="M56" s="339"/>
      <c r="N56" s="339"/>
      <c r="O56" s="339"/>
      <c r="P56" s="340"/>
    </row>
    <row r="57" spans="1:16" s="30" customFormat="1" ht="20.399999999999999">
      <c r="A57" s="900">
        <f>IF(COUNTBLANK(E57)=1,"",COUNTA(E$13:$E57))</f>
        <v>44</v>
      </c>
      <c r="B57" s="925"/>
      <c r="C57" s="922" t="s">
        <v>768</v>
      </c>
      <c r="D57" s="921" t="s">
        <v>22</v>
      </c>
      <c r="E57" s="919">
        <v>11</v>
      </c>
      <c r="F57" s="341"/>
      <c r="G57" s="496"/>
      <c r="H57" s="336"/>
      <c r="I57" s="336"/>
      <c r="J57" s="336"/>
      <c r="K57" s="337"/>
      <c r="L57" s="338"/>
      <c r="M57" s="339"/>
      <c r="N57" s="339"/>
      <c r="O57" s="339"/>
      <c r="P57" s="340"/>
    </row>
    <row r="58" spans="1:16" s="30" customFormat="1" ht="20.399999999999999">
      <c r="A58" s="900">
        <f>IF(COUNTBLANK(E58)=1,"",COUNTA(E$13:$E58))</f>
        <v>45</v>
      </c>
      <c r="B58" s="925"/>
      <c r="C58" s="922" t="s">
        <v>769</v>
      </c>
      <c r="D58" s="921" t="s">
        <v>22</v>
      </c>
      <c r="E58" s="919">
        <v>8</v>
      </c>
      <c r="F58" s="341"/>
      <c r="G58" s="496"/>
      <c r="H58" s="336"/>
      <c r="I58" s="336"/>
      <c r="J58" s="336"/>
      <c r="K58" s="337"/>
      <c r="L58" s="338"/>
      <c r="M58" s="339"/>
      <c r="N58" s="339"/>
      <c r="O58" s="339"/>
      <c r="P58" s="340"/>
    </row>
    <row r="59" spans="1:16" s="30" customFormat="1" ht="20.399999999999999">
      <c r="A59" s="900">
        <f>IF(COUNTBLANK(E59)=1,"",COUNTA(E$13:$E59))</f>
        <v>46</v>
      </c>
      <c r="B59" s="925"/>
      <c r="C59" s="922" t="s">
        <v>770</v>
      </c>
      <c r="D59" s="921" t="s">
        <v>22</v>
      </c>
      <c r="E59" s="919">
        <v>4</v>
      </c>
      <c r="F59" s="341"/>
      <c r="G59" s="496"/>
      <c r="H59" s="336"/>
      <c r="I59" s="336"/>
      <c r="J59" s="336"/>
      <c r="K59" s="337"/>
      <c r="L59" s="338"/>
      <c r="M59" s="339"/>
      <c r="N59" s="339"/>
      <c r="O59" s="339"/>
      <c r="P59" s="340"/>
    </row>
    <row r="60" spans="1:16" s="30" customFormat="1" ht="20.399999999999999">
      <c r="A60" s="900">
        <f>IF(COUNTBLANK(E60)=1,"",COUNTA(E$13:$E60))</f>
        <v>47</v>
      </c>
      <c r="B60" s="925"/>
      <c r="C60" s="922" t="s">
        <v>771</v>
      </c>
      <c r="D60" s="921" t="s">
        <v>22</v>
      </c>
      <c r="E60" s="919">
        <v>8</v>
      </c>
      <c r="F60" s="341"/>
      <c r="G60" s="496"/>
      <c r="H60" s="336"/>
      <c r="I60" s="336"/>
      <c r="J60" s="336"/>
      <c r="K60" s="337"/>
      <c r="L60" s="338"/>
      <c r="M60" s="339"/>
      <c r="N60" s="339"/>
      <c r="O60" s="339"/>
      <c r="P60" s="340"/>
    </row>
    <row r="61" spans="1:16" s="30" customFormat="1" ht="20.399999999999999">
      <c r="A61" s="900">
        <f>IF(COUNTBLANK(E61)=1,"",COUNTA(E$13:$E61))</f>
        <v>48</v>
      </c>
      <c r="B61" s="925"/>
      <c r="C61" s="922" t="s">
        <v>3638</v>
      </c>
      <c r="D61" s="921" t="s">
        <v>22</v>
      </c>
      <c r="E61" s="919">
        <v>4</v>
      </c>
      <c r="F61" s="341"/>
      <c r="G61" s="496"/>
      <c r="H61" s="336"/>
      <c r="I61" s="336"/>
      <c r="J61" s="336"/>
      <c r="K61" s="337"/>
      <c r="L61" s="338"/>
      <c r="M61" s="339"/>
      <c r="N61" s="339"/>
      <c r="O61" s="339"/>
      <c r="P61" s="340"/>
    </row>
    <row r="62" spans="1:16" s="30" customFormat="1" ht="20.399999999999999">
      <c r="A62" s="900">
        <f>IF(COUNTBLANK(E62)=1,"",COUNTA(E$13:$E62))</f>
        <v>49</v>
      </c>
      <c r="B62" s="925"/>
      <c r="C62" s="922" t="s">
        <v>772</v>
      </c>
      <c r="D62" s="921" t="s">
        <v>22</v>
      </c>
      <c r="E62" s="919">
        <v>6</v>
      </c>
      <c r="F62" s="341"/>
      <c r="G62" s="496"/>
      <c r="H62" s="336"/>
      <c r="I62" s="336"/>
      <c r="J62" s="336"/>
      <c r="K62" s="337"/>
      <c r="L62" s="338"/>
      <c r="M62" s="339"/>
      <c r="N62" s="339"/>
      <c r="O62" s="339"/>
      <c r="P62" s="340"/>
    </row>
    <row r="63" spans="1:16" s="30" customFormat="1" ht="20.399999999999999">
      <c r="A63" s="900">
        <f>IF(COUNTBLANK(E63)=1,"",COUNTA(E$13:$E63))</f>
        <v>50</v>
      </c>
      <c r="B63" s="925"/>
      <c r="C63" s="922" t="s">
        <v>773</v>
      </c>
      <c r="D63" s="921" t="s">
        <v>22</v>
      </c>
      <c r="E63" s="919">
        <v>2</v>
      </c>
      <c r="F63" s="341"/>
      <c r="G63" s="496"/>
      <c r="H63" s="336"/>
      <c r="I63" s="336"/>
      <c r="J63" s="336"/>
      <c r="K63" s="337"/>
      <c r="L63" s="338"/>
      <c r="M63" s="339"/>
      <c r="N63" s="339"/>
      <c r="O63" s="339"/>
      <c r="P63" s="340"/>
    </row>
    <row r="64" spans="1:16" s="30" customFormat="1" ht="20.399999999999999">
      <c r="A64" s="900">
        <f>IF(COUNTBLANK(E64)=1,"",COUNTA(E$13:$E64))</f>
        <v>51</v>
      </c>
      <c r="B64" s="925"/>
      <c r="C64" s="922" t="s">
        <v>2736</v>
      </c>
      <c r="D64" s="921" t="s">
        <v>22</v>
      </c>
      <c r="E64" s="919">
        <v>1</v>
      </c>
      <c r="F64" s="341"/>
      <c r="G64" s="496"/>
      <c r="H64" s="336"/>
      <c r="I64" s="336"/>
      <c r="J64" s="336"/>
      <c r="K64" s="337"/>
      <c r="L64" s="338"/>
      <c r="M64" s="339"/>
      <c r="N64" s="339"/>
      <c r="O64" s="339"/>
      <c r="P64" s="340"/>
    </row>
    <row r="65" spans="1:16" s="30" customFormat="1" ht="20.399999999999999">
      <c r="A65" s="900">
        <f>IF(COUNTBLANK(E65)=1,"",COUNTA(E$13:$E65))</f>
        <v>52</v>
      </c>
      <c r="B65" s="925"/>
      <c r="C65" s="922" t="s">
        <v>2737</v>
      </c>
      <c r="D65" s="921" t="s">
        <v>22</v>
      </c>
      <c r="E65" s="919">
        <v>2</v>
      </c>
      <c r="F65" s="341"/>
      <c r="G65" s="496"/>
      <c r="H65" s="336"/>
      <c r="I65" s="336"/>
      <c r="J65" s="336"/>
      <c r="K65" s="337"/>
      <c r="L65" s="338"/>
      <c r="M65" s="339"/>
      <c r="N65" s="339"/>
      <c r="O65" s="339"/>
      <c r="P65" s="340"/>
    </row>
    <row r="66" spans="1:16" s="30" customFormat="1" ht="20.399999999999999">
      <c r="A66" s="900">
        <f>IF(COUNTBLANK(E66)=1,"",COUNTA(E$13:$E66))</f>
        <v>53</v>
      </c>
      <c r="B66" s="925"/>
      <c r="C66" s="922" t="s">
        <v>2738</v>
      </c>
      <c r="D66" s="921" t="s">
        <v>22</v>
      </c>
      <c r="E66" s="919">
        <v>2</v>
      </c>
      <c r="F66" s="341"/>
      <c r="G66" s="496"/>
      <c r="H66" s="336"/>
      <c r="I66" s="336"/>
      <c r="J66" s="336"/>
      <c r="K66" s="337"/>
      <c r="L66" s="338"/>
      <c r="M66" s="339"/>
      <c r="N66" s="339"/>
      <c r="O66" s="339"/>
      <c r="P66" s="340"/>
    </row>
    <row r="67" spans="1:16" s="30" customFormat="1" ht="20.399999999999999">
      <c r="A67" s="900">
        <f>IF(COUNTBLANK(E67)=1,"",COUNTA(E$13:$E67))</f>
        <v>54</v>
      </c>
      <c r="B67" s="925"/>
      <c r="C67" s="922" t="s">
        <v>774</v>
      </c>
      <c r="D67" s="921" t="s">
        <v>22</v>
      </c>
      <c r="E67" s="919">
        <v>10</v>
      </c>
      <c r="F67" s="341"/>
      <c r="G67" s="496"/>
      <c r="H67" s="336"/>
      <c r="I67" s="336"/>
      <c r="J67" s="336"/>
      <c r="K67" s="337"/>
      <c r="L67" s="338"/>
      <c r="M67" s="339"/>
      <c r="N67" s="339"/>
      <c r="O67" s="339"/>
      <c r="P67" s="340"/>
    </row>
    <row r="68" spans="1:16" s="30" customFormat="1" ht="20.399999999999999">
      <c r="A68" s="900">
        <f>IF(COUNTBLANK(E68)=1,"",COUNTA(E$13:$E68))</f>
        <v>55</v>
      </c>
      <c r="B68" s="925"/>
      <c r="C68" s="922" t="s">
        <v>775</v>
      </c>
      <c r="D68" s="921" t="s">
        <v>22</v>
      </c>
      <c r="E68" s="919">
        <v>81</v>
      </c>
      <c r="F68" s="341"/>
      <c r="G68" s="496"/>
      <c r="H68" s="336"/>
      <c r="I68" s="336"/>
      <c r="J68" s="336"/>
      <c r="K68" s="337"/>
      <c r="L68" s="338"/>
      <c r="M68" s="339"/>
      <c r="N68" s="339"/>
      <c r="O68" s="339"/>
      <c r="P68" s="340"/>
    </row>
    <row r="69" spans="1:16" s="30" customFormat="1" ht="30.6">
      <c r="A69" s="900">
        <f>IF(COUNTBLANK(E69)=1,"",COUNTA(E$13:$E69))</f>
        <v>56</v>
      </c>
      <c r="B69" s="925"/>
      <c r="C69" s="922" t="s">
        <v>3639</v>
      </c>
      <c r="D69" s="921" t="s">
        <v>22</v>
      </c>
      <c r="E69" s="919">
        <v>9</v>
      </c>
      <c r="F69" s="341"/>
      <c r="G69" s="496"/>
      <c r="H69" s="336"/>
      <c r="I69" s="336"/>
      <c r="J69" s="336"/>
      <c r="K69" s="337"/>
      <c r="L69" s="338"/>
      <c r="M69" s="339"/>
      <c r="N69" s="339"/>
      <c r="O69" s="339"/>
      <c r="P69" s="340"/>
    </row>
    <row r="70" spans="1:16" s="30" customFormat="1" ht="30.6">
      <c r="A70" s="900">
        <f>IF(COUNTBLANK(E70)=1,"",COUNTA(E$13:$E70))</f>
        <v>57</v>
      </c>
      <c r="B70" s="925"/>
      <c r="C70" s="922" t="s">
        <v>3640</v>
      </c>
      <c r="D70" s="921" t="s">
        <v>22</v>
      </c>
      <c r="E70" s="919">
        <v>2</v>
      </c>
      <c r="F70" s="341"/>
      <c r="G70" s="496"/>
      <c r="H70" s="336"/>
      <c r="I70" s="336"/>
      <c r="J70" s="336"/>
      <c r="K70" s="337"/>
      <c r="L70" s="338"/>
      <c r="M70" s="339"/>
      <c r="N70" s="339"/>
      <c r="O70" s="339"/>
      <c r="P70" s="340"/>
    </row>
    <row r="71" spans="1:16" s="30" customFormat="1" ht="30.6">
      <c r="A71" s="900">
        <f>IF(COUNTBLANK(E71)=1,"",COUNTA(E$13:$E71))</f>
        <v>58</v>
      </c>
      <c r="B71" s="925"/>
      <c r="C71" s="922" t="s">
        <v>3641</v>
      </c>
      <c r="D71" s="921" t="s">
        <v>22</v>
      </c>
      <c r="E71" s="919">
        <v>291</v>
      </c>
      <c r="F71" s="341"/>
      <c r="G71" s="496"/>
      <c r="H71" s="336"/>
      <c r="I71" s="336"/>
      <c r="J71" s="336"/>
      <c r="K71" s="337"/>
      <c r="L71" s="338"/>
      <c r="M71" s="339"/>
      <c r="N71" s="339"/>
      <c r="O71" s="339"/>
      <c r="P71" s="340"/>
    </row>
    <row r="72" spans="1:16" s="30" customFormat="1" ht="30.6">
      <c r="A72" s="900">
        <f>IF(COUNTBLANK(E72)=1,"",COUNTA(E$13:$E72))</f>
        <v>59</v>
      </c>
      <c r="B72" s="925"/>
      <c r="C72" s="922" t="s">
        <v>3642</v>
      </c>
      <c r="D72" s="921" t="s">
        <v>22</v>
      </c>
      <c r="E72" s="919">
        <v>12</v>
      </c>
      <c r="F72" s="341"/>
      <c r="G72" s="496"/>
      <c r="H72" s="336"/>
      <c r="I72" s="336"/>
      <c r="J72" s="336"/>
      <c r="K72" s="337"/>
      <c r="L72" s="338"/>
      <c r="M72" s="339"/>
      <c r="N72" s="339"/>
      <c r="O72" s="339"/>
      <c r="P72" s="340"/>
    </row>
    <row r="73" spans="1:16" s="30" customFormat="1" ht="30.6">
      <c r="A73" s="900">
        <f>IF(COUNTBLANK(E73)=1,"",COUNTA(E$13:$E73))</f>
        <v>60</v>
      </c>
      <c r="B73" s="925"/>
      <c r="C73" s="922" t="s">
        <v>3643</v>
      </c>
      <c r="D73" s="921" t="s">
        <v>22</v>
      </c>
      <c r="E73" s="919">
        <v>2211</v>
      </c>
      <c r="F73" s="341"/>
      <c r="G73" s="496"/>
      <c r="H73" s="336"/>
      <c r="I73" s="336"/>
      <c r="J73" s="336"/>
      <c r="K73" s="337"/>
      <c r="L73" s="338"/>
      <c r="M73" s="339"/>
      <c r="N73" s="339"/>
      <c r="O73" s="339"/>
      <c r="P73" s="340"/>
    </row>
    <row r="74" spans="1:16" s="30" customFormat="1" ht="30.6">
      <c r="A74" s="900">
        <f>IF(COUNTBLANK(E74)=1,"",COUNTA(E$13:$E74))</f>
        <v>61</v>
      </c>
      <c r="B74" s="925"/>
      <c r="C74" s="922" t="s">
        <v>3644</v>
      </c>
      <c r="D74" s="921" t="s">
        <v>22</v>
      </c>
      <c r="E74" s="919">
        <v>135</v>
      </c>
      <c r="F74" s="341"/>
      <c r="G74" s="496"/>
      <c r="H74" s="336"/>
      <c r="I74" s="336"/>
      <c r="J74" s="336"/>
      <c r="K74" s="337"/>
      <c r="L74" s="338"/>
      <c r="M74" s="339"/>
      <c r="N74" s="339"/>
      <c r="O74" s="339"/>
      <c r="P74" s="340"/>
    </row>
    <row r="75" spans="1:16" s="30" customFormat="1" ht="30.6">
      <c r="A75" s="900">
        <f>IF(COUNTBLANK(E75)=1,"",COUNTA(E$13:$E75))</f>
        <v>62</v>
      </c>
      <c r="B75" s="925"/>
      <c r="C75" s="922" t="s">
        <v>3645</v>
      </c>
      <c r="D75" s="921" t="s">
        <v>22</v>
      </c>
      <c r="E75" s="919">
        <v>9</v>
      </c>
      <c r="F75" s="341"/>
      <c r="G75" s="496"/>
      <c r="H75" s="336"/>
      <c r="I75" s="336"/>
      <c r="J75" s="336"/>
      <c r="K75" s="337"/>
      <c r="L75" s="338"/>
      <c r="M75" s="339"/>
      <c r="N75" s="339"/>
      <c r="O75" s="339"/>
      <c r="P75" s="340"/>
    </row>
    <row r="76" spans="1:16" s="30" customFormat="1" ht="30.6">
      <c r="A76" s="900">
        <f>IF(COUNTBLANK(E76)=1,"",COUNTA(E$13:$E76))</f>
        <v>63</v>
      </c>
      <c r="B76" s="925"/>
      <c r="C76" s="922" t="s">
        <v>3646</v>
      </c>
      <c r="D76" s="921" t="s">
        <v>22</v>
      </c>
      <c r="E76" s="919">
        <v>2111</v>
      </c>
      <c r="F76" s="341"/>
      <c r="G76" s="496"/>
      <c r="H76" s="336"/>
      <c r="I76" s="336"/>
      <c r="J76" s="336"/>
      <c r="K76" s="337"/>
      <c r="L76" s="338"/>
      <c r="M76" s="339"/>
      <c r="N76" s="339"/>
      <c r="O76" s="339"/>
      <c r="P76" s="340"/>
    </row>
    <row r="77" spans="1:16" s="30" customFormat="1" ht="30.6">
      <c r="A77" s="900">
        <f>IF(COUNTBLANK(E77)=1,"",COUNTA(E$13:$E77))</f>
        <v>64</v>
      </c>
      <c r="B77" s="925"/>
      <c r="C77" s="922" t="s">
        <v>3647</v>
      </c>
      <c r="D77" s="921" t="s">
        <v>22</v>
      </c>
      <c r="E77" s="919">
        <v>4</v>
      </c>
      <c r="F77" s="341"/>
      <c r="G77" s="496"/>
      <c r="H77" s="336"/>
      <c r="I77" s="336"/>
      <c r="J77" s="336"/>
      <c r="K77" s="337"/>
      <c r="L77" s="338"/>
      <c r="M77" s="339"/>
      <c r="N77" s="339"/>
      <c r="O77" s="339"/>
      <c r="P77" s="340"/>
    </row>
    <row r="78" spans="1:16" s="30" customFormat="1" ht="30.6">
      <c r="A78" s="900">
        <f>IF(COUNTBLANK(E78)=1,"",COUNTA(E$13:$E78))</f>
        <v>65</v>
      </c>
      <c r="B78" s="925"/>
      <c r="C78" s="922" t="s">
        <v>3648</v>
      </c>
      <c r="D78" s="921" t="s">
        <v>22</v>
      </c>
      <c r="E78" s="919">
        <v>36</v>
      </c>
      <c r="F78" s="341"/>
      <c r="G78" s="496"/>
      <c r="H78" s="336"/>
      <c r="I78" s="336"/>
      <c r="J78" s="336"/>
      <c r="K78" s="337"/>
      <c r="L78" s="338"/>
      <c r="M78" s="339"/>
      <c r="N78" s="339"/>
      <c r="O78" s="339"/>
      <c r="P78" s="340"/>
    </row>
    <row r="79" spans="1:16" s="30" customFormat="1" ht="30.6">
      <c r="A79" s="900">
        <f>IF(COUNTBLANK(E79)=1,"",COUNTA(E$13:$E79))</f>
        <v>66</v>
      </c>
      <c r="B79" s="925"/>
      <c r="C79" s="922" t="s">
        <v>3649</v>
      </c>
      <c r="D79" s="921" t="s">
        <v>22</v>
      </c>
      <c r="E79" s="919">
        <v>2</v>
      </c>
      <c r="F79" s="341"/>
      <c r="G79" s="496"/>
      <c r="H79" s="336"/>
      <c r="I79" s="336"/>
      <c r="J79" s="336"/>
      <c r="K79" s="337"/>
      <c r="L79" s="338"/>
      <c r="M79" s="339"/>
      <c r="N79" s="339"/>
      <c r="O79" s="339"/>
      <c r="P79" s="340"/>
    </row>
    <row r="80" spans="1:16" s="30" customFormat="1" ht="30.6">
      <c r="A80" s="900">
        <f>IF(COUNTBLANK(E80)=1,"",COUNTA(E$13:$E80))</f>
        <v>67</v>
      </c>
      <c r="B80" s="925"/>
      <c r="C80" s="922" t="s">
        <v>3650</v>
      </c>
      <c r="D80" s="921" t="s">
        <v>22</v>
      </c>
      <c r="E80" s="919">
        <v>15</v>
      </c>
      <c r="F80" s="341"/>
      <c r="G80" s="496"/>
      <c r="H80" s="336"/>
      <c r="I80" s="336"/>
      <c r="J80" s="336"/>
      <c r="K80" s="337"/>
      <c r="L80" s="338"/>
      <c r="M80" s="339"/>
      <c r="N80" s="339"/>
      <c r="O80" s="339"/>
      <c r="P80" s="340"/>
    </row>
    <row r="81" spans="1:16" s="30" customFormat="1" ht="30.6">
      <c r="A81" s="900">
        <f>IF(COUNTBLANK(E81)=1,"",COUNTA(E$13:$E81))</f>
        <v>68</v>
      </c>
      <c r="B81" s="925"/>
      <c r="C81" s="922" t="s">
        <v>3651</v>
      </c>
      <c r="D81" s="921" t="s">
        <v>22</v>
      </c>
      <c r="E81" s="919">
        <v>14</v>
      </c>
      <c r="F81" s="341"/>
      <c r="G81" s="496"/>
      <c r="H81" s="336"/>
      <c r="I81" s="336"/>
      <c r="J81" s="336"/>
      <c r="K81" s="337"/>
      <c r="L81" s="338"/>
      <c r="M81" s="339"/>
      <c r="N81" s="339"/>
      <c r="O81" s="339"/>
      <c r="P81" s="340"/>
    </row>
    <row r="82" spans="1:16" s="30" customFormat="1" ht="20.399999999999999">
      <c r="A82" s="900">
        <f>IF(COUNTBLANK(E82)=1,"",COUNTA(E$13:$E82))</f>
        <v>69</v>
      </c>
      <c r="B82" s="925"/>
      <c r="C82" s="922" t="s">
        <v>402</v>
      </c>
      <c r="D82" s="921" t="s">
        <v>22</v>
      </c>
      <c r="E82" s="682">
        <v>3</v>
      </c>
      <c r="F82" s="341"/>
      <c r="G82" s="496"/>
      <c r="H82" s="336"/>
      <c r="I82" s="336"/>
      <c r="J82" s="336"/>
      <c r="K82" s="337"/>
      <c r="L82" s="338"/>
      <c r="M82" s="339"/>
      <c r="N82" s="339"/>
      <c r="O82" s="339"/>
      <c r="P82" s="340"/>
    </row>
    <row r="83" spans="1:16" s="30" customFormat="1" ht="20.399999999999999">
      <c r="A83" s="900">
        <f>IF(COUNTBLANK(E83)=1,"",COUNTA(E$13:$E83))</f>
        <v>70</v>
      </c>
      <c r="B83" s="925"/>
      <c r="C83" s="922" t="s">
        <v>776</v>
      </c>
      <c r="D83" s="921" t="s">
        <v>22</v>
      </c>
      <c r="E83" s="682">
        <v>4</v>
      </c>
      <c r="F83" s="341"/>
      <c r="G83" s="496"/>
      <c r="H83" s="336"/>
      <c r="I83" s="336"/>
      <c r="J83" s="336"/>
      <c r="K83" s="337"/>
      <c r="L83" s="338"/>
      <c r="M83" s="339"/>
      <c r="N83" s="339"/>
      <c r="O83" s="339"/>
      <c r="P83" s="340"/>
    </row>
    <row r="84" spans="1:16" s="30" customFormat="1" ht="20.399999999999999">
      <c r="A84" s="900">
        <f>IF(COUNTBLANK(E84)=1,"",COUNTA(E$13:$E84))</f>
        <v>71</v>
      </c>
      <c r="B84" s="925"/>
      <c r="C84" s="922" t="s">
        <v>403</v>
      </c>
      <c r="D84" s="921" t="s">
        <v>22</v>
      </c>
      <c r="E84" s="682">
        <v>1</v>
      </c>
      <c r="F84" s="341"/>
      <c r="G84" s="496"/>
      <c r="H84" s="336"/>
      <c r="I84" s="336"/>
      <c r="J84" s="336"/>
      <c r="K84" s="337"/>
      <c r="L84" s="338"/>
      <c r="M84" s="339"/>
      <c r="N84" s="339"/>
      <c r="O84" s="339"/>
      <c r="P84" s="340"/>
    </row>
    <row r="85" spans="1:16" s="30" customFormat="1" ht="20.399999999999999">
      <c r="A85" s="900">
        <f>IF(COUNTBLANK(E85)=1,"",COUNTA(E$13:$E85))</f>
        <v>72</v>
      </c>
      <c r="B85" s="925"/>
      <c r="C85" s="922" t="s">
        <v>781</v>
      </c>
      <c r="D85" s="921" t="s">
        <v>22</v>
      </c>
      <c r="E85" s="682">
        <v>4</v>
      </c>
      <c r="F85" s="341"/>
      <c r="G85" s="496"/>
      <c r="H85" s="336"/>
      <c r="I85" s="336"/>
      <c r="J85" s="336"/>
      <c r="K85" s="337"/>
      <c r="L85" s="338"/>
      <c r="M85" s="339"/>
      <c r="N85" s="339"/>
      <c r="O85" s="339"/>
      <c r="P85" s="340"/>
    </row>
    <row r="86" spans="1:16" s="30" customFormat="1" ht="20.399999999999999">
      <c r="A86" s="900">
        <f>IF(COUNTBLANK(E86)=1,"",COUNTA(E$13:$E86))</f>
        <v>73</v>
      </c>
      <c r="B86" s="925"/>
      <c r="C86" s="922" t="s">
        <v>783</v>
      </c>
      <c r="D86" s="921" t="s">
        <v>22</v>
      </c>
      <c r="E86" s="682">
        <v>2</v>
      </c>
      <c r="F86" s="341"/>
      <c r="G86" s="496"/>
      <c r="H86" s="336"/>
      <c r="I86" s="336"/>
      <c r="J86" s="336"/>
      <c r="K86" s="337"/>
      <c r="L86" s="338"/>
      <c r="M86" s="339"/>
      <c r="N86" s="339"/>
      <c r="O86" s="339"/>
      <c r="P86" s="340"/>
    </row>
    <row r="87" spans="1:16" s="30" customFormat="1" ht="20.399999999999999">
      <c r="A87" s="900">
        <f>IF(COUNTBLANK(E87)=1,"",COUNTA(E$13:$E87))</f>
        <v>74</v>
      </c>
      <c r="B87" s="925"/>
      <c r="C87" s="922" t="s">
        <v>784</v>
      </c>
      <c r="D87" s="921" t="s">
        <v>22</v>
      </c>
      <c r="E87" s="682">
        <v>2</v>
      </c>
      <c r="F87" s="341"/>
      <c r="G87" s="496"/>
      <c r="H87" s="336"/>
      <c r="I87" s="336"/>
      <c r="J87" s="336"/>
      <c r="K87" s="337"/>
      <c r="L87" s="338"/>
      <c r="M87" s="339"/>
      <c r="N87" s="339"/>
      <c r="O87" s="339"/>
      <c r="P87" s="340"/>
    </row>
    <row r="88" spans="1:16" s="30" customFormat="1" ht="20.399999999999999">
      <c r="A88" s="900">
        <f>IF(COUNTBLANK(E88)=1,"",COUNTA(E$13:$E88))</f>
        <v>75</v>
      </c>
      <c r="B88" s="925"/>
      <c r="C88" s="922" t="s">
        <v>2739</v>
      </c>
      <c r="D88" s="921" t="s">
        <v>22</v>
      </c>
      <c r="E88" s="682">
        <v>1</v>
      </c>
      <c r="F88" s="341"/>
      <c r="G88" s="496"/>
      <c r="H88" s="336"/>
      <c r="I88" s="336"/>
      <c r="J88" s="336"/>
      <c r="K88" s="337"/>
      <c r="L88" s="338"/>
      <c r="M88" s="339"/>
      <c r="N88" s="339"/>
      <c r="O88" s="339"/>
      <c r="P88" s="340"/>
    </row>
    <row r="89" spans="1:16" s="30" customFormat="1" ht="20.399999999999999">
      <c r="A89" s="900">
        <f>IF(COUNTBLANK(E89)=1,"",COUNTA(E$13:$E89))</f>
        <v>76</v>
      </c>
      <c r="B89" s="925"/>
      <c r="C89" s="922" t="s">
        <v>3652</v>
      </c>
      <c r="D89" s="921" t="s">
        <v>22</v>
      </c>
      <c r="E89" s="682">
        <v>2</v>
      </c>
      <c r="F89" s="341"/>
      <c r="G89" s="496"/>
      <c r="H89" s="336"/>
      <c r="I89" s="336"/>
      <c r="J89" s="336"/>
      <c r="K89" s="337"/>
      <c r="L89" s="338"/>
      <c r="M89" s="339"/>
      <c r="N89" s="339"/>
      <c r="O89" s="339"/>
      <c r="P89" s="340"/>
    </row>
    <row r="90" spans="1:16" s="30" customFormat="1" ht="20.399999999999999">
      <c r="A90" s="900">
        <f>IF(COUNTBLANK(E90)=1,"",COUNTA(E$13:$E90))</f>
        <v>77</v>
      </c>
      <c r="B90" s="925"/>
      <c r="C90" s="922" t="s">
        <v>785</v>
      </c>
      <c r="D90" s="921" t="s">
        <v>22</v>
      </c>
      <c r="E90" s="682">
        <v>2</v>
      </c>
      <c r="F90" s="341"/>
      <c r="G90" s="496"/>
      <c r="H90" s="336"/>
      <c r="I90" s="336"/>
      <c r="J90" s="336"/>
      <c r="K90" s="337"/>
      <c r="L90" s="338"/>
      <c r="M90" s="339"/>
      <c r="N90" s="339"/>
      <c r="O90" s="339"/>
      <c r="P90" s="340"/>
    </row>
    <row r="91" spans="1:16" s="30" customFormat="1" ht="20.399999999999999">
      <c r="A91" s="900">
        <f>IF(COUNTBLANK(E91)=1,"",COUNTA(E$13:$E91))</f>
        <v>78</v>
      </c>
      <c r="B91" s="925"/>
      <c r="C91" s="922" t="s">
        <v>407</v>
      </c>
      <c r="D91" s="921" t="s">
        <v>22</v>
      </c>
      <c r="E91" s="682">
        <v>6</v>
      </c>
      <c r="F91" s="341"/>
      <c r="G91" s="496"/>
      <c r="H91" s="336"/>
      <c r="I91" s="336"/>
      <c r="J91" s="336"/>
      <c r="K91" s="337"/>
      <c r="L91" s="338"/>
      <c r="M91" s="339"/>
      <c r="N91" s="339"/>
      <c r="O91" s="339"/>
      <c r="P91" s="340"/>
    </row>
    <row r="92" spans="1:16" s="30" customFormat="1" ht="20.399999999999999">
      <c r="A92" s="900">
        <f>IF(COUNTBLANK(E92)=1,"",COUNTA(E$13:$E92))</f>
        <v>79</v>
      </c>
      <c r="B92" s="925"/>
      <c r="C92" s="922" t="s">
        <v>408</v>
      </c>
      <c r="D92" s="921" t="s">
        <v>22</v>
      </c>
      <c r="E92" s="682">
        <v>11</v>
      </c>
      <c r="F92" s="341"/>
      <c r="G92" s="496"/>
      <c r="H92" s="336"/>
      <c r="I92" s="336"/>
      <c r="J92" s="336"/>
      <c r="K92" s="337"/>
      <c r="L92" s="338"/>
      <c r="M92" s="339"/>
      <c r="N92" s="339"/>
      <c r="O92" s="339"/>
      <c r="P92" s="340"/>
    </row>
    <row r="93" spans="1:16" s="30" customFormat="1" ht="20.399999999999999">
      <c r="A93" s="900">
        <f>IF(COUNTBLANK(E93)=1,"",COUNTA(E$13:$E93))</f>
        <v>80</v>
      </c>
      <c r="B93" s="925"/>
      <c r="C93" s="922" t="s">
        <v>2740</v>
      </c>
      <c r="D93" s="921" t="s">
        <v>22</v>
      </c>
      <c r="E93" s="682">
        <v>4</v>
      </c>
      <c r="F93" s="341"/>
      <c r="G93" s="496"/>
      <c r="H93" s="336"/>
      <c r="I93" s="336"/>
      <c r="J93" s="336"/>
      <c r="K93" s="337"/>
      <c r="L93" s="338"/>
      <c r="M93" s="339"/>
      <c r="N93" s="339"/>
      <c r="O93" s="339"/>
      <c r="P93" s="340"/>
    </row>
    <row r="94" spans="1:16" s="30" customFormat="1" ht="20.399999999999999">
      <c r="A94" s="900">
        <f>IF(COUNTBLANK(E94)=1,"",COUNTA(E$13:$E94))</f>
        <v>81</v>
      </c>
      <c r="B94" s="925"/>
      <c r="C94" s="922" t="s">
        <v>2741</v>
      </c>
      <c r="D94" s="921" t="s">
        <v>22</v>
      </c>
      <c r="E94" s="682">
        <v>4</v>
      </c>
      <c r="F94" s="341"/>
      <c r="G94" s="496"/>
      <c r="H94" s="336"/>
      <c r="I94" s="336"/>
      <c r="J94" s="336"/>
      <c r="K94" s="337"/>
      <c r="L94" s="338"/>
      <c r="M94" s="339"/>
      <c r="N94" s="339"/>
      <c r="O94" s="339"/>
      <c r="P94" s="340"/>
    </row>
    <row r="95" spans="1:16" s="30" customFormat="1" ht="20.399999999999999">
      <c r="A95" s="900">
        <f>IF(COUNTBLANK(E95)=1,"",COUNTA(E$13:$E95))</f>
        <v>82</v>
      </c>
      <c r="B95" s="925"/>
      <c r="C95" s="922" t="s">
        <v>2742</v>
      </c>
      <c r="D95" s="921" t="s">
        <v>22</v>
      </c>
      <c r="E95" s="682">
        <v>10</v>
      </c>
      <c r="F95" s="341"/>
      <c r="G95" s="496"/>
      <c r="H95" s="336"/>
      <c r="I95" s="336"/>
      <c r="J95" s="336"/>
      <c r="K95" s="337"/>
      <c r="L95" s="338"/>
      <c r="M95" s="339"/>
      <c r="N95" s="339"/>
      <c r="O95" s="339"/>
      <c r="P95" s="340"/>
    </row>
    <row r="96" spans="1:16" s="30" customFormat="1" ht="20.399999999999999">
      <c r="A96" s="900">
        <f>IF(COUNTBLANK(E96)=1,"",COUNTA(E$13:$E96))</f>
        <v>83</v>
      </c>
      <c r="B96" s="925"/>
      <c r="C96" s="922" t="s">
        <v>3653</v>
      </c>
      <c r="D96" s="921" t="s">
        <v>22</v>
      </c>
      <c r="E96" s="682">
        <v>8</v>
      </c>
      <c r="F96" s="341"/>
      <c r="G96" s="496"/>
      <c r="H96" s="336"/>
      <c r="I96" s="336"/>
      <c r="J96" s="336"/>
      <c r="K96" s="337"/>
      <c r="L96" s="338"/>
      <c r="M96" s="339"/>
      <c r="N96" s="339"/>
      <c r="O96" s="339"/>
      <c r="P96" s="340"/>
    </row>
    <row r="97" spans="1:16" s="30" customFormat="1" ht="20.399999999999999">
      <c r="A97" s="900">
        <f>IF(COUNTBLANK(E97)=1,"",COUNTA(E$13:$E97))</f>
        <v>84</v>
      </c>
      <c r="B97" s="925"/>
      <c r="C97" s="922" t="s">
        <v>786</v>
      </c>
      <c r="D97" s="921" t="s">
        <v>22</v>
      </c>
      <c r="E97" s="682">
        <v>6</v>
      </c>
      <c r="F97" s="341"/>
      <c r="G97" s="496"/>
      <c r="H97" s="336"/>
      <c r="I97" s="336"/>
      <c r="J97" s="336"/>
      <c r="K97" s="337"/>
      <c r="L97" s="338"/>
      <c r="M97" s="339"/>
      <c r="N97" s="339"/>
      <c r="O97" s="339"/>
      <c r="P97" s="340"/>
    </row>
    <row r="98" spans="1:16" s="30" customFormat="1" ht="20.399999999999999">
      <c r="A98" s="900">
        <f>IF(COUNTBLANK(E98)=1,"",COUNTA(E$13:$E98))</f>
        <v>85</v>
      </c>
      <c r="B98" s="925"/>
      <c r="C98" s="922" t="s">
        <v>787</v>
      </c>
      <c r="D98" s="921" t="s">
        <v>22</v>
      </c>
      <c r="E98" s="682">
        <v>4</v>
      </c>
      <c r="F98" s="341"/>
      <c r="G98" s="496"/>
      <c r="H98" s="336"/>
      <c r="I98" s="336"/>
      <c r="J98" s="336"/>
      <c r="K98" s="337"/>
      <c r="L98" s="338"/>
      <c r="M98" s="339"/>
      <c r="N98" s="339"/>
      <c r="O98" s="339"/>
      <c r="P98" s="340"/>
    </row>
    <row r="99" spans="1:16" s="30" customFormat="1" ht="20.399999999999999">
      <c r="A99" s="900">
        <f>IF(COUNTBLANK(E99)=1,"",COUNTA(E$13:$E99))</f>
        <v>86</v>
      </c>
      <c r="B99" s="925"/>
      <c r="C99" s="922" t="s">
        <v>788</v>
      </c>
      <c r="D99" s="921" t="s">
        <v>22</v>
      </c>
      <c r="E99" s="682">
        <v>1</v>
      </c>
      <c r="F99" s="341"/>
      <c r="G99" s="496"/>
      <c r="H99" s="336"/>
      <c r="I99" s="336"/>
      <c r="J99" s="336"/>
      <c r="K99" s="337"/>
      <c r="L99" s="338"/>
      <c r="M99" s="339"/>
      <c r="N99" s="339"/>
      <c r="O99" s="339"/>
      <c r="P99" s="340"/>
    </row>
    <row r="100" spans="1:16" s="30" customFormat="1" ht="20.399999999999999">
      <c r="A100" s="900">
        <f>IF(COUNTBLANK(E100)=1,"",COUNTA(E$13:$E100))</f>
        <v>87</v>
      </c>
      <c r="B100" s="925"/>
      <c r="C100" s="922" t="s">
        <v>789</v>
      </c>
      <c r="D100" s="921" t="s">
        <v>22</v>
      </c>
      <c r="E100" s="682">
        <v>2</v>
      </c>
      <c r="F100" s="341"/>
      <c r="G100" s="496"/>
      <c r="H100" s="336"/>
      <c r="I100" s="336"/>
      <c r="J100" s="336"/>
      <c r="K100" s="337"/>
      <c r="L100" s="338"/>
      <c r="M100" s="339"/>
      <c r="N100" s="339"/>
      <c r="O100" s="339"/>
      <c r="P100" s="340"/>
    </row>
    <row r="101" spans="1:16" s="30" customFormat="1" ht="20.399999999999999">
      <c r="A101" s="900">
        <f>IF(COUNTBLANK(E101)=1,"",COUNTA(E$13:$E101))</f>
        <v>88</v>
      </c>
      <c r="B101" s="925"/>
      <c r="C101" s="922" t="s">
        <v>790</v>
      </c>
      <c r="D101" s="921" t="s">
        <v>22</v>
      </c>
      <c r="E101" s="682">
        <v>1</v>
      </c>
      <c r="F101" s="341"/>
      <c r="G101" s="496"/>
      <c r="H101" s="336"/>
      <c r="I101" s="336"/>
      <c r="J101" s="336"/>
      <c r="K101" s="337"/>
      <c r="L101" s="338"/>
      <c r="M101" s="339"/>
      <c r="N101" s="339"/>
      <c r="O101" s="339"/>
      <c r="P101" s="340"/>
    </row>
    <row r="102" spans="1:16" s="30" customFormat="1" ht="20.399999999999999">
      <c r="A102" s="900">
        <f>IF(COUNTBLANK(E102)=1,"",COUNTA(E$13:$E102))</f>
        <v>89</v>
      </c>
      <c r="B102" s="925"/>
      <c r="C102" s="922" t="s">
        <v>791</v>
      </c>
      <c r="D102" s="921" t="s">
        <v>22</v>
      </c>
      <c r="E102" s="682">
        <v>4</v>
      </c>
      <c r="F102" s="341"/>
      <c r="G102" s="496"/>
      <c r="H102" s="336"/>
      <c r="I102" s="336"/>
      <c r="J102" s="336"/>
      <c r="K102" s="337"/>
      <c r="L102" s="338"/>
      <c r="M102" s="339"/>
      <c r="N102" s="339"/>
      <c r="O102" s="339"/>
      <c r="P102" s="340"/>
    </row>
    <row r="103" spans="1:16" s="30" customFormat="1" ht="20.399999999999999">
      <c r="A103" s="900">
        <f>IF(COUNTBLANK(E103)=1,"",COUNTA(E$13:$E103))</f>
        <v>90</v>
      </c>
      <c r="B103" s="925"/>
      <c r="C103" s="922" t="s">
        <v>3654</v>
      </c>
      <c r="D103" s="921" t="s">
        <v>22</v>
      </c>
      <c r="E103" s="682">
        <v>1</v>
      </c>
      <c r="F103" s="341"/>
      <c r="G103" s="496"/>
      <c r="H103" s="336"/>
      <c r="I103" s="336"/>
      <c r="J103" s="336"/>
      <c r="K103" s="337"/>
      <c r="L103" s="338"/>
      <c r="M103" s="339"/>
      <c r="N103" s="339"/>
      <c r="O103" s="339"/>
      <c r="P103" s="340"/>
    </row>
    <row r="104" spans="1:16" s="30" customFormat="1" ht="20.399999999999999">
      <c r="A104" s="900">
        <f>IF(COUNTBLANK(E104)=1,"",COUNTA(E$13:$E104))</f>
        <v>91</v>
      </c>
      <c r="B104" s="925"/>
      <c r="C104" s="922" t="s">
        <v>792</v>
      </c>
      <c r="D104" s="921" t="s">
        <v>22</v>
      </c>
      <c r="E104" s="682">
        <v>2</v>
      </c>
      <c r="F104" s="341"/>
      <c r="G104" s="496"/>
      <c r="H104" s="336"/>
      <c r="I104" s="336"/>
      <c r="J104" s="336"/>
      <c r="K104" s="337"/>
      <c r="L104" s="338"/>
      <c r="M104" s="339"/>
      <c r="N104" s="339"/>
      <c r="O104" s="339"/>
      <c r="P104" s="340"/>
    </row>
    <row r="105" spans="1:16" s="30" customFormat="1" ht="20.399999999999999">
      <c r="A105" s="900">
        <f>IF(COUNTBLANK(E105)=1,"",COUNTA(E$13:$E105))</f>
        <v>92</v>
      </c>
      <c r="B105" s="925"/>
      <c r="C105" s="922" t="s">
        <v>2743</v>
      </c>
      <c r="D105" s="921" t="s">
        <v>22</v>
      </c>
      <c r="E105" s="682">
        <v>23</v>
      </c>
      <c r="F105" s="341"/>
      <c r="G105" s="496"/>
      <c r="H105" s="336"/>
      <c r="I105" s="336"/>
      <c r="J105" s="336"/>
      <c r="K105" s="337"/>
      <c r="L105" s="338"/>
      <c r="M105" s="339"/>
      <c r="N105" s="339"/>
      <c r="O105" s="339"/>
      <c r="P105" s="340"/>
    </row>
    <row r="106" spans="1:16" s="30" customFormat="1" ht="20.399999999999999">
      <c r="A106" s="900">
        <f>IF(COUNTBLANK(E106)=1,"",COUNTA(E$13:$E106))</f>
        <v>93</v>
      </c>
      <c r="B106" s="925"/>
      <c r="C106" s="922" t="s">
        <v>793</v>
      </c>
      <c r="D106" s="921" t="s">
        <v>22</v>
      </c>
      <c r="E106" s="682">
        <v>4</v>
      </c>
      <c r="F106" s="341"/>
      <c r="G106" s="496"/>
      <c r="H106" s="336"/>
      <c r="I106" s="336"/>
      <c r="J106" s="336"/>
      <c r="K106" s="337"/>
      <c r="L106" s="338"/>
      <c r="M106" s="339"/>
      <c r="N106" s="339"/>
      <c r="O106" s="339"/>
      <c r="P106" s="340"/>
    </row>
    <row r="107" spans="1:16" s="30" customFormat="1" ht="20.399999999999999">
      <c r="A107" s="900">
        <f>IF(COUNTBLANK(E107)=1,"",COUNTA(E$13:$E107))</f>
        <v>94</v>
      </c>
      <c r="B107" s="925"/>
      <c r="C107" s="922" t="s">
        <v>2744</v>
      </c>
      <c r="D107" s="921" t="s">
        <v>22</v>
      </c>
      <c r="E107" s="682">
        <v>2</v>
      </c>
      <c r="F107" s="341"/>
      <c r="G107" s="496"/>
      <c r="H107" s="336"/>
      <c r="I107" s="336"/>
      <c r="J107" s="336"/>
      <c r="K107" s="337"/>
      <c r="L107" s="338"/>
      <c r="M107" s="339"/>
      <c r="N107" s="339"/>
      <c r="O107" s="339"/>
      <c r="P107" s="340"/>
    </row>
    <row r="108" spans="1:16" s="30" customFormat="1" ht="20.399999999999999">
      <c r="A108" s="900">
        <f>IF(COUNTBLANK(E108)=1,"",COUNTA(E$13:$E108))</f>
        <v>95</v>
      </c>
      <c r="B108" s="925"/>
      <c r="C108" s="922" t="s">
        <v>794</v>
      </c>
      <c r="D108" s="921" t="s">
        <v>22</v>
      </c>
      <c r="E108" s="682">
        <v>8</v>
      </c>
      <c r="F108" s="341"/>
      <c r="G108" s="496"/>
      <c r="H108" s="336"/>
      <c r="I108" s="336"/>
      <c r="J108" s="336"/>
      <c r="K108" s="337"/>
      <c r="L108" s="338"/>
      <c r="M108" s="339"/>
      <c r="N108" s="339"/>
      <c r="O108" s="339"/>
      <c r="P108" s="340"/>
    </row>
    <row r="109" spans="1:16" s="30" customFormat="1" ht="20.399999999999999">
      <c r="A109" s="900">
        <f>IF(COUNTBLANK(E109)=1,"",COUNTA(E$13:$E109))</f>
        <v>96</v>
      </c>
      <c r="B109" s="925"/>
      <c r="C109" s="922" t="s">
        <v>795</v>
      </c>
      <c r="D109" s="921" t="s">
        <v>22</v>
      </c>
      <c r="E109" s="682">
        <v>1</v>
      </c>
      <c r="F109" s="341"/>
      <c r="G109" s="496"/>
      <c r="H109" s="336"/>
      <c r="I109" s="336"/>
      <c r="J109" s="336"/>
      <c r="K109" s="337"/>
      <c r="L109" s="338"/>
      <c r="M109" s="339"/>
      <c r="N109" s="339"/>
      <c r="O109" s="339"/>
      <c r="P109" s="340"/>
    </row>
    <row r="110" spans="1:16" s="30" customFormat="1" ht="20.399999999999999">
      <c r="A110" s="900">
        <f>IF(COUNTBLANK(E110)=1,"",COUNTA(E$13:$E110))</f>
        <v>97</v>
      </c>
      <c r="B110" s="925"/>
      <c r="C110" s="922" t="s">
        <v>796</v>
      </c>
      <c r="D110" s="921" t="s">
        <v>22</v>
      </c>
      <c r="E110" s="682">
        <v>8</v>
      </c>
      <c r="F110" s="341"/>
      <c r="G110" s="496"/>
      <c r="H110" s="336"/>
      <c r="I110" s="336"/>
      <c r="J110" s="336"/>
      <c r="K110" s="337"/>
      <c r="L110" s="338"/>
      <c r="M110" s="339"/>
      <c r="N110" s="339"/>
      <c r="O110" s="339"/>
      <c r="P110" s="340"/>
    </row>
    <row r="111" spans="1:16" s="30" customFormat="1" ht="20.399999999999999">
      <c r="A111" s="900">
        <f>IF(COUNTBLANK(E111)=1,"",COUNTA(E$13:$E111))</f>
        <v>98</v>
      </c>
      <c r="B111" s="925"/>
      <c r="C111" s="922" t="s">
        <v>3655</v>
      </c>
      <c r="D111" s="921" t="s">
        <v>22</v>
      </c>
      <c r="E111" s="682">
        <v>6</v>
      </c>
      <c r="F111" s="341"/>
      <c r="G111" s="496"/>
      <c r="H111" s="336"/>
      <c r="I111" s="336"/>
      <c r="J111" s="336"/>
      <c r="K111" s="337"/>
      <c r="L111" s="338"/>
      <c r="M111" s="339"/>
      <c r="N111" s="339"/>
      <c r="O111" s="339"/>
      <c r="P111" s="340"/>
    </row>
    <row r="112" spans="1:16" s="30" customFormat="1" ht="20.399999999999999">
      <c r="A112" s="900">
        <f>IF(COUNTBLANK(E112)=1,"",COUNTA(E$13:$E112))</f>
        <v>99</v>
      </c>
      <c r="B112" s="925"/>
      <c r="C112" s="922" t="s">
        <v>3656</v>
      </c>
      <c r="D112" s="921" t="s">
        <v>22</v>
      </c>
      <c r="E112" s="682">
        <v>6</v>
      </c>
      <c r="F112" s="341"/>
      <c r="G112" s="496"/>
      <c r="H112" s="336"/>
      <c r="I112" s="336"/>
      <c r="J112" s="336"/>
      <c r="K112" s="337"/>
      <c r="L112" s="338"/>
      <c r="M112" s="339"/>
      <c r="N112" s="339"/>
      <c r="O112" s="339"/>
      <c r="P112" s="340"/>
    </row>
    <row r="113" spans="1:16" s="30" customFormat="1" ht="40.799999999999997">
      <c r="A113" s="900">
        <f>IF(COUNTBLANK(E113)=1,"",COUNTA(E$13:$E113))</f>
        <v>100</v>
      </c>
      <c r="B113" s="925"/>
      <c r="C113" s="922" t="s">
        <v>797</v>
      </c>
      <c r="D113" s="683" t="s">
        <v>2</v>
      </c>
      <c r="E113" s="866">
        <v>4.9000000000000004</v>
      </c>
      <c r="F113" s="341"/>
      <c r="G113" s="496"/>
      <c r="H113" s="336"/>
      <c r="I113" s="336"/>
      <c r="J113" s="336"/>
      <c r="K113" s="337"/>
      <c r="L113" s="338"/>
      <c r="M113" s="339"/>
      <c r="N113" s="339"/>
      <c r="O113" s="339"/>
      <c r="P113" s="340"/>
    </row>
    <row r="114" spans="1:16" s="30" customFormat="1" ht="40.799999999999997">
      <c r="A114" s="900">
        <f>IF(COUNTBLANK(E114)=1,"",COUNTA(E$13:$E114))</f>
        <v>101</v>
      </c>
      <c r="B114" s="925"/>
      <c r="C114" s="922" t="s">
        <v>798</v>
      </c>
      <c r="D114" s="683" t="s">
        <v>2</v>
      </c>
      <c r="E114" s="866">
        <v>0.8</v>
      </c>
      <c r="F114" s="341"/>
      <c r="G114" s="496"/>
      <c r="H114" s="336"/>
      <c r="I114" s="336"/>
      <c r="J114" s="336"/>
      <c r="K114" s="337"/>
      <c r="L114" s="338"/>
      <c r="M114" s="339"/>
      <c r="N114" s="339"/>
      <c r="O114" s="339"/>
      <c r="P114" s="340"/>
    </row>
    <row r="115" spans="1:16" s="30" customFormat="1" ht="40.799999999999997">
      <c r="A115" s="900">
        <f>IF(COUNTBLANK(E115)=1,"",COUNTA(E$13:$E115))</f>
        <v>102</v>
      </c>
      <c r="B115" s="925"/>
      <c r="C115" s="922" t="s">
        <v>799</v>
      </c>
      <c r="D115" s="683" t="s">
        <v>2</v>
      </c>
      <c r="E115" s="866">
        <v>2.6</v>
      </c>
      <c r="F115" s="341"/>
      <c r="G115" s="496"/>
      <c r="H115" s="336"/>
      <c r="I115" s="336"/>
      <c r="J115" s="336"/>
      <c r="K115" s="337"/>
      <c r="L115" s="338"/>
      <c r="M115" s="339"/>
      <c r="N115" s="339"/>
      <c r="O115" s="339"/>
      <c r="P115" s="340"/>
    </row>
    <row r="116" spans="1:16" s="30" customFormat="1" ht="40.799999999999997">
      <c r="A116" s="900">
        <f>IF(COUNTBLANK(E116)=1,"",COUNTA(E$13:$E116))</f>
        <v>103</v>
      </c>
      <c r="B116" s="925"/>
      <c r="C116" s="922" t="s">
        <v>2745</v>
      </c>
      <c r="D116" s="683" t="s">
        <v>2</v>
      </c>
      <c r="E116" s="866">
        <v>69.900000000000006</v>
      </c>
      <c r="F116" s="341"/>
      <c r="G116" s="496"/>
      <c r="H116" s="336"/>
      <c r="I116" s="336"/>
      <c r="J116" s="336"/>
      <c r="K116" s="337"/>
      <c r="L116" s="338"/>
      <c r="M116" s="339"/>
      <c r="N116" s="339"/>
      <c r="O116" s="339"/>
      <c r="P116" s="340"/>
    </row>
    <row r="117" spans="1:16" s="30" customFormat="1" ht="40.799999999999997">
      <c r="A117" s="900">
        <f>IF(COUNTBLANK(E117)=1,"",COUNTA(E$13:$E117))</f>
        <v>104</v>
      </c>
      <c r="B117" s="925"/>
      <c r="C117" s="922" t="s">
        <v>800</v>
      </c>
      <c r="D117" s="683" t="s">
        <v>2</v>
      </c>
      <c r="E117" s="866">
        <v>65.099999999999994</v>
      </c>
      <c r="F117" s="341"/>
      <c r="G117" s="496"/>
      <c r="H117" s="336"/>
      <c r="I117" s="336"/>
      <c r="J117" s="336"/>
      <c r="K117" s="337"/>
      <c r="L117" s="338"/>
      <c r="M117" s="339"/>
      <c r="N117" s="339"/>
      <c r="O117" s="339"/>
      <c r="P117" s="340"/>
    </row>
    <row r="118" spans="1:16" s="30" customFormat="1" ht="40.799999999999997">
      <c r="A118" s="900">
        <f>IF(COUNTBLANK(E118)=1,"",COUNTA(E$13:$E118))</f>
        <v>105</v>
      </c>
      <c r="B118" s="925"/>
      <c r="C118" s="922" t="s">
        <v>801</v>
      </c>
      <c r="D118" s="683" t="s">
        <v>2</v>
      </c>
      <c r="E118" s="866">
        <v>17.600000000000001</v>
      </c>
      <c r="F118" s="341"/>
      <c r="G118" s="496"/>
      <c r="H118" s="336"/>
      <c r="I118" s="336"/>
      <c r="J118" s="336"/>
      <c r="K118" s="337"/>
      <c r="L118" s="338"/>
      <c r="M118" s="339"/>
      <c r="N118" s="339"/>
      <c r="O118" s="339"/>
      <c r="P118" s="340"/>
    </row>
    <row r="119" spans="1:16" s="30" customFormat="1" ht="40.799999999999997">
      <c r="A119" s="900">
        <f>IF(COUNTBLANK(E119)=1,"",COUNTA(E$13:$E119))</f>
        <v>106</v>
      </c>
      <c r="B119" s="925"/>
      <c r="C119" s="922" t="s">
        <v>802</v>
      </c>
      <c r="D119" s="683" t="s">
        <v>2</v>
      </c>
      <c r="E119" s="866">
        <v>17.3</v>
      </c>
      <c r="F119" s="341"/>
      <c r="G119" s="496"/>
      <c r="H119" s="336"/>
      <c r="I119" s="336"/>
      <c r="J119" s="336"/>
      <c r="K119" s="337"/>
      <c r="L119" s="338"/>
      <c r="M119" s="339"/>
      <c r="N119" s="339"/>
      <c r="O119" s="339"/>
      <c r="P119" s="340"/>
    </row>
    <row r="120" spans="1:16" s="30" customFormat="1" ht="40.799999999999997">
      <c r="A120" s="900">
        <f>IF(COUNTBLANK(E120)=1,"",COUNTA(E$13:$E120))</f>
        <v>107</v>
      </c>
      <c r="B120" s="925"/>
      <c r="C120" s="922" t="s">
        <v>803</v>
      </c>
      <c r="D120" s="683" t="s">
        <v>2</v>
      </c>
      <c r="E120" s="866">
        <v>145.1</v>
      </c>
      <c r="F120" s="341"/>
      <c r="G120" s="496"/>
      <c r="H120" s="336"/>
      <c r="I120" s="336"/>
      <c r="J120" s="336"/>
      <c r="K120" s="337"/>
      <c r="L120" s="338"/>
      <c r="M120" s="339"/>
      <c r="N120" s="339"/>
      <c r="O120" s="339"/>
      <c r="P120" s="340"/>
    </row>
    <row r="121" spans="1:16" s="30" customFormat="1">
      <c r="A121" s="900">
        <f>IF(COUNTBLANK(E121)=1,"",COUNTA(E$13:$E121))</f>
        <v>108</v>
      </c>
      <c r="B121" s="925"/>
      <c r="C121" s="922" t="s">
        <v>804</v>
      </c>
      <c r="D121" s="683" t="s">
        <v>2</v>
      </c>
      <c r="E121" s="866">
        <v>8.5</v>
      </c>
      <c r="F121" s="341"/>
      <c r="G121" s="496"/>
      <c r="H121" s="336"/>
      <c r="I121" s="336"/>
      <c r="J121" s="336"/>
      <c r="K121" s="337"/>
      <c r="L121" s="338"/>
      <c r="M121" s="339"/>
      <c r="N121" s="339"/>
      <c r="O121" s="339"/>
      <c r="P121" s="340"/>
    </row>
    <row r="122" spans="1:16" s="30" customFormat="1">
      <c r="A122" s="900">
        <f>IF(COUNTBLANK(E122)=1,"",COUNTA(E$13:$E122))</f>
        <v>109</v>
      </c>
      <c r="B122" s="925"/>
      <c r="C122" s="922" t="s">
        <v>805</v>
      </c>
      <c r="D122" s="683" t="s">
        <v>2</v>
      </c>
      <c r="E122" s="866">
        <v>4.9000000000000004</v>
      </c>
      <c r="F122" s="341"/>
      <c r="G122" s="496"/>
      <c r="H122" s="336"/>
      <c r="I122" s="336"/>
      <c r="J122" s="336"/>
      <c r="K122" s="337"/>
      <c r="L122" s="338"/>
      <c r="M122" s="339"/>
      <c r="N122" s="339"/>
      <c r="O122" s="339"/>
      <c r="P122" s="340"/>
    </row>
    <row r="123" spans="1:16" s="30" customFormat="1">
      <c r="A123" s="900">
        <f>IF(COUNTBLANK(E123)=1,"",COUNTA(E$13:$E123))</f>
        <v>110</v>
      </c>
      <c r="B123" s="925"/>
      <c r="C123" s="922" t="s">
        <v>806</v>
      </c>
      <c r="D123" s="683" t="s">
        <v>2</v>
      </c>
      <c r="E123" s="866">
        <v>7.9</v>
      </c>
      <c r="F123" s="341"/>
      <c r="G123" s="496"/>
      <c r="H123" s="336"/>
      <c r="I123" s="336"/>
      <c r="J123" s="336"/>
      <c r="K123" s="337"/>
      <c r="L123" s="338"/>
      <c r="M123" s="339"/>
      <c r="N123" s="339"/>
      <c r="O123" s="339"/>
      <c r="P123" s="340"/>
    </row>
    <row r="124" spans="1:16" s="30" customFormat="1">
      <c r="A124" s="900">
        <f>IF(COUNTBLANK(E124)=1,"",COUNTA(E$13:$E124))</f>
        <v>111</v>
      </c>
      <c r="B124" s="925"/>
      <c r="C124" s="922" t="s">
        <v>809</v>
      </c>
      <c r="D124" s="683" t="s">
        <v>2</v>
      </c>
      <c r="E124" s="866">
        <v>66.5</v>
      </c>
      <c r="F124" s="341"/>
      <c r="G124" s="496"/>
      <c r="H124" s="336"/>
      <c r="I124" s="336"/>
      <c r="J124" s="336"/>
      <c r="K124" s="337"/>
      <c r="L124" s="338"/>
      <c r="M124" s="339"/>
      <c r="N124" s="339"/>
      <c r="O124" s="339"/>
      <c r="P124" s="340"/>
    </row>
    <row r="125" spans="1:16" s="30" customFormat="1">
      <c r="A125" s="900">
        <f>IF(COUNTBLANK(E125)=1,"",COUNTA(E$13:$E125))</f>
        <v>112</v>
      </c>
      <c r="B125" s="925"/>
      <c r="C125" s="922" t="s">
        <v>810</v>
      </c>
      <c r="D125" s="683" t="s">
        <v>2</v>
      </c>
      <c r="E125" s="866">
        <v>25</v>
      </c>
      <c r="F125" s="341"/>
      <c r="G125" s="496"/>
      <c r="H125" s="336"/>
      <c r="I125" s="336"/>
      <c r="J125" s="336"/>
      <c r="K125" s="337"/>
      <c r="L125" s="338"/>
      <c r="M125" s="339"/>
      <c r="N125" s="339"/>
      <c r="O125" s="339"/>
      <c r="P125" s="340"/>
    </row>
    <row r="126" spans="1:16" s="30" customFormat="1">
      <c r="A126" s="900">
        <f>IF(COUNTBLANK(E126)=1,"",COUNTA(E$13:$E126))</f>
        <v>113</v>
      </c>
      <c r="B126" s="925"/>
      <c r="C126" s="922" t="s">
        <v>811</v>
      </c>
      <c r="D126" s="683" t="s">
        <v>2</v>
      </c>
      <c r="E126" s="866">
        <v>17.3</v>
      </c>
      <c r="F126" s="341"/>
      <c r="G126" s="496"/>
      <c r="H126" s="336"/>
      <c r="I126" s="336"/>
      <c r="J126" s="336"/>
      <c r="K126" s="337"/>
      <c r="L126" s="338"/>
      <c r="M126" s="339"/>
      <c r="N126" s="339"/>
      <c r="O126" s="339"/>
      <c r="P126" s="340"/>
    </row>
    <row r="127" spans="1:16" s="30" customFormat="1">
      <c r="A127" s="900">
        <f>IF(COUNTBLANK(E127)=1,"",COUNTA(E$13:$E127))</f>
        <v>114</v>
      </c>
      <c r="B127" s="925"/>
      <c r="C127" s="922" t="s">
        <v>812</v>
      </c>
      <c r="D127" s="683" t="s">
        <v>2</v>
      </c>
      <c r="E127" s="866">
        <v>260.8</v>
      </c>
      <c r="F127" s="341"/>
      <c r="G127" s="496"/>
      <c r="H127" s="336"/>
      <c r="I127" s="336"/>
      <c r="J127" s="336"/>
      <c r="K127" s="337"/>
      <c r="L127" s="338"/>
      <c r="M127" s="339"/>
      <c r="N127" s="339"/>
      <c r="O127" s="339"/>
      <c r="P127" s="340"/>
    </row>
    <row r="128" spans="1:16" s="30" customFormat="1" ht="20.399999999999999">
      <c r="A128" s="900">
        <f>IF(COUNTBLANK(E128)=1,"",COUNTA(E$13:$E128))</f>
        <v>115</v>
      </c>
      <c r="B128" s="925"/>
      <c r="C128" s="922" t="s">
        <v>2746</v>
      </c>
      <c r="D128" s="683" t="s">
        <v>2</v>
      </c>
      <c r="E128" s="866">
        <v>41.9</v>
      </c>
      <c r="F128" s="341"/>
      <c r="G128" s="496"/>
      <c r="H128" s="336"/>
      <c r="I128" s="336"/>
      <c r="J128" s="336"/>
      <c r="K128" s="337"/>
      <c r="L128" s="338"/>
      <c r="M128" s="339"/>
      <c r="N128" s="339"/>
      <c r="O128" s="339"/>
      <c r="P128" s="340"/>
    </row>
    <row r="129" spans="1:16" s="30" customFormat="1" ht="20.399999999999999">
      <c r="A129" s="900">
        <f>IF(COUNTBLANK(E129)=1,"",COUNTA(E$13:$E129))</f>
        <v>116</v>
      </c>
      <c r="B129" s="925"/>
      <c r="C129" s="922" t="s">
        <v>2747</v>
      </c>
      <c r="D129" s="683" t="s">
        <v>2</v>
      </c>
      <c r="E129" s="866">
        <v>2535.3000000000002</v>
      </c>
      <c r="F129" s="341"/>
      <c r="G129" s="496"/>
      <c r="H129" s="336"/>
      <c r="I129" s="336"/>
      <c r="J129" s="336"/>
      <c r="K129" s="337"/>
      <c r="L129" s="338"/>
      <c r="M129" s="339"/>
      <c r="N129" s="339"/>
      <c r="O129" s="339"/>
      <c r="P129" s="340"/>
    </row>
    <row r="130" spans="1:16" s="30" customFormat="1" ht="20.399999999999999">
      <c r="A130" s="900">
        <f>IF(COUNTBLANK(E130)=1,"",COUNTA(E$13:$E130))</f>
        <v>117</v>
      </c>
      <c r="B130" s="925"/>
      <c r="C130" s="922" t="s">
        <v>2748</v>
      </c>
      <c r="D130" s="683" t="s">
        <v>2</v>
      </c>
      <c r="E130" s="866">
        <v>2490.1999999999998</v>
      </c>
      <c r="F130" s="341"/>
      <c r="G130" s="496"/>
      <c r="H130" s="336"/>
      <c r="I130" s="336"/>
      <c r="J130" s="336"/>
      <c r="K130" s="337"/>
      <c r="L130" s="338"/>
      <c r="M130" s="339"/>
      <c r="N130" s="339"/>
      <c r="O130" s="339"/>
      <c r="P130" s="340"/>
    </row>
    <row r="131" spans="1:16" s="30" customFormat="1" ht="20.399999999999999">
      <c r="A131" s="900">
        <f>IF(COUNTBLANK(E131)=1,"",COUNTA(E$13:$E131))</f>
        <v>118</v>
      </c>
      <c r="B131" s="925"/>
      <c r="C131" s="922" t="s">
        <v>2749</v>
      </c>
      <c r="D131" s="683" t="s">
        <v>2</v>
      </c>
      <c r="E131" s="866">
        <v>7.7</v>
      </c>
      <c r="F131" s="341"/>
      <c r="G131" s="496"/>
      <c r="H131" s="336"/>
      <c r="I131" s="336"/>
      <c r="J131" s="336"/>
      <c r="K131" s="337"/>
      <c r="L131" s="338"/>
      <c r="M131" s="339"/>
      <c r="N131" s="339"/>
      <c r="O131" s="339"/>
      <c r="P131" s="340"/>
    </row>
    <row r="132" spans="1:16" s="30" customFormat="1" ht="20.399999999999999">
      <c r="A132" s="900">
        <f>IF(COUNTBLANK(E132)=1,"",COUNTA(E$13:$E132))</f>
        <v>119</v>
      </c>
      <c r="B132" s="925"/>
      <c r="C132" s="922" t="s">
        <v>2350</v>
      </c>
      <c r="D132" s="683" t="s">
        <v>2</v>
      </c>
      <c r="E132" s="866">
        <v>69.900000000000006</v>
      </c>
      <c r="F132" s="341"/>
      <c r="G132" s="496"/>
      <c r="H132" s="336"/>
      <c r="I132" s="336"/>
      <c r="J132" s="336"/>
      <c r="K132" s="337"/>
      <c r="L132" s="338"/>
      <c r="M132" s="339"/>
      <c r="N132" s="339"/>
      <c r="O132" s="339"/>
      <c r="P132" s="340"/>
    </row>
    <row r="133" spans="1:16" s="30" customFormat="1" ht="20.399999999999999">
      <c r="A133" s="900">
        <f>IF(COUNTBLANK(E133)=1,"",COUNTA(E$13:$E133))</f>
        <v>120</v>
      </c>
      <c r="B133" s="925"/>
      <c r="C133" s="922" t="s">
        <v>813</v>
      </c>
      <c r="D133" s="683" t="s">
        <v>697</v>
      </c>
      <c r="E133" s="866">
        <v>4.2</v>
      </c>
      <c r="F133" s="341"/>
      <c r="G133" s="496"/>
      <c r="H133" s="336"/>
      <c r="I133" s="336"/>
      <c r="J133" s="336"/>
      <c r="K133" s="337"/>
      <c r="L133" s="338"/>
      <c r="M133" s="339"/>
      <c r="N133" s="339"/>
      <c r="O133" s="339"/>
      <c r="P133" s="340"/>
    </row>
    <row r="134" spans="1:16" s="30" customFormat="1" ht="30.6">
      <c r="A134" s="900">
        <f>IF(COUNTBLANK(E134)=1,"",COUNTA(E$13:$E134))</f>
        <v>121</v>
      </c>
      <c r="B134" s="925"/>
      <c r="C134" s="922" t="s">
        <v>814</v>
      </c>
      <c r="D134" s="683" t="s">
        <v>697</v>
      </c>
      <c r="E134" s="866">
        <v>1.3</v>
      </c>
      <c r="F134" s="341"/>
      <c r="G134" s="496"/>
      <c r="H134" s="336"/>
      <c r="I134" s="336"/>
      <c r="J134" s="336"/>
      <c r="K134" s="337"/>
      <c r="L134" s="338"/>
      <c r="M134" s="339"/>
      <c r="N134" s="339"/>
      <c r="O134" s="339"/>
      <c r="P134" s="340"/>
    </row>
    <row r="135" spans="1:16" s="30" customFormat="1">
      <c r="A135" s="900">
        <f>IF(COUNTBLANK(E135)=1,"",COUNTA(E$13:$E135))</f>
        <v>122</v>
      </c>
      <c r="B135" s="925"/>
      <c r="C135" s="922" t="s">
        <v>815</v>
      </c>
      <c r="D135" s="921" t="s">
        <v>103</v>
      </c>
      <c r="E135" s="682">
        <v>1</v>
      </c>
      <c r="F135" s="341"/>
      <c r="G135" s="496"/>
      <c r="H135" s="336"/>
      <c r="I135" s="336"/>
      <c r="J135" s="336"/>
      <c r="K135" s="337"/>
      <c r="L135" s="338"/>
      <c r="M135" s="339"/>
      <c r="N135" s="339"/>
      <c r="O135" s="339"/>
      <c r="P135" s="340"/>
    </row>
    <row r="136" spans="1:16" s="30" customFormat="1">
      <c r="A136" s="900">
        <f>IF(COUNTBLANK(E136)=1,"",COUNTA(E$13:$E136))</f>
        <v>123</v>
      </c>
      <c r="B136" s="925"/>
      <c r="C136" s="922" t="s">
        <v>2750</v>
      </c>
      <c r="D136" s="921" t="s">
        <v>103</v>
      </c>
      <c r="E136" s="682">
        <v>1</v>
      </c>
      <c r="F136" s="341"/>
      <c r="G136" s="496"/>
      <c r="H136" s="336"/>
      <c r="I136" s="336"/>
      <c r="J136" s="336"/>
      <c r="K136" s="337"/>
      <c r="L136" s="338"/>
      <c r="M136" s="339"/>
      <c r="N136" s="339"/>
      <c r="O136" s="339"/>
      <c r="P136" s="340"/>
    </row>
    <row r="137" spans="1:16" s="30" customFormat="1">
      <c r="A137" s="900">
        <f>IF(COUNTBLANK(E137)=1,"",COUNTA(E$13:$E137))</f>
        <v>124</v>
      </c>
      <c r="B137" s="925"/>
      <c r="C137" s="922" t="s">
        <v>432</v>
      </c>
      <c r="D137" s="921" t="s">
        <v>103</v>
      </c>
      <c r="E137" s="682" t="s">
        <v>269</v>
      </c>
      <c r="F137" s="341"/>
      <c r="G137" s="496"/>
      <c r="H137" s="336"/>
      <c r="I137" s="336"/>
      <c r="J137" s="336"/>
      <c r="K137" s="337"/>
      <c r="L137" s="338"/>
      <c r="M137" s="339"/>
      <c r="N137" s="339"/>
      <c r="O137" s="339"/>
      <c r="P137" s="340"/>
    </row>
    <row r="138" spans="1:16" s="30" customFormat="1" ht="20.399999999999999">
      <c r="A138" s="900">
        <f>IF(COUNTBLANK(E138)=1,"",COUNTA(E$13:$E138))</f>
        <v>125</v>
      </c>
      <c r="B138" s="925"/>
      <c r="C138" s="922" t="s">
        <v>816</v>
      </c>
      <c r="D138" s="921" t="s">
        <v>103</v>
      </c>
      <c r="E138" s="682">
        <v>1</v>
      </c>
      <c r="F138" s="341"/>
      <c r="G138" s="496"/>
      <c r="H138" s="336"/>
      <c r="I138" s="336"/>
      <c r="J138" s="336"/>
      <c r="K138" s="337"/>
      <c r="L138" s="338"/>
      <c r="M138" s="339"/>
      <c r="N138" s="339"/>
      <c r="O138" s="339"/>
      <c r="P138" s="340"/>
    </row>
    <row r="139" spans="1:16" s="30" customFormat="1" ht="20.399999999999999">
      <c r="A139" s="900">
        <f>IF(COUNTBLANK(E139)=1,"",COUNTA(E$13:$E139))</f>
        <v>126</v>
      </c>
      <c r="B139" s="925"/>
      <c r="C139" s="922" t="s">
        <v>435</v>
      </c>
      <c r="D139" s="683" t="s">
        <v>267</v>
      </c>
      <c r="E139" s="866">
        <v>36</v>
      </c>
      <c r="F139" s="341"/>
      <c r="G139" s="496"/>
      <c r="H139" s="336"/>
      <c r="I139" s="336"/>
      <c r="J139" s="336"/>
      <c r="K139" s="337"/>
      <c r="L139" s="338"/>
      <c r="M139" s="339"/>
      <c r="N139" s="339"/>
      <c r="O139" s="339"/>
      <c r="P139" s="340"/>
    </row>
    <row r="140" spans="1:16" s="30" customFormat="1" ht="20.399999999999999">
      <c r="A140" s="900">
        <f>IF(COUNTBLANK(E140)=1,"",COUNTA(E$13:$E140))</f>
        <v>127</v>
      </c>
      <c r="B140" s="925"/>
      <c r="C140" s="922" t="s">
        <v>445</v>
      </c>
      <c r="D140" s="921" t="s">
        <v>103</v>
      </c>
      <c r="E140" s="682">
        <v>1</v>
      </c>
      <c r="F140" s="341"/>
      <c r="G140" s="496"/>
      <c r="H140" s="336"/>
      <c r="I140" s="336"/>
      <c r="J140" s="336"/>
      <c r="K140" s="337"/>
      <c r="L140" s="338"/>
      <c r="M140" s="339"/>
      <c r="N140" s="339"/>
      <c r="O140" s="339"/>
      <c r="P140" s="340"/>
    </row>
    <row r="141" spans="1:16" s="30" customFormat="1">
      <c r="A141" s="900">
        <f>IF(COUNTBLANK(E141)=1,"",COUNTA(E$13:$E141))</f>
        <v>128</v>
      </c>
      <c r="B141" s="925"/>
      <c r="C141" s="922" t="s">
        <v>446</v>
      </c>
      <c r="D141" s="921" t="s">
        <v>103</v>
      </c>
      <c r="E141" s="682">
        <v>1</v>
      </c>
      <c r="F141" s="341"/>
      <c r="G141" s="496"/>
      <c r="H141" s="336"/>
      <c r="I141" s="336"/>
      <c r="J141" s="336"/>
      <c r="K141" s="337"/>
      <c r="L141" s="338"/>
      <c r="M141" s="339"/>
      <c r="N141" s="339"/>
      <c r="O141" s="339"/>
      <c r="P141" s="340"/>
    </row>
    <row r="142" spans="1:16" s="30" customFormat="1">
      <c r="A142" s="900">
        <f>IF(COUNTBLANK(E142)=1,"",COUNTA(E$13:$E142))</f>
        <v>129</v>
      </c>
      <c r="B142" s="925"/>
      <c r="C142" s="922" t="s">
        <v>447</v>
      </c>
      <c r="D142" s="921" t="s">
        <v>103</v>
      </c>
      <c r="E142" s="682">
        <v>1</v>
      </c>
      <c r="F142" s="341"/>
      <c r="G142" s="496"/>
      <c r="H142" s="336"/>
      <c r="I142" s="336"/>
      <c r="J142" s="336"/>
      <c r="K142" s="337"/>
      <c r="L142" s="338"/>
      <c r="M142" s="339"/>
      <c r="N142" s="339"/>
      <c r="O142" s="339"/>
      <c r="P142" s="340"/>
    </row>
    <row r="143" spans="1:16" s="30" customFormat="1">
      <c r="A143" s="900">
        <f>IF(COUNTBLANK(E143)=1,"",COUNTA(E$13:$E143))</f>
        <v>130</v>
      </c>
      <c r="B143" s="925"/>
      <c r="C143" s="922" t="s">
        <v>817</v>
      </c>
      <c r="D143" s="921" t="s">
        <v>103</v>
      </c>
      <c r="E143" s="682">
        <v>1</v>
      </c>
      <c r="F143" s="341"/>
      <c r="G143" s="496"/>
      <c r="H143" s="336"/>
      <c r="I143" s="336"/>
      <c r="J143" s="336"/>
      <c r="K143" s="337"/>
      <c r="L143" s="338"/>
      <c r="M143" s="339"/>
      <c r="N143" s="339"/>
      <c r="O143" s="339"/>
      <c r="P143" s="340"/>
    </row>
    <row r="144" spans="1:16" s="30" customFormat="1">
      <c r="A144" s="900">
        <f>IF(COUNTBLANK(E144)=1,"",COUNTA(E$13:$E144))</f>
        <v>131</v>
      </c>
      <c r="B144" s="925"/>
      <c r="C144" s="922" t="s">
        <v>448</v>
      </c>
      <c r="D144" s="921" t="s">
        <v>103</v>
      </c>
      <c r="E144" s="682">
        <v>1</v>
      </c>
      <c r="F144" s="341"/>
      <c r="G144" s="496"/>
      <c r="H144" s="336"/>
      <c r="I144" s="336"/>
      <c r="J144" s="336"/>
      <c r="K144" s="337"/>
      <c r="L144" s="338"/>
      <c r="M144" s="339"/>
      <c r="N144" s="339"/>
      <c r="O144" s="339"/>
      <c r="P144" s="340"/>
    </row>
    <row r="145" spans="1:16" s="30" customFormat="1">
      <c r="A145" s="900">
        <f>IF(COUNTBLANK(E145)=1,"",COUNTA(E$13:$E145))</f>
        <v>132</v>
      </c>
      <c r="B145" s="925"/>
      <c r="C145" s="922" t="s">
        <v>449</v>
      </c>
      <c r="D145" s="921" t="s">
        <v>103</v>
      </c>
      <c r="E145" s="682">
        <v>1</v>
      </c>
      <c r="F145" s="341"/>
      <c r="G145" s="496"/>
      <c r="H145" s="336"/>
      <c r="I145" s="336"/>
      <c r="J145" s="336"/>
      <c r="K145" s="337"/>
      <c r="L145" s="338"/>
      <c r="M145" s="339"/>
      <c r="N145" s="339"/>
      <c r="O145" s="339"/>
      <c r="P145" s="340"/>
    </row>
    <row r="146" spans="1:16" s="30" customFormat="1">
      <c r="A146" s="900">
        <f>IF(COUNTBLANK(E146)=1,"",COUNTA(E$13:$E146))</f>
        <v>133</v>
      </c>
      <c r="B146" s="925"/>
      <c r="C146" s="922" t="s">
        <v>450</v>
      </c>
      <c r="D146" s="921" t="s">
        <v>103</v>
      </c>
      <c r="E146" s="919">
        <v>1</v>
      </c>
      <c r="F146" s="341"/>
      <c r="G146" s="496"/>
      <c r="H146" s="336"/>
      <c r="I146" s="336"/>
      <c r="J146" s="336"/>
      <c r="K146" s="337"/>
      <c r="L146" s="338"/>
      <c r="M146" s="339"/>
      <c r="N146" s="339"/>
      <c r="O146" s="339"/>
      <c r="P146" s="340"/>
    </row>
    <row r="147" spans="1:16" s="30" customFormat="1">
      <c r="A147" s="900">
        <f>IF(COUNTBLANK(E147)=1,"",COUNTA(E$13:$E147))</f>
        <v>134</v>
      </c>
      <c r="B147" s="925"/>
      <c r="C147" s="922" t="s">
        <v>451</v>
      </c>
      <c r="D147" s="921" t="s">
        <v>103</v>
      </c>
      <c r="E147" s="919">
        <v>1</v>
      </c>
      <c r="F147" s="341"/>
      <c r="G147" s="496"/>
      <c r="H147" s="336"/>
      <c r="I147" s="336"/>
      <c r="J147" s="336"/>
      <c r="K147" s="337"/>
      <c r="L147" s="338"/>
      <c r="M147" s="339"/>
      <c r="N147" s="339"/>
      <c r="O147" s="339"/>
      <c r="P147" s="340"/>
    </row>
    <row r="148" spans="1:16" s="30" customFormat="1" ht="20.399999999999999">
      <c r="A148" s="900">
        <f>IF(COUNTBLANK(E148)=1,"",COUNTA(E$13:$E148))</f>
        <v>135</v>
      </c>
      <c r="B148" s="925"/>
      <c r="C148" s="922" t="s">
        <v>452</v>
      </c>
      <c r="D148" s="921" t="s">
        <v>103</v>
      </c>
      <c r="E148" s="919">
        <v>1</v>
      </c>
      <c r="F148" s="341"/>
      <c r="G148" s="496"/>
      <c r="H148" s="336"/>
      <c r="I148" s="336"/>
      <c r="J148" s="336"/>
      <c r="K148" s="337"/>
      <c r="L148" s="338"/>
      <c r="M148" s="339"/>
      <c r="N148" s="339"/>
      <c r="O148" s="339"/>
      <c r="P148" s="340"/>
    </row>
    <row r="149" spans="1:16" s="42" customFormat="1">
      <c r="A149" s="900" t="str">
        <f>IF(COUNTBLANK(E149)=1,"",COUNTA(E$13:$E149))</f>
        <v/>
      </c>
      <c r="B149" s="946"/>
      <c r="C149" s="588"/>
      <c r="D149" s="921"/>
      <c r="E149" s="919"/>
      <c r="F149" s="335"/>
      <c r="G149" s="496"/>
      <c r="H149" s="356"/>
      <c r="I149" s="356"/>
      <c r="J149" s="356"/>
      <c r="K149" s="933"/>
      <c r="L149" s="935"/>
      <c r="M149" s="356"/>
      <c r="N149" s="356"/>
      <c r="O149" s="356"/>
      <c r="P149" s="933"/>
    </row>
    <row r="150" spans="1:16">
      <c r="A150" s="900">
        <f>IF(COUNTBLANK(E150)=1,"",COUNTA(E$13:$E150))</f>
        <v>136</v>
      </c>
      <c r="B150" s="683"/>
      <c r="C150" s="944" t="s">
        <v>216</v>
      </c>
      <c r="D150" s="941" t="s">
        <v>103</v>
      </c>
      <c r="E150" s="583">
        <v>1</v>
      </c>
      <c r="F150" s="679"/>
      <c r="G150" s="496"/>
      <c r="H150" s="336"/>
      <c r="I150" s="336"/>
      <c r="J150" s="336"/>
      <c r="K150" s="337"/>
      <c r="L150" s="338"/>
      <c r="M150" s="339"/>
      <c r="N150" s="339"/>
      <c r="O150" s="339"/>
      <c r="P150" s="340"/>
    </row>
    <row r="151" spans="1:16" s="79" customFormat="1">
      <c r="A151" s="900">
        <f>IF(COUNTBLANK(E151)=1,"",COUNTA(E$13:$E151))</f>
        <v>137</v>
      </c>
      <c r="B151" s="683"/>
      <c r="C151" s="573" t="s">
        <v>210</v>
      </c>
      <c r="D151" s="941" t="s">
        <v>103</v>
      </c>
      <c r="E151" s="583">
        <v>1</v>
      </c>
      <c r="F151" s="679"/>
      <c r="G151" s="496"/>
      <c r="H151" s="336"/>
      <c r="I151" s="336"/>
      <c r="J151" s="336"/>
      <c r="K151" s="337"/>
      <c r="L151" s="338"/>
      <c r="M151" s="339"/>
      <c r="N151" s="339"/>
      <c r="O151" s="339"/>
      <c r="P151" s="340"/>
    </row>
    <row r="152" spans="1:16" s="79" customFormat="1">
      <c r="A152" s="929"/>
      <c r="B152" s="684"/>
      <c r="C152" s="923"/>
      <c r="D152" s="1529"/>
      <c r="E152" s="867"/>
      <c r="F152" s="852"/>
      <c r="G152" s="853"/>
      <c r="H152" s="916"/>
      <c r="I152" s="917"/>
      <c r="J152" s="916"/>
      <c r="K152" s="918"/>
      <c r="L152" s="915"/>
      <c r="M152" s="860"/>
      <c r="N152" s="860"/>
      <c r="O152" s="860"/>
      <c r="P152" s="861"/>
    </row>
    <row r="153" spans="1:16" s="274" customFormat="1">
      <c r="A153" s="503"/>
      <c r="B153" s="504"/>
      <c r="C153" s="505" t="s">
        <v>29</v>
      </c>
      <c r="D153" s="506"/>
      <c r="E153" s="541"/>
      <c r="F153" s="507"/>
      <c r="G153" s="507"/>
      <c r="H153" s="507"/>
      <c r="I153" s="507"/>
      <c r="J153" s="507"/>
      <c r="K153" s="507"/>
      <c r="L153" s="508">
        <f>SUM($L$13:L152)</f>
        <v>0</v>
      </c>
      <c r="M153" s="508">
        <f>SUM($M$13:M152)</f>
        <v>0</v>
      </c>
      <c r="N153" s="508">
        <f>SUM($N$13:N152)</f>
        <v>0</v>
      </c>
      <c r="O153" s="508">
        <f>SUM($O$13:O152)</f>
        <v>0</v>
      </c>
      <c r="P153" s="509">
        <f>SUM($P$13:P152)</f>
        <v>0</v>
      </c>
    </row>
    <row r="154" spans="1:16">
      <c r="D154" s="291"/>
      <c r="E154" s="291"/>
      <c r="F154" s="291"/>
      <c r="G154" s="291"/>
      <c r="H154" s="291"/>
      <c r="I154" s="291"/>
      <c r="J154" s="291"/>
      <c r="K154" s="36"/>
      <c r="L154" s="36"/>
      <c r="M154" s="37"/>
      <c r="N154" s="37"/>
      <c r="O154" s="37"/>
      <c r="P154" s="37"/>
    </row>
    <row r="157" spans="1:16">
      <c r="C157" s="1"/>
    </row>
    <row r="158" spans="1:16">
      <c r="C158" s="1"/>
    </row>
    <row r="159" spans="1:16">
      <c r="C159" s="1"/>
    </row>
  </sheetData>
  <autoFilter ref="A12:P154" xr:uid="{00000000-0009-0000-0000-00001D000000}"/>
  <mergeCells count="1">
    <mergeCell ref="F10:K10"/>
  </mergeCells>
  <conditionalFormatting sqref="D150:D152">
    <cfRule type="expression" priority="2" stopIfTrue="1">
      <formula>#REF!</formula>
    </cfRule>
  </conditionalFormatting>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DF1F3-608F-4750-A30F-345B35933463}">
  <dimension ref="A1:P270"/>
  <sheetViews>
    <sheetView zoomScaleNormal="100" zoomScaleSheetLayoutView="100" workbookViewId="0">
      <selection activeCell="I18" sqref="I18"/>
    </sheetView>
  </sheetViews>
  <sheetFormatPr defaultColWidth="9.109375" defaultRowHeight="13.2"/>
  <cols>
    <col min="1" max="1" width="5" style="11"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5546875" style="11" customWidth="1"/>
    <col min="14" max="14" width="12" style="11" customWidth="1"/>
    <col min="15" max="15" width="11" style="11" customWidth="1"/>
    <col min="16" max="16" width="11.5546875" style="11" customWidth="1"/>
    <col min="17" max="16384" width="9.109375" style="11"/>
  </cols>
  <sheetData>
    <row r="1" spans="1:16">
      <c r="B1" s="7"/>
      <c r="C1" s="8"/>
      <c r="D1" s="8"/>
      <c r="E1" s="8"/>
      <c r="F1" s="9" t="s">
        <v>35</v>
      </c>
      <c r="G1" s="10" t="s">
        <v>142</v>
      </c>
      <c r="H1" s="9"/>
      <c r="J1" s="8"/>
      <c r="K1" s="8"/>
      <c r="L1" s="8"/>
      <c r="M1" s="8"/>
      <c r="N1" s="8"/>
      <c r="O1" s="8"/>
      <c r="P1" s="8"/>
    </row>
    <row r="2" spans="1:16">
      <c r="B2" s="7"/>
      <c r="C2" s="8"/>
      <c r="D2" s="8"/>
      <c r="E2" s="8"/>
      <c r="F2" s="8" t="s">
        <v>559</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0" customFormat="1" ht="20.399999999999999">
      <c r="A14" s="537"/>
      <c r="B14" s="899"/>
      <c r="C14" s="873" t="s">
        <v>2150</v>
      </c>
      <c r="D14" s="899"/>
      <c r="E14" s="873"/>
      <c r="F14" s="671"/>
      <c r="G14" s="895"/>
      <c r="H14" s="895"/>
      <c r="I14" s="895"/>
      <c r="J14" s="895"/>
      <c r="K14" s="690"/>
      <c r="L14" s="897"/>
      <c r="M14" s="895"/>
      <c r="N14" s="895"/>
      <c r="O14" s="895"/>
      <c r="P14" s="690"/>
    </row>
    <row r="15" spans="1:16" s="30" customFormat="1" ht="20.399999999999999">
      <c r="A15" s="900">
        <f>IF(COUNTBLANK(D15)=1,"",COUNTA(D$13:$D15))</f>
        <v>1</v>
      </c>
      <c r="B15" s="575">
        <v>1</v>
      </c>
      <c r="C15" s="573" t="s">
        <v>560</v>
      </c>
      <c r="D15" s="575" t="s">
        <v>2</v>
      </c>
      <c r="E15" s="939">
        <v>871</v>
      </c>
      <c r="F15" s="341"/>
      <c r="G15" s="336"/>
      <c r="H15" s="336"/>
      <c r="I15" s="336"/>
      <c r="J15" s="336"/>
      <c r="K15" s="337"/>
      <c r="L15" s="338"/>
      <c r="M15" s="339"/>
      <c r="N15" s="339"/>
      <c r="O15" s="339"/>
      <c r="P15" s="340"/>
    </row>
    <row r="16" spans="1:16" s="30" customFormat="1" ht="20.399999999999999">
      <c r="A16" s="900">
        <f>IF(COUNTBLANK(D16)=1,"",COUNTA(D$13:$D16))</f>
        <v>2</v>
      </c>
      <c r="B16" s="575">
        <v>2</v>
      </c>
      <c r="C16" s="573" t="s">
        <v>561</v>
      </c>
      <c r="D16" s="575" t="s">
        <v>2</v>
      </c>
      <c r="E16" s="939">
        <v>1537</v>
      </c>
      <c r="F16" s="341"/>
      <c r="G16" s="336"/>
      <c r="H16" s="336"/>
      <c r="I16" s="336"/>
      <c r="J16" s="336"/>
      <c r="K16" s="337"/>
      <c r="L16" s="338"/>
      <c r="M16" s="339"/>
      <c r="N16" s="339"/>
      <c r="O16" s="339"/>
      <c r="P16" s="340"/>
    </row>
    <row r="17" spans="1:16" s="30" customFormat="1" ht="20.399999999999999">
      <c r="A17" s="900">
        <f>IF(COUNTBLANK(D17)=1,"",COUNTA(D$13:$D17))</f>
        <v>3</v>
      </c>
      <c r="B17" s="575">
        <v>3</v>
      </c>
      <c r="C17" s="573" t="s">
        <v>562</v>
      </c>
      <c r="D17" s="575" t="s">
        <v>2</v>
      </c>
      <c r="E17" s="939">
        <v>495</v>
      </c>
      <c r="F17" s="341"/>
      <c r="G17" s="336"/>
      <c r="H17" s="336"/>
      <c r="I17" s="336"/>
      <c r="J17" s="336"/>
      <c r="K17" s="337"/>
      <c r="L17" s="338"/>
      <c r="M17" s="339"/>
      <c r="N17" s="339"/>
      <c r="O17" s="339"/>
      <c r="P17" s="340"/>
    </row>
    <row r="18" spans="1:16" s="30" customFormat="1" ht="20.399999999999999">
      <c r="A18" s="900">
        <f>IF(COUNTBLANK(D18)=1,"",COUNTA(D$13:$D18))</f>
        <v>4</v>
      </c>
      <c r="B18" s="575">
        <v>4</v>
      </c>
      <c r="C18" s="573" t="s">
        <v>563</v>
      </c>
      <c r="D18" s="575" t="s">
        <v>2</v>
      </c>
      <c r="E18" s="939">
        <v>510</v>
      </c>
      <c r="F18" s="341"/>
      <c r="G18" s="336"/>
      <c r="H18" s="336"/>
      <c r="I18" s="336"/>
      <c r="J18" s="336"/>
      <c r="K18" s="337"/>
      <c r="L18" s="338"/>
      <c r="M18" s="339"/>
      <c r="N18" s="339"/>
      <c r="O18" s="339"/>
      <c r="P18" s="340"/>
    </row>
    <row r="19" spans="1:16" s="30" customFormat="1" ht="20.399999999999999">
      <c r="A19" s="900">
        <f>IF(COUNTBLANK(D19)=1,"",COUNTA(D$13:$D19))</f>
        <v>5</v>
      </c>
      <c r="B19" s="575">
        <v>5</v>
      </c>
      <c r="C19" s="573" t="s">
        <v>564</v>
      </c>
      <c r="D19" s="575" t="s">
        <v>2</v>
      </c>
      <c r="E19" s="939">
        <v>436</v>
      </c>
      <c r="F19" s="341"/>
      <c r="G19" s="336"/>
      <c r="H19" s="336"/>
      <c r="I19" s="336"/>
      <c r="J19" s="336"/>
      <c r="K19" s="337"/>
      <c r="L19" s="338"/>
      <c r="M19" s="339"/>
      <c r="N19" s="339"/>
      <c r="O19" s="339"/>
      <c r="P19" s="340"/>
    </row>
    <row r="20" spans="1:16" s="30" customFormat="1" ht="20.399999999999999">
      <c r="A20" s="900">
        <f>IF(COUNTBLANK(D20)=1,"",COUNTA(D$13:$D20))</f>
        <v>6</v>
      </c>
      <c r="B20" s="575">
        <v>6</v>
      </c>
      <c r="C20" s="573" t="s">
        <v>565</v>
      </c>
      <c r="D20" s="575" t="s">
        <v>2</v>
      </c>
      <c r="E20" s="939">
        <v>45</v>
      </c>
      <c r="F20" s="341"/>
      <c r="G20" s="336"/>
      <c r="H20" s="336"/>
      <c r="I20" s="336"/>
      <c r="J20" s="336"/>
      <c r="K20" s="337"/>
      <c r="L20" s="338"/>
      <c r="M20" s="339"/>
      <c r="N20" s="339"/>
      <c r="O20" s="339"/>
      <c r="P20" s="340"/>
    </row>
    <row r="21" spans="1:16" s="30" customFormat="1" ht="20.399999999999999">
      <c r="A21" s="900">
        <f>IF(COUNTBLANK(D21)=1,"",COUNTA(D$13:$D21))</f>
        <v>7</v>
      </c>
      <c r="B21" s="575">
        <v>7</v>
      </c>
      <c r="C21" s="573" t="s">
        <v>566</v>
      </c>
      <c r="D21" s="575" t="s">
        <v>2</v>
      </c>
      <c r="E21" s="939">
        <v>90</v>
      </c>
      <c r="F21" s="341"/>
      <c r="G21" s="336"/>
      <c r="H21" s="336"/>
      <c r="I21" s="336"/>
      <c r="J21" s="336"/>
      <c r="K21" s="337"/>
      <c r="L21" s="338"/>
      <c r="M21" s="339"/>
      <c r="N21" s="339"/>
      <c r="O21" s="339"/>
      <c r="P21" s="340"/>
    </row>
    <row r="22" spans="1:16" s="30" customFormat="1" ht="20.399999999999999">
      <c r="A22" s="900">
        <f>IF(COUNTBLANK(D22)=1,"",COUNTA(D$13:$D22))</f>
        <v>8</v>
      </c>
      <c r="B22" s="575">
        <v>8</v>
      </c>
      <c r="C22" s="573" t="s">
        <v>567</v>
      </c>
      <c r="D22" s="575" t="s">
        <v>2</v>
      </c>
      <c r="E22" s="939">
        <v>8</v>
      </c>
      <c r="F22" s="341"/>
      <c r="G22" s="336"/>
      <c r="H22" s="336"/>
      <c r="I22" s="336"/>
      <c r="J22" s="336"/>
      <c r="K22" s="337"/>
      <c r="L22" s="338"/>
      <c r="M22" s="339"/>
      <c r="N22" s="339"/>
      <c r="O22" s="339"/>
      <c r="P22" s="340"/>
    </row>
    <row r="23" spans="1:16" s="30" customFormat="1" ht="20.399999999999999">
      <c r="A23" s="900">
        <f>IF(COUNTBLANK(D23)=1,"",COUNTA(D$13:$D23))</f>
        <v>9</v>
      </c>
      <c r="B23" s="575">
        <v>9</v>
      </c>
      <c r="C23" s="573" t="s">
        <v>2151</v>
      </c>
      <c r="D23" s="575" t="s">
        <v>2</v>
      </c>
      <c r="E23" s="939">
        <v>32</v>
      </c>
      <c r="F23" s="341"/>
      <c r="G23" s="336"/>
      <c r="H23" s="336"/>
      <c r="I23" s="336"/>
      <c r="J23" s="336"/>
      <c r="K23" s="337"/>
      <c r="L23" s="338"/>
      <c r="M23" s="339"/>
      <c r="N23" s="339"/>
      <c r="O23" s="339"/>
      <c r="P23" s="340"/>
    </row>
    <row r="24" spans="1:16" s="30" customFormat="1" ht="20.399999999999999">
      <c r="A24" s="900">
        <f>IF(COUNTBLANK(D24)=1,"",COUNTA(D$13:$D24))</f>
        <v>10</v>
      </c>
      <c r="B24" s="575">
        <v>10</v>
      </c>
      <c r="C24" s="573" t="s">
        <v>568</v>
      </c>
      <c r="D24" s="575" t="s">
        <v>2</v>
      </c>
      <c r="E24" s="939">
        <v>3</v>
      </c>
      <c r="F24" s="341"/>
      <c r="G24" s="336"/>
      <c r="H24" s="336"/>
      <c r="I24" s="336"/>
      <c r="J24" s="336"/>
      <c r="K24" s="337"/>
      <c r="L24" s="338"/>
      <c r="M24" s="339"/>
      <c r="N24" s="339"/>
      <c r="O24" s="339"/>
      <c r="P24" s="340"/>
    </row>
    <row r="25" spans="1:16" s="30" customFormat="1" ht="20.399999999999999">
      <c r="A25" s="900">
        <f>IF(COUNTBLANK(D25)=1,"",COUNTA(D$13:$D25))</f>
        <v>11</v>
      </c>
      <c r="B25" s="575">
        <v>11</v>
      </c>
      <c r="C25" s="573" t="s">
        <v>569</v>
      </c>
      <c r="D25" s="575" t="s">
        <v>103</v>
      </c>
      <c r="E25" s="898">
        <v>1</v>
      </c>
      <c r="F25" s="341"/>
      <c r="G25" s="336"/>
      <c r="H25" s="336"/>
      <c r="I25" s="336"/>
      <c r="J25" s="336"/>
      <c r="K25" s="337"/>
      <c r="L25" s="338"/>
      <c r="M25" s="339"/>
      <c r="N25" s="339"/>
      <c r="O25" s="339"/>
      <c r="P25" s="340"/>
    </row>
    <row r="26" spans="1:16" s="30" customFormat="1" ht="20.399999999999999">
      <c r="A26" s="900">
        <f>IF(COUNTBLANK(D26)=1,"",COUNTA(D$13:$D26))</f>
        <v>12</v>
      </c>
      <c r="B26" s="575">
        <v>12</v>
      </c>
      <c r="C26" s="573" t="s">
        <v>570</v>
      </c>
      <c r="D26" s="575" t="s">
        <v>103</v>
      </c>
      <c r="E26" s="898">
        <v>1</v>
      </c>
      <c r="F26" s="341"/>
      <c r="G26" s="336"/>
      <c r="H26" s="336"/>
      <c r="I26" s="336"/>
      <c r="J26" s="336"/>
      <c r="K26" s="337"/>
      <c r="L26" s="338"/>
      <c r="M26" s="339"/>
      <c r="N26" s="339"/>
      <c r="O26" s="339"/>
      <c r="P26" s="340"/>
    </row>
    <row r="27" spans="1:16" s="30" customFormat="1" ht="20.399999999999999">
      <c r="A27" s="900">
        <f>IF(COUNTBLANK(D27)=1,"",COUNTA(D$13:$D27))</f>
        <v>13</v>
      </c>
      <c r="B27" s="575">
        <v>13</v>
      </c>
      <c r="C27" s="573" t="s">
        <v>2152</v>
      </c>
      <c r="D27" s="575" t="s">
        <v>2</v>
      </c>
      <c r="E27" s="939">
        <v>90</v>
      </c>
      <c r="F27" s="341"/>
      <c r="G27" s="336"/>
      <c r="H27" s="336"/>
      <c r="I27" s="336"/>
      <c r="J27" s="336"/>
      <c r="K27" s="337"/>
      <c r="L27" s="338"/>
      <c r="M27" s="339"/>
      <c r="N27" s="339"/>
      <c r="O27" s="339"/>
      <c r="P27" s="340"/>
    </row>
    <row r="28" spans="1:16" s="30" customFormat="1" ht="20.399999999999999">
      <c r="A28" s="900">
        <f>IF(COUNTBLANK(D28)=1,"",COUNTA(D$13:$D28))</f>
        <v>14</v>
      </c>
      <c r="B28" s="575">
        <v>14</v>
      </c>
      <c r="C28" s="573" t="s">
        <v>2153</v>
      </c>
      <c r="D28" s="575" t="s">
        <v>2</v>
      </c>
      <c r="E28" s="939">
        <v>238</v>
      </c>
      <c r="F28" s="341"/>
      <c r="G28" s="336"/>
      <c r="H28" s="336"/>
      <c r="I28" s="336"/>
      <c r="J28" s="336"/>
      <c r="K28" s="337"/>
      <c r="L28" s="338"/>
      <c r="M28" s="339"/>
      <c r="N28" s="339"/>
      <c r="O28" s="339"/>
      <c r="P28" s="340"/>
    </row>
    <row r="29" spans="1:16" s="30" customFormat="1" ht="20.399999999999999">
      <c r="A29" s="900">
        <f>IF(COUNTBLANK(D29)=1,"",COUNTA(D$13:$D29))</f>
        <v>15</v>
      </c>
      <c r="B29" s="575">
        <v>15</v>
      </c>
      <c r="C29" s="573" t="s">
        <v>2154</v>
      </c>
      <c r="D29" s="575" t="s">
        <v>2</v>
      </c>
      <c r="E29" s="939">
        <v>237</v>
      </c>
      <c r="F29" s="341"/>
      <c r="G29" s="336"/>
      <c r="H29" s="336"/>
      <c r="I29" s="336"/>
      <c r="J29" s="336"/>
      <c r="K29" s="337"/>
      <c r="L29" s="338"/>
      <c r="M29" s="339"/>
      <c r="N29" s="339"/>
      <c r="O29" s="339"/>
      <c r="P29" s="340"/>
    </row>
    <row r="30" spans="1:16" s="30" customFormat="1" ht="20.399999999999999">
      <c r="A30" s="900">
        <f>IF(COUNTBLANK(D30)=1,"",COUNTA(D$13:$D30))</f>
        <v>16</v>
      </c>
      <c r="B30" s="575">
        <v>16</v>
      </c>
      <c r="C30" s="573" t="s">
        <v>2155</v>
      </c>
      <c r="D30" s="575" t="s">
        <v>2</v>
      </c>
      <c r="E30" s="939">
        <v>305</v>
      </c>
      <c r="F30" s="341"/>
      <c r="G30" s="336"/>
      <c r="H30" s="336"/>
      <c r="I30" s="336"/>
      <c r="J30" s="336"/>
      <c r="K30" s="337"/>
      <c r="L30" s="338"/>
      <c r="M30" s="339"/>
      <c r="N30" s="339"/>
      <c r="O30" s="339"/>
      <c r="P30" s="340"/>
    </row>
    <row r="31" spans="1:16" s="30" customFormat="1" ht="20.399999999999999">
      <c r="A31" s="900">
        <f>IF(COUNTBLANK(D31)=1,"",COUNTA(D$13:$D31))</f>
        <v>17</v>
      </c>
      <c r="B31" s="575">
        <v>17</v>
      </c>
      <c r="C31" s="573" t="s">
        <v>2156</v>
      </c>
      <c r="D31" s="575" t="s">
        <v>2</v>
      </c>
      <c r="E31" s="939">
        <v>4</v>
      </c>
      <c r="F31" s="341"/>
      <c r="G31" s="336"/>
      <c r="H31" s="336"/>
      <c r="I31" s="336"/>
      <c r="J31" s="336"/>
      <c r="K31" s="337"/>
      <c r="L31" s="338"/>
      <c r="M31" s="339"/>
      <c r="N31" s="339"/>
      <c r="O31" s="339"/>
      <c r="P31" s="340"/>
    </row>
    <row r="32" spans="1:16" s="30" customFormat="1" ht="20.399999999999999">
      <c r="A32" s="900">
        <f>IF(COUNTBLANK(D32)=1,"",COUNTA(D$13:$D32))</f>
        <v>18</v>
      </c>
      <c r="B32" s="575" t="s">
        <v>112</v>
      </c>
      <c r="C32" s="573" t="s">
        <v>4094</v>
      </c>
      <c r="D32" s="575" t="s">
        <v>2</v>
      </c>
      <c r="E32" s="939">
        <v>15</v>
      </c>
      <c r="F32" s="341"/>
      <c r="G32" s="336"/>
      <c r="H32" s="336"/>
      <c r="I32" s="336"/>
      <c r="J32" s="336"/>
      <c r="K32" s="337"/>
      <c r="L32" s="338"/>
      <c r="M32" s="339"/>
      <c r="N32" s="339"/>
      <c r="O32" s="339"/>
      <c r="P32" s="340"/>
    </row>
    <row r="33" spans="1:16" s="30" customFormat="1" ht="20.399999999999999">
      <c r="A33" s="900">
        <f>IF(COUNTBLANK(D33)=1,"",COUNTA(D$13:$D33))</f>
        <v>19</v>
      </c>
      <c r="B33" s="575">
        <v>18</v>
      </c>
      <c r="C33" s="573" t="s">
        <v>2157</v>
      </c>
      <c r="D33" s="575" t="s">
        <v>2</v>
      </c>
      <c r="E33" s="939">
        <v>4</v>
      </c>
      <c r="F33" s="341"/>
      <c r="G33" s="336"/>
      <c r="H33" s="336"/>
      <c r="I33" s="336"/>
      <c r="J33" s="336"/>
      <c r="K33" s="337"/>
      <c r="L33" s="338"/>
      <c r="M33" s="339"/>
      <c r="N33" s="339"/>
      <c r="O33" s="339"/>
      <c r="P33" s="340"/>
    </row>
    <row r="34" spans="1:16" s="30" customFormat="1" ht="20.399999999999999">
      <c r="A34" s="900">
        <f>IF(COUNTBLANK(D34)=1,"",COUNTA(D$13:$D34))</f>
        <v>20</v>
      </c>
      <c r="B34" s="575">
        <v>19</v>
      </c>
      <c r="C34" s="573" t="s">
        <v>2158</v>
      </c>
      <c r="D34" s="575" t="s">
        <v>2</v>
      </c>
      <c r="E34" s="939">
        <v>15</v>
      </c>
      <c r="F34" s="341"/>
      <c r="G34" s="336"/>
      <c r="H34" s="336"/>
      <c r="I34" s="336"/>
      <c r="J34" s="336"/>
      <c r="K34" s="337"/>
      <c r="L34" s="338"/>
      <c r="M34" s="339"/>
      <c r="N34" s="339"/>
      <c r="O34" s="339"/>
      <c r="P34" s="340"/>
    </row>
    <row r="35" spans="1:16" s="30" customFormat="1" ht="20.399999999999999">
      <c r="A35" s="900">
        <f>IF(COUNTBLANK(D35)=1,"",COUNTA(D$13:$D35))</f>
        <v>21</v>
      </c>
      <c r="B35" s="575">
        <v>20</v>
      </c>
      <c r="C35" s="573" t="s">
        <v>2159</v>
      </c>
      <c r="D35" s="575" t="s">
        <v>2</v>
      </c>
      <c r="E35" s="939">
        <v>2</v>
      </c>
      <c r="F35" s="341"/>
      <c r="G35" s="336"/>
      <c r="H35" s="336"/>
      <c r="I35" s="336"/>
      <c r="J35" s="336"/>
      <c r="K35" s="337"/>
      <c r="L35" s="338"/>
      <c r="M35" s="339"/>
      <c r="N35" s="339"/>
      <c r="O35" s="339"/>
      <c r="P35" s="340"/>
    </row>
    <row r="36" spans="1:16" s="30" customFormat="1" ht="20.399999999999999">
      <c r="A36" s="900">
        <f>IF(COUNTBLANK(D36)=1,"",COUNTA(D$13:$D36))</f>
        <v>22</v>
      </c>
      <c r="B36" s="575">
        <v>21</v>
      </c>
      <c r="C36" s="573" t="s">
        <v>571</v>
      </c>
      <c r="D36" s="575" t="s">
        <v>2</v>
      </c>
      <c r="E36" s="939">
        <v>80</v>
      </c>
      <c r="F36" s="341"/>
      <c r="G36" s="336"/>
      <c r="H36" s="336"/>
      <c r="I36" s="336"/>
      <c r="J36" s="336"/>
      <c r="K36" s="337"/>
      <c r="L36" s="338"/>
      <c r="M36" s="339"/>
      <c r="N36" s="339"/>
      <c r="O36" s="339"/>
      <c r="P36" s="340"/>
    </row>
    <row r="37" spans="1:16" s="30" customFormat="1" ht="20.399999999999999">
      <c r="A37" s="900">
        <f>IF(COUNTBLANK(D37)=1,"",COUNTA(D$13:$D37))</f>
        <v>23</v>
      </c>
      <c r="B37" s="575">
        <v>22</v>
      </c>
      <c r="C37" s="573" t="s">
        <v>572</v>
      </c>
      <c r="D37" s="575" t="s">
        <v>2</v>
      </c>
      <c r="E37" s="939">
        <v>140</v>
      </c>
      <c r="F37" s="341"/>
      <c r="G37" s="336"/>
      <c r="H37" s="336"/>
      <c r="I37" s="336"/>
      <c r="J37" s="336"/>
      <c r="K37" s="337"/>
      <c r="L37" s="338"/>
      <c r="M37" s="339"/>
      <c r="N37" s="339"/>
      <c r="O37" s="339"/>
      <c r="P37" s="340"/>
    </row>
    <row r="38" spans="1:16" s="30" customFormat="1" ht="20.399999999999999">
      <c r="A38" s="900">
        <f>IF(COUNTBLANK(D38)=1,"",COUNTA(D$13:$D38))</f>
        <v>24</v>
      </c>
      <c r="B38" s="575">
        <v>23</v>
      </c>
      <c r="C38" s="573" t="s">
        <v>573</v>
      </c>
      <c r="D38" s="575" t="s">
        <v>2</v>
      </c>
      <c r="E38" s="939">
        <v>92</v>
      </c>
      <c r="F38" s="341"/>
      <c r="G38" s="336"/>
      <c r="H38" s="336"/>
      <c r="I38" s="336"/>
      <c r="J38" s="336"/>
      <c r="K38" s="337"/>
      <c r="L38" s="338"/>
      <c r="M38" s="339"/>
      <c r="N38" s="339"/>
      <c r="O38" s="339"/>
      <c r="P38" s="340"/>
    </row>
    <row r="39" spans="1:16" s="30" customFormat="1" ht="20.399999999999999">
      <c r="A39" s="900">
        <f>IF(COUNTBLANK(D39)=1,"",COUNTA(D$13:$D39))</f>
        <v>25</v>
      </c>
      <c r="B39" s="575">
        <v>24</v>
      </c>
      <c r="C39" s="573" t="s">
        <v>574</v>
      </c>
      <c r="D39" s="575" t="s">
        <v>2</v>
      </c>
      <c r="E39" s="939">
        <v>22</v>
      </c>
      <c r="F39" s="341"/>
      <c r="G39" s="336"/>
      <c r="H39" s="336"/>
      <c r="I39" s="336"/>
      <c r="J39" s="336"/>
      <c r="K39" s="337"/>
      <c r="L39" s="338"/>
      <c r="M39" s="339"/>
      <c r="N39" s="339"/>
      <c r="O39" s="339"/>
      <c r="P39" s="340"/>
    </row>
    <row r="40" spans="1:16" s="30" customFormat="1" ht="20.399999999999999">
      <c r="A40" s="900">
        <f>IF(COUNTBLANK(D40)=1,"",COUNTA(D$13:$D40))</f>
        <v>26</v>
      </c>
      <c r="B40" s="575">
        <v>25</v>
      </c>
      <c r="C40" s="573" t="s">
        <v>575</v>
      </c>
      <c r="D40" s="575" t="s">
        <v>2</v>
      </c>
      <c r="E40" s="939">
        <v>62</v>
      </c>
      <c r="F40" s="341"/>
      <c r="G40" s="336"/>
      <c r="H40" s="336"/>
      <c r="I40" s="336"/>
      <c r="J40" s="336"/>
      <c r="K40" s="337"/>
      <c r="L40" s="338"/>
      <c r="M40" s="339"/>
      <c r="N40" s="339"/>
      <c r="O40" s="339"/>
      <c r="P40" s="340"/>
    </row>
    <row r="41" spans="1:16" s="30" customFormat="1" ht="20.399999999999999">
      <c r="A41" s="900">
        <f>IF(COUNTBLANK(D41)=1,"",COUNTA(D$13:$D41))</f>
        <v>27</v>
      </c>
      <c r="B41" s="575">
        <v>27</v>
      </c>
      <c r="C41" s="573" t="s">
        <v>4491</v>
      </c>
      <c r="D41" s="575" t="s">
        <v>2</v>
      </c>
      <c r="E41" s="939">
        <v>11</v>
      </c>
      <c r="F41" s="341"/>
      <c r="G41" s="336"/>
      <c r="H41" s="336"/>
      <c r="I41" s="336"/>
      <c r="J41" s="336"/>
      <c r="K41" s="337"/>
      <c r="L41" s="338"/>
      <c r="M41" s="339"/>
      <c r="N41" s="339"/>
      <c r="O41" s="339"/>
      <c r="P41" s="340"/>
    </row>
    <row r="42" spans="1:16" s="30" customFormat="1" ht="20.399999999999999">
      <c r="A42" s="900">
        <f>IF(COUNTBLANK(D42)=1,"",COUNTA(D$13:$D42))</f>
        <v>28</v>
      </c>
      <c r="B42" s="575">
        <v>28</v>
      </c>
      <c r="C42" s="573" t="s">
        <v>577</v>
      </c>
      <c r="D42" s="575" t="s">
        <v>2</v>
      </c>
      <c r="E42" s="939">
        <v>24</v>
      </c>
      <c r="F42" s="341"/>
      <c r="G42" s="336"/>
      <c r="H42" s="336"/>
      <c r="I42" s="336"/>
      <c r="J42" s="336"/>
      <c r="K42" s="337"/>
      <c r="L42" s="338"/>
      <c r="M42" s="339"/>
      <c r="N42" s="339"/>
      <c r="O42" s="339"/>
      <c r="P42" s="340"/>
    </row>
    <row r="43" spans="1:16" s="30" customFormat="1" ht="20.399999999999999">
      <c r="A43" s="900">
        <f>IF(COUNTBLANK(D43)=1,"",COUNTA(D$13:$D43))</f>
        <v>29</v>
      </c>
      <c r="B43" s="575">
        <v>29</v>
      </c>
      <c r="C43" s="573" t="s">
        <v>578</v>
      </c>
      <c r="D43" s="575" t="s">
        <v>2</v>
      </c>
      <c r="E43" s="939">
        <v>6</v>
      </c>
      <c r="F43" s="341"/>
      <c r="G43" s="336"/>
      <c r="H43" s="336"/>
      <c r="I43" s="336"/>
      <c r="J43" s="336"/>
      <c r="K43" s="337"/>
      <c r="L43" s="338"/>
      <c r="M43" s="339"/>
      <c r="N43" s="339"/>
      <c r="O43" s="339"/>
      <c r="P43" s="340"/>
    </row>
    <row r="44" spans="1:16" s="30" customFormat="1" ht="20.399999999999999">
      <c r="A44" s="900">
        <f>IF(COUNTBLANK(D44)=1,"",COUNTA(D$13:$D44))</f>
        <v>30</v>
      </c>
      <c r="B44" s="575">
        <v>30</v>
      </c>
      <c r="C44" s="573" t="s">
        <v>579</v>
      </c>
      <c r="D44" s="575" t="s">
        <v>2</v>
      </c>
      <c r="E44" s="939">
        <v>135</v>
      </c>
      <c r="F44" s="341"/>
      <c r="G44" s="336"/>
      <c r="H44" s="336"/>
      <c r="I44" s="336"/>
      <c r="J44" s="336"/>
      <c r="K44" s="337"/>
      <c r="L44" s="338"/>
      <c r="M44" s="339"/>
      <c r="N44" s="339"/>
      <c r="O44" s="339"/>
      <c r="P44" s="340"/>
    </row>
    <row r="45" spans="1:16" s="30" customFormat="1" ht="20.399999999999999">
      <c r="A45" s="900">
        <f>IF(COUNTBLANK(D45)=1,"",COUNTA(D$13:$D45))</f>
        <v>31</v>
      </c>
      <c r="B45" s="575">
        <v>31</v>
      </c>
      <c r="C45" s="573" t="s">
        <v>580</v>
      </c>
      <c r="D45" s="575" t="s">
        <v>2</v>
      </c>
      <c r="E45" s="939">
        <v>40</v>
      </c>
      <c r="F45" s="341"/>
      <c r="G45" s="336"/>
      <c r="H45" s="336"/>
      <c r="I45" s="336"/>
      <c r="J45" s="336"/>
      <c r="K45" s="337"/>
      <c r="L45" s="338"/>
      <c r="M45" s="339"/>
      <c r="N45" s="339"/>
      <c r="O45" s="339"/>
      <c r="P45" s="340"/>
    </row>
    <row r="46" spans="1:16" s="30" customFormat="1" ht="20.399999999999999">
      <c r="A46" s="900">
        <f>IF(COUNTBLANK(D46)=1,"",COUNTA(D$13:$D46))</f>
        <v>32</v>
      </c>
      <c r="B46" s="575">
        <v>32</v>
      </c>
      <c r="C46" s="573" t="s">
        <v>581</v>
      </c>
      <c r="D46" s="575" t="s">
        <v>2</v>
      </c>
      <c r="E46" s="939">
        <v>20</v>
      </c>
      <c r="F46" s="341"/>
      <c r="G46" s="336"/>
      <c r="H46" s="336"/>
      <c r="I46" s="336"/>
      <c r="J46" s="336"/>
      <c r="K46" s="337"/>
      <c r="L46" s="338"/>
      <c r="M46" s="339"/>
      <c r="N46" s="339"/>
      <c r="O46" s="339"/>
      <c r="P46" s="340"/>
    </row>
    <row r="47" spans="1:16" s="30" customFormat="1" ht="20.399999999999999">
      <c r="A47" s="900">
        <f>IF(COUNTBLANK(D47)=1,"",COUNTA(D$13:$D47))</f>
        <v>33</v>
      </c>
      <c r="B47" s="575">
        <v>33</v>
      </c>
      <c r="C47" s="573" t="s">
        <v>582</v>
      </c>
      <c r="D47" s="575" t="s">
        <v>2</v>
      </c>
      <c r="E47" s="939">
        <v>13</v>
      </c>
      <c r="F47" s="341"/>
      <c r="G47" s="336"/>
      <c r="H47" s="336"/>
      <c r="I47" s="336"/>
      <c r="J47" s="336"/>
      <c r="K47" s="337"/>
      <c r="L47" s="338"/>
      <c r="M47" s="339"/>
      <c r="N47" s="339"/>
      <c r="O47" s="339"/>
      <c r="P47" s="340"/>
    </row>
    <row r="48" spans="1:16" s="30" customFormat="1" ht="20.399999999999999">
      <c r="A48" s="900">
        <f>IF(COUNTBLANK(D48)=1,"",COUNTA(D$13:$D48))</f>
        <v>34</v>
      </c>
      <c r="B48" s="575">
        <v>34</v>
      </c>
      <c r="C48" s="573" t="s">
        <v>583</v>
      </c>
      <c r="D48" s="575" t="s">
        <v>2</v>
      </c>
      <c r="E48" s="939">
        <v>5</v>
      </c>
      <c r="F48" s="341"/>
      <c r="G48" s="336"/>
      <c r="H48" s="336"/>
      <c r="I48" s="336"/>
      <c r="J48" s="336"/>
      <c r="K48" s="337"/>
      <c r="L48" s="338"/>
      <c r="M48" s="339"/>
      <c r="N48" s="339"/>
      <c r="O48" s="339"/>
      <c r="P48" s="340"/>
    </row>
    <row r="49" spans="1:16" s="30" customFormat="1" ht="20.399999999999999">
      <c r="A49" s="900">
        <f>IF(COUNTBLANK(D49)=1,"",COUNTA(D$13:$D49))</f>
        <v>35</v>
      </c>
      <c r="B49" s="575" t="s">
        <v>4095</v>
      </c>
      <c r="C49" s="573" t="s">
        <v>4096</v>
      </c>
      <c r="D49" s="575" t="s">
        <v>2</v>
      </c>
      <c r="E49" s="939">
        <v>7</v>
      </c>
      <c r="F49" s="341"/>
      <c r="G49" s="336"/>
      <c r="H49" s="336"/>
      <c r="I49" s="336"/>
      <c r="J49" s="336"/>
      <c r="K49" s="337"/>
      <c r="L49" s="338"/>
      <c r="M49" s="339"/>
      <c r="N49" s="339"/>
      <c r="O49" s="339"/>
      <c r="P49" s="340"/>
    </row>
    <row r="50" spans="1:16" s="30" customFormat="1" ht="20.399999999999999">
      <c r="A50" s="900">
        <f>IF(COUNTBLANK(D50)=1,"",COUNTA(D$13:$D50))</f>
        <v>36</v>
      </c>
      <c r="B50" s="575">
        <v>35</v>
      </c>
      <c r="C50" s="573" t="s">
        <v>2160</v>
      </c>
      <c r="D50" s="575" t="s">
        <v>2</v>
      </c>
      <c r="E50" s="939">
        <v>871</v>
      </c>
      <c r="F50" s="341"/>
      <c r="G50" s="336"/>
      <c r="H50" s="336"/>
      <c r="I50" s="336"/>
      <c r="J50" s="336"/>
      <c r="K50" s="337"/>
      <c r="L50" s="338"/>
      <c r="M50" s="339"/>
      <c r="N50" s="339"/>
      <c r="O50" s="339"/>
      <c r="P50" s="340"/>
    </row>
    <row r="51" spans="1:16" s="30" customFormat="1" ht="20.399999999999999">
      <c r="A51" s="900">
        <f>IF(COUNTBLANK(D51)=1,"",COUNTA(D$13:$D51))</f>
        <v>37</v>
      </c>
      <c r="B51" s="575">
        <v>36</v>
      </c>
      <c r="C51" s="573" t="s">
        <v>584</v>
      </c>
      <c r="D51" s="575" t="s">
        <v>2</v>
      </c>
      <c r="E51" s="939">
        <v>1420</v>
      </c>
      <c r="F51" s="341"/>
      <c r="G51" s="336"/>
      <c r="H51" s="336"/>
      <c r="I51" s="336"/>
      <c r="J51" s="336"/>
      <c r="K51" s="337"/>
      <c r="L51" s="338"/>
      <c r="M51" s="339"/>
      <c r="N51" s="339"/>
      <c r="O51" s="339"/>
      <c r="P51" s="340"/>
    </row>
    <row r="52" spans="1:16" s="30" customFormat="1" ht="20.399999999999999">
      <c r="A52" s="900">
        <f>IF(COUNTBLANK(D52)=1,"",COUNTA(D$13:$D52))</f>
        <v>38</v>
      </c>
      <c r="B52" s="575">
        <v>37</v>
      </c>
      <c r="C52" s="573" t="s">
        <v>585</v>
      </c>
      <c r="D52" s="575" t="s">
        <v>2</v>
      </c>
      <c r="E52" s="939">
        <v>167</v>
      </c>
      <c r="F52" s="341"/>
      <c r="G52" s="336"/>
      <c r="H52" s="336"/>
      <c r="I52" s="336"/>
      <c r="J52" s="336"/>
      <c r="K52" s="337"/>
      <c r="L52" s="338"/>
      <c r="M52" s="339"/>
      <c r="N52" s="339"/>
      <c r="O52" s="339"/>
      <c r="P52" s="340"/>
    </row>
    <row r="53" spans="1:16" s="30" customFormat="1" ht="30.6">
      <c r="A53" s="900">
        <f>IF(COUNTBLANK(D53)=1,"",COUNTA(D$13:$D53))</f>
        <v>39</v>
      </c>
      <c r="B53" s="575">
        <v>38</v>
      </c>
      <c r="C53" s="573" t="s">
        <v>586</v>
      </c>
      <c r="D53" s="575" t="s">
        <v>2</v>
      </c>
      <c r="E53" s="939">
        <v>438</v>
      </c>
      <c r="F53" s="341"/>
      <c r="G53" s="336"/>
      <c r="H53" s="336"/>
      <c r="I53" s="336"/>
      <c r="J53" s="336"/>
      <c r="K53" s="337"/>
      <c r="L53" s="338"/>
      <c r="M53" s="339"/>
      <c r="N53" s="339"/>
      <c r="O53" s="339"/>
      <c r="P53" s="340"/>
    </row>
    <row r="54" spans="1:16" s="30" customFormat="1" ht="30.6">
      <c r="A54" s="900">
        <f>IF(COUNTBLANK(D54)=1,"",COUNTA(D$13:$D54))</f>
        <v>40</v>
      </c>
      <c r="B54" s="575">
        <v>39</v>
      </c>
      <c r="C54" s="573" t="s">
        <v>2161</v>
      </c>
      <c r="D54" s="575" t="s">
        <v>222</v>
      </c>
      <c r="E54" s="898">
        <v>1</v>
      </c>
      <c r="F54" s="341"/>
      <c r="G54" s="336"/>
      <c r="H54" s="336"/>
      <c r="I54" s="336"/>
      <c r="J54" s="336"/>
      <c r="K54" s="337"/>
      <c r="L54" s="338"/>
      <c r="M54" s="339"/>
      <c r="N54" s="339"/>
      <c r="O54" s="339"/>
      <c r="P54" s="340"/>
    </row>
    <row r="55" spans="1:16" s="30" customFormat="1" ht="61.2">
      <c r="A55" s="900">
        <f>IF(COUNTBLANK(D55)=1,"",COUNTA(D$13:$D55))</f>
        <v>41</v>
      </c>
      <c r="B55" s="575">
        <v>40</v>
      </c>
      <c r="C55" s="573" t="s">
        <v>2162</v>
      </c>
      <c r="D55" s="575" t="s">
        <v>103</v>
      </c>
      <c r="E55" s="898">
        <v>143</v>
      </c>
      <c r="F55" s="352"/>
      <c r="G55" s="336"/>
      <c r="H55" s="336"/>
      <c r="I55" s="336"/>
      <c r="J55" s="336"/>
      <c r="K55" s="337"/>
      <c r="L55" s="338"/>
      <c r="M55" s="339"/>
      <c r="N55" s="339"/>
      <c r="O55" s="339"/>
      <c r="P55" s="340"/>
    </row>
    <row r="56" spans="1:16" s="30" customFormat="1" ht="30.6">
      <c r="A56" s="900">
        <f>IF(COUNTBLANK(D56)=1,"",COUNTA(D$13:$D56))</f>
        <v>42</v>
      </c>
      <c r="B56" s="575">
        <v>41</v>
      </c>
      <c r="C56" s="573" t="s">
        <v>587</v>
      </c>
      <c r="D56" s="575" t="s">
        <v>103</v>
      </c>
      <c r="E56" s="898">
        <v>1</v>
      </c>
      <c r="F56" s="341"/>
      <c r="G56" s="336"/>
      <c r="H56" s="336"/>
      <c r="I56" s="336"/>
      <c r="J56" s="336"/>
      <c r="K56" s="337"/>
      <c r="L56" s="338"/>
      <c r="M56" s="339"/>
      <c r="N56" s="339"/>
      <c r="O56" s="339"/>
      <c r="P56" s="340"/>
    </row>
    <row r="57" spans="1:16" s="30" customFormat="1">
      <c r="A57" s="900">
        <f>IF(COUNTBLANK(D57)=1,"",COUNTA(D$13:$D57))</f>
        <v>43</v>
      </c>
      <c r="B57" s="575">
        <v>42</v>
      </c>
      <c r="C57" s="573" t="s">
        <v>588</v>
      </c>
      <c r="D57" s="575" t="s">
        <v>2</v>
      </c>
      <c r="E57" s="939">
        <v>4027</v>
      </c>
      <c r="F57" s="341"/>
      <c r="G57" s="336"/>
      <c r="H57" s="336"/>
      <c r="I57" s="336"/>
      <c r="J57" s="336"/>
      <c r="K57" s="337"/>
      <c r="L57" s="338"/>
      <c r="M57" s="339"/>
      <c r="N57" s="339"/>
      <c r="O57" s="339"/>
      <c r="P57" s="340"/>
    </row>
    <row r="58" spans="1:16" s="30" customFormat="1">
      <c r="A58" s="900" t="str">
        <f>IF(COUNTBLANK(D58)=1,"",COUNTA(D$13:$D58))</f>
        <v/>
      </c>
      <c r="B58" s="899"/>
      <c r="C58" s="873" t="s">
        <v>589</v>
      </c>
      <c r="D58" s="899"/>
      <c r="E58" s="873"/>
      <c r="F58" s="671"/>
      <c r="G58" s="895"/>
      <c r="H58" s="895"/>
      <c r="I58" s="895"/>
      <c r="J58" s="895"/>
      <c r="K58" s="690"/>
      <c r="L58" s="897"/>
      <c r="M58" s="895"/>
      <c r="N58" s="895"/>
      <c r="O58" s="895"/>
      <c r="P58" s="690"/>
    </row>
    <row r="59" spans="1:16" s="30" customFormat="1" ht="20.399999999999999">
      <c r="A59" s="900">
        <f>IF(COUNTBLANK(D59)=1,"",COUNTA(D$13:$D59))</f>
        <v>44</v>
      </c>
      <c r="B59" s="575">
        <v>44</v>
      </c>
      <c r="C59" s="573" t="s">
        <v>560</v>
      </c>
      <c r="D59" s="575" t="s">
        <v>2</v>
      </c>
      <c r="E59" s="939">
        <v>1073</v>
      </c>
      <c r="F59" s="341"/>
      <c r="G59" s="336"/>
      <c r="H59" s="336"/>
      <c r="I59" s="336"/>
      <c r="J59" s="336"/>
      <c r="K59" s="337"/>
      <c r="L59" s="338"/>
      <c r="M59" s="339"/>
      <c r="N59" s="339"/>
      <c r="O59" s="339"/>
      <c r="P59" s="340"/>
    </row>
    <row r="60" spans="1:16" s="30" customFormat="1" ht="20.399999999999999">
      <c r="A60" s="900">
        <f>IF(COUNTBLANK(D60)=1,"",COUNTA(D$13:$D60))</f>
        <v>45</v>
      </c>
      <c r="B60" s="575">
        <v>45</v>
      </c>
      <c r="C60" s="573" t="s">
        <v>561</v>
      </c>
      <c r="D60" s="575" t="s">
        <v>2</v>
      </c>
      <c r="E60" s="939">
        <v>947</v>
      </c>
      <c r="F60" s="341"/>
      <c r="G60" s="336"/>
      <c r="H60" s="336"/>
      <c r="I60" s="336"/>
      <c r="J60" s="336"/>
      <c r="K60" s="337"/>
      <c r="L60" s="338"/>
      <c r="M60" s="339"/>
      <c r="N60" s="339"/>
      <c r="O60" s="339"/>
      <c r="P60" s="340"/>
    </row>
    <row r="61" spans="1:16" s="30" customFormat="1" ht="20.399999999999999">
      <c r="A61" s="900">
        <f>IF(COUNTBLANK(D61)=1,"",COUNTA(D$13:$D61))</f>
        <v>46</v>
      </c>
      <c r="B61" s="575">
        <v>46</v>
      </c>
      <c r="C61" s="573" t="s">
        <v>562</v>
      </c>
      <c r="D61" s="575" t="s">
        <v>2</v>
      </c>
      <c r="E61" s="939">
        <v>730</v>
      </c>
      <c r="F61" s="341"/>
      <c r="G61" s="336"/>
      <c r="H61" s="336"/>
      <c r="I61" s="336"/>
      <c r="J61" s="336"/>
      <c r="K61" s="337"/>
      <c r="L61" s="338"/>
      <c r="M61" s="339"/>
      <c r="N61" s="339"/>
      <c r="O61" s="339"/>
      <c r="P61" s="340"/>
    </row>
    <row r="62" spans="1:16" s="30" customFormat="1" ht="20.399999999999999">
      <c r="A62" s="900">
        <f>IF(COUNTBLANK(D62)=1,"",COUNTA(D$13:$D62))</f>
        <v>47</v>
      </c>
      <c r="B62" s="575">
        <v>47</v>
      </c>
      <c r="C62" s="573" t="s">
        <v>563</v>
      </c>
      <c r="D62" s="575" t="s">
        <v>2</v>
      </c>
      <c r="E62" s="939">
        <v>758</v>
      </c>
      <c r="F62" s="341"/>
      <c r="G62" s="336"/>
      <c r="H62" s="336"/>
      <c r="I62" s="336"/>
      <c r="J62" s="336"/>
      <c r="K62" s="337"/>
      <c r="L62" s="338"/>
      <c r="M62" s="339"/>
      <c r="N62" s="339"/>
      <c r="O62" s="339"/>
      <c r="P62" s="340"/>
    </row>
    <row r="63" spans="1:16" s="30" customFormat="1" ht="20.399999999999999">
      <c r="A63" s="900">
        <f>IF(COUNTBLANK(D63)=1,"",COUNTA(D$13:$D63))</f>
        <v>48</v>
      </c>
      <c r="B63" s="575">
        <v>48</v>
      </c>
      <c r="C63" s="573" t="s">
        <v>564</v>
      </c>
      <c r="D63" s="575" t="s">
        <v>2</v>
      </c>
      <c r="E63" s="939">
        <v>237</v>
      </c>
      <c r="F63" s="341"/>
      <c r="G63" s="336"/>
      <c r="H63" s="336"/>
      <c r="I63" s="336"/>
      <c r="J63" s="336"/>
      <c r="K63" s="337"/>
      <c r="L63" s="338"/>
      <c r="M63" s="339"/>
      <c r="N63" s="339"/>
      <c r="O63" s="339"/>
      <c r="P63" s="340"/>
    </row>
    <row r="64" spans="1:16" s="30" customFormat="1" ht="20.399999999999999">
      <c r="A64" s="900">
        <f>IF(COUNTBLANK(D64)=1,"",COUNTA(D$13:$D64))</f>
        <v>49</v>
      </c>
      <c r="B64" s="575">
        <v>49</v>
      </c>
      <c r="C64" s="573" t="s">
        <v>565</v>
      </c>
      <c r="D64" s="575" t="s">
        <v>2</v>
      </c>
      <c r="E64" s="939">
        <v>122</v>
      </c>
      <c r="F64" s="341"/>
      <c r="G64" s="336"/>
      <c r="H64" s="336"/>
      <c r="I64" s="336"/>
      <c r="J64" s="336"/>
      <c r="K64" s="337"/>
      <c r="L64" s="338"/>
      <c r="M64" s="339"/>
      <c r="N64" s="339"/>
      <c r="O64" s="339"/>
      <c r="P64" s="340"/>
    </row>
    <row r="65" spans="1:16" s="30" customFormat="1" ht="20.399999999999999">
      <c r="A65" s="900">
        <f>IF(COUNTBLANK(D65)=1,"",COUNTA(D$13:$D65))</f>
        <v>50</v>
      </c>
      <c r="B65" s="575">
        <v>50</v>
      </c>
      <c r="C65" s="573" t="s">
        <v>566</v>
      </c>
      <c r="D65" s="575" t="s">
        <v>2</v>
      </c>
      <c r="E65" s="939">
        <v>60</v>
      </c>
      <c r="F65" s="341"/>
      <c r="G65" s="336"/>
      <c r="H65" s="336"/>
      <c r="I65" s="336"/>
      <c r="J65" s="336"/>
      <c r="K65" s="337"/>
      <c r="L65" s="338"/>
      <c r="M65" s="339"/>
      <c r="N65" s="339"/>
      <c r="O65" s="339"/>
      <c r="P65" s="340"/>
    </row>
    <row r="66" spans="1:16" s="30" customFormat="1" ht="20.399999999999999">
      <c r="A66" s="900">
        <f>IF(COUNTBLANK(D66)=1,"",COUNTA(D$13:$D66))</f>
        <v>51</v>
      </c>
      <c r="B66" s="575">
        <v>51</v>
      </c>
      <c r="C66" s="573" t="s">
        <v>567</v>
      </c>
      <c r="D66" s="575" t="s">
        <v>2</v>
      </c>
      <c r="E66" s="939">
        <v>18</v>
      </c>
      <c r="F66" s="341"/>
      <c r="G66" s="336"/>
      <c r="H66" s="336"/>
      <c r="I66" s="336"/>
      <c r="J66" s="336"/>
      <c r="K66" s="337"/>
      <c r="L66" s="338"/>
      <c r="M66" s="339"/>
      <c r="N66" s="339"/>
      <c r="O66" s="339"/>
      <c r="P66" s="340"/>
    </row>
    <row r="67" spans="1:16" s="30" customFormat="1" ht="20.399999999999999">
      <c r="A67" s="900">
        <f>IF(COUNTBLANK(D67)=1,"",COUNTA(D$13:$D67))</f>
        <v>52</v>
      </c>
      <c r="B67" s="575">
        <v>52</v>
      </c>
      <c r="C67" s="573" t="s">
        <v>569</v>
      </c>
      <c r="D67" s="575" t="s">
        <v>103</v>
      </c>
      <c r="E67" s="898">
        <v>1</v>
      </c>
      <c r="F67" s="341"/>
      <c r="G67" s="336"/>
      <c r="H67" s="336"/>
      <c r="I67" s="336"/>
      <c r="J67" s="336"/>
      <c r="K67" s="337"/>
      <c r="L67" s="338"/>
      <c r="M67" s="339"/>
      <c r="N67" s="339"/>
      <c r="O67" s="339"/>
      <c r="P67" s="340"/>
    </row>
    <row r="68" spans="1:16" s="30" customFormat="1" ht="20.399999999999999">
      <c r="A68" s="900">
        <f>IF(COUNTBLANK(D68)=1,"",COUNTA(D$13:$D68))</f>
        <v>53</v>
      </c>
      <c r="B68" s="575">
        <v>53</v>
      </c>
      <c r="C68" s="573" t="s">
        <v>571</v>
      </c>
      <c r="D68" s="575" t="s">
        <v>2</v>
      </c>
      <c r="E68" s="939">
        <v>124</v>
      </c>
      <c r="F68" s="341"/>
      <c r="G68" s="336"/>
      <c r="H68" s="336"/>
      <c r="I68" s="336"/>
      <c r="J68" s="336"/>
      <c r="K68" s="337"/>
      <c r="L68" s="338"/>
      <c r="M68" s="339"/>
      <c r="N68" s="339"/>
      <c r="O68" s="339"/>
      <c r="P68" s="340"/>
    </row>
    <row r="69" spans="1:16" s="30" customFormat="1" ht="20.399999999999999">
      <c r="A69" s="900">
        <f>IF(COUNTBLANK(D69)=1,"",COUNTA(D$13:$D69))</f>
        <v>54</v>
      </c>
      <c r="B69" s="575">
        <v>54</v>
      </c>
      <c r="C69" s="573" t="s">
        <v>572</v>
      </c>
      <c r="D69" s="575" t="s">
        <v>2</v>
      </c>
      <c r="E69" s="939">
        <v>147</v>
      </c>
      <c r="F69" s="341"/>
      <c r="G69" s="336"/>
      <c r="H69" s="336"/>
      <c r="I69" s="336"/>
      <c r="J69" s="336"/>
      <c r="K69" s="337"/>
      <c r="L69" s="338"/>
      <c r="M69" s="339"/>
      <c r="N69" s="339"/>
      <c r="O69" s="339"/>
      <c r="P69" s="340"/>
    </row>
    <row r="70" spans="1:16" s="30" customFormat="1" ht="20.399999999999999">
      <c r="A70" s="900">
        <f>IF(COUNTBLANK(D70)=1,"",COUNTA(D$13:$D70))</f>
        <v>55</v>
      </c>
      <c r="B70" s="575">
        <v>55</v>
      </c>
      <c r="C70" s="573" t="s">
        <v>573</v>
      </c>
      <c r="D70" s="575" t="s">
        <v>2</v>
      </c>
      <c r="E70" s="939">
        <v>84</v>
      </c>
      <c r="F70" s="341"/>
      <c r="G70" s="336"/>
      <c r="H70" s="336"/>
      <c r="I70" s="336"/>
      <c r="J70" s="336"/>
      <c r="K70" s="337"/>
      <c r="L70" s="338"/>
      <c r="M70" s="339"/>
      <c r="N70" s="339"/>
      <c r="O70" s="339"/>
      <c r="P70" s="340"/>
    </row>
    <row r="71" spans="1:16" s="30" customFormat="1" ht="20.399999999999999">
      <c r="A71" s="900">
        <f>IF(COUNTBLANK(D71)=1,"",COUNTA(D$13:$D71))</f>
        <v>56</v>
      </c>
      <c r="B71" s="575">
        <v>56</v>
      </c>
      <c r="C71" s="573" t="s">
        <v>574</v>
      </c>
      <c r="D71" s="575" t="s">
        <v>2</v>
      </c>
      <c r="E71" s="939">
        <v>98</v>
      </c>
      <c r="F71" s="341"/>
      <c r="G71" s="336"/>
      <c r="H71" s="336"/>
      <c r="I71" s="336"/>
      <c r="J71" s="336"/>
      <c r="K71" s="337"/>
      <c r="L71" s="338"/>
      <c r="M71" s="339"/>
      <c r="N71" s="339"/>
      <c r="O71" s="339"/>
      <c r="P71" s="340"/>
    </row>
    <row r="72" spans="1:16" s="30" customFormat="1" ht="20.399999999999999">
      <c r="A72" s="900">
        <f>IF(COUNTBLANK(D72)=1,"",COUNTA(D$13:$D72))</f>
        <v>57</v>
      </c>
      <c r="B72" s="575">
        <v>57</v>
      </c>
      <c r="C72" s="573" t="s">
        <v>575</v>
      </c>
      <c r="D72" s="575" t="s">
        <v>2</v>
      </c>
      <c r="E72" s="939">
        <v>34</v>
      </c>
      <c r="F72" s="341"/>
      <c r="G72" s="336"/>
      <c r="H72" s="336"/>
      <c r="I72" s="336"/>
      <c r="J72" s="336"/>
      <c r="K72" s="337"/>
      <c r="L72" s="338"/>
      <c r="M72" s="339"/>
      <c r="N72" s="339"/>
      <c r="O72" s="339"/>
      <c r="P72" s="340"/>
    </row>
    <row r="73" spans="1:16" s="30" customFormat="1" ht="20.399999999999999">
      <c r="A73" s="900">
        <f>IF(COUNTBLANK(D73)=1,"",COUNTA(D$13:$D73))</f>
        <v>58</v>
      </c>
      <c r="B73" s="575">
        <v>58</v>
      </c>
      <c r="C73" s="573" t="s">
        <v>576</v>
      </c>
      <c r="D73" s="575" t="s">
        <v>2</v>
      </c>
      <c r="E73" s="939">
        <v>10</v>
      </c>
      <c r="F73" s="341"/>
      <c r="G73" s="336"/>
      <c r="H73" s="336"/>
      <c r="I73" s="336"/>
      <c r="J73" s="336"/>
      <c r="K73" s="337"/>
      <c r="L73" s="338"/>
      <c r="M73" s="339"/>
      <c r="N73" s="339"/>
      <c r="O73" s="339"/>
      <c r="P73" s="340"/>
    </row>
    <row r="74" spans="1:16" s="30" customFormat="1" ht="20.399999999999999">
      <c r="A74" s="900">
        <f>IF(COUNTBLANK(D74)=1,"",COUNTA(D$13:$D74))</f>
        <v>59</v>
      </c>
      <c r="B74" s="575">
        <v>59</v>
      </c>
      <c r="C74" s="573" t="s">
        <v>4097</v>
      </c>
      <c r="D74" s="575" t="s">
        <v>2</v>
      </c>
      <c r="E74" s="939">
        <v>48</v>
      </c>
      <c r="F74" s="341"/>
      <c r="G74" s="336"/>
      <c r="H74" s="336"/>
      <c r="I74" s="336"/>
      <c r="J74" s="336"/>
      <c r="K74" s="337"/>
      <c r="L74" s="338"/>
      <c r="M74" s="339"/>
      <c r="N74" s="339"/>
      <c r="O74" s="339"/>
      <c r="P74" s="340"/>
    </row>
    <row r="75" spans="1:16" s="30" customFormat="1" ht="20.399999999999999">
      <c r="A75" s="900">
        <f>IF(COUNTBLANK(D75)=1,"",COUNTA(D$13:$D75))</f>
        <v>60</v>
      </c>
      <c r="B75" s="575">
        <v>60</v>
      </c>
      <c r="C75" s="573" t="s">
        <v>2152</v>
      </c>
      <c r="D75" s="575" t="s">
        <v>2</v>
      </c>
      <c r="E75" s="939">
        <v>151</v>
      </c>
      <c r="F75" s="341"/>
      <c r="G75" s="336"/>
      <c r="H75" s="336"/>
      <c r="I75" s="336"/>
      <c r="J75" s="336"/>
      <c r="K75" s="337"/>
      <c r="L75" s="338"/>
      <c r="M75" s="339"/>
      <c r="N75" s="339"/>
      <c r="O75" s="339"/>
      <c r="P75" s="340"/>
    </row>
    <row r="76" spans="1:16" s="30" customFormat="1" ht="20.399999999999999">
      <c r="A76" s="900">
        <f>IF(COUNTBLANK(D76)=1,"",COUNTA(D$13:$D76))</f>
        <v>61</v>
      </c>
      <c r="B76" s="575">
        <v>61</v>
      </c>
      <c r="C76" s="573" t="s">
        <v>2153</v>
      </c>
      <c r="D76" s="575" t="s">
        <v>2</v>
      </c>
      <c r="E76" s="939">
        <v>47</v>
      </c>
      <c r="F76" s="341"/>
      <c r="G76" s="336"/>
      <c r="H76" s="336"/>
      <c r="I76" s="336"/>
      <c r="J76" s="336"/>
      <c r="K76" s="337"/>
      <c r="L76" s="338"/>
      <c r="M76" s="339"/>
      <c r="N76" s="339"/>
      <c r="O76" s="339"/>
      <c r="P76" s="340"/>
    </row>
    <row r="77" spans="1:16" s="30" customFormat="1" ht="20.399999999999999">
      <c r="A77" s="900">
        <f>IF(COUNTBLANK(D77)=1,"",COUNTA(D$13:$D77))</f>
        <v>62</v>
      </c>
      <c r="B77" s="575">
        <v>62</v>
      </c>
      <c r="C77" s="573" t="s">
        <v>590</v>
      </c>
      <c r="D77" s="575" t="s">
        <v>2</v>
      </c>
      <c r="E77" s="939">
        <v>24</v>
      </c>
      <c r="F77" s="341"/>
      <c r="G77" s="336"/>
      <c r="H77" s="336"/>
      <c r="I77" s="336"/>
      <c r="J77" s="336"/>
      <c r="K77" s="337"/>
      <c r="L77" s="338"/>
      <c r="M77" s="339"/>
      <c r="N77" s="339"/>
      <c r="O77" s="339"/>
      <c r="P77" s="340"/>
    </row>
    <row r="78" spans="1:16" s="30" customFormat="1" ht="20.399999999999999">
      <c r="A78" s="900">
        <f>IF(COUNTBLANK(D78)=1,"",COUNTA(D$13:$D78))</f>
        <v>63</v>
      </c>
      <c r="B78" s="575">
        <v>63</v>
      </c>
      <c r="C78" s="573" t="s">
        <v>577</v>
      </c>
      <c r="D78" s="575" t="s">
        <v>2</v>
      </c>
      <c r="E78" s="939">
        <v>56</v>
      </c>
      <c r="F78" s="341"/>
      <c r="G78" s="336"/>
      <c r="H78" s="336"/>
      <c r="I78" s="336"/>
      <c r="J78" s="336"/>
      <c r="K78" s="337"/>
      <c r="L78" s="338"/>
      <c r="M78" s="339"/>
      <c r="N78" s="339"/>
      <c r="O78" s="339"/>
      <c r="P78" s="340"/>
    </row>
    <row r="79" spans="1:16" s="30" customFormat="1" ht="20.399999999999999">
      <c r="A79" s="900">
        <f>IF(COUNTBLANK(D79)=1,"",COUNTA(D$13:$D79))</f>
        <v>64</v>
      </c>
      <c r="B79" s="575">
        <v>64</v>
      </c>
      <c r="C79" s="573" t="s">
        <v>578</v>
      </c>
      <c r="D79" s="575" t="s">
        <v>2</v>
      </c>
      <c r="E79" s="939">
        <v>525</v>
      </c>
      <c r="F79" s="341"/>
      <c r="G79" s="336"/>
      <c r="H79" s="336"/>
      <c r="I79" s="336"/>
      <c r="J79" s="336"/>
      <c r="K79" s="337"/>
      <c r="L79" s="338"/>
      <c r="M79" s="339"/>
      <c r="N79" s="339"/>
      <c r="O79" s="339"/>
      <c r="P79" s="340"/>
    </row>
    <row r="80" spans="1:16" s="30" customFormat="1" ht="20.399999999999999">
      <c r="A80" s="900">
        <f>IF(COUNTBLANK(D80)=1,"",COUNTA(D$13:$D80))</f>
        <v>65</v>
      </c>
      <c r="B80" s="575">
        <v>65</v>
      </c>
      <c r="C80" s="573" t="s">
        <v>579</v>
      </c>
      <c r="D80" s="575" t="s">
        <v>2</v>
      </c>
      <c r="E80" s="939">
        <v>612</v>
      </c>
      <c r="F80" s="341"/>
      <c r="G80" s="336"/>
      <c r="H80" s="336"/>
      <c r="I80" s="336"/>
      <c r="J80" s="336"/>
      <c r="K80" s="337"/>
      <c r="L80" s="338"/>
      <c r="M80" s="339"/>
      <c r="N80" s="339"/>
      <c r="O80" s="339"/>
      <c r="P80" s="340"/>
    </row>
    <row r="81" spans="1:16" s="30" customFormat="1" ht="20.399999999999999">
      <c r="A81" s="900">
        <f>IF(COUNTBLANK(D81)=1,"",COUNTA(D$13:$D81))</f>
        <v>66</v>
      </c>
      <c r="B81" s="575">
        <v>66</v>
      </c>
      <c r="C81" s="573" t="s">
        <v>580</v>
      </c>
      <c r="D81" s="575" t="s">
        <v>2</v>
      </c>
      <c r="E81" s="939">
        <v>154</v>
      </c>
      <c r="F81" s="341"/>
      <c r="G81" s="336"/>
      <c r="H81" s="336"/>
      <c r="I81" s="336"/>
      <c r="J81" s="336"/>
      <c r="K81" s="337"/>
      <c r="L81" s="338"/>
      <c r="M81" s="339"/>
      <c r="N81" s="339"/>
      <c r="O81" s="339"/>
      <c r="P81" s="340"/>
    </row>
    <row r="82" spans="1:16" s="30" customFormat="1" ht="20.399999999999999">
      <c r="A82" s="900">
        <f>IF(COUNTBLANK(D82)=1,"",COUNTA(D$13:$D82))</f>
        <v>67</v>
      </c>
      <c r="B82" s="575">
        <v>67</v>
      </c>
      <c r="C82" s="573" t="s">
        <v>581</v>
      </c>
      <c r="D82" s="575" t="s">
        <v>2</v>
      </c>
      <c r="E82" s="939">
        <v>25</v>
      </c>
      <c r="F82" s="341"/>
      <c r="G82" s="336"/>
      <c r="H82" s="336"/>
      <c r="I82" s="336"/>
      <c r="J82" s="336"/>
      <c r="K82" s="337"/>
      <c r="L82" s="338"/>
      <c r="M82" s="339"/>
      <c r="N82" s="339"/>
      <c r="O82" s="339"/>
      <c r="P82" s="340"/>
    </row>
    <row r="83" spans="1:16" s="30" customFormat="1" ht="20.399999999999999">
      <c r="A83" s="900">
        <f>IF(COUNTBLANK(D83)=1,"",COUNTA(D$13:$D83))</f>
        <v>68</v>
      </c>
      <c r="B83" s="575">
        <v>68</v>
      </c>
      <c r="C83" s="573" t="s">
        <v>582</v>
      </c>
      <c r="D83" s="575" t="s">
        <v>2</v>
      </c>
      <c r="E83" s="939">
        <v>8</v>
      </c>
      <c r="F83" s="341"/>
      <c r="G83" s="336"/>
      <c r="H83" s="336"/>
      <c r="I83" s="336"/>
      <c r="J83" s="336"/>
      <c r="K83" s="337"/>
      <c r="L83" s="338"/>
      <c r="M83" s="339"/>
      <c r="N83" s="339"/>
      <c r="O83" s="339"/>
      <c r="P83" s="340"/>
    </row>
    <row r="84" spans="1:16" s="30" customFormat="1" ht="20.399999999999999">
      <c r="A84" s="900">
        <f>IF(COUNTBLANK(D84)=1,"",COUNTA(D$13:$D84))</f>
        <v>69</v>
      </c>
      <c r="B84" s="575">
        <v>69</v>
      </c>
      <c r="C84" s="573" t="s">
        <v>583</v>
      </c>
      <c r="D84" s="575" t="s">
        <v>2</v>
      </c>
      <c r="E84" s="939">
        <v>8</v>
      </c>
      <c r="F84" s="341"/>
      <c r="G84" s="336"/>
      <c r="H84" s="336"/>
      <c r="I84" s="336"/>
      <c r="J84" s="336"/>
      <c r="K84" s="337"/>
      <c r="L84" s="338"/>
      <c r="M84" s="339"/>
      <c r="N84" s="339"/>
      <c r="O84" s="339"/>
      <c r="P84" s="340"/>
    </row>
    <row r="85" spans="1:16" s="30" customFormat="1" ht="20.399999999999999">
      <c r="A85" s="900">
        <f>IF(COUNTBLANK(D85)=1,"",COUNTA(D$13:$D85))</f>
        <v>70</v>
      </c>
      <c r="B85" s="575">
        <v>70</v>
      </c>
      <c r="C85" s="573" t="s">
        <v>591</v>
      </c>
      <c r="D85" s="575" t="s">
        <v>2</v>
      </c>
      <c r="E85" s="939">
        <v>1000</v>
      </c>
      <c r="F85" s="341"/>
      <c r="G85" s="336"/>
      <c r="H85" s="336"/>
      <c r="I85" s="336"/>
      <c r="J85" s="336"/>
      <c r="K85" s="337"/>
      <c r="L85" s="338"/>
      <c r="M85" s="339"/>
      <c r="N85" s="339"/>
      <c r="O85" s="339"/>
      <c r="P85" s="340"/>
    </row>
    <row r="86" spans="1:16" s="30" customFormat="1" ht="20.399999999999999">
      <c r="A86" s="900">
        <f>IF(COUNTBLANK(D86)=1,"",COUNTA(D$13:$D86))</f>
        <v>71</v>
      </c>
      <c r="B86" s="575">
        <v>71</v>
      </c>
      <c r="C86" s="573" t="s">
        <v>584</v>
      </c>
      <c r="D86" s="575" t="s">
        <v>2</v>
      </c>
      <c r="E86" s="939">
        <v>740</v>
      </c>
      <c r="F86" s="341"/>
      <c r="G86" s="336"/>
      <c r="H86" s="336"/>
      <c r="I86" s="336"/>
      <c r="J86" s="336"/>
      <c r="K86" s="337"/>
      <c r="L86" s="338"/>
      <c r="M86" s="339"/>
      <c r="N86" s="339"/>
      <c r="O86" s="339"/>
      <c r="P86" s="340"/>
    </row>
    <row r="87" spans="1:16" s="30" customFormat="1" ht="20.399999999999999">
      <c r="A87" s="900">
        <f>IF(COUNTBLANK(D87)=1,"",COUNTA(D$13:$D87))</f>
        <v>72</v>
      </c>
      <c r="B87" s="575">
        <v>72</v>
      </c>
      <c r="C87" s="573" t="s">
        <v>585</v>
      </c>
      <c r="D87" s="575" t="s">
        <v>2</v>
      </c>
      <c r="E87" s="939">
        <v>35</v>
      </c>
      <c r="F87" s="341"/>
      <c r="G87" s="336"/>
      <c r="H87" s="336"/>
      <c r="I87" s="336"/>
      <c r="J87" s="336"/>
      <c r="K87" s="337"/>
      <c r="L87" s="338"/>
      <c r="M87" s="339"/>
      <c r="N87" s="339"/>
      <c r="O87" s="339"/>
      <c r="P87" s="340"/>
    </row>
    <row r="88" spans="1:16" s="30" customFormat="1" ht="30.6">
      <c r="A88" s="900">
        <f>IF(COUNTBLANK(D88)=1,"",COUNTA(D$13:$D88))</f>
        <v>73</v>
      </c>
      <c r="B88" s="575">
        <v>73</v>
      </c>
      <c r="C88" s="573" t="s">
        <v>587</v>
      </c>
      <c r="D88" s="575" t="s">
        <v>103</v>
      </c>
      <c r="E88" s="898">
        <v>1</v>
      </c>
      <c r="F88" s="341"/>
      <c r="G88" s="336"/>
      <c r="H88" s="336"/>
      <c r="I88" s="336"/>
      <c r="J88" s="336"/>
      <c r="K88" s="337"/>
      <c r="L88" s="338"/>
      <c r="M88" s="339"/>
      <c r="N88" s="339"/>
      <c r="O88" s="339"/>
      <c r="P88" s="340"/>
    </row>
    <row r="89" spans="1:16" s="30" customFormat="1">
      <c r="A89" s="900">
        <f>IF(COUNTBLANK(D89)=1,"",COUNTA(D$13:$D89))</f>
        <v>74</v>
      </c>
      <c r="B89" s="575">
        <v>74</v>
      </c>
      <c r="C89" s="573" t="s">
        <v>588</v>
      </c>
      <c r="D89" s="575" t="s">
        <v>2</v>
      </c>
      <c r="E89" s="939">
        <v>3945</v>
      </c>
      <c r="F89" s="341"/>
      <c r="G89" s="336"/>
      <c r="H89" s="336"/>
      <c r="I89" s="336"/>
      <c r="J89" s="336"/>
      <c r="K89" s="337"/>
      <c r="L89" s="338"/>
      <c r="M89" s="339"/>
      <c r="N89" s="339"/>
      <c r="O89" s="339"/>
      <c r="P89" s="340"/>
    </row>
    <row r="90" spans="1:16" s="30" customFormat="1">
      <c r="A90" s="900" t="str">
        <f>IF(COUNTBLANK(D90)=1,"",COUNTA(D$13:$D90))</f>
        <v/>
      </c>
      <c r="B90" s="899">
        <v>75</v>
      </c>
      <c r="C90" s="873" t="s">
        <v>592</v>
      </c>
      <c r="D90" s="899"/>
      <c r="E90" s="873"/>
      <c r="F90" s="671"/>
      <c r="G90" s="895"/>
      <c r="H90" s="895"/>
      <c r="I90" s="895"/>
      <c r="J90" s="895"/>
      <c r="K90" s="690"/>
      <c r="L90" s="897"/>
      <c r="M90" s="895"/>
      <c r="N90" s="895"/>
      <c r="O90" s="895"/>
      <c r="P90" s="690"/>
    </row>
    <row r="91" spans="1:16" s="30" customFormat="1" ht="20.399999999999999">
      <c r="A91" s="900">
        <f>IF(COUNTBLANK(D91)=1,"",COUNTA(D$13:$D91))</f>
        <v>75</v>
      </c>
      <c r="B91" s="575">
        <v>76</v>
      </c>
      <c r="C91" s="573" t="s">
        <v>4099</v>
      </c>
      <c r="D91" s="575" t="s">
        <v>22</v>
      </c>
      <c r="E91" s="898">
        <v>1</v>
      </c>
      <c r="F91" s="341"/>
      <c r="G91" s="336"/>
      <c r="H91" s="336"/>
      <c r="I91" s="336"/>
      <c r="J91" s="336"/>
      <c r="K91" s="337"/>
      <c r="L91" s="338"/>
      <c r="M91" s="339"/>
      <c r="N91" s="339"/>
      <c r="O91" s="339"/>
      <c r="P91" s="340"/>
    </row>
    <row r="92" spans="1:16" s="30" customFormat="1">
      <c r="A92" s="900">
        <f>IF(COUNTBLANK(D92)=1,"",COUNTA(D$13:$D92))</f>
        <v>76</v>
      </c>
      <c r="B92" s="575" t="s">
        <v>4100</v>
      </c>
      <c r="C92" s="573" t="s">
        <v>602</v>
      </c>
      <c r="D92" s="575" t="s">
        <v>22</v>
      </c>
      <c r="E92" s="898">
        <v>4</v>
      </c>
      <c r="F92" s="341"/>
      <c r="G92" s="336"/>
      <c r="H92" s="336"/>
      <c r="I92" s="336"/>
      <c r="J92" s="336"/>
      <c r="K92" s="337"/>
      <c r="L92" s="338"/>
      <c r="M92" s="339"/>
      <c r="N92" s="339"/>
      <c r="O92" s="339"/>
      <c r="P92" s="340"/>
    </row>
    <row r="93" spans="1:16" s="30" customFormat="1">
      <c r="A93" s="900">
        <f>IF(COUNTBLANK(D93)=1,"",COUNTA(D$13:$D93))</f>
        <v>77</v>
      </c>
      <c r="B93" s="575" t="s">
        <v>4101</v>
      </c>
      <c r="C93" s="573" t="s">
        <v>2163</v>
      </c>
      <c r="D93" s="575" t="s">
        <v>22</v>
      </c>
      <c r="E93" s="898">
        <v>2</v>
      </c>
      <c r="F93" s="341"/>
      <c r="G93" s="336"/>
      <c r="H93" s="336"/>
      <c r="I93" s="336"/>
      <c r="J93" s="336"/>
      <c r="K93" s="337"/>
      <c r="L93" s="338"/>
      <c r="M93" s="339"/>
      <c r="N93" s="339"/>
      <c r="O93" s="339"/>
      <c r="P93" s="340"/>
    </row>
    <row r="94" spans="1:16" s="30" customFormat="1">
      <c r="A94" s="900">
        <f>IF(COUNTBLANK(D94)=1,"",COUNTA(D$13:$D94))</f>
        <v>78</v>
      </c>
      <c r="B94" s="575" t="s">
        <v>4102</v>
      </c>
      <c r="C94" s="573" t="s">
        <v>2164</v>
      </c>
      <c r="D94" s="575" t="s">
        <v>22</v>
      </c>
      <c r="E94" s="898">
        <v>1</v>
      </c>
      <c r="F94" s="341"/>
      <c r="G94" s="336"/>
      <c r="H94" s="336"/>
      <c r="I94" s="336"/>
      <c r="J94" s="336"/>
      <c r="K94" s="337"/>
      <c r="L94" s="338"/>
      <c r="M94" s="339"/>
      <c r="N94" s="339"/>
      <c r="O94" s="339"/>
      <c r="P94" s="340"/>
    </row>
    <row r="95" spans="1:16" s="30" customFormat="1">
      <c r="A95" s="900">
        <f>IF(COUNTBLANK(D95)=1,"",COUNTA(D$13:$D95))</f>
        <v>79</v>
      </c>
      <c r="B95" s="575" t="s">
        <v>4103</v>
      </c>
      <c r="C95" s="573" t="s">
        <v>2165</v>
      </c>
      <c r="D95" s="575" t="s">
        <v>22</v>
      </c>
      <c r="E95" s="898">
        <v>1</v>
      </c>
      <c r="F95" s="341"/>
      <c r="G95" s="336"/>
      <c r="H95" s="336"/>
      <c r="I95" s="336"/>
      <c r="J95" s="336"/>
      <c r="K95" s="337"/>
      <c r="L95" s="338"/>
      <c r="M95" s="339"/>
      <c r="N95" s="339"/>
      <c r="O95" s="339"/>
      <c r="P95" s="340"/>
    </row>
    <row r="96" spans="1:16" s="30" customFormat="1" ht="20.399999999999999">
      <c r="A96" s="900">
        <f>IF(COUNTBLANK(D96)=1,"",COUNTA(D$13:$D96))</f>
        <v>80</v>
      </c>
      <c r="B96" s="575" t="s">
        <v>4104</v>
      </c>
      <c r="C96" s="573" t="s">
        <v>4098</v>
      </c>
      <c r="D96" s="575" t="s">
        <v>22</v>
      </c>
      <c r="E96" s="898">
        <v>1</v>
      </c>
      <c r="F96" s="341"/>
      <c r="G96" s="336"/>
      <c r="H96" s="336"/>
      <c r="I96" s="336"/>
      <c r="J96" s="336"/>
      <c r="K96" s="337"/>
      <c r="L96" s="338"/>
      <c r="M96" s="339"/>
      <c r="N96" s="339"/>
      <c r="O96" s="339"/>
      <c r="P96" s="340"/>
    </row>
    <row r="97" spans="1:16" s="30" customFormat="1">
      <c r="A97" s="900">
        <f>IF(COUNTBLANK(D97)=1,"",COUNTA(D$13:$D97))</f>
        <v>81</v>
      </c>
      <c r="B97" s="575" t="s">
        <v>4105</v>
      </c>
      <c r="C97" s="573" t="s">
        <v>4110</v>
      </c>
      <c r="D97" s="575" t="s">
        <v>22</v>
      </c>
      <c r="E97" s="898">
        <v>1</v>
      </c>
      <c r="F97" s="341"/>
      <c r="G97" s="336"/>
      <c r="H97" s="336"/>
      <c r="I97" s="336"/>
      <c r="J97" s="336"/>
      <c r="K97" s="337"/>
      <c r="L97" s="338"/>
      <c r="M97" s="339"/>
      <c r="N97" s="339"/>
      <c r="O97" s="339"/>
      <c r="P97" s="340"/>
    </row>
    <row r="98" spans="1:16" s="30" customFormat="1">
      <c r="A98" s="900">
        <f>IF(COUNTBLANK(D98)=1,"",COUNTA(D$13:$D98))</f>
        <v>82</v>
      </c>
      <c r="B98" s="575" t="s">
        <v>4106</v>
      </c>
      <c r="C98" s="573" t="s">
        <v>4111</v>
      </c>
      <c r="D98" s="575" t="s">
        <v>22</v>
      </c>
      <c r="E98" s="898">
        <v>4</v>
      </c>
      <c r="F98" s="341"/>
      <c r="G98" s="336"/>
      <c r="H98" s="336"/>
      <c r="I98" s="336"/>
      <c r="J98" s="336"/>
      <c r="K98" s="337"/>
      <c r="L98" s="338"/>
      <c r="M98" s="339"/>
      <c r="N98" s="339"/>
      <c r="O98" s="339"/>
      <c r="P98" s="340"/>
    </row>
    <row r="99" spans="1:16" s="30" customFormat="1" ht="20.399999999999999">
      <c r="A99" s="900">
        <f>IF(COUNTBLANK(D99)=1,"",COUNTA(D$13:$D99))</f>
        <v>83</v>
      </c>
      <c r="B99" s="575" t="s">
        <v>3754</v>
      </c>
      <c r="C99" s="573" t="s">
        <v>4112</v>
      </c>
      <c r="D99" s="575" t="s">
        <v>22</v>
      </c>
      <c r="E99" s="898">
        <v>1</v>
      </c>
      <c r="F99" s="341"/>
      <c r="G99" s="336"/>
      <c r="H99" s="336"/>
      <c r="I99" s="336"/>
      <c r="J99" s="336"/>
      <c r="K99" s="337"/>
      <c r="L99" s="338"/>
      <c r="M99" s="339"/>
      <c r="N99" s="339"/>
      <c r="O99" s="339"/>
      <c r="P99" s="340"/>
    </row>
    <row r="100" spans="1:16" s="30" customFormat="1">
      <c r="A100" s="900">
        <f>IF(COUNTBLANK(D100)=1,"",COUNTA(D$13:$D100))</f>
        <v>84</v>
      </c>
      <c r="B100" s="575" t="s">
        <v>3755</v>
      </c>
      <c r="C100" s="573" t="s">
        <v>4113</v>
      </c>
      <c r="D100" s="575" t="s">
        <v>22</v>
      </c>
      <c r="E100" s="898">
        <v>1</v>
      </c>
      <c r="F100" s="341"/>
      <c r="G100" s="336"/>
      <c r="H100" s="336"/>
      <c r="I100" s="336"/>
      <c r="J100" s="336"/>
      <c r="K100" s="337"/>
      <c r="L100" s="338"/>
      <c r="M100" s="339"/>
      <c r="N100" s="339"/>
      <c r="O100" s="339"/>
      <c r="P100" s="340"/>
    </row>
    <row r="101" spans="1:16" s="30" customFormat="1">
      <c r="A101" s="900">
        <f>IF(COUNTBLANK(D101)=1,"",COUNTA(D$13:$D101))</f>
        <v>85</v>
      </c>
      <c r="B101" s="575" t="s">
        <v>4107</v>
      </c>
      <c r="C101" s="573" t="s">
        <v>4114</v>
      </c>
      <c r="D101" s="575" t="s">
        <v>22</v>
      </c>
      <c r="E101" s="898">
        <v>1</v>
      </c>
      <c r="F101" s="341"/>
      <c r="G101" s="336"/>
      <c r="H101" s="336"/>
      <c r="I101" s="336"/>
      <c r="J101" s="336"/>
      <c r="K101" s="337"/>
      <c r="L101" s="338"/>
      <c r="M101" s="339"/>
      <c r="N101" s="339"/>
      <c r="O101" s="339"/>
      <c r="P101" s="340"/>
    </row>
    <row r="102" spans="1:16" s="30" customFormat="1">
      <c r="A102" s="900">
        <f>IF(COUNTBLANK(D102)=1,"",COUNTA(D$13:$D102))</f>
        <v>86</v>
      </c>
      <c r="B102" s="575" t="s">
        <v>3756</v>
      </c>
      <c r="C102" s="573" t="s">
        <v>4115</v>
      </c>
      <c r="D102" s="575" t="s">
        <v>22</v>
      </c>
      <c r="E102" s="898">
        <v>2</v>
      </c>
      <c r="F102" s="341"/>
      <c r="G102" s="336"/>
      <c r="H102" s="336"/>
      <c r="I102" s="336"/>
      <c r="J102" s="336"/>
      <c r="K102" s="337"/>
      <c r="L102" s="338"/>
      <c r="M102" s="339"/>
      <c r="N102" s="339"/>
      <c r="O102" s="339"/>
      <c r="P102" s="340"/>
    </row>
    <row r="103" spans="1:16" s="30" customFormat="1" ht="20.399999999999999">
      <c r="A103" s="900">
        <f>IF(COUNTBLANK(D103)=1,"",COUNTA(D$13:$D103))</f>
        <v>87</v>
      </c>
      <c r="B103" s="575" t="s">
        <v>3758</v>
      </c>
      <c r="C103" s="573" t="s">
        <v>4116</v>
      </c>
      <c r="D103" s="575" t="s">
        <v>22</v>
      </c>
      <c r="E103" s="898">
        <v>2</v>
      </c>
      <c r="F103" s="341"/>
      <c r="G103" s="336"/>
      <c r="H103" s="336"/>
      <c r="I103" s="336"/>
      <c r="J103" s="336"/>
      <c r="K103" s="337"/>
      <c r="L103" s="338"/>
      <c r="M103" s="339"/>
      <c r="N103" s="339"/>
      <c r="O103" s="339"/>
      <c r="P103" s="340"/>
    </row>
    <row r="104" spans="1:16" s="30" customFormat="1" ht="20.399999999999999">
      <c r="A104" s="900">
        <f>IF(COUNTBLANK(D104)=1,"",COUNTA(D$13:$D104))</f>
        <v>88</v>
      </c>
      <c r="B104" s="575" t="s">
        <v>4108</v>
      </c>
      <c r="C104" s="573" t="s">
        <v>4117</v>
      </c>
      <c r="D104" s="575" t="s">
        <v>22</v>
      </c>
      <c r="E104" s="898">
        <v>2</v>
      </c>
      <c r="F104" s="341"/>
      <c r="G104" s="336"/>
      <c r="H104" s="336"/>
      <c r="I104" s="336"/>
      <c r="J104" s="336"/>
      <c r="K104" s="337"/>
      <c r="L104" s="338"/>
      <c r="M104" s="339"/>
      <c r="N104" s="339"/>
      <c r="O104" s="339"/>
      <c r="P104" s="340"/>
    </row>
    <row r="105" spans="1:16" s="30" customFormat="1" ht="20.399999999999999">
      <c r="A105" s="900">
        <f>IF(COUNTBLANK(D105)=1,"",COUNTA(D$13:$D105))</f>
        <v>89</v>
      </c>
      <c r="B105" s="575" t="s">
        <v>4109</v>
      </c>
      <c r="C105" s="573" t="s">
        <v>4118</v>
      </c>
      <c r="D105" s="575" t="s">
        <v>22</v>
      </c>
      <c r="E105" s="898">
        <v>2</v>
      </c>
      <c r="F105" s="341"/>
      <c r="G105" s="336"/>
      <c r="H105" s="336"/>
      <c r="I105" s="336"/>
      <c r="J105" s="336"/>
      <c r="K105" s="337"/>
      <c r="L105" s="338"/>
      <c r="M105" s="339"/>
      <c r="N105" s="339"/>
      <c r="O105" s="339"/>
      <c r="P105" s="340"/>
    </row>
    <row r="106" spans="1:16" s="30" customFormat="1">
      <c r="A106" s="900">
        <f>IF(COUNTBLANK(D106)=1,"",COUNTA(D$13:$D106))</f>
        <v>90</v>
      </c>
      <c r="B106" s="575" t="s">
        <v>3759</v>
      </c>
      <c r="C106" s="573" t="s">
        <v>4119</v>
      </c>
      <c r="D106" s="575" t="s">
        <v>22</v>
      </c>
      <c r="E106" s="898">
        <v>1</v>
      </c>
      <c r="F106" s="341"/>
      <c r="G106" s="336"/>
      <c r="H106" s="336"/>
      <c r="I106" s="336"/>
      <c r="J106" s="336"/>
      <c r="K106" s="337"/>
      <c r="L106" s="338"/>
      <c r="M106" s="339"/>
      <c r="N106" s="339"/>
      <c r="O106" s="339"/>
      <c r="P106" s="340"/>
    </row>
    <row r="107" spans="1:16" s="30" customFormat="1">
      <c r="A107" s="900">
        <f>IF(COUNTBLANK(D107)=1,"",COUNTA(D$13:$D107))</f>
        <v>91</v>
      </c>
      <c r="B107" s="575" t="s">
        <v>3760</v>
      </c>
      <c r="C107" s="573" t="s">
        <v>4120</v>
      </c>
      <c r="D107" s="575" t="s">
        <v>22</v>
      </c>
      <c r="E107" s="898">
        <v>1</v>
      </c>
      <c r="F107" s="341"/>
      <c r="G107" s="336"/>
      <c r="H107" s="336"/>
      <c r="I107" s="336"/>
      <c r="J107" s="336"/>
      <c r="K107" s="337"/>
      <c r="L107" s="338"/>
      <c r="M107" s="339"/>
      <c r="N107" s="339"/>
      <c r="O107" s="339"/>
      <c r="P107" s="340"/>
    </row>
    <row r="108" spans="1:16" s="30" customFormat="1">
      <c r="A108" s="900">
        <f>IF(COUNTBLANK(D108)=1,"",COUNTA(D$13:$D108))</f>
        <v>92</v>
      </c>
      <c r="B108" s="683" t="s">
        <v>3761</v>
      </c>
      <c r="C108" s="573" t="s">
        <v>2166</v>
      </c>
      <c r="D108" s="575" t="s">
        <v>22</v>
      </c>
      <c r="E108" s="898">
        <v>4</v>
      </c>
      <c r="F108" s="341"/>
      <c r="G108" s="336"/>
      <c r="H108" s="336"/>
      <c r="I108" s="336"/>
      <c r="J108" s="336"/>
      <c r="K108" s="337"/>
      <c r="L108" s="338"/>
      <c r="M108" s="339"/>
      <c r="N108" s="339"/>
      <c r="O108" s="339"/>
      <c r="P108" s="340"/>
    </row>
    <row r="109" spans="1:16" s="30" customFormat="1" ht="20.399999999999999">
      <c r="A109" s="900">
        <f>IF(COUNTBLANK(D109)=1,"",COUNTA(D$13:$D109))</f>
        <v>93</v>
      </c>
      <c r="B109" s="683" t="s">
        <v>3762</v>
      </c>
      <c r="C109" s="573" t="s">
        <v>2167</v>
      </c>
      <c r="D109" s="575" t="s">
        <v>22</v>
      </c>
      <c r="E109" s="898">
        <v>1</v>
      </c>
      <c r="F109" s="341"/>
      <c r="G109" s="336"/>
      <c r="H109" s="336"/>
      <c r="I109" s="336"/>
      <c r="J109" s="336"/>
      <c r="K109" s="337"/>
      <c r="L109" s="338"/>
      <c r="M109" s="339"/>
      <c r="N109" s="339"/>
      <c r="O109" s="339"/>
      <c r="P109" s="340"/>
    </row>
    <row r="110" spans="1:16" s="30" customFormat="1">
      <c r="A110" s="900">
        <f>IF(COUNTBLANK(D110)=1,"",COUNTA(D$13:$D110))</f>
        <v>94</v>
      </c>
      <c r="B110" s="683" t="s">
        <v>3763</v>
      </c>
      <c r="C110" s="573" t="s">
        <v>603</v>
      </c>
      <c r="D110" s="575" t="s">
        <v>22</v>
      </c>
      <c r="E110" s="898">
        <v>2</v>
      </c>
      <c r="F110" s="341"/>
      <c r="G110" s="336"/>
      <c r="H110" s="336"/>
      <c r="I110" s="336"/>
      <c r="J110" s="336"/>
      <c r="K110" s="337"/>
      <c r="L110" s="338"/>
      <c r="M110" s="339"/>
      <c r="N110" s="339"/>
      <c r="O110" s="339"/>
      <c r="P110" s="340"/>
    </row>
    <row r="111" spans="1:16" s="30" customFormat="1">
      <c r="A111" s="900">
        <f>IF(COUNTBLANK(D111)=1,"",COUNTA(D$13:$D111))</f>
        <v>95</v>
      </c>
      <c r="B111" s="575" t="s">
        <v>3764</v>
      </c>
      <c r="C111" s="573" t="s">
        <v>2168</v>
      </c>
      <c r="D111" s="575" t="s">
        <v>22</v>
      </c>
      <c r="E111" s="898">
        <v>2</v>
      </c>
      <c r="F111" s="341"/>
      <c r="G111" s="336"/>
      <c r="H111" s="336"/>
      <c r="I111" s="336"/>
      <c r="J111" s="336"/>
      <c r="K111" s="337"/>
      <c r="L111" s="338"/>
      <c r="M111" s="339"/>
      <c r="N111" s="339"/>
      <c r="O111" s="339"/>
      <c r="P111" s="340"/>
    </row>
    <row r="112" spans="1:16" s="30" customFormat="1">
      <c r="A112" s="900">
        <f>IF(COUNTBLANK(D112)=1,"",COUNTA(D$13:$D112))</f>
        <v>96</v>
      </c>
      <c r="B112" s="575" t="s">
        <v>3765</v>
      </c>
      <c r="C112" s="573" t="s">
        <v>2169</v>
      </c>
      <c r="D112" s="575" t="s">
        <v>22</v>
      </c>
      <c r="E112" s="898">
        <v>1</v>
      </c>
      <c r="F112" s="341"/>
      <c r="G112" s="336"/>
      <c r="H112" s="336"/>
      <c r="I112" s="336"/>
      <c r="J112" s="336"/>
      <c r="K112" s="337"/>
      <c r="L112" s="338"/>
      <c r="M112" s="339"/>
      <c r="N112" s="339"/>
      <c r="O112" s="339"/>
      <c r="P112" s="340"/>
    </row>
    <row r="113" spans="1:16" s="30" customFormat="1">
      <c r="A113" s="900">
        <f>IF(COUNTBLANK(D113)=1,"",COUNTA(D$13:$D113))</f>
        <v>97</v>
      </c>
      <c r="B113" s="575" t="s">
        <v>4121</v>
      </c>
      <c r="C113" s="573" t="s">
        <v>2170</v>
      </c>
      <c r="D113" s="575" t="s">
        <v>22</v>
      </c>
      <c r="E113" s="898">
        <v>1</v>
      </c>
      <c r="F113" s="341"/>
      <c r="G113" s="336"/>
      <c r="H113" s="336"/>
      <c r="I113" s="336"/>
      <c r="J113" s="336"/>
      <c r="K113" s="337"/>
      <c r="L113" s="338"/>
      <c r="M113" s="339"/>
      <c r="N113" s="339"/>
      <c r="O113" s="339"/>
      <c r="P113" s="340"/>
    </row>
    <row r="114" spans="1:16" s="30" customFormat="1" ht="20.399999999999999">
      <c r="A114" s="900">
        <f>IF(COUNTBLANK(D114)=1,"",COUNTA(D$13:$D114))</f>
        <v>98</v>
      </c>
      <c r="B114" s="575" t="s">
        <v>4122</v>
      </c>
      <c r="C114" s="573" t="s">
        <v>2171</v>
      </c>
      <c r="D114" s="575" t="s">
        <v>22</v>
      </c>
      <c r="E114" s="898">
        <v>1</v>
      </c>
      <c r="F114" s="341"/>
      <c r="G114" s="336"/>
      <c r="H114" s="336"/>
      <c r="I114" s="336"/>
      <c r="J114" s="336"/>
      <c r="K114" s="337"/>
      <c r="L114" s="338"/>
      <c r="M114" s="339"/>
      <c r="N114" s="339"/>
      <c r="O114" s="339"/>
      <c r="P114" s="340"/>
    </row>
    <row r="115" spans="1:16" s="30" customFormat="1">
      <c r="A115" s="900">
        <f>IF(COUNTBLANK(D115)=1,"",COUNTA(D$13:$D115))</f>
        <v>99</v>
      </c>
      <c r="B115" s="575" t="s">
        <v>4123</v>
      </c>
      <c r="C115" s="573" t="s">
        <v>2172</v>
      </c>
      <c r="D115" s="575" t="s">
        <v>22</v>
      </c>
      <c r="E115" s="898">
        <v>2</v>
      </c>
      <c r="F115" s="341"/>
      <c r="G115" s="336"/>
      <c r="H115" s="336"/>
      <c r="I115" s="336"/>
      <c r="J115" s="336"/>
      <c r="K115" s="337"/>
      <c r="L115" s="338"/>
      <c r="M115" s="339"/>
      <c r="N115" s="339"/>
      <c r="O115" s="339"/>
      <c r="P115" s="340"/>
    </row>
    <row r="116" spans="1:16" s="30" customFormat="1">
      <c r="A116" s="900">
        <f>IF(COUNTBLANK(D116)=1,"",COUNTA(D$13:$D116))</f>
        <v>100</v>
      </c>
      <c r="B116" s="575" t="s">
        <v>4124</v>
      </c>
      <c r="C116" s="573" t="s">
        <v>2173</v>
      </c>
      <c r="D116" s="575" t="s">
        <v>22</v>
      </c>
      <c r="E116" s="898">
        <v>1</v>
      </c>
      <c r="F116" s="341"/>
      <c r="G116" s="336"/>
      <c r="H116" s="336"/>
      <c r="I116" s="336"/>
      <c r="J116" s="336"/>
      <c r="K116" s="337"/>
      <c r="L116" s="338"/>
      <c r="M116" s="339"/>
      <c r="N116" s="339"/>
      <c r="O116" s="339"/>
      <c r="P116" s="340"/>
    </row>
    <row r="117" spans="1:16" s="30" customFormat="1">
      <c r="A117" s="900">
        <f>IF(COUNTBLANK(D117)=1,"",COUNTA(D$13:$D117))</f>
        <v>101</v>
      </c>
      <c r="B117" s="575" t="s">
        <v>4125</v>
      </c>
      <c r="C117" s="573" t="s">
        <v>2174</v>
      </c>
      <c r="D117" s="575" t="s">
        <v>22</v>
      </c>
      <c r="E117" s="898">
        <v>1</v>
      </c>
      <c r="F117" s="341"/>
      <c r="G117" s="336"/>
      <c r="H117" s="336"/>
      <c r="I117" s="336"/>
      <c r="J117" s="336"/>
      <c r="K117" s="337"/>
      <c r="L117" s="338"/>
      <c r="M117" s="339"/>
      <c r="N117" s="339"/>
      <c r="O117" s="339"/>
      <c r="P117" s="340"/>
    </row>
    <row r="118" spans="1:16" s="30" customFormat="1" ht="20.399999999999999">
      <c r="A118" s="900">
        <f>IF(COUNTBLANK(D118)=1,"",COUNTA(D$13:$D118))</f>
        <v>102</v>
      </c>
      <c r="B118" s="575" t="s">
        <v>4126</v>
      </c>
      <c r="C118" s="573" t="s">
        <v>2175</v>
      </c>
      <c r="D118" s="575" t="s">
        <v>22</v>
      </c>
      <c r="E118" s="898">
        <v>1</v>
      </c>
      <c r="F118" s="341"/>
      <c r="G118" s="336"/>
      <c r="H118" s="336"/>
      <c r="I118" s="336"/>
      <c r="J118" s="336"/>
      <c r="K118" s="337"/>
      <c r="L118" s="338"/>
      <c r="M118" s="339"/>
      <c r="N118" s="339"/>
      <c r="O118" s="339"/>
      <c r="P118" s="340"/>
    </row>
    <row r="119" spans="1:16" s="30" customFormat="1">
      <c r="A119" s="900">
        <f>IF(COUNTBLANK(D119)=1,"",COUNTA(D$13:$D119))</f>
        <v>103</v>
      </c>
      <c r="B119" s="683" t="s">
        <v>4127</v>
      </c>
      <c r="C119" s="573" t="s">
        <v>4132</v>
      </c>
      <c r="D119" s="575" t="s">
        <v>22</v>
      </c>
      <c r="E119" s="898">
        <v>1</v>
      </c>
      <c r="F119" s="341"/>
      <c r="G119" s="336"/>
      <c r="H119" s="336"/>
      <c r="I119" s="336"/>
      <c r="J119" s="336"/>
      <c r="K119" s="337"/>
      <c r="L119" s="338"/>
      <c r="M119" s="339"/>
      <c r="N119" s="339"/>
      <c r="O119" s="339"/>
      <c r="P119" s="340"/>
    </row>
    <row r="120" spans="1:16" s="30" customFormat="1">
      <c r="A120" s="900">
        <f>IF(COUNTBLANK(D120)=1,"",COUNTA(D$13:$D120))</f>
        <v>104</v>
      </c>
      <c r="B120" s="683" t="s">
        <v>4128</v>
      </c>
      <c r="C120" s="573" t="s">
        <v>4133</v>
      </c>
      <c r="D120" s="575" t="s">
        <v>22</v>
      </c>
      <c r="E120" s="898">
        <v>1</v>
      </c>
      <c r="F120" s="341"/>
      <c r="G120" s="336"/>
      <c r="H120" s="336"/>
      <c r="I120" s="336"/>
      <c r="J120" s="336"/>
      <c r="K120" s="337"/>
      <c r="L120" s="338"/>
      <c r="M120" s="339"/>
      <c r="N120" s="339"/>
      <c r="O120" s="339"/>
      <c r="P120" s="340"/>
    </row>
    <row r="121" spans="1:16" s="30" customFormat="1">
      <c r="A121" s="900">
        <f>IF(COUNTBLANK(D121)=1,"",COUNTA(D$13:$D121))</f>
        <v>105</v>
      </c>
      <c r="B121" s="683" t="s">
        <v>4129</v>
      </c>
      <c r="C121" s="573" t="s">
        <v>2168</v>
      </c>
      <c r="D121" s="575" t="s">
        <v>22</v>
      </c>
      <c r="E121" s="898">
        <v>1</v>
      </c>
      <c r="F121" s="341"/>
      <c r="G121" s="336"/>
      <c r="H121" s="336"/>
      <c r="I121" s="336"/>
      <c r="J121" s="336"/>
      <c r="K121" s="337"/>
      <c r="L121" s="338"/>
      <c r="M121" s="339"/>
      <c r="N121" s="339"/>
      <c r="O121" s="339"/>
      <c r="P121" s="340"/>
    </row>
    <row r="122" spans="1:16" s="30" customFormat="1">
      <c r="A122" s="900">
        <f>IF(COUNTBLANK(D122)=1,"",COUNTA(D$13:$D122))</f>
        <v>106</v>
      </c>
      <c r="B122" s="683" t="s">
        <v>4130</v>
      </c>
      <c r="C122" s="573" t="s">
        <v>4134</v>
      </c>
      <c r="D122" s="575" t="s">
        <v>22</v>
      </c>
      <c r="E122" s="898">
        <v>1</v>
      </c>
      <c r="F122" s="341"/>
      <c r="G122" s="336"/>
      <c r="H122" s="336"/>
      <c r="I122" s="336"/>
      <c r="J122" s="336"/>
      <c r="K122" s="337"/>
      <c r="L122" s="338"/>
      <c r="M122" s="339"/>
      <c r="N122" s="339"/>
      <c r="O122" s="339"/>
      <c r="P122" s="340"/>
    </row>
    <row r="123" spans="1:16" s="30" customFormat="1">
      <c r="A123" s="900">
        <f>IF(COUNTBLANK(D123)=1,"",COUNTA(D$13:$D123))</f>
        <v>107</v>
      </c>
      <c r="B123" s="683" t="s">
        <v>4131</v>
      </c>
      <c r="C123" s="573" t="s">
        <v>4135</v>
      </c>
      <c r="D123" s="575" t="s">
        <v>22</v>
      </c>
      <c r="E123" s="898">
        <v>1</v>
      </c>
      <c r="F123" s="341"/>
      <c r="G123" s="336"/>
      <c r="H123" s="336"/>
      <c r="I123" s="336"/>
      <c r="J123" s="336"/>
      <c r="K123" s="337"/>
      <c r="L123" s="338"/>
      <c r="M123" s="339"/>
      <c r="N123" s="339"/>
      <c r="O123" s="339"/>
      <c r="P123" s="340"/>
    </row>
    <row r="124" spans="1:16" s="30" customFormat="1">
      <c r="A124" s="900">
        <f>IF(COUNTBLANK(D124)=1,"",COUNTA(D$13:$D124))</f>
        <v>108</v>
      </c>
      <c r="B124" s="575">
        <v>98</v>
      </c>
      <c r="C124" s="573" t="s">
        <v>2176</v>
      </c>
      <c r="D124" s="575" t="s">
        <v>22</v>
      </c>
      <c r="E124" s="898">
        <v>1</v>
      </c>
      <c r="F124" s="341"/>
      <c r="G124" s="336"/>
      <c r="H124" s="336"/>
      <c r="I124" s="336"/>
      <c r="J124" s="336"/>
      <c r="K124" s="337"/>
      <c r="L124" s="338"/>
      <c r="M124" s="339"/>
      <c r="N124" s="339"/>
      <c r="O124" s="339"/>
      <c r="P124" s="340"/>
    </row>
    <row r="125" spans="1:16" s="30" customFormat="1" ht="20.399999999999999">
      <c r="A125" s="900">
        <f>IF(COUNTBLANK(D125)=1,"",COUNTA(D$13:$D125))</f>
        <v>109</v>
      </c>
      <c r="B125" s="575">
        <v>99</v>
      </c>
      <c r="C125" s="573" t="s">
        <v>2177</v>
      </c>
      <c r="D125" s="575" t="s">
        <v>22</v>
      </c>
      <c r="E125" s="898">
        <v>1</v>
      </c>
      <c r="F125" s="341"/>
      <c r="G125" s="336"/>
      <c r="H125" s="336"/>
      <c r="I125" s="336"/>
      <c r="J125" s="336"/>
      <c r="K125" s="337"/>
      <c r="L125" s="338"/>
      <c r="M125" s="339"/>
      <c r="N125" s="339"/>
      <c r="O125" s="339"/>
      <c r="P125" s="340"/>
    </row>
    <row r="126" spans="1:16" s="30" customFormat="1">
      <c r="A126" s="900">
        <f>IF(COUNTBLANK(D126)=1,"",COUNTA(D$13:$D126))</f>
        <v>110</v>
      </c>
      <c r="B126" s="575" t="s">
        <v>4140</v>
      </c>
      <c r="C126" s="949" t="s">
        <v>593</v>
      </c>
      <c r="D126" s="575" t="s">
        <v>22</v>
      </c>
      <c r="E126" s="898">
        <v>1</v>
      </c>
      <c r="F126" s="341"/>
      <c r="G126" s="336"/>
      <c r="H126" s="336"/>
      <c r="I126" s="336"/>
      <c r="J126" s="336"/>
      <c r="K126" s="337"/>
      <c r="L126" s="338"/>
      <c r="M126" s="339"/>
      <c r="N126" s="339"/>
      <c r="O126" s="339"/>
      <c r="P126" s="340"/>
    </row>
    <row r="127" spans="1:16" s="30" customFormat="1">
      <c r="A127" s="900">
        <f>IF(COUNTBLANK(D127)=1,"",COUNTA(D$13:$D127))</f>
        <v>111</v>
      </c>
      <c r="B127" s="575" t="s">
        <v>4141</v>
      </c>
      <c r="C127" s="949" t="s">
        <v>4111</v>
      </c>
      <c r="D127" s="575" t="s">
        <v>22</v>
      </c>
      <c r="E127" s="898">
        <v>3</v>
      </c>
      <c r="F127" s="341"/>
      <c r="G127" s="336"/>
      <c r="H127" s="336"/>
      <c r="I127" s="336"/>
      <c r="J127" s="336"/>
      <c r="K127" s="337"/>
      <c r="L127" s="338"/>
      <c r="M127" s="339"/>
      <c r="N127" s="339"/>
      <c r="O127" s="339"/>
      <c r="P127" s="340"/>
    </row>
    <row r="128" spans="1:16" s="30" customFormat="1" ht="20.399999999999999">
      <c r="A128" s="900">
        <f>IF(COUNTBLANK(D128)=1,"",COUNTA(D$13:$D128))</f>
        <v>112</v>
      </c>
      <c r="B128" s="575" t="s">
        <v>4142</v>
      </c>
      <c r="C128" s="949" t="s">
        <v>4139</v>
      </c>
      <c r="D128" s="575" t="s">
        <v>103</v>
      </c>
      <c r="E128" s="948">
        <v>1</v>
      </c>
      <c r="F128" s="341"/>
      <c r="G128" s="336"/>
      <c r="H128" s="336"/>
      <c r="I128" s="336"/>
      <c r="J128" s="336"/>
      <c r="K128" s="337"/>
      <c r="L128" s="338"/>
      <c r="M128" s="339"/>
      <c r="N128" s="339"/>
      <c r="O128" s="339"/>
      <c r="P128" s="340"/>
    </row>
    <row r="129" spans="1:16" s="30" customFormat="1">
      <c r="A129" s="900">
        <f>IF(COUNTBLANK(D129)=1,"",COUNTA(D$13:$D129))</f>
        <v>113</v>
      </c>
      <c r="B129" s="575" t="s">
        <v>4136</v>
      </c>
      <c r="C129" s="949" t="s">
        <v>594</v>
      </c>
      <c r="D129" s="575" t="s">
        <v>22</v>
      </c>
      <c r="E129" s="898">
        <v>1</v>
      </c>
      <c r="F129" s="341"/>
      <c r="G129" s="336"/>
      <c r="H129" s="336"/>
      <c r="I129" s="336"/>
      <c r="J129" s="336"/>
      <c r="K129" s="337"/>
      <c r="L129" s="338"/>
      <c r="M129" s="339"/>
      <c r="N129" s="339"/>
      <c r="O129" s="339"/>
      <c r="P129" s="340"/>
    </row>
    <row r="130" spans="1:16" s="30" customFormat="1">
      <c r="A130" s="900">
        <f>IF(COUNTBLANK(D130)=1,"",COUNTA(D$13:$D130))</f>
        <v>114</v>
      </c>
      <c r="B130" s="575" t="s">
        <v>4137</v>
      </c>
      <c r="C130" s="1530" t="s">
        <v>595</v>
      </c>
      <c r="D130" s="575" t="s">
        <v>103</v>
      </c>
      <c r="E130" s="948">
        <v>1</v>
      </c>
      <c r="F130" s="341"/>
      <c r="G130" s="336"/>
      <c r="H130" s="336"/>
      <c r="I130" s="336"/>
      <c r="J130" s="336"/>
      <c r="K130" s="337"/>
      <c r="L130" s="338"/>
      <c r="M130" s="339"/>
      <c r="N130" s="339"/>
      <c r="O130" s="339"/>
      <c r="P130" s="340"/>
    </row>
    <row r="131" spans="1:16" s="30" customFormat="1" ht="20.399999999999999">
      <c r="A131" s="900">
        <f>IF(COUNTBLANK(D131)=1,"",COUNTA(D$13:$D131))</f>
        <v>115</v>
      </c>
      <c r="B131" s="575" t="s">
        <v>4138</v>
      </c>
      <c r="C131" s="573" t="s">
        <v>2178</v>
      </c>
      <c r="D131" s="575" t="s">
        <v>22</v>
      </c>
      <c r="E131" s="898">
        <v>1</v>
      </c>
      <c r="F131" s="341"/>
      <c r="G131" s="336"/>
      <c r="H131" s="336"/>
      <c r="I131" s="336"/>
      <c r="J131" s="336"/>
      <c r="K131" s="337"/>
      <c r="L131" s="338"/>
      <c r="M131" s="339"/>
      <c r="N131" s="339"/>
      <c r="O131" s="339"/>
      <c r="P131" s="340"/>
    </row>
    <row r="132" spans="1:16" s="30" customFormat="1">
      <c r="A132" s="900">
        <f>IF(COUNTBLANK(D132)=1,"",COUNTA(D$13:$D132))</f>
        <v>116</v>
      </c>
      <c r="B132" s="575" t="s">
        <v>4144</v>
      </c>
      <c r="C132" s="949" t="s">
        <v>4143</v>
      </c>
      <c r="D132" s="575" t="s">
        <v>22</v>
      </c>
      <c r="E132" s="898">
        <v>1</v>
      </c>
      <c r="F132" s="341"/>
      <c r="G132" s="336"/>
      <c r="H132" s="336"/>
      <c r="I132" s="336"/>
      <c r="J132" s="336"/>
      <c r="K132" s="337"/>
      <c r="L132" s="338"/>
      <c r="M132" s="339"/>
      <c r="N132" s="339"/>
      <c r="O132" s="339"/>
      <c r="P132" s="340"/>
    </row>
    <row r="133" spans="1:16" s="30" customFormat="1">
      <c r="A133" s="900">
        <f>IF(COUNTBLANK(D133)=1,"",COUNTA(D$13:$D133))</f>
        <v>117</v>
      </c>
      <c r="B133" s="575" t="s">
        <v>4145</v>
      </c>
      <c r="C133" s="949" t="s">
        <v>603</v>
      </c>
      <c r="D133" s="575" t="s">
        <v>22</v>
      </c>
      <c r="E133" s="898">
        <v>3</v>
      </c>
      <c r="F133" s="341"/>
      <c r="G133" s="336"/>
      <c r="H133" s="336"/>
      <c r="I133" s="336"/>
      <c r="J133" s="336"/>
      <c r="K133" s="337"/>
      <c r="L133" s="338"/>
      <c r="M133" s="339"/>
      <c r="N133" s="339"/>
      <c r="O133" s="339"/>
      <c r="P133" s="340"/>
    </row>
    <row r="134" spans="1:16" s="30" customFormat="1" ht="20.399999999999999">
      <c r="A134" s="900">
        <f>IF(COUNTBLANK(D134)=1,"",COUNTA(D$13:$D134))</f>
        <v>118</v>
      </c>
      <c r="B134" s="575" t="s">
        <v>3767</v>
      </c>
      <c r="C134" s="949" t="s">
        <v>4139</v>
      </c>
      <c r="D134" s="575" t="s">
        <v>103</v>
      </c>
      <c r="E134" s="948">
        <v>1</v>
      </c>
      <c r="F134" s="341"/>
      <c r="G134" s="336"/>
      <c r="H134" s="336"/>
      <c r="I134" s="336"/>
      <c r="J134" s="336"/>
      <c r="K134" s="337"/>
      <c r="L134" s="338"/>
      <c r="M134" s="339"/>
      <c r="N134" s="339"/>
      <c r="O134" s="339"/>
      <c r="P134" s="340"/>
    </row>
    <row r="135" spans="1:16" s="30" customFormat="1">
      <c r="A135" s="900">
        <f>IF(COUNTBLANK(D135)=1,"",COUNTA(D$13:$D135))</f>
        <v>119</v>
      </c>
      <c r="B135" s="575" t="s">
        <v>3768</v>
      </c>
      <c r="C135" s="949" t="s">
        <v>594</v>
      </c>
      <c r="D135" s="575" t="s">
        <v>22</v>
      </c>
      <c r="E135" s="898">
        <v>1</v>
      </c>
      <c r="F135" s="341"/>
      <c r="G135" s="336"/>
      <c r="H135" s="336"/>
      <c r="I135" s="336"/>
      <c r="J135" s="336"/>
      <c r="K135" s="337"/>
      <c r="L135" s="338"/>
      <c r="M135" s="339"/>
      <c r="N135" s="339"/>
      <c r="O135" s="339"/>
      <c r="P135" s="340"/>
    </row>
    <row r="136" spans="1:16" s="30" customFormat="1">
      <c r="A136" s="900">
        <f>IF(COUNTBLANK(D136)=1,"",COUNTA(D$13:$D136))</f>
        <v>120</v>
      </c>
      <c r="B136" s="575" t="s">
        <v>3769</v>
      </c>
      <c r="C136" s="1530" t="s">
        <v>595</v>
      </c>
      <c r="D136" s="575" t="s">
        <v>103</v>
      </c>
      <c r="E136" s="948">
        <v>1</v>
      </c>
      <c r="F136" s="341"/>
      <c r="G136" s="336"/>
      <c r="H136" s="336"/>
      <c r="I136" s="336"/>
      <c r="J136" s="336"/>
      <c r="K136" s="337"/>
      <c r="L136" s="338"/>
      <c r="M136" s="339"/>
      <c r="N136" s="339"/>
      <c r="O136" s="339"/>
      <c r="P136" s="340"/>
    </row>
    <row r="137" spans="1:16" s="30" customFormat="1">
      <c r="A137" s="900">
        <f>IF(COUNTBLANK(D137)=1,"",COUNTA(D$13:$D137))</f>
        <v>121</v>
      </c>
      <c r="B137" s="575" t="s">
        <v>3770</v>
      </c>
      <c r="C137" s="573" t="s">
        <v>2179</v>
      </c>
      <c r="D137" s="575" t="s">
        <v>2</v>
      </c>
      <c r="E137" s="939">
        <v>25</v>
      </c>
      <c r="F137" s="341"/>
      <c r="G137" s="336"/>
      <c r="H137" s="336"/>
      <c r="I137" s="336"/>
      <c r="J137" s="336"/>
      <c r="K137" s="337"/>
      <c r="L137" s="338"/>
      <c r="M137" s="339"/>
      <c r="N137" s="339"/>
      <c r="O137" s="339"/>
      <c r="P137" s="340"/>
    </row>
    <row r="138" spans="1:16" s="30" customFormat="1">
      <c r="A138" s="900">
        <f>IF(COUNTBLANK(D138)=1,"",COUNTA(D$13:$D138))</f>
        <v>122</v>
      </c>
      <c r="B138" s="575" t="s">
        <v>3771</v>
      </c>
      <c r="C138" s="573" t="s">
        <v>2180</v>
      </c>
      <c r="D138" s="575" t="s">
        <v>2</v>
      </c>
      <c r="E138" s="939">
        <v>20</v>
      </c>
      <c r="F138" s="341"/>
      <c r="G138" s="336"/>
      <c r="H138" s="336"/>
      <c r="I138" s="336"/>
      <c r="J138" s="336"/>
      <c r="K138" s="337"/>
      <c r="L138" s="338"/>
      <c r="M138" s="339"/>
      <c r="N138" s="339"/>
      <c r="O138" s="339"/>
      <c r="P138" s="340"/>
    </row>
    <row r="139" spans="1:16" s="30" customFormat="1" ht="20.399999999999999">
      <c r="A139" s="900">
        <f>IF(COUNTBLANK(D139)=1,"",COUNTA(D$13:$D139))</f>
        <v>123</v>
      </c>
      <c r="B139" s="575" t="s">
        <v>3772</v>
      </c>
      <c r="C139" s="573" t="s">
        <v>2181</v>
      </c>
      <c r="D139" s="575" t="s">
        <v>2</v>
      </c>
      <c r="E139" s="939">
        <v>25</v>
      </c>
      <c r="F139" s="341"/>
      <c r="G139" s="336"/>
      <c r="H139" s="336"/>
      <c r="I139" s="336"/>
      <c r="J139" s="336"/>
      <c r="K139" s="337"/>
      <c r="L139" s="338"/>
      <c r="M139" s="339"/>
      <c r="N139" s="339"/>
      <c r="O139" s="339"/>
      <c r="P139" s="340"/>
    </row>
    <row r="140" spans="1:16" s="30" customFormat="1" ht="20.399999999999999">
      <c r="A140" s="900">
        <f>IF(COUNTBLANK(D140)=1,"",COUNTA(D$13:$D140))</f>
        <v>124</v>
      </c>
      <c r="B140" s="575" t="s">
        <v>3773</v>
      </c>
      <c r="C140" s="573" t="s">
        <v>2182</v>
      </c>
      <c r="D140" s="575" t="s">
        <v>2</v>
      </c>
      <c r="E140" s="939">
        <v>20</v>
      </c>
      <c r="F140" s="341"/>
      <c r="G140" s="336"/>
      <c r="H140" s="336"/>
      <c r="I140" s="336"/>
      <c r="J140" s="336"/>
      <c r="K140" s="337"/>
      <c r="L140" s="338"/>
      <c r="M140" s="339"/>
      <c r="N140" s="339"/>
      <c r="O140" s="339"/>
      <c r="P140" s="340"/>
    </row>
    <row r="141" spans="1:16" s="30" customFormat="1">
      <c r="A141" s="900">
        <f>IF(COUNTBLANK(D141)=1,"",COUNTA(D$13:$D141))</f>
        <v>125</v>
      </c>
      <c r="B141" s="575" t="s">
        <v>4146</v>
      </c>
      <c r="C141" s="573" t="s">
        <v>4147</v>
      </c>
      <c r="D141" s="575" t="s">
        <v>103</v>
      </c>
      <c r="E141" s="948">
        <v>1</v>
      </c>
      <c r="F141" s="341"/>
      <c r="G141" s="336"/>
      <c r="H141" s="336"/>
      <c r="I141" s="336"/>
      <c r="J141" s="336"/>
      <c r="K141" s="337"/>
      <c r="L141" s="338"/>
      <c r="M141" s="339"/>
      <c r="N141" s="339"/>
      <c r="O141" s="339"/>
      <c r="P141" s="340"/>
    </row>
    <row r="142" spans="1:16" s="30" customFormat="1" ht="20.399999999999999">
      <c r="A142" s="900" t="str">
        <f>IF(COUNTBLANK(D142)=1,"",COUNTA(D$13:$D142))</f>
        <v/>
      </c>
      <c r="B142" s="899" t="s">
        <v>3774</v>
      </c>
      <c r="C142" s="873" t="s">
        <v>2183</v>
      </c>
      <c r="D142" s="899"/>
      <c r="E142" s="873"/>
      <c r="F142" s="671"/>
      <c r="G142" s="336"/>
      <c r="H142" s="895"/>
      <c r="I142" s="895"/>
      <c r="J142" s="895"/>
      <c r="K142" s="690"/>
      <c r="L142" s="897"/>
      <c r="M142" s="895"/>
      <c r="N142" s="895"/>
      <c r="O142" s="895"/>
      <c r="P142" s="690"/>
    </row>
    <row r="143" spans="1:16" s="30" customFormat="1" ht="20.399999999999999">
      <c r="A143" s="900">
        <f>IF(COUNTBLANK(D143)=1,"",COUNTA(D$13:$D143))</f>
        <v>126</v>
      </c>
      <c r="B143" s="575" t="s">
        <v>3775</v>
      </c>
      <c r="C143" s="573" t="s">
        <v>599</v>
      </c>
      <c r="D143" s="575" t="s">
        <v>22</v>
      </c>
      <c r="E143" s="898">
        <v>161</v>
      </c>
      <c r="F143" s="341"/>
      <c r="G143" s="336"/>
      <c r="H143" s="336"/>
      <c r="I143" s="336"/>
      <c r="J143" s="336"/>
      <c r="K143" s="337"/>
      <c r="L143" s="338"/>
      <c r="M143" s="339"/>
      <c r="N143" s="339"/>
      <c r="O143" s="339"/>
      <c r="P143" s="340"/>
    </row>
    <row r="144" spans="1:16" s="30" customFormat="1">
      <c r="A144" s="900">
        <f>IF(COUNTBLANK(D144)=1,"",COUNTA(D$13:$D144))</f>
        <v>127</v>
      </c>
      <c r="B144" s="575" t="s">
        <v>3776</v>
      </c>
      <c r="C144" s="573" t="s">
        <v>2184</v>
      </c>
      <c r="D144" s="575" t="s">
        <v>22</v>
      </c>
      <c r="E144" s="948">
        <v>71</v>
      </c>
      <c r="F144" s="341"/>
      <c r="G144" s="336"/>
      <c r="H144" s="336"/>
      <c r="I144" s="336"/>
      <c r="J144" s="336"/>
      <c r="K144" s="337"/>
      <c r="L144" s="338"/>
      <c r="M144" s="339"/>
      <c r="N144" s="339"/>
      <c r="O144" s="339"/>
      <c r="P144" s="340"/>
    </row>
    <row r="145" spans="1:16" s="30" customFormat="1">
      <c r="A145" s="900">
        <f>IF(COUNTBLANK(D145)=1,"",COUNTA(D$13:$D145))</f>
        <v>128</v>
      </c>
      <c r="B145" s="575" t="s">
        <v>3777</v>
      </c>
      <c r="C145" s="573" t="s">
        <v>2185</v>
      </c>
      <c r="D145" s="575" t="s">
        <v>22</v>
      </c>
      <c r="E145" s="948">
        <v>90</v>
      </c>
      <c r="F145" s="341"/>
      <c r="G145" s="336"/>
      <c r="H145" s="336"/>
      <c r="I145" s="336"/>
      <c r="J145" s="336"/>
      <c r="K145" s="337"/>
      <c r="L145" s="338"/>
      <c r="M145" s="339"/>
      <c r="N145" s="339"/>
      <c r="O145" s="339"/>
      <c r="P145" s="340"/>
    </row>
    <row r="146" spans="1:16" s="30" customFormat="1">
      <c r="A146" s="900">
        <f>IF(COUNTBLANK(D146)=1,"",COUNTA(D$13:$D146))</f>
        <v>129</v>
      </c>
      <c r="B146" s="575" t="s">
        <v>3778</v>
      </c>
      <c r="C146" s="573" t="s">
        <v>2186</v>
      </c>
      <c r="D146" s="575" t="s">
        <v>22</v>
      </c>
      <c r="E146" s="948">
        <v>71</v>
      </c>
      <c r="F146" s="341"/>
      <c r="G146" s="336"/>
      <c r="H146" s="336"/>
      <c r="I146" s="336"/>
      <c r="J146" s="336"/>
      <c r="K146" s="337"/>
      <c r="L146" s="338"/>
      <c r="M146" s="339"/>
      <c r="N146" s="339"/>
      <c r="O146" s="339"/>
      <c r="P146" s="340"/>
    </row>
    <row r="147" spans="1:16" s="30" customFormat="1">
      <c r="A147" s="900">
        <f>IF(COUNTBLANK(D147)=1,"",COUNTA(D$13:$D147))</f>
        <v>130</v>
      </c>
      <c r="B147" s="575" t="s">
        <v>3779</v>
      </c>
      <c r="C147" s="573" t="s">
        <v>2187</v>
      </c>
      <c r="D147" s="575" t="s">
        <v>22</v>
      </c>
      <c r="E147" s="948">
        <v>90</v>
      </c>
      <c r="F147" s="341"/>
      <c r="G147" s="336"/>
      <c r="H147" s="336"/>
      <c r="I147" s="336"/>
      <c r="J147" s="336"/>
      <c r="K147" s="337"/>
      <c r="L147" s="338"/>
      <c r="M147" s="339"/>
      <c r="N147" s="339"/>
      <c r="O147" s="339"/>
      <c r="P147" s="340"/>
    </row>
    <row r="148" spans="1:16" s="30" customFormat="1">
      <c r="A148" s="900">
        <f>IF(COUNTBLANK(D148)=1,"",COUNTA(D$13:$D148))</f>
        <v>131</v>
      </c>
      <c r="B148" s="575" t="s">
        <v>4148</v>
      </c>
      <c r="C148" s="573" t="s">
        <v>600</v>
      </c>
      <c r="D148" s="575" t="s">
        <v>22</v>
      </c>
      <c r="E148" s="948">
        <v>142</v>
      </c>
      <c r="F148" s="341"/>
      <c r="G148" s="336"/>
      <c r="H148" s="336"/>
      <c r="I148" s="336"/>
      <c r="J148" s="336"/>
      <c r="K148" s="337"/>
      <c r="L148" s="338"/>
      <c r="M148" s="339"/>
      <c r="N148" s="339"/>
      <c r="O148" s="339"/>
      <c r="P148" s="340"/>
    </row>
    <row r="149" spans="1:16" s="30" customFormat="1">
      <c r="A149" s="900">
        <f>IF(COUNTBLANK(D149)=1,"",COUNTA(D$13:$D149))</f>
        <v>132</v>
      </c>
      <c r="B149" s="575" t="s">
        <v>4149</v>
      </c>
      <c r="C149" s="573" t="s">
        <v>601</v>
      </c>
      <c r="D149" s="575" t="s">
        <v>22</v>
      </c>
      <c r="E149" s="948">
        <v>180</v>
      </c>
      <c r="F149" s="341"/>
      <c r="G149" s="336"/>
      <c r="H149" s="336"/>
      <c r="I149" s="336"/>
      <c r="J149" s="336"/>
      <c r="K149" s="337"/>
      <c r="L149" s="338"/>
      <c r="M149" s="339"/>
      <c r="N149" s="339"/>
      <c r="O149" s="339"/>
      <c r="P149" s="340"/>
    </row>
    <row r="150" spans="1:16" s="30" customFormat="1">
      <c r="A150" s="900">
        <f>IF(COUNTBLANK(D150)=1,"",COUNTA(D$13:$D150))</f>
        <v>133</v>
      </c>
      <c r="B150" s="575" t="s">
        <v>3780</v>
      </c>
      <c r="C150" s="573" t="s">
        <v>600</v>
      </c>
      <c r="D150" s="575" t="s">
        <v>22</v>
      </c>
      <c r="E150" s="898">
        <v>8</v>
      </c>
      <c r="F150" s="341"/>
      <c r="G150" s="336"/>
      <c r="H150" s="336"/>
      <c r="I150" s="336"/>
      <c r="J150" s="336"/>
      <c r="K150" s="337"/>
      <c r="L150" s="338"/>
      <c r="M150" s="339"/>
      <c r="N150" s="339"/>
      <c r="O150" s="339"/>
      <c r="P150" s="340"/>
    </row>
    <row r="151" spans="1:16" s="30" customFormat="1">
      <c r="A151" s="900">
        <f>IF(COUNTBLANK(D151)=1,"",COUNTA(D$13:$D151))</f>
        <v>134</v>
      </c>
      <c r="B151" s="575" t="s">
        <v>3781</v>
      </c>
      <c r="C151" s="573" t="s">
        <v>601</v>
      </c>
      <c r="D151" s="575" t="s">
        <v>22</v>
      </c>
      <c r="E151" s="898">
        <v>9</v>
      </c>
      <c r="F151" s="341"/>
      <c r="G151" s="336"/>
      <c r="H151" s="336"/>
      <c r="I151" s="336"/>
      <c r="J151" s="336"/>
      <c r="K151" s="337"/>
      <c r="L151" s="338"/>
      <c r="M151" s="339"/>
      <c r="N151" s="339"/>
      <c r="O151" s="339"/>
      <c r="P151" s="340"/>
    </row>
    <row r="152" spans="1:16" s="30" customFormat="1">
      <c r="A152" s="900">
        <f>IF(COUNTBLANK(D152)=1,"",COUNTA(D$13:$D152))</f>
        <v>135</v>
      </c>
      <c r="B152" s="575" t="s">
        <v>3782</v>
      </c>
      <c r="C152" s="573" t="s">
        <v>602</v>
      </c>
      <c r="D152" s="575" t="s">
        <v>22</v>
      </c>
      <c r="E152" s="898">
        <v>11</v>
      </c>
      <c r="F152" s="341"/>
      <c r="G152" s="336"/>
      <c r="H152" s="336"/>
      <c r="I152" s="336"/>
      <c r="J152" s="336"/>
      <c r="K152" s="337"/>
      <c r="L152" s="338"/>
      <c r="M152" s="339"/>
      <c r="N152" s="339"/>
      <c r="O152" s="339"/>
      <c r="P152" s="340"/>
    </row>
    <row r="153" spans="1:16" s="30" customFormat="1">
      <c r="A153" s="900">
        <f>IF(COUNTBLANK(D153)=1,"",COUNTA(D$13:$D153))</f>
        <v>136</v>
      </c>
      <c r="B153" s="575" t="s">
        <v>3783</v>
      </c>
      <c r="C153" s="573" t="s">
        <v>596</v>
      </c>
      <c r="D153" s="575" t="s">
        <v>22</v>
      </c>
      <c r="E153" s="898">
        <v>20</v>
      </c>
      <c r="F153" s="341"/>
      <c r="G153" s="336"/>
      <c r="H153" s="336"/>
      <c r="I153" s="336"/>
      <c r="J153" s="336"/>
      <c r="K153" s="337"/>
      <c r="L153" s="338"/>
      <c r="M153" s="339"/>
      <c r="N153" s="339"/>
      <c r="O153" s="339"/>
      <c r="P153" s="340"/>
    </row>
    <row r="154" spans="1:16" s="30" customFormat="1">
      <c r="A154" s="900">
        <f>IF(COUNTBLANK(D154)=1,"",COUNTA(D$13:$D154))</f>
        <v>137</v>
      </c>
      <c r="B154" s="575" t="s">
        <v>3784</v>
      </c>
      <c r="C154" s="573" t="s">
        <v>597</v>
      </c>
      <c r="D154" s="575" t="s">
        <v>22</v>
      </c>
      <c r="E154" s="898">
        <v>1</v>
      </c>
      <c r="F154" s="341"/>
      <c r="G154" s="336"/>
      <c r="H154" s="336"/>
      <c r="I154" s="336"/>
      <c r="J154" s="336"/>
      <c r="K154" s="337"/>
      <c r="L154" s="338"/>
      <c r="M154" s="339"/>
      <c r="N154" s="339"/>
      <c r="O154" s="339"/>
      <c r="P154" s="340"/>
    </row>
    <row r="155" spans="1:16" s="30" customFormat="1">
      <c r="A155" s="900">
        <f>IF(COUNTBLANK(D155)=1,"",COUNTA(D$13:$D155))</f>
        <v>138</v>
      </c>
      <c r="B155" s="575" t="s">
        <v>3785</v>
      </c>
      <c r="C155" s="573" t="s">
        <v>4153</v>
      </c>
      <c r="D155" s="575" t="s">
        <v>22</v>
      </c>
      <c r="E155" s="898">
        <v>1</v>
      </c>
      <c r="F155" s="341"/>
      <c r="G155" s="336"/>
      <c r="H155" s="336"/>
      <c r="I155" s="336"/>
      <c r="J155" s="336"/>
      <c r="K155" s="337"/>
      <c r="L155" s="338"/>
      <c r="M155" s="339"/>
      <c r="N155" s="339"/>
      <c r="O155" s="339"/>
      <c r="P155" s="340"/>
    </row>
    <row r="156" spans="1:16" s="30" customFormat="1">
      <c r="A156" s="900">
        <f>IF(COUNTBLANK(D156)=1,"",COUNTA(D$13:$D156))</f>
        <v>139</v>
      </c>
      <c r="B156" s="575" t="s">
        <v>4150</v>
      </c>
      <c r="C156" s="573" t="s">
        <v>4154</v>
      </c>
      <c r="D156" s="575" t="s">
        <v>22</v>
      </c>
      <c r="E156" s="898">
        <v>1</v>
      </c>
      <c r="F156" s="341"/>
      <c r="G156" s="336"/>
      <c r="H156" s="336"/>
      <c r="I156" s="336"/>
      <c r="J156" s="336"/>
      <c r="K156" s="337"/>
      <c r="L156" s="338"/>
      <c r="M156" s="339"/>
      <c r="N156" s="339"/>
      <c r="O156" s="339"/>
      <c r="P156" s="340"/>
    </row>
    <row r="157" spans="1:16" s="30" customFormat="1">
      <c r="A157" s="900">
        <f>IF(COUNTBLANK(D157)=1,"",COUNTA(D$13:$D157))</f>
        <v>140</v>
      </c>
      <c r="B157" s="575" t="s">
        <v>4151</v>
      </c>
      <c r="C157" s="573" t="s">
        <v>598</v>
      </c>
      <c r="D157" s="575" t="s">
        <v>22</v>
      </c>
      <c r="E157" s="898">
        <v>10</v>
      </c>
      <c r="F157" s="341"/>
      <c r="G157" s="336"/>
      <c r="H157" s="336"/>
      <c r="I157" s="336"/>
      <c r="J157" s="336"/>
      <c r="K157" s="337"/>
      <c r="L157" s="338"/>
      <c r="M157" s="339"/>
      <c r="N157" s="339"/>
      <c r="O157" s="339"/>
      <c r="P157" s="340"/>
    </row>
    <row r="158" spans="1:16" s="30" customFormat="1" ht="30.6">
      <c r="A158" s="900">
        <f>IF(COUNTBLANK(D158)=1,"",COUNTA(D$13:$D158))</f>
        <v>141</v>
      </c>
      <c r="B158" s="575" t="s">
        <v>4152</v>
      </c>
      <c r="C158" s="573" t="s">
        <v>604</v>
      </c>
      <c r="D158" s="575" t="s">
        <v>22</v>
      </c>
      <c r="E158" s="948">
        <v>4</v>
      </c>
      <c r="F158" s="341"/>
      <c r="G158" s="336"/>
      <c r="H158" s="336"/>
      <c r="I158" s="336"/>
      <c r="J158" s="336"/>
      <c r="K158" s="337"/>
      <c r="L158" s="338"/>
      <c r="M158" s="339"/>
      <c r="N158" s="339"/>
      <c r="O158" s="339"/>
      <c r="P158" s="340"/>
    </row>
    <row r="159" spans="1:16" s="30" customFormat="1" ht="20.399999999999999">
      <c r="A159" s="900" t="str">
        <f>IF(COUNTBLANK(D159)=1,"",COUNTA(D$13:$D159))</f>
        <v/>
      </c>
      <c r="B159" s="899" t="s">
        <v>4155</v>
      </c>
      <c r="C159" s="873" t="s">
        <v>605</v>
      </c>
      <c r="D159" s="899"/>
      <c r="E159" s="873"/>
      <c r="F159" s="671"/>
      <c r="G159" s="336"/>
      <c r="H159" s="895"/>
      <c r="I159" s="895"/>
      <c r="J159" s="895"/>
      <c r="K159" s="690"/>
      <c r="L159" s="897"/>
      <c r="M159" s="895"/>
      <c r="N159" s="895"/>
      <c r="O159" s="895"/>
      <c r="P159" s="690"/>
    </row>
    <row r="160" spans="1:16" s="30" customFormat="1" ht="20.399999999999999">
      <c r="A160" s="900">
        <f>IF(COUNTBLANK(D160)=1,"",COUNTA(D$13:$D160))</f>
        <v>142</v>
      </c>
      <c r="B160" s="575" t="s">
        <v>4156</v>
      </c>
      <c r="C160" s="573" t="s">
        <v>606</v>
      </c>
      <c r="D160" s="575" t="s">
        <v>22</v>
      </c>
      <c r="E160" s="898">
        <v>161</v>
      </c>
      <c r="F160" s="341"/>
      <c r="G160" s="336"/>
      <c r="H160" s="336"/>
      <c r="I160" s="336"/>
      <c r="J160" s="336"/>
      <c r="K160" s="337"/>
      <c r="L160" s="338"/>
      <c r="M160" s="339"/>
      <c r="N160" s="339"/>
      <c r="O160" s="339"/>
      <c r="P160" s="340"/>
    </row>
    <row r="161" spans="1:16" s="30" customFormat="1">
      <c r="A161" s="900">
        <f>IF(COUNTBLANK(D161)=1,"",COUNTA(D$13:$D161))</f>
        <v>143</v>
      </c>
      <c r="B161" s="575" t="s">
        <v>4157</v>
      </c>
      <c r="C161" s="573" t="s">
        <v>2184</v>
      </c>
      <c r="D161" s="575" t="s">
        <v>22</v>
      </c>
      <c r="E161" s="948">
        <v>123</v>
      </c>
      <c r="F161" s="341"/>
      <c r="G161" s="336"/>
      <c r="H161" s="336"/>
      <c r="I161" s="336"/>
      <c r="J161" s="336"/>
      <c r="K161" s="337"/>
      <c r="L161" s="338"/>
      <c r="M161" s="339"/>
      <c r="N161" s="339"/>
      <c r="O161" s="339"/>
      <c r="P161" s="340"/>
    </row>
    <row r="162" spans="1:16" s="30" customFormat="1">
      <c r="A162" s="900">
        <f>IF(COUNTBLANK(D162)=1,"",COUNTA(D$13:$D162))</f>
        <v>144</v>
      </c>
      <c r="B162" s="575" t="s">
        <v>4158</v>
      </c>
      <c r="C162" s="573" t="s">
        <v>2185</v>
      </c>
      <c r="D162" s="575" t="s">
        <v>22</v>
      </c>
      <c r="E162" s="948">
        <v>38</v>
      </c>
      <c r="F162" s="341"/>
      <c r="G162" s="336"/>
      <c r="H162" s="336"/>
      <c r="I162" s="336"/>
      <c r="J162" s="336"/>
      <c r="K162" s="337"/>
      <c r="L162" s="338"/>
      <c r="M162" s="339"/>
      <c r="N162" s="339"/>
      <c r="O162" s="339"/>
      <c r="P162" s="340"/>
    </row>
    <row r="163" spans="1:16" s="30" customFormat="1">
      <c r="A163" s="900">
        <f>IF(COUNTBLANK(D163)=1,"",COUNTA(D$13:$D163))</f>
        <v>145</v>
      </c>
      <c r="B163" s="575" t="s">
        <v>4159</v>
      </c>
      <c r="C163" s="573" t="s">
        <v>2186</v>
      </c>
      <c r="D163" s="575" t="s">
        <v>22</v>
      </c>
      <c r="E163" s="948">
        <v>123</v>
      </c>
      <c r="F163" s="341"/>
      <c r="G163" s="336"/>
      <c r="H163" s="336"/>
      <c r="I163" s="336"/>
      <c r="J163" s="336"/>
      <c r="K163" s="337"/>
      <c r="L163" s="338"/>
      <c r="M163" s="339"/>
      <c r="N163" s="339"/>
      <c r="O163" s="339"/>
      <c r="P163" s="340"/>
    </row>
    <row r="164" spans="1:16" s="30" customFormat="1">
      <c r="A164" s="900">
        <f>IF(COUNTBLANK(D164)=1,"",COUNTA(D$13:$D164))</f>
        <v>146</v>
      </c>
      <c r="B164" s="575" t="s">
        <v>4160</v>
      </c>
      <c r="C164" s="573" t="s">
        <v>2187</v>
      </c>
      <c r="D164" s="575" t="s">
        <v>22</v>
      </c>
      <c r="E164" s="948">
        <v>38</v>
      </c>
      <c r="F164" s="341"/>
      <c r="G164" s="336"/>
      <c r="H164" s="336"/>
      <c r="I164" s="336"/>
      <c r="J164" s="336"/>
      <c r="K164" s="337"/>
      <c r="L164" s="338"/>
      <c r="M164" s="339"/>
      <c r="N164" s="339"/>
      <c r="O164" s="339"/>
      <c r="P164" s="340"/>
    </row>
    <row r="165" spans="1:16" s="30" customFormat="1">
      <c r="A165" s="900">
        <f>IF(COUNTBLANK(D165)=1,"",COUNTA(D$13:$D165))</f>
        <v>147</v>
      </c>
      <c r="B165" s="575" t="s">
        <v>4161</v>
      </c>
      <c r="C165" s="573" t="s">
        <v>600</v>
      </c>
      <c r="D165" s="575" t="s">
        <v>22</v>
      </c>
      <c r="E165" s="898">
        <v>246</v>
      </c>
      <c r="F165" s="341"/>
      <c r="G165" s="336"/>
      <c r="H165" s="336"/>
      <c r="I165" s="336"/>
      <c r="J165" s="336"/>
      <c r="K165" s="337"/>
      <c r="L165" s="338"/>
      <c r="M165" s="339"/>
      <c r="N165" s="339"/>
      <c r="O165" s="339"/>
      <c r="P165" s="340"/>
    </row>
    <row r="166" spans="1:16" s="30" customFormat="1">
      <c r="A166" s="900">
        <f>IF(COUNTBLANK(D166)=1,"",COUNTA(D$13:$D166))</f>
        <v>148</v>
      </c>
      <c r="B166" s="575" t="s">
        <v>4162</v>
      </c>
      <c r="C166" s="573" t="s">
        <v>601</v>
      </c>
      <c r="D166" s="575" t="s">
        <v>22</v>
      </c>
      <c r="E166" s="898">
        <v>79</v>
      </c>
      <c r="F166" s="341"/>
      <c r="G166" s="336"/>
      <c r="H166" s="336"/>
      <c r="I166" s="336"/>
      <c r="J166" s="336"/>
      <c r="K166" s="337"/>
      <c r="L166" s="338"/>
      <c r="M166" s="339"/>
      <c r="N166" s="339"/>
      <c r="O166" s="339"/>
      <c r="P166" s="340"/>
    </row>
    <row r="167" spans="1:16" s="30" customFormat="1">
      <c r="A167" s="900">
        <f>IF(COUNTBLANK(D167)=1,"",COUNTA(D$13:$D167))</f>
        <v>149</v>
      </c>
      <c r="B167" s="575" t="s">
        <v>4163</v>
      </c>
      <c r="C167" s="573" t="s">
        <v>602</v>
      </c>
      <c r="D167" s="575" t="s">
        <v>22</v>
      </c>
      <c r="E167" s="898">
        <v>3</v>
      </c>
      <c r="F167" s="341"/>
      <c r="G167" s="336"/>
      <c r="H167" s="336"/>
      <c r="I167" s="336"/>
      <c r="J167" s="336"/>
      <c r="K167" s="337"/>
      <c r="L167" s="338"/>
      <c r="M167" s="339"/>
      <c r="N167" s="339"/>
      <c r="O167" s="339"/>
      <c r="P167" s="340"/>
    </row>
    <row r="168" spans="1:16" s="30" customFormat="1">
      <c r="A168" s="900">
        <f>IF(COUNTBLANK(D168)=1,"",COUNTA(D$13:$D168))</f>
        <v>150</v>
      </c>
      <c r="B168" s="575" t="s">
        <v>4164</v>
      </c>
      <c r="C168" s="573" t="s">
        <v>596</v>
      </c>
      <c r="D168" s="575" t="s">
        <v>22</v>
      </c>
      <c r="E168" s="898">
        <v>19</v>
      </c>
      <c r="F168" s="341"/>
      <c r="G168" s="336"/>
      <c r="H168" s="336"/>
      <c r="I168" s="336"/>
      <c r="J168" s="336"/>
      <c r="K168" s="337"/>
      <c r="L168" s="338"/>
      <c r="M168" s="339"/>
      <c r="N168" s="339"/>
      <c r="O168" s="339"/>
      <c r="P168" s="340"/>
    </row>
    <row r="169" spans="1:16" s="30" customFormat="1">
      <c r="A169" s="900">
        <f>IF(COUNTBLANK(D169)=1,"",COUNTA(D$13:$D169))</f>
        <v>151</v>
      </c>
      <c r="B169" s="575" t="s">
        <v>4165</v>
      </c>
      <c r="C169" s="573" t="s">
        <v>597</v>
      </c>
      <c r="D169" s="575" t="s">
        <v>22</v>
      </c>
      <c r="E169" s="898">
        <v>7</v>
      </c>
      <c r="F169" s="341"/>
      <c r="G169" s="336"/>
      <c r="H169" s="336"/>
      <c r="I169" s="336"/>
      <c r="J169" s="336"/>
      <c r="K169" s="337"/>
      <c r="L169" s="338"/>
      <c r="M169" s="339"/>
      <c r="N169" s="339"/>
      <c r="O169" s="339"/>
      <c r="P169" s="340"/>
    </row>
    <row r="170" spans="1:16" s="30" customFormat="1">
      <c r="A170" s="900">
        <f>IF(COUNTBLANK(D170)=1,"",COUNTA(D$13:$D170))</f>
        <v>152</v>
      </c>
      <c r="B170" s="575" t="s">
        <v>4166</v>
      </c>
      <c r="C170" s="573" t="s">
        <v>603</v>
      </c>
      <c r="D170" s="575" t="s">
        <v>22</v>
      </c>
      <c r="E170" s="898">
        <v>2</v>
      </c>
      <c r="F170" s="341"/>
      <c r="G170" s="336"/>
      <c r="H170" s="336"/>
      <c r="I170" s="336"/>
      <c r="J170" s="336"/>
      <c r="K170" s="337"/>
      <c r="L170" s="338"/>
      <c r="M170" s="339"/>
      <c r="N170" s="339"/>
      <c r="O170" s="339"/>
      <c r="P170" s="340"/>
    </row>
    <row r="171" spans="1:16" s="30" customFormat="1">
      <c r="A171" s="900">
        <f>IF(COUNTBLANK(D171)=1,"",COUNTA(D$13:$D171))</f>
        <v>153</v>
      </c>
      <c r="B171" s="575"/>
      <c r="C171" s="573" t="s">
        <v>4167</v>
      </c>
      <c r="D171" s="575" t="s">
        <v>22</v>
      </c>
      <c r="E171" s="898">
        <v>1</v>
      </c>
      <c r="F171" s="341"/>
      <c r="G171" s="336"/>
      <c r="H171" s="336"/>
      <c r="I171" s="336"/>
      <c r="J171" s="336"/>
      <c r="K171" s="337"/>
      <c r="L171" s="338"/>
      <c r="M171" s="339"/>
      <c r="N171" s="339"/>
      <c r="O171" s="339"/>
      <c r="P171" s="340"/>
    </row>
    <row r="172" spans="1:16" s="30" customFormat="1">
      <c r="A172" s="900">
        <f>IF(COUNTBLANK(D172)=1,"",COUNTA(D$13:$D172))</f>
        <v>154</v>
      </c>
      <c r="B172" s="575"/>
      <c r="C172" s="573" t="s">
        <v>607</v>
      </c>
      <c r="D172" s="575" t="s">
        <v>22</v>
      </c>
      <c r="E172" s="898">
        <v>19</v>
      </c>
      <c r="F172" s="341"/>
      <c r="G172" s="336"/>
      <c r="H172" s="336"/>
      <c r="I172" s="336"/>
      <c r="J172" s="336"/>
      <c r="K172" s="337"/>
      <c r="L172" s="338"/>
      <c r="M172" s="339"/>
      <c r="N172" s="339"/>
      <c r="O172" s="339"/>
      <c r="P172" s="340"/>
    </row>
    <row r="173" spans="1:16" s="93" customFormat="1">
      <c r="A173" s="900">
        <f>IF(COUNTBLANK(D173)=1,"",COUNTA(D$13:$D173))</f>
        <v>155</v>
      </c>
      <c r="B173" s="575"/>
      <c r="C173" s="573" t="s">
        <v>608</v>
      </c>
      <c r="D173" s="575" t="s">
        <v>22</v>
      </c>
      <c r="E173" s="898">
        <v>7</v>
      </c>
      <c r="F173" s="341"/>
      <c r="G173" s="336"/>
      <c r="H173" s="336"/>
      <c r="I173" s="336"/>
      <c r="J173" s="336"/>
      <c r="K173" s="337"/>
      <c r="L173" s="338"/>
      <c r="M173" s="339"/>
      <c r="N173" s="339"/>
      <c r="O173" s="339"/>
      <c r="P173" s="340"/>
    </row>
    <row r="174" spans="1:16" s="93" customFormat="1">
      <c r="A174" s="900">
        <f>IF(COUNTBLANK(D174)=1,"",COUNTA(D$13:$D174))</f>
        <v>156</v>
      </c>
      <c r="B174" s="575"/>
      <c r="C174" s="573" t="s">
        <v>609</v>
      </c>
      <c r="D174" s="575" t="s">
        <v>22</v>
      </c>
      <c r="E174" s="898">
        <v>1</v>
      </c>
      <c r="F174" s="341"/>
      <c r="G174" s="336"/>
      <c r="H174" s="336"/>
      <c r="I174" s="336"/>
      <c r="J174" s="336"/>
      <c r="K174" s="337"/>
      <c r="L174" s="338"/>
      <c r="M174" s="339"/>
      <c r="N174" s="339"/>
      <c r="O174" s="339"/>
      <c r="P174" s="340"/>
    </row>
    <row r="175" spans="1:16" s="1535" customFormat="1">
      <c r="A175" s="900" t="str">
        <f>IF(COUNTBLANK(D175)=1,"",COUNTA(D$13:$D175))</f>
        <v/>
      </c>
      <c r="B175" s="575"/>
      <c r="C175" s="573"/>
      <c r="D175" s="575"/>
      <c r="E175" s="898"/>
      <c r="F175" s="1531"/>
      <c r="G175" s="1532"/>
      <c r="H175" s="1532"/>
      <c r="I175" s="1532"/>
      <c r="J175" s="1532"/>
      <c r="K175" s="1533"/>
      <c r="L175" s="1534"/>
      <c r="M175" s="1532"/>
      <c r="N175" s="1532"/>
      <c r="O175" s="1532"/>
      <c r="P175" s="1533"/>
    </row>
    <row r="176" spans="1:16" s="45" customFormat="1" ht="30.6">
      <c r="A176" s="900">
        <f>IF(COUNTBLANK(D176)=1,"",COUNTA(D$13:$D176))</f>
        <v>157</v>
      </c>
      <c r="B176" s="575"/>
      <c r="C176" s="1536" t="s">
        <v>223</v>
      </c>
      <c r="D176" s="575" t="s">
        <v>103</v>
      </c>
      <c r="E176" s="898">
        <v>1</v>
      </c>
      <c r="F176" s="352"/>
      <c r="G176" s="336"/>
      <c r="H176" s="336"/>
      <c r="I176" s="336"/>
      <c r="J176" s="336"/>
      <c r="K176" s="337"/>
      <c r="L176" s="338"/>
      <c r="M176" s="339"/>
      <c r="N176" s="339"/>
      <c r="O176" s="339"/>
      <c r="P176" s="340"/>
    </row>
    <row r="177" spans="1:16" s="45" customFormat="1">
      <c r="A177" s="900">
        <f>IF(COUNTBLANK(D177)=1,"",COUNTA(D$13:$D177))</f>
        <v>158</v>
      </c>
      <c r="B177" s="575"/>
      <c r="C177" s="1536" t="s">
        <v>224</v>
      </c>
      <c r="D177" s="575" t="s">
        <v>103</v>
      </c>
      <c r="E177" s="898">
        <v>1</v>
      </c>
      <c r="F177" s="352"/>
      <c r="G177" s="336"/>
      <c r="H177" s="336"/>
      <c r="I177" s="336"/>
      <c r="J177" s="336"/>
      <c r="K177" s="337"/>
      <c r="L177" s="338"/>
      <c r="M177" s="339"/>
      <c r="N177" s="339"/>
      <c r="O177" s="339"/>
      <c r="P177" s="340"/>
    </row>
    <row r="178" spans="1:16" s="79" customFormat="1" ht="20.399999999999999">
      <c r="A178" s="900">
        <f>IF(COUNTBLANK(D178)=1,"",COUNTA(D$13:$D178))</f>
        <v>159</v>
      </c>
      <c r="B178" s="683"/>
      <c r="C178" s="573" t="s">
        <v>220</v>
      </c>
      <c r="D178" s="539" t="s">
        <v>1</v>
      </c>
      <c r="E178" s="583">
        <v>1</v>
      </c>
      <c r="F178" s="556"/>
      <c r="G178" s="336"/>
      <c r="H178" s="336"/>
      <c r="I178" s="336"/>
      <c r="J178" s="336"/>
      <c r="K178" s="337"/>
      <c r="L178" s="338"/>
      <c r="M178" s="339"/>
      <c r="N178" s="339"/>
      <c r="O178" s="339"/>
      <c r="P178" s="340"/>
    </row>
    <row r="179" spans="1:16" s="79" customFormat="1">
      <c r="A179" s="900">
        <f>IF(COUNTBLANK(D179)=1,"",COUNTA(D$13:$D179))</f>
        <v>160</v>
      </c>
      <c r="B179" s="683"/>
      <c r="C179" s="573" t="s">
        <v>221</v>
      </c>
      <c r="D179" s="539" t="s">
        <v>1</v>
      </c>
      <c r="E179" s="583">
        <v>1</v>
      </c>
      <c r="F179" s="556"/>
      <c r="G179" s="336"/>
      <c r="H179" s="336"/>
      <c r="I179" s="336"/>
      <c r="J179" s="336"/>
      <c r="K179" s="337"/>
      <c r="L179" s="338"/>
      <c r="M179" s="339"/>
      <c r="N179" s="339"/>
      <c r="O179" s="339"/>
      <c r="P179" s="340"/>
    </row>
    <row r="180" spans="1:16" s="79" customFormat="1">
      <c r="A180" s="929"/>
      <c r="B180" s="684"/>
      <c r="C180" s="923"/>
      <c r="D180" s="585"/>
      <c r="E180" s="867"/>
      <c r="F180" s="852"/>
      <c r="G180" s="853"/>
      <c r="H180" s="916"/>
      <c r="I180" s="917"/>
      <c r="J180" s="916"/>
      <c r="K180" s="918"/>
      <c r="L180" s="915"/>
      <c r="M180" s="860"/>
      <c r="N180" s="860"/>
      <c r="O180" s="860"/>
      <c r="P180" s="861"/>
    </row>
    <row r="181" spans="1:16" s="274" customFormat="1">
      <c r="A181" s="503"/>
      <c r="B181" s="504"/>
      <c r="C181" s="505" t="s">
        <v>29</v>
      </c>
      <c r="D181" s="506"/>
      <c r="E181" s="541"/>
      <c r="F181" s="507"/>
      <c r="G181" s="507"/>
      <c r="H181" s="507"/>
      <c r="I181" s="507"/>
      <c r="J181" s="507"/>
      <c r="K181" s="507"/>
      <c r="L181" s="508">
        <f>SUM($L$13:L180)</f>
        <v>0</v>
      </c>
      <c r="M181" s="508">
        <f>SUM($M$13:M180)</f>
        <v>0</v>
      </c>
      <c r="N181" s="508">
        <f>SUM($N$13:N180)</f>
        <v>0</v>
      </c>
      <c r="O181" s="508">
        <f>SUM($O$13:O180)</f>
        <v>0</v>
      </c>
      <c r="P181" s="509">
        <f>SUM($P$13:P180)</f>
        <v>0</v>
      </c>
    </row>
    <row r="182" spans="1:16">
      <c r="D182" s="291"/>
      <c r="E182" s="291"/>
      <c r="F182" s="291"/>
      <c r="G182" s="291"/>
      <c r="H182" s="291"/>
      <c r="I182" s="291"/>
      <c r="J182" s="291"/>
      <c r="K182" s="36"/>
      <c r="L182" s="36"/>
      <c r="M182" s="37"/>
      <c r="N182" s="37"/>
      <c r="O182" s="37"/>
      <c r="P182" s="37"/>
    </row>
    <row r="184" spans="1:16">
      <c r="C184" s="323"/>
    </row>
    <row r="185" spans="1:16">
      <c r="C185" s="1537"/>
    </row>
    <row r="186" spans="1:16">
      <c r="C186" s="1538"/>
    </row>
    <row r="187" spans="1:16">
      <c r="C187" s="1538"/>
    </row>
    <row r="188" spans="1:16">
      <c r="C188" s="1539"/>
    </row>
    <row r="189" spans="1:16">
      <c r="C189" s="1538"/>
    </row>
    <row r="190" spans="1:16">
      <c r="C190" s="1538"/>
    </row>
    <row r="191" spans="1:16">
      <c r="C191" s="1537"/>
    </row>
    <row r="192" spans="1:16">
      <c r="C192" s="89"/>
    </row>
    <row r="267" spans="5:7">
      <c r="E267" s="11"/>
      <c r="F267" s="11"/>
      <c r="G267" s="11"/>
    </row>
    <row r="268" spans="5:7">
      <c r="E268" s="11"/>
      <c r="F268" s="11"/>
      <c r="G268" s="11"/>
    </row>
    <row r="269" spans="5:7">
      <c r="E269" s="11"/>
      <c r="F269" s="11"/>
      <c r="G269" s="11"/>
    </row>
    <row r="270" spans="5:7">
      <c r="E270" s="11"/>
      <c r="F270" s="11"/>
      <c r="G270" s="11"/>
    </row>
  </sheetData>
  <autoFilter ref="A12:P181" xr:uid="{00000000-0009-0000-0000-00001E000000}"/>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AAD8-D975-4C02-B2E6-81023C6F4F87}">
  <sheetPr>
    <tabColor rgb="FFFFFF00"/>
  </sheetPr>
  <dimension ref="A1:P100"/>
  <sheetViews>
    <sheetView zoomScaleNormal="100" zoomScaleSheetLayoutView="100" workbookViewId="0">
      <selection activeCell="I23" sqref="I23"/>
    </sheetView>
  </sheetViews>
  <sheetFormatPr defaultColWidth="9.109375" defaultRowHeight="13.2"/>
  <cols>
    <col min="1" max="1" width="5" style="11" customWidth="1"/>
    <col min="2" max="2" width="10" style="12" customWidth="1"/>
    <col min="3" max="3" width="63.6640625" style="11" customWidth="1"/>
    <col min="4" max="4" width="6.44140625" style="6"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44140625" style="11" customWidth="1"/>
    <col min="14" max="14" width="12" style="11" customWidth="1"/>
    <col min="15" max="15" width="12.109375" style="11" customWidth="1"/>
    <col min="16" max="16" width="11.5546875" style="11" customWidth="1"/>
    <col min="17" max="16384" width="9.109375" style="11"/>
  </cols>
  <sheetData>
    <row r="1" spans="1:16">
      <c r="B1" s="7"/>
      <c r="C1" s="8"/>
      <c r="D1" s="8"/>
      <c r="E1" s="8"/>
      <c r="F1" s="9" t="s">
        <v>35</v>
      </c>
      <c r="G1" s="10" t="s">
        <v>144</v>
      </c>
      <c r="H1" s="9"/>
      <c r="J1" s="8"/>
      <c r="K1" s="8"/>
      <c r="L1" s="8"/>
      <c r="M1" s="8"/>
      <c r="N1" s="8"/>
      <c r="O1" s="8"/>
      <c r="P1" s="8"/>
    </row>
    <row r="2" spans="1:16">
      <c r="B2" s="7"/>
      <c r="C2" s="8"/>
      <c r="D2" s="8"/>
      <c r="E2" s="8"/>
      <c r="F2" s="8" t="s">
        <v>225</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0" customFormat="1" ht="20.399999999999999">
      <c r="A14" s="900">
        <f>IF(COUNTBLANK(D14)=1,"",COUNTA(D$13:$D14))</f>
        <v>1</v>
      </c>
      <c r="B14" s="575">
        <v>1</v>
      </c>
      <c r="C14" s="573" t="s">
        <v>610</v>
      </c>
      <c r="D14" s="575" t="s">
        <v>2</v>
      </c>
      <c r="E14" s="939">
        <v>29</v>
      </c>
      <c r="F14" s="904"/>
      <c r="G14" s="911"/>
      <c r="H14" s="906"/>
      <c r="I14" s="1540"/>
      <c r="J14" s="906"/>
      <c r="K14" s="692"/>
      <c r="L14" s="846"/>
      <c r="M14" s="843"/>
      <c r="N14" s="843"/>
      <c r="O14" s="843"/>
      <c r="P14" s="692"/>
    </row>
    <row r="15" spans="1:16" s="30" customFormat="1" ht="20.399999999999999">
      <c r="A15" s="900">
        <f>IF(COUNTBLANK(D15)=1,"",COUNTA(D$13:$D15))</f>
        <v>2</v>
      </c>
      <c r="B15" s="575">
        <v>2</v>
      </c>
      <c r="C15" s="573" t="s">
        <v>611</v>
      </c>
      <c r="D15" s="575" t="s">
        <v>2</v>
      </c>
      <c r="E15" s="939">
        <v>80</v>
      </c>
      <c r="F15" s="904"/>
      <c r="G15" s="911"/>
      <c r="H15" s="906"/>
      <c r="I15" s="1540"/>
      <c r="J15" s="906"/>
      <c r="K15" s="692"/>
      <c r="L15" s="846"/>
      <c r="M15" s="843"/>
      <c r="N15" s="843"/>
      <c r="O15" s="843"/>
      <c r="P15" s="692"/>
    </row>
    <row r="16" spans="1:16" s="30" customFormat="1" ht="20.399999999999999">
      <c r="A16" s="900">
        <f>IF(COUNTBLANK(D16)=1,"",COUNTA(D$13:$D16))</f>
        <v>3</v>
      </c>
      <c r="B16" s="575">
        <v>3</v>
      </c>
      <c r="C16" s="573" t="s">
        <v>612</v>
      </c>
      <c r="D16" s="575" t="s">
        <v>2</v>
      </c>
      <c r="E16" s="939">
        <v>205</v>
      </c>
      <c r="F16" s="904"/>
      <c r="G16" s="911"/>
      <c r="H16" s="906"/>
      <c r="I16" s="1540"/>
      <c r="J16" s="906"/>
      <c r="K16" s="692"/>
      <c r="L16" s="846"/>
      <c r="M16" s="843"/>
      <c r="N16" s="843"/>
      <c r="O16" s="843"/>
      <c r="P16" s="692"/>
    </row>
    <row r="17" spans="1:16" s="30" customFormat="1" ht="30.6">
      <c r="A17" s="900">
        <f>IF(COUNTBLANK(D17)=1,"",COUNTA(D$13:$D17))</f>
        <v>4</v>
      </c>
      <c r="B17" s="575">
        <v>4</v>
      </c>
      <c r="C17" s="573" t="s">
        <v>2188</v>
      </c>
      <c r="D17" s="575" t="s">
        <v>2</v>
      </c>
      <c r="E17" s="939">
        <v>670</v>
      </c>
      <c r="F17" s="904"/>
      <c r="G17" s="911"/>
      <c r="H17" s="906"/>
      <c r="I17" s="1540"/>
      <c r="J17" s="906"/>
      <c r="K17" s="692"/>
      <c r="L17" s="846"/>
      <c r="M17" s="843"/>
      <c r="N17" s="843"/>
      <c r="O17" s="843"/>
      <c r="P17" s="692"/>
    </row>
    <row r="18" spans="1:16" s="30" customFormat="1" ht="30.6">
      <c r="A18" s="900">
        <f>IF(COUNTBLANK(D18)=1,"",COUNTA(D$13:$D18))</f>
        <v>5</v>
      </c>
      <c r="B18" s="575">
        <v>5</v>
      </c>
      <c r="C18" s="573" t="s">
        <v>2189</v>
      </c>
      <c r="D18" s="575" t="s">
        <v>2</v>
      </c>
      <c r="E18" s="939">
        <v>1215</v>
      </c>
      <c r="F18" s="904"/>
      <c r="G18" s="911"/>
      <c r="H18" s="906"/>
      <c r="I18" s="1540"/>
      <c r="J18" s="906"/>
      <c r="K18" s="692"/>
      <c r="L18" s="846"/>
      <c r="M18" s="843"/>
      <c r="N18" s="843"/>
      <c r="O18" s="843"/>
      <c r="P18" s="692"/>
    </row>
    <row r="19" spans="1:16" s="30" customFormat="1" ht="30.6">
      <c r="A19" s="900">
        <f>IF(COUNTBLANK(D19)=1,"",COUNTA(D$13:$D19))</f>
        <v>6</v>
      </c>
      <c r="B19" s="575">
        <v>6</v>
      </c>
      <c r="C19" s="573" t="s">
        <v>3699</v>
      </c>
      <c r="D19" s="575" t="s">
        <v>2</v>
      </c>
      <c r="E19" s="939">
        <v>17</v>
      </c>
      <c r="F19" s="904"/>
      <c r="G19" s="911"/>
      <c r="H19" s="906"/>
      <c r="I19" s="1540"/>
      <c r="J19" s="906"/>
      <c r="K19" s="692"/>
      <c r="L19" s="846"/>
      <c r="M19" s="843"/>
      <c r="N19" s="843"/>
      <c r="O19" s="843"/>
      <c r="P19" s="692"/>
    </row>
    <row r="20" spans="1:16" s="30" customFormat="1" ht="30.6">
      <c r="A20" s="900">
        <f>IF(COUNTBLANK(D20)=1,"",COUNTA(D$13:$D20))</f>
        <v>7</v>
      </c>
      <c r="B20" s="575" t="s">
        <v>1157</v>
      </c>
      <c r="C20" s="573" t="s">
        <v>3700</v>
      </c>
      <c r="D20" s="575" t="s">
        <v>2</v>
      </c>
      <c r="E20" s="939">
        <v>18</v>
      </c>
      <c r="F20" s="904"/>
      <c r="G20" s="911"/>
      <c r="H20" s="906"/>
      <c r="I20" s="1540"/>
      <c r="J20" s="906"/>
      <c r="K20" s="692"/>
      <c r="L20" s="846"/>
      <c r="M20" s="843"/>
      <c r="N20" s="843"/>
      <c r="O20" s="843"/>
      <c r="P20" s="692"/>
    </row>
    <row r="21" spans="1:16" s="30" customFormat="1">
      <c r="A21" s="900">
        <f>IF(COUNTBLANK(D21)=1,"",COUNTA(D$13:$D21))</f>
        <v>8</v>
      </c>
      <c r="B21" s="575" t="s">
        <v>1158</v>
      </c>
      <c r="C21" s="573" t="s">
        <v>3701</v>
      </c>
      <c r="D21" s="575" t="s">
        <v>2</v>
      </c>
      <c r="E21" s="939">
        <v>17</v>
      </c>
      <c r="F21" s="352"/>
      <c r="G21" s="336"/>
      <c r="H21" s="336"/>
      <c r="I21" s="336"/>
      <c r="J21" s="336"/>
      <c r="K21" s="337"/>
      <c r="L21" s="338"/>
      <c r="M21" s="339"/>
      <c r="N21" s="339"/>
      <c r="O21" s="339"/>
      <c r="P21" s="340"/>
    </row>
    <row r="22" spans="1:16" s="30" customFormat="1">
      <c r="A22" s="900">
        <f>IF(COUNTBLANK(D22)=1,"",COUNTA(D$13:$D22))</f>
        <v>9</v>
      </c>
      <c r="B22" s="575" t="s">
        <v>1161</v>
      </c>
      <c r="C22" s="573" t="s">
        <v>613</v>
      </c>
      <c r="D22" s="575" t="s">
        <v>103</v>
      </c>
      <c r="E22" s="898">
        <v>1</v>
      </c>
      <c r="F22" s="904"/>
      <c r="G22" s="911"/>
      <c r="H22" s="906"/>
      <c r="I22" s="1540"/>
      <c r="J22" s="906"/>
      <c r="K22" s="692"/>
      <c r="L22" s="846"/>
      <c r="M22" s="843"/>
      <c r="N22" s="843"/>
      <c r="O22" s="843"/>
      <c r="P22" s="692"/>
    </row>
    <row r="23" spans="1:16" s="30" customFormat="1" ht="20.399999999999999">
      <c r="A23" s="900">
        <f>IF(COUNTBLANK(D23)=1,"",COUNTA(D$13:$D23))</f>
        <v>10</v>
      </c>
      <c r="B23" s="575" t="s">
        <v>1172</v>
      </c>
      <c r="C23" s="573" t="s">
        <v>614</v>
      </c>
      <c r="D23" s="575" t="s">
        <v>103</v>
      </c>
      <c r="E23" s="898">
        <v>1</v>
      </c>
      <c r="F23" s="904"/>
      <c r="G23" s="911"/>
      <c r="H23" s="906"/>
      <c r="I23" s="1540"/>
      <c r="J23" s="906"/>
      <c r="K23" s="692"/>
      <c r="L23" s="846"/>
      <c r="M23" s="843"/>
      <c r="N23" s="843"/>
      <c r="O23" s="843"/>
      <c r="P23" s="692"/>
    </row>
    <row r="24" spans="1:16" s="30" customFormat="1">
      <c r="A24" s="900">
        <f>IF(COUNTBLANK(D24)=1,"",COUNTA(D$13:$D24))</f>
        <v>11</v>
      </c>
      <c r="B24" s="575" t="s">
        <v>1183</v>
      </c>
      <c r="C24" s="573" t="s">
        <v>615</v>
      </c>
      <c r="D24" s="575" t="s">
        <v>2</v>
      </c>
      <c r="E24" s="939">
        <v>8</v>
      </c>
      <c r="F24" s="904"/>
      <c r="G24" s="911"/>
      <c r="H24" s="906"/>
      <c r="I24" s="1540"/>
      <c r="J24" s="906"/>
      <c r="K24" s="692"/>
      <c r="L24" s="846"/>
      <c r="M24" s="843"/>
      <c r="N24" s="843"/>
      <c r="O24" s="843"/>
      <c r="P24" s="692"/>
    </row>
    <row r="25" spans="1:16" s="30" customFormat="1">
      <c r="A25" s="900">
        <f>IF(COUNTBLANK(D25)=1,"",COUNTA(D$13:$D25))</f>
        <v>12</v>
      </c>
      <c r="B25" s="575" t="s">
        <v>1187</v>
      </c>
      <c r="C25" s="573" t="s">
        <v>616</v>
      </c>
      <c r="D25" s="575" t="s">
        <v>2</v>
      </c>
      <c r="E25" s="939">
        <v>1070</v>
      </c>
      <c r="F25" s="904"/>
      <c r="G25" s="911"/>
      <c r="H25" s="906"/>
      <c r="I25" s="1540"/>
      <c r="J25" s="906"/>
      <c r="K25" s="692"/>
      <c r="L25" s="846"/>
      <c r="M25" s="843"/>
      <c r="N25" s="843"/>
      <c r="O25" s="843"/>
      <c r="P25" s="692"/>
    </row>
    <row r="26" spans="1:16" s="30" customFormat="1">
      <c r="A26" s="900">
        <f>IF(COUNTBLANK(D26)=1,"",COUNTA(D$13:$D26))</f>
        <v>13</v>
      </c>
      <c r="B26" s="575" t="s">
        <v>1189</v>
      </c>
      <c r="C26" s="573" t="s">
        <v>617</v>
      </c>
      <c r="D26" s="575" t="s">
        <v>2</v>
      </c>
      <c r="E26" s="939">
        <v>32</v>
      </c>
      <c r="F26" s="904"/>
      <c r="G26" s="911"/>
      <c r="H26" s="906"/>
      <c r="I26" s="1540"/>
      <c r="J26" s="906"/>
      <c r="K26" s="692"/>
      <c r="L26" s="846"/>
      <c r="M26" s="843"/>
      <c r="N26" s="843"/>
      <c r="O26" s="843"/>
      <c r="P26" s="692"/>
    </row>
    <row r="27" spans="1:16" s="30" customFormat="1">
      <c r="A27" s="900">
        <f>IF(COUNTBLANK(D27)=1,"",COUNTA(D$13:$D27))</f>
        <v>14</v>
      </c>
      <c r="B27" s="575" t="s">
        <v>1193</v>
      </c>
      <c r="C27" s="573" t="s">
        <v>618</v>
      </c>
      <c r="D27" s="575" t="s">
        <v>2</v>
      </c>
      <c r="E27" s="939">
        <v>42</v>
      </c>
      <c r="F27" s="904"/>
      <c r="G27" s="911"/>
      <c r="H27" s="906"/>
      <c r="I27" s="1540"/>
      <c r="J27" s="906"/>
      <c r="K27" s="692"/>
      <c r="L27" s="846"/>
      <c r="M27" s="843"/>
      <c r="N27" s="843"/>
      <c r="O27" s="843"/>
      <c r="P27" s="692"/>
    </row>
    <row r="28" spans="1:16" s="30" customFormat="1">
      <c r="A28" s="900">
        <f>IF(COUNTBLANK(D28)=1,"",COUNTA(D$13:$D28))</f>
        <v>15</v>
      </c>
      <c r="B28" s="575" t="s">
        <v>1202</v>
      </c>
      <c r="C28" s="573" t="s">
        <v>619</v>
      </c>
      <c r="D28" s="575" t="s">
        <v>2</v>
      </c>
      <c r="E28" s="939">
        <v>191</v>
      </c>
      <c r="F28" s="904"/>
      <c r="G28" s="911"/>
      <c r="H28" s="906"/>
      <c r="I28" s="1540"/>
      <c r="J28" s="906"/>
      <c r="K28" s="692"/>
      <c r="L28" s="846"/>
      <c r="M28" s="843"/>
      <c r="N28" s="843"/>
      <c r="O28" s="843"/>
      <c r="P28" s="692"/>
    </row>
    <row r="29" spans="1:16" s="30" customFormat="1">
      <c r="A29" s="900">
        <f>IF(COUNTBLANK(D29)=1,"",COUNTA(D$13:$D29))</f>
        <v>16</v>
      </c>
      <c r="B29" s="575" t="s">
        <v>3702</v>
      </c>
      <c r="C29" s="573" t="s">
        <v>2190</v>
      </c>
      <c r="D29" s="575" t="s">
        <v>2</v>
      </c>
      <c r="E29" s="939">
        <v>8</v>
      </c>
      <c r="F29" s="904"/>
      <c r="G29" s="911"/>
      <c r="H29" s="906"/>
      <c r="I29" s="1540"/>
      <c r="J29" s="906"/>
      <c r="K29" s="692"/>
      <c r="L29" s="846"/>
      <c r="M29" s="843"/>
      <c r="N29" s="843"/>
      <c r="O29" s="843"/>
      <c r="P29" s="692"/>
    </row>
    <row r="30" spans="1:16" s="30" customFormat="1" ht="30.6">
      <c r="A30" s="900">
        <f>IF(COUNTBLANK(D30)=1,"",COUNTA(D$13:$D30))</f>
        <v>17</v>
      </c>
      <c r="B30" s="575" t="s">
        <v>3703</v>
      </c>
      <c r="C30" s="573" t="s">
        <v>620</v>
      </c>
      <c r="D30" s="575" t="s">
        <v>2</v>
      </c>
      <c r="E30" s="939">
        <v>205</v>
      </c>
      <c r="F30" s="904"/>
      <c r="G30" s="911"/>
      <c r="H30" s="906"/>
      <c r="I30" s="1540"/>
      <c r="J30" s="906"/>
      <c r="K30" s="692"/>
      <c r="L30" s="846"/>
      <c r="M30" s="843"/>
      <c r="N30" s="843"/>
      <c r="O30" s="843"/>
      <c r="P30" s="692"/>
    </row>
    <row r="31" spans="1:16" s="30" customFormat="1" ht="40.799999999999997">
      <c r="A31" s="900">
        <f>IF(COUNTBLANK(D31)=1,"",COUNTA(D$13:$D31))</f>
        <v>18</v>
      </c>
      <c r="B31" s="575" t="s">
        <v>3704</v>
      </c>
      <c r="C31" s="573" t="s">
        <v>2191</v>
      </c>
      <c r="D31" s="575" t="s">
        <v>22</v>
      </c>
      <c r="E31" s="898">
        <v>1</v>
      </c>
      <c r="F31" s="904"/>
      <c r="G31" s="911"/>
      <c r="H31" s="906"/>
      <c r="I31" s="1540"/>
      <c r="J31" s="906"/>
      <c r="K31" s="692"/>
      <c r="L31" s="846"/>
      <c r="M31" s="843"/>
      <c r="N31" s="843"/>
      <c r="O31" s="843"/>
      <c r="P31" s="692"/>
    </row>
    <row r="32" spans="1:16" s="30" customFormat="1" ht="40.799999999999997">
      <c r="A32" s="900">
        <f>IF(COUNTBLANK(D32)=1,"",COUNTA(D$13:$D32))</f>
        <v>19</v>
      </c>
      <c r="B32" s="575" t="s">
        <v>3705</v>
      </c>
      <c r="C32" s="573" t="s">
        <v>2192</v>
      </c>
      <c r="D32" s="575" t="s">
        <v>22</v>
      </c>
      <c r="E32" s="898">
        <v>1</v>
      </c>
      <c r="F32" s="904"/>
      <c r="G32" s="911"/>
      <c r="H32" s="906"/>
      <c r="I32" s="1540"/>
      <c r="J32" s="906"/>
      <c r="K32" s="692"/>
      <c r="L32" s="846"/>
      <c r="M32" s="843"/>
      <c r="N32" s="843"/>
      <c r="O32" s="843"/>
      <c r="P32" s="692"/>
    </row>
    <row r="33" spans="1:16" s="30" customFormat="1" ht="51">
      <c r="A33" s="900">
        <f>IF(COUNTBLANK(D33)=1,"",COUNTA(D$13:$D33))</f>
        <v>20</v>
      </c>
      <c r="B33" s="575" t="s">
        <v>3707</v>
      </c>
      <c r="C33" s="573" t="s">
        <v>2193</v>
      </c>
      <c r="D33" s="575" t="s">
        <v>22</v>
      </c>
      <c r="E33" s="898">
        <v>1</v>
      </c>
      <c r="F33" s="904"/>
      <c r="G33" s="911"/>
      <c r="H33" s="906"/>
      <c r="I33" s="1540"/>
      <c r="J33" s="906"/>
      <c r="K33" s="692"/>
      <c r="L33" s="846"/>
      <c r="M33" s="843"/>
      <c r="N33" s="843"/>
      <c r="O33" s="843"/>
      <c r="P33" s="692"/>
    </row>
    <row r="34" spans="1:16" s="30" customFormat="1">
      <c r="A34" s="900">
        <f>IF(COUNTBLANK(D34)=1,"",COUNTA(D$13:$D34))</f>
        <v>21</v>
      </c>
      <c r="B34" s="575" t="s">
        <v>3708</v>
      </c>
      <c r="C34" s="573" t="s">
        <v>3706</v>
      </c>
      <c r="D34" s="575" t="s">
        <v>22</v>
      </c>
      <c r="E34" s="898">
        <v>1</v>
      </c>
      <c r="F34" s="352"/>
      <c r="G34" s="911"/>
      <c r="H34" s="336"/>
      <c r="I34" s="336"/>
      <c r="J34" s="336"/>
      <c r="K34" s="337"/>
      <c r="L34" s="338"/>
      <c r="M34" s="339"/>
      <c r="N34" s="339"/>
      <c r="O34" s="339"/>
      <c r="P34" s="340"/>
    </row>
    <row r="35" spans="1:16" s="30" customFormat="1">
      <c r="A35" s="900">
        <f>IF(COUNTBLANK(D35)=1,"",COUNTA(D$13:$D35))</f>
        <v>22</v>
      </c>
      <c r="B35" s="575" t="s">
        <v>3709</v>
      </c>
      <c r="C35" s="573" t="s">
        <v>621</v>
      </c>
      <c r="D35" s="575" t="s">
        <v>22</v>
      </c>
      <c r="E35" s="898">
        <v>124</v>
      </c>
      <c r="F35" s="352"/>
      <c r="G35" s="911"/>
      <c r="H35" s="336"/>
      <c r="I35" s="336"/>
      <c r="J35" s="336"/>
      <c r="K35" s="337"/>
      <c r="L35" s="338"/>
      <c r="M35" s="339"/>
      <c r="N35" s="339"/>
      <c r="O35" s="339"/>
      <c r="P35" s="340"/>
    </row>
    <row r="36" spans="1:16" s="1545" customFormat="1">
      <c r="A36" s="1978">
        <f>IF(COUNTBLANK(D36)=1,"",COUNTA(D$13:$D36))</f>
        <v>23</v>
      </c>
      <c r="B36" s="1983"/>
      <c r="C36" s="1984" t="s">
        <v>622</v>
      </c>
      <c r="D36" s="1983" t="s">
        <v>103</v>
      </c>
      <c r="E36" s="1985">
        <v>0</v>
      </c>
      <c r="F36" s="1541"/>
      <c r="G36" s="1542"/>
      <c r="H36" s="1542"/>
      <c r="I36" s="1542"/>
      <c r="J36" s="1542"/>
      <c r="K36" s="1543"/>
      <c r="L36" s="1544"/>
      <c r="M36" s="1542"/>
      <c r="N36" s="1542"/>
      <c r="O36" s="1542"/>
      <c r="P36" s="1543"/>
    </row>
    <row r="37" spans="1:16" s="1545" customFormat="1">
      <c r="A37" s="900">
        <f>IF(COUNTBLANK(D37)=1,"",COUNTA(D$13:$D37))</f>
        <v>24</v>
      </c>
      <c r="B37" s="575" t="s">
        <v>3710</v>
      </c>
      <c r="C37" s="573" t="s">
        <v>623</v>
      </c>
      <c r="D37" s="575" t="s">
        <v>103</v>
      </c>
      <c r="E37" s="898">
        <v>29</v>
      </c>
      <c r="F37" s="352"/>
      <c r="G37" s="911"/>
      <c r="H37" s="336"/>
      <c r="I37" s="336"/>
      <c r="J37" s="336"/>
      <c r="K37" s="337"/>
      <c r="L37" s="338"/>
      <c r="M37" s="339"/>
      <c r="N37" s="339"/>
      <c r="O37" s="339"/>
      <c r="P37" s="340"/>
    </row>
    <row r="38" spans="1:16" s="1545" customFormat="1" ht="20.399999999999999">
      <c r="A38" s="900">
        <f>IF(COUNTBLANK(D38)=1,"",COUNTA(D$13:$D38))</f>
        <v>25</v>
      </c>
      <c r="B38" s="575" t="s">
        <v>3711</v>
      </c>
      <c r="C38" s="573" t="s">
        <v>2194</v>
      </c>
      <c r="D38" s="575" t="s">
        <v>103</v>
      </c>
      <c r="E38" s="898">
        <v>1</v>
      </c>
      <c r="F38" s="850"/>
      <c r="G38" s="496"/>
      <c r="H38" s="496"/>
      <c r="I38" s="496"/>
      <c r="J38" s="496"/>
      <c r="K38" s="841"/>
      <c r="L38" s="321"/>
      <c r="M38" s="496"/>
      <c r="N38" s="496"/>
      <c r="O38" s="496"/>
      <c r="P38" s="841"/>
    </row>
    <row r="39" spans="1:16" s="30" customFormat="1" ht="30.6">
      <c r="A39" s="900">
        <f>IF(COUNTBLANK(D39)=1,"",COUNTA(D$13:$D39))</f>
        <v>26</v>
      </c>
      <c r="B39" s="575" t="s">
        <v>3712</v>
      </c>
      <c r="C39" s="573" t="s">
        <v>651</v>
      </c>
      <c r="D39" s="575" t="s">
        <v>103</v>
      </c>
      <c r="E39" s="898">
        <v>1</v>
      </c>
      <c r="F39" s="850"/>
      <c r="G39" s="496"/>
      <c r="H39" s="496"/>
      <c r="I39" s="496"/>
      <c r="J39" s="496"/>
      <c r="K39" s="841"/>
      <c r="L39" s="321"/>
      <c r="M39" s="496"/>
      <c r="N39" s="496"/>
      <c r="O39" s="496"/>
      <c r="P39" s="841"/>
    </row>
    <row r="40" spans="1:16" s="30" customFormat="1">
      <c r="A40" s="900">
        <f>IF(COUNTBLANK(D40)=1,"",COUNTA(D$13:$D40))</f>
        <v>27</v>
      </c>
      <c r="B40" s="575" t="s">
        <v>3713</v>
      </c>
      <c r="C40" s="573" t="s">
        <v>625</v>
      </c>
      <c r="D40" s="575" t="s">
        <v>103</v>
      </c>
      <c r="E40" s="898">
        <v>1</v>
      </c>
      <c r="F40" s="904"/>
      <c r="G40" s="911"/>
      <c r="H40" s="906"/>
      <c r="I40" s="1540"/>
      <c r="J40" s="906"/>
      <c r="K40" s="692"/>
      <c r="L40" s="846"/>
      <c r="M40" s="843"/>
      <c r="N40" s="843"/>
      <c r="O40" s="843"/>
      <c r="P40" s="692"/>
    </row>
    <row r="41" spans="1:16" s="30" customFormat="1">
      <c r="A41" s="900">
        <f>IF(COUNTBLANK(D41)=1,"",COUNTA(D$13:$D41))</f>
        <v>28</v>
      </c>
      <c r="B41" s="575" t="s">
        <v>3714</v>
      </c>
      <c r="C41" s="950" t="s">
        <v>626</v>
      </c>
      <c r="D41" s="575" t="s">
        <v>103</v>
      </c>
      <c r="E41" s="948">
        <v>1</v>
      </c>
      <c r="F41" s="904"/>
      <c r="G41" s="911"/>
      <c r="H41" s="906"/>
      <c r="I41" s="1540"/>
      <c r="J41" s="906"/>
      <c r="K41" s="692"/>
      <c r="L41" s="846"/>
      <c r="M41" s="843"/>
      <c r="N41" s="843"/>
      <c r="O41" s="843"/>
      <c r="P41" s="692"/>
    </row>
    <row r="42" spans="1:16" s="30" customFormat="1" ht="20.399999999999999">
      <c r="A42" s="900">
        <f>IF(COUNTBLANK(D42)=1,"",COUNTA(D$13:$D42))</f>
        <v>29</v>
      </c>
      <c r="B42" s="575" t="s">
        <v>3715</v>
      </c>
      <c r="C42" s="950" t="s">
        <v>2195</v>
      </c>
      <c r="D42" s="575" t="s">
        <v>103</v>
      </c>
      <c r="E42" s="948">
        <v>1</v>
      </c>
      <c r="F42" s="352"/>
      <c r="G42" s="911"/>
      <c r="H42" s="336"/>
      <c r="I42" s="336"/>
      <c r="J42" s="336"/>
      <c r="K42" s="337"/>
      <c r="L42" s="338"/>
      <c r="M42" s="339"/>
      <c r="N42" s="339"/>
      <c r="O42" s="339"/>
      <c r="P42" s="340"/>
    </row>
    <row r="43" spans="1:16" s="30" customFormat="1" ht="40.799999999999997">
      <c r="A43" s="900">
        <f>IF(COUNTBLANK(D43)=1,"",COUNTA(D$13:$D43))</f>
        <v>30</v>
      </c>
      <c r="B43" s="575" t="s">
        <v>3716</v>
      </c>
      <c r="C43" s="573" t="s">
        <v>628</v>
      </c>
      <c r="D43" s="575" t="s">
        <v>103</v>
      </c>
      <c r="E43" s="898">
        <v>2</v>
      </c>
      <c r="F43" s="352"/>
      <c r="G43" s="911"/>
      <c r="H43" s="336"/>
      <c r="I43" s="336"/>
      <c r="J43" s="336"/>
      <c r="K43" s="337"/>
      <c r="L43" s="338"/>
      <c r="M43" s="339"/>
      <c r="N43" s="339"/>
      <c r="O43" s="339"/>
      <c r="P43" s="340"/>
    </row>
    <row r="44" spans="1:16" s="30" customFormat="1">
      <c r="A44" s="900">
        <f>IF(COUNTBLANK(D44)=1,"",COUNTA(D$13:$D44))</f>
        <v>31</v>
      </c>
      <c r="B44" s="575" t="s">
        <v>3717</v>
      </c>
      <c r="C44" s="950" t="s">
        <v>629</v>
      </c>
      <c r="D44" s="575" t="s">
        <v>103</v>
      </c>
      <c r="E44" s="948">
        <v>2</v>
      </c>
      <c r="F44" s="352"/>
      <c r="G44" s="911"/>
      <c r="H44" s="336"/>
      <c r="I44" s="336"/>
      <c r="J44" s="336"/>
      <c r="K44" s="337"/>
      <c r="L44" s="338"/>
      <c r="M44" s="339"/>
      <c r="N44" s="339"/>
      <c r="O44" s="339"/>
      <c r="P44" s="340"/>
    </row>
    <row r="45" spans="1:16" s="30" customFormat="1">
      <c r="A45" s="900">
        <f>IF(COUNTBLANK(D45)=1,"",COUNTA(D$13:$D45))</f>
        <v>32</v>
      </c>
      <c r="B45" s="575" t="s">
        <v>3718</v>
      </c>
      <c r="C45" s="573" t="s">
        <v>631</v>
      </c>
      <c r="D45" s="575" t="s">
        <v>22</v>
      </c>
      <c r="E45" s="898">
        <v>4</v>
      </c>
      <c r="F45" s="352"/>
      <c r="G45" s="911"/>
      <c r="H45" s="336"/>
      <c r="I45" s="336"/>
      <c r="J45" s="336"/>
      <c r="K45" s="337"/>
      <c r="L45" s="338"/>
      <c r="M45" s="339"/>
      <c r="N45" s="339"/>
      <c r="O45" s="339"/>
      <c r="P45" s="340"/>
    </row>
    <row r="46" spans="1:16" s="30" customFormat="1" ht="20.399999999999999">
      <c r="A46" s="900">
        <f>IF(COUNTBLANK(D46)=1,"",COUNTA(D$13:$D46))</f>
        <v>33</v>
      </c>
      <c r="B46" s="575" t="s">
        <v>3719</v>
      </c>
      <c r="C46" s="573" t="s">
        <v>632</v>
      </c>
      <c r="D46" s="575" t="s">
        <v>103</v>
      </c>
      <c r="E46" s="898">
        <v>25</v>
      </c>
      <c r="F46" s="352"/>
      <c r="G46" s="911"/>
      <c r="H46" s="336"/>
      <c r="I46" s="336"/>
      <c r="J46" s="336"/>
      <c r="K46" s="337"/>
      <c r="L46" s="338"/>
      <c r="M46" s="339"/>
      <c r="N46" s="339"/>
      <c r="O46" s="339"/>
      <c r="P46" s="340"/>
    </row>
    <row r="47" spans="1:16" s="30" customFormat="1" ht="30.6">
      <c r="A47" s="900">
        <f>IF(COUNTBLANK(D47)=1,"",COUNTA(D$13:$D47))</f>
        <v>34</v>
      </c>
      <c r="B47" s="575" t="s">
        <v>3720</v>
      </c>
      <c r="C47" s="573" t="s">
        <v>633</v>
      </c>
      <c r="D47" s="575" t="s">
        <v>222</v>
      </c>
      <c r="E47" s="898">
        <v>5</v>
      </c>
      <c r="F47" s="352"/>
      <c r="G47" s="911"/>
      <c r="H47" s="336"/>
      <c r="I47" s="336"/>
      <c r="J47" s="336"/>
      <c r="K47" s="337"/>
      <c r="L47" s="338"/>
      <c r="M47" s="339"/>
      <c r="N47" s="339"/>
      <c r="O47" s="339"/>
      <c r="P47" s="340"/>
    </row>
    <row r="48" spans="1:16" s="30" customFormat="1">
      <c r="A48" s="900">
        <f>IF(COUNTBLANK(D48)=1,"",COUNTA(D$13:$D48))</f>
        <v>35</v>
      </c>
      <c r="B48" s="575" t="s">
        <v>3721</v>
      </c>
      <c r="C48" s="573" t="s">
        <v>2196</v>
      </c>
      <c r="D48" s="575" t="s">
        <v>103</v>
      </c>
      <c r="E48" s="898">
        <v>227</v>
      </c>
      <c r="F48" s="352"/>
      <c r="G48" s="911"/>
      <c r="H48" s="336"/>
      <c r="I48" s="336"/>
      <c r="J48" s="336"/>
      <c r="K48" s="337"/>
      <c r="L48" s="338"/>
      <c r="M48" s="339"/>
      <c r="N48" s="339"/>
      <c r="O48" s="339"/>
      <c r="P48" s="340"/>
    </row>
    <row r="49" spans="1:16" s="30" customFormat="1" ht="40.799999999999997">
      <c r="A49" s="900">
        <f>IF(COUNTBLANK(D49)=1,"",COUNTA(D$13:$D49))</f>
        <v>36</v>
      </c>
      <c r="B49" s="575" t="s">
        <v>3722</v>
      </c>
      <c r="C49" s="573" t="s">
        <v>2197</v>
      </c>
      <c r="D49" s="575" t="s">
        <v>103</v>
      </c>
      <c r="E49" s="898">
        <v>1</v>
      </c>
      <c r="F49" s="352"/>
      <c r="G49" s="911"/>
      <c r="H49" s="336"/>
      <c r="I49" s="336"/>
      <c r="J49" s="336"/>
      <c r="K49" s="337"/>
      <c r="L49" s="338"/>
      <c r="M49" s="339"/>
      <c r="N49" s="339"/>
      <c r="O49" s="339"/>
      <c r="P49" s="340"/>
    </row>
    <row r="50" spans="1:16" s="30" customFormat="1">
      <c r="A50" s="900">
        <f>IF(COUNTBLANK(D50)=1,"",COUNTA(D$13:$D50))</f>
        <v>37</v>
      </c>
      <c r="B50" s="575" t="s">
        <v>3723</v>
      </c>
      <c r="C50" s="573" t="s">
        <v>634</v>
      </c>
      <c r="D50" s="575" t="s">
        <v>2</v>
      </c>
      <c r="E50" s="939">
        <v>2217</v>
      </c>
      <c r="F50" s="352"/>
      <c r="G50" s="911"/>
      <c r="H50" s="336"/>
      <c r="I50" s="336"/>
      <c r="J50" s="336"/>
      <c r="K50" s="337"/>
      <c r="L50" s="338"/>
      <c r="M50" s="339"/>
      <c r="N50" s="339"/>
      <c r="O50" s="339"/>
      <c r="P50" s="340"/>
    </row>
    <row r="51" spans="1:16" s="42" customFormat="1">
      <c r="A51" s="900" t="str">
        <f>IF(COUNTBLANK(D51)=1,"",COUNTA(D$13:$D51))</f>
        <v/>
      </c>
      <c r="B51" s="575"/>
      <c r="C51" s="573"/>
      <c r="D51" s="575"/>
      <c r="E51" s="939"/>
      <c r="F51" s="352"/>
      <c r="G51" s="336"/>
      <c r="H51" s="336"/>
      <c r="I51" s="336"/>
      <c r="J51" s="336"/>
      <c r="K51" s="337"/>
      <c r="L51" s="338"/>
      <c r="M51" s="339"/>
      <c r="N51" s="339"/>
      <c r="O51" s="339"/>
      <c r="P51" s="340"/>
    </row>
    <row r="52" spans="1:16" s="79" customFormat="1" ht="20.399999999999999">
      <c r="A52" s="900">
        <f>IF(COUNTBLANK(D52)=1,"",COUNTA(D$13:$D52))</f>
        <v>38</v>
      </c>
      <c r="B52" s="683"/>
      <c r="C52" s="573" t="s">
        <v>220</v>
      </c>
      <c r="D52" s="539" t="s">
        <v>1</v>
      </c>
      <c r="E52" s="583">
        <v>1</v>
      </c>
      <c r="F52" s="556"/>
      <c r="G52" s="911"/>
      <c r="H52" s="336"/>
      <c r="I52" s="336"/>
      <c r="J52" s="336"/>
      <c r="K52" s="337"/>
      <c r="L52" s="338"/>
      <c r="M52" s="339"/>
      <c r="N52" s="339"/>
      <c r="O52" s="339"/>
      <c r="P52" s="340"/>
    </row>
    <row r="53" spans="1:16" s="79" customFormat="1">
      <c r="A53" s="900">
        <f>IF(COUNTBLANK(D53)=1,"",COUNTA(D$13:$D53))</f>
        <v>39</v>
      </c>
      <c r="B53" s="683"/>
      <c r="C53" s="573" t="s">
        <v>221</v>
      </c>
      <c r="D53" s="539" t="s">
        <v>1</v>
      </c>
      <c r="E53" s="583">
        <v>1</v>
      </c>
      <c r="F53" s="556"/>
      <c r="G53" s="911"/>
      <c r="H53" s="336"/>
      <c r="I53" s="336"/>
      <c r="J53" s="336"/>
      <c r="K53" s="337"/>
      <c r="L53" s="338"/>
      <c r="M53" s="339"/>
      <c r="N53" s="339"/>
      <c r="O53" s="339"/>
      <c r="P53" s="340"/>
    </row>
    <row r="54" spans="1:16" s="79" customFormat="1">
      <c r="A54" s="929"/>
      <c r="B54" s="684"/>
      <c r="C54" s="923"/>
      <c r="D54" s="585"/>
      <c r="E54" s="867"/>
      <c r="F54" s="852"/>
      <c r="G54" s="853"/>
      <c r="H54" s="916"/>
      <c r="I54" s="917"/>
      <c r="J54" s="916"/>
      <c r="K54" s="918"/>
      <c r="L54" s="915"/>
      <c r="M54" s="860"/>
      <c r="N54" s="860"/>
      <c r="O54" s="860"/>
      <c r="P54" s="861"/>
    </row>
    <row r="55" spans="1:16" s="274" customFormat="1">
      <c r="A55" s="503"/>
      <c r="B55" s="504"/>
      <c r="C55" s="505" t="s">
        <v>29</v>
      </c>
      <c r="D55" s="506"/>
      <c r="E55" s="541"/>
      <c r="F55" s="507"/>
      <c r="G55" s="507"/>
      <c r="H55" s="507"/>
      <c r="I55" s="507"/>
      <c r="J55" s="507"/>
      <c r="K55" s="507"/>
      <c r="L55" s="508">
        <f>SUM($L$13:L54)</f>
        <v>0</v>
      </c>
      <c r="M55" s="508">
        <f>SUM($M$13:M54)</f>
        <v>0</v>
      </c>
      <c r="N55" s="508">
        <f>SUM($N$13:N54)</f>
        <v>0</v>
      </c>
      <c r="O55" s="508">
        <f>SUM($O$13:O54)</f>
        <v>0</v>
      </c>
      <c r="P55" s="509">
        <f>SUM($P$13:P54)</f>
        <v>0</v>
      </c>
    </row>
    <row r="58" spans="1:16">
      <c r="C58" s="323"/>
    </row>
    <row r="59" spans="1:16">
      <c r="C59" s="324"/>
    </row>
    <row r="60" spans="1:16" s="6" customFormat="1">
      <c r="B60" s="12"/>
      <c r="C60" s="323"/>
      <c r="E60" s="14"/>
      <c r="F60" s="14"/>
      <c r="G60" s="14"/>
    </row>
    <row r="61" spans="1:16" s="6" customFormat="1">
      <c r="B61" s="12"/>
      <c r="C61" s="323"/>
      <c r="E61" s="14"/>
      <c r="F61" s="14"/>
      <c r="G61" s="14"/>
    </row>
    <row r="62" spans="1:16" s="6" customFormat="1">
      <c r="B62" s="12"/>
      <c r="C62" s="325"/>
      <c r="E62" s="14"/>
      <c r="F62" s="14"/>
      <c r="G62" s="14"/>
    </row>
    <row r="63" spans="1:16" s="6" customFormat="1">
      <c r="B63" s="12"/>
      <c r="C63" s="323"/>
      <c r="E63" s="14"/>
      <c r="F63" s="14"/>
      <c r="G63" s="14"/>
    </row>
    <row r="64" spans="1:16" s="6" customFormat="1">
      <c r="B64" s="12"/>
      <c r="C64" s="323"/>
      <c r="E64" s="14"/>
      <c r="F64" s="14"/>
      <c r="G64" s="14"/>
    </row>
    <row r="65" spans="2:7" s="6" customFormat="1">
      <c r="B65" s="12"/>
      <c r="C65" s="324"/>
      <c r="E65" s="14"/>
      <c r="F65" s="14"/>
      <c r="G65" s="14"/>
    </row>
    <row r="66" spans="2:7">
      <c r="C66" s="28"/>
    </row>
    <row r="97" spans="4:7">
      <c r="D97" s="11"/>
      <c r="E97" s="11"/>
      <c r="F97" s="11"/>
      <c r="G97" s="11"/>
    </row>
    <row r="98" spans="4:7">
      <c r="D98" s="11"/>
      <c r="E98" s="11"/>
      <c r="F98" s="11"/>
      <c r="G98" s="11"/>
    </row>
    <row r="99" spans="4:7">
      <c r="D99" s="11"/>
      <c r="E99" s="11"/>
      <c r="F99" s="11"/>
      <c r="G99" s="11"/>
    </row>
    <row r="100" spans="4:7">
      <c r="D100" s="11"/>
      <c r="E100" s="11"/>
      <c r="F100" s="11"/>
      <c r="G100" s="11"/>
    </row>
  </sheetData>
  <autoFilter ref="A12:P55" xr:uid="{00000000-0009-0000-0000-00001F000000}"/>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B7D5C-00B8-4217-8851-1A904B48206D}">
  <dimension ref="A1:P90"/>
  <sheetViews>
    <sheetView zoomScaleNormal="100" zoomScaleSheetLayoutView="100" workbookViewId="0">
      <selection activeCell="K20" sqref="K20"/>
    </sheetView>
  </sheetViews>
  <sheetFormatPr defaultColWidth="9.109375" defaultRowHeight="13.2"/>
  <cols>
    <col min="1" max="1" width="5" style="11" customWidth="1"/>
    <col min="2" max="2" width="10" style="12" customWidth="1"/>
    <col min="3" max="3" width="63.6640625" style="11" customWidth="1"/>
    <col min="4" max="4" width="6.44140625" style="6"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44140625" style="11" customWidth="1"/>
    <col min="14" max="14" width="12" style="11" customWidth="1"/>
    <col min="15" max="15" width="12.109375" style="11" customWidth="1"/>
    <col min="16" max="16" width="11.5546875" style="11" customWidth="1"/>
    <col min="17" max="16384" width="9.109375" style="11"/>
  </cols>
  <sheetData>
    <row r="1" spans="1:16">
      <c r="B1" s="7"/>
      <c r="C1" s="8"/>
      <c r="D1" s="8"/>
      <c r="E1" s="8"/>
      <c r="F1" s="9" t="s">
        <v>35</v>
      </c>
      <c r="G1" s="10" t="s">
        <v>145</v>
      </c>
      <c r="H1" s="9"/>
      <c r="J1" s="8"/>
      <c r="K1" s="8"/>
      <c r="L1" s="8"/>
      <c r="M1" s="8"/>
      <c r="N1" s="8"/>
      <c r="O1" s="8"/>
      <c r="P1" s="8"/>
    </row>
    <row r="2" spans="1:16">
      <c r="B2" s="7"/>
      <c r="C2" s="8"/>
      <c r="D2" s="8"/>
      <c r="E2" s="8"/>
      <c r="F2" s="8" t="s">
        <v>635</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1546"/>
      <c r="I13" s="833"/>
      <c r="J13" s="833"/>
      <c r="K13" s="835"/>
      <c r="L13" s="844"/>
      <c r="M13" s="833"/>
      <c r="N13" s="833"/>
      <c r="O13" s="833"/>
      <c r="P13" s="835"/>
    </row>
    <row r="14" spans="1:16" s="30" customFormat="1" ht="20.399999999999999">
      <c r="A14" s="900">
        <f>IF(COUNTBLANK(D14)=1,"",COUNTA(D$13:$D14))</f>
        <v>1</v>
      </c>
      <c r="B14" s="575" t="s">
        <v>3754</v>
      </c>
      <c r="C14" s="573" t="s">
        <v>649</v>
      </c>
      <c r="D14" s="575" t="s">
        <v>2</v>
      </c>
      <c r="E14" s="939">
        <v>12</v>
      </c>
      <c r="F14" s="352"/>
      <c r="G14" s="336"/>
      <c r="H14" s="336"/>
      <c r="I14" s="947"/>
      <c r="J14" s="336"/>
      <c r="K14" s="337"/>
      <c r="L14" s="338"/>
      <c r="M14" s="339"/>
      <c r="N14" s="339"/>
      <c r="O14" s="339"/>
      <c r="P14" s="340"/>
    </row>
    <row r="15" spans="1:16" s="30" customFormat="1" ht="30.6">
      <c r="A15" s="900">
        <f>IF(COUNTBLANK(D15)=1,"",COUNTA(D$13:$D15))</f>
        <v>2</v>
      </c>
      <c r="B15" s="575" t="s">
        <v>3755</v>
      </c>
      <c r="C15" s="573" t="s">
        <v>3729</v>
      </c>
      <c r="D15" s="575" t="s">
        <v>2</v>
      </c>
      <c r="E15" s="939">
        <v>25</v>
      </c>
      <c r="F15" s="352"/>
      <c r="G15" s="336"/>
      <c r="H15" s="336"/>
      <c r="I15" s="947"/>
      <c r="J15" s="336"/>
      <c r="K15" s="337"/>
      <c r="L15" s="338"/>
      <c r="M15" s="339"/>
      <c r="N15" s="339"/>
      <c r="O15" s="339"/>
      <c r="P15" s="340"/>
    </row>
    <row r="16" spans="1:16" s="30" customFormat="1" ht="30.6">
      <c r="A16" s="900">
        <f>IF(COUNTBLANK(D16)=1,"",COUNTA(D$13:$D16))</f>
        <v>3</v>
      </c>
      <c r="B16" s="575" t="s">
        <v>3756</v>
      </c>
      <c r="C16" s="573" t="s">
        <v>3766</v>
      </c>
      <c r="D16" s="575" t="s">
        <v>2</v>
      </c>
      <c r="E16" s="939">
        <v>86</v>
      </c>
      <c r="F16" s="352"/>
      <c r="G16" s="336"/>
      <c r="H16" s="336"/>
      <c r="I16" s="947"/>
      <c r="J16" s="336"/>
      <c r="K16" s="337"/>
      <c r="L16" s="338"/>
      <c r="M16" s="339"/>
      <c r="N16" s="339"/>
      <c r="O16" s="339"/>
      <c r="P16" s="340"/>
    </row>
    <row r="17" spans="1:16" s="30" customFormat="1">
      <c r="A17" s="900">
        <f>IF(COUNTBLANK(D17)=1,"",COUNTA(D$13:$D17))</f>
        <v>4</v>
      </c>
      <c r="B17" s="575" t="s">
        <v>3757</v>
      </c>
      <c r="C17" s="573" t="s">
        <v>3701</v>
      </c>
      <c r="D17" s="575" t="s">
        <v>2</v>
      </c>
      <c r="E17" s="939">
        <v>92</v>
      </c>
      <c r="F17" s="352"/>
      <c r="G17" s="336"/>
      <c r="H17" s="336"/>
      <c r="I17" s="336"/>
      <c r="J17" s="336"/>
      <c r="K17" s="337"/>
      <c r="L17" s="338"/>
      <c r="M17" s="339"/>
      <c r="N17" s="339"/>
      <c r="O17" s="339"/>
      <c r="P17" s="340"/>
    </row>
    <row r="18" spans="1:16" s="30" customFormat="1">
      <c r="A18" s="900">
        <f>IF(COUNTBLANK(D18)=1,"",COUNTA(D$13:$D18))</f>
        <v>5</v>
      </c>
      <c r="B18" s="575" t="s">
        <v>3758</v>
      </c>
      <c r="C18" s="573" t="s">
        <v>613</v>
      </c>
      <c r="D18" s="575" t="s">
        <v>103</v>
      </c>
      <c r="E18" s="898">
        <v>1</v>
      </c>
      <c r="F18" s="352"/>
      <c r="G18" s="336"/>
      <c r="H18" s="336"/>
      <c r="I18" s="947"/>
      <c r="J18" s="336"/>
      <c r="K18" s="337"/>
      <c r="L18" s="338"/>
      <c r="M18" s="339"/>
      <c r="N18" s="339"/>
      <c r="O18" s="339"/>
      <c r="P18" s="340"/>
    </row>
    <row r="19" spans="1:16" s="1545" customFormat="1" ht="20.399999999999999">
      <c r="A19" s="900">
        <f>IF(COUNTBLANK(D19)=1,"",COUNTA(D$13:$D19))</f>
        <v>6</v>
      </c>
      <c r="B19" s="575" t="s">
        <v>3759</v>
      </c>
      <c r="C19" s="573" t="s">
        <v>614</v>
      </c>
      <c r="D19" s="575" t="s">
        <v>103</v>
      </c>
      <c r="E19" s="898">
        <v>1</v>
      </c>
      <c r="F19" s="352"/>
      <c r="G19" s="336"/>
      <c r="H19" s="336"/>
      <c r="I19" s="947"/>
      <c r="J19" s="336"/>
      <c r="K19" s="337"/>
      <c r="L19" s="338"/>
      <c r="M19" s="339"/>
      <c r="N19" s="339"/>
      <c r="O19" s="339"/>
      <c r="P19" s="340"/>
    </row>
    <row r="20" spans="1:16" s="1545" customFormat="1" ht="20.399999999999999">
      <c r="A20" s="900">
        <f>IF(COUNTBLANK(D20)=1,"",COUNTA(D$13:$D20))</f>
        <v>7</v>
      </c>
      <c r="B20" s="575" t="s">
        <v>3760</v>
      </c>
      <c r="C20" s="573" t="s">
        <v>2223</v>
      </c>
      <c r="D20" s="575" t="s">
        <v>2</v>
      </c>
      <c r="E20" s="939">
        <v>15</v>
      </c>
      <c r="F20" s="352"/>
      <c r="G20" s="336"/>
      <c r="H20" s="336"/>
      <c r="I20" s="947"/>
      <c r="J20" s="336"/>
      <c r="K20" s="337"/>
      <c r="L20" s="338"/>
      <c r="M20" s="339"/>
      <c r="N20" s="339"/>
      <c r="O20" s="339"/>
      <c r="P20" s="340"/>
    </row>
    <row r="21" spans="1:16" s="1545" customFormat="1" ht="20.399999999999999">
      <c r="A21" s="900">
        <f>IF(COUNTBLANK(D21)=1,"",COUNTA(D$13:$D21))</f>
        <v>8</v>
      </c>
      <c r="B21" s="575" t="s">
        <v>3761</v>
      </c>
      <c r="C21" s="573" t="s">
        <v>650</v>
      </c>
      <c r="D21" s="575" t="s">
        <v>2</v>
      </c>
      <c r="E21" s="939">
        <v>64</v>
      </c>
      <c r="F21" s="352"/>
      <c r="G21" s="336"/>
      <c r="H21" s="336"/>
      <c r="I21" s="947"/>
      <c r="J21" s="336"/>
      <c r="K21" s="337"/>
      <c r="L21" s="338"/>
      <c r="M21" s="339"/>
      <c r="N21" s="339"/>
      <c r="O21" s="339"/>
      <c r="P21" s="340"/>
    </row>
    <row r="22" spans="1:16" s="30" customFormat="1" ht="20.399999999999999">
      <c r="A22" s="900">
        <f>IF(COUNTBLANK(D22)=1,"",COUNTA(D$13:$D22))</f>
        <v>9</v>
      </c>
      <c r="B22" s="575" t="s">
        <v>3762</v>
      </c>
      <c r="C22" s="573" t="s">
        <v>650</v>
      </c>
      <c r="D22" s="575" t="s">
        <v>2</v>
      </c>
      <c r="E22" s="939">
        <v>3</v>
      </c>
      <c r="F22" s="352"/>
      <c r="G22" s="336"/>
      <c r="H22" s="336"/>
      <c r="I22" s="947"/>
      <c r="J22" s="336"/>
      <c r="K22" s="337"/>
      <c r="L22" s="338"/>
      <c r="M22" s="339"/>
      <c r="N22" s="339"/>
      <c r="O22" s="339"/>
      <c r="P22" s="340"/>
    </row>
    <row r="23" spans="1:16" s="30" customFormat="1" ht="20.399999999999999">
      <c r="A23" s="900">
        <f>IF(COUNTBLANK(D23)=1,"",COUNTA(D$13:$D23))</f>
        <v>10</v>
      </c>
      <c r="B23" s="575" t="s">
        <v>3763</v>
      </c>
      <c r="C23" s="573" t="s">
        <v>624</v>
      </c>
      <c r="D23" s="575" t="s">
        <v>103</v>
      </c>
      <c r="E23" s="898">
        <v>3</v>
      </c>
      <c r="F23" s="352"/>
      <c r="G23" s="336"/>
      <c r="H23" s="336"/>
      <c r="I23" s="947"/>
      <c r="J23" s="336"/>
      <c r="K23" s="337"/>
      <c r="L23" s="338"/>
      <c r="M23" s="339"/>
      <c r="N23" s="339"/>
      <c r="O23" s="339"/>
      <c r="P23" s="340"/>
    </row>
    <row r="24" spans="1:16" s="30" customFormat="1">
      <c r="A24" s="900">
        <f>IF(COUNTBLANK(D24)=1,"",COUNTA(D$13:$D24))</f>
        <v>11</v>
      </c>
      <c r="B24" s="575" t="s">
        <v>3764</v>
      </c>
      <c r="C24" s="573" t="s">
        <v>625</v>
      </c>
      <c r="D24" s="575" t="s">
        <v>103</v>
      </c>
      <c r="E24" s="898">
        <v>3</v>
      </c>
      <c r="F24" s="352"/>
      <c r="G24" s="336"/>
      <c r="H24" s="336"/>
      <c r="I24" s="947"/>
      <c r="J24" s="336"/>
      <c r="K24" s="337"/>
      <c r="L24" s="338"/>
      <c r="M24" s="339"/>
      <c r="N24" s="339"/>
      <c r="O24" s="339"/>
      <c r="P24" s="340"/>
    </row>
    <row r="25" spans="1:16" s="1545" customFormat="1">
      <c r="A25" s="900">
        <f>IF(COUNTBLANK(D25)=1,"",COUNTA(D$13:$D25))</f>
        <v>12</v>
      </c>
      <c r="B25" s="575" t="s">
        <v>3765</v>
      </c>
      <c r="C25" s="950" t="s">
        <v>626</v>
      </c>
      <c r="D25" s="575" t="s">
        <v>103</v>
      </c>
      <c r="E25" s="948">
        <v>3</v>
      </c>
      <c r="F25" s="352"/>
      <c r="G25" s="336"/>
      <c r="H25" s="336"/>
      <c r="I25" s="947"/>
      <c r="J25" s="336"/>
      <c r="K25" s="337"/>
      <c r="L25" s="338"/>
      <c r="M25" s="339"/>
      <c r="N25" s="339"/>
      <c r="O25" s="339"/>
      <c r="P25" s="340"/>
    </row>
    <row r="26" spans="1:16" s="30" customFormat="1" ht="20.399999999999999">
      <c r="A26" s="900">
        <f>IF(COUNTBLANK(D26)=1,"",COUNTA(D$13:$D26))</f>
        <v>13</v>
      </c>
      <c r="B26" s="575"/>
      <c r="C26" s="950" t="s">
        <v>627</v>
      </c>
      <c r="D26" s="575" t="s">
        <v>103</v>
      </c>
      <c r="E26" s="948">
        <v>1</v>
      </c>
      <c r="F26" s="352"/>
      <c r="G26" s="336"/>
      <c r="H26" s="336"/>
      <c r="I26" s="947"/>
      <c r="J26" s="336"/>
      <c r="K26" s="337"/>
      <c r="L26" s="338"/>
      <c r="M26" s="339"/>
      <c r="N26" s="339"/>
      <c r="O26" s="339"/>
      <c r="P26" s="340"/>
    </row>
    <row r="27" spans="1:16" s="30" customFormat="1" ht="20.399999999999999">
      <c r="A27" s="900">
        <f>IF(COUNTBLANK(D27)=1,"",COUNTA(D$13:$D27))</f>
        <v>14</v>
      </c>
      <c r="B27" s="575"/>
      <c r="C27" s="950" t="s">
        <v>2195</v>
      </c>
      <c r="D27" s="575" t="s">
        <v>103</v>
      </c>
      <c r="E27" s="948">
        <v>2</v>
      </c>
      <c r="F27" s="352"/>
      <c r="G27" s="336"/>
      <c r="H27" s="336"/>
      <c r="I27" s="947"/>
      <c r="J27" s="336"/>
      <c r="K27" s="337"/>
      <c r="L27" s="338"/>
      <c r="M27" s="339"/>
      <c r="N27" s="339"/>
      <c r="O27" s="339"/>
      <c r="P27" s="340"/>
    </row>
    <row r="28" spans="1:16" s="30" customFormat="1" ht="30.6">
      <c r="A28" s="900">
        <f>IF(COUNTBLANK(D28)=1,"",COUNTA(D$13:$D28))</f>
        <v>15</v>
      </c>
      <c r="B28" s="575"/>
      <c r="C28" s="573" t="s">
        <v>651</v>
      </c>
      <c r="D28" s="575" t="s">
        <v>103</v>
      </c>
      <c r="E28" s="898">
        <v>1</v>
      </c>
      <c r="F28" s="1547"/>
      <c r="G28" s="336"/>
      <c r="H28" s="336"/>
      <c r="I28" s="947"/>
      <c r="J28" s="336"/>
      <c r="K28" s="337"/>
      <c r="L28" s="338"/>
      <c r="M28" s="339"/>
      <c r="N28" s="339"/>
      <c r="O28" s="339"/>
      <c r="P28" s="340"/>
    </row>
    <row r="29" spans="1:16" s="30" customFormat="1">
      <c r="A29" s="900">
        <f>IF(COUNTBLANK(D29)=1,"",COUNTA(D$13:$D29))</f>
        <v>16</v>
      </c>
      <c r="B29" s="575"/>
      <c r="C29" s="573" t="s">
        <v>652</v>
      </c>
      <c r="D29" s="575" t="s">
        <v>103</v>
      </c>
      <c r="E29" s="898">
        <v>1</v>
      </c>
      <c r="F29" s="352"/>
      <c r="G29" s="336"/>
      <c r="H29" s="336"/>
      <c r="I29" s="947"/>
      <c r="J29" s="336"/>
      <c r="K29" s="337"/>
      <c r="L29" s="338"/>
      <c r="M29" s="339"/>
      <c r="N29" s="339"/>
      <c r="O29" s="339"/>
      <c r="P29" s="340"/>
    </row>
    <row r="30" spans="1:16" s="30" customFormat="1">
      <c r="A30" s="900">
        <f>IF(COUNTBLANK(D30)=1,"",COUNTA(D$13:$D30))</f>
        <v>17</v>
      </c>
      <c r="B30" s="575"/>
      <c r="C30" s="950" t="s">
        <v>626</v>
      </c>
      <c r="D30" s="575" t="s">
        <v>103</v>
      </c>
      <c r="E30" s="948">
        <v>1</v>
      </c>
      <c r="F30" s="352"/>
      <c r="G30" s="336"/>
      <c r="H30" s="336"/>
      <c r="I30" s="947"/>
      <c r="J30" s="336"/>
      <c r="K30" s="337"/>
      <c r="L30" s="338"/>
      <c r="M30" s="339"/>
      <c r="N30" s="339"/>
      <c r="O30" s="339"/>
      <c r="P30" s="340"/>
    </row>
    <row r="31" spans="1:16" s="30" customFormat="1" ht="20.399999999999999">
      <c r="A31" s="900">
        <f>IF(COUNTBLANK(D31)=1,"",COUNTA(D$13:$D31))</f>
        <v>18</v>
      </c>
      <c r="B31" s="575"/>
      <c r="C31" s="950" t="s">
        <v>2195</v>
      </c>
      <c r="D31" s="575" t="s">
        <v>103</v>
      </c>
      <c r="E31" s="948">
        <v>1</v>
      </c>
      <c r="F31" s="352"/>
      <c r="G31" s="336"/>
      <c r="H31" s="336"/>
      <c r="I31" s="947"/>
      <c r="J31" s="336"/>
      <c r="K31" s="337"/>
      <c r="L31" s="338"/>
      <c r="M31" s="339"/>
      <c r="N31" s="339"/>
      <c r="O31" s="339"/>
      <c r="P31" s="340"/>
    </row>
    <row r="32" spans="1:16" s="30" customFormat="1">
      <c r="A32" s="900">
        <f>IF(COUNTBLANK(D32)=1,"",COUNTA(D$13:$D32))</f>
        <v>19</v>
      </c>
      <c r="B32" s="575"/>
      <c r="C32" s="573" t="s">
        <v>630</v>
      </c>
      <c r="D32" s="575" t="s">
        <v>103</v>
      </c>
      <c r="E32" s="898">
        <v>4</v>
      </c>
      <c r="F32" s="352"/>
      <c r="G32" s="336"/>
      <c r="H32" s="336"/>
      <c r="I32" s="947"/>
      <c r="J32" s="336"/>
      <c r="K32" s="337"/>
      <c r="L32" s="338"/>
      <c r="M32" s="339"/>
      <c r="N32" s="339"/>
      <c r="O32" s="339"/>
      <c r="P32" s="340"/>
    </row>
    <row r="33" spans="1:16" s="30" customFormat="1">
      <c r="A33" s="900">
        <f>IF(COUNTBLANK(D33)=1,"",COUNTA(D$13:$D33))</f>
        <v>20</v>
      </c>
      <c r="B33" s="575"/>
      <c r="C33" s="573" t="s">
        <v>653</v>
      </c>
      <c r="D33" s="575" t="s">
        <v>103</v>
      </c>
      <c r="E33" s="898">
        <v>2</v>
      </c>
      <c r="F33" s="352"/>
      <c r="G33" s="336"/>
      <c r="H33" s="336"/>
      <c r="I33" s="947"/>
      <c r="J33" s="336"/>
      <c r="K33" s="337"/>
      <c r="L33" s="338"/>
      <c r="M33" s="339"/>
      <c r="N33" s="339"/>
      <c r="O33" s="339"/>
      <c r="P33" s="340"/>
    </row>
    <row r="34" spans="1:16" s="30" customFormat="1" ht="30.6">
      <c r="A34" s="900">
        <f>IF(COUNTBLANK(D34)=1,"",COUNTA(D$13:$D34))</f>
        <v>21</v>
      </c>
      <c r="B34" s="575"/>
      <c r="C34" s="573" t="s">
        <v>654</v>
      </c>
      <c r="D34" s="575" t="s">
        <v>103</v>
      </c>
      <c r="E34" s="898">
        <v>4</v>
      </c>
      <c r="F34" s="352"/>
      <c r="G34" s="336"/>
      <c r="H34" s="336"/>
      <c r="I34" s="947"/>
      <c r="J34" s="336"/>
      <c r="K34" s="337"/>
      <c r="L34" s="338"/>
      <c r="M34" s="339"/>
      <c r="N34" s="339"/>
      <c r="O34" s="339"/>
      <c r="P34" s="340"/>
    </row>
    <row r="35" spans="1:16" s="30" customFormat="1" ht="40.799999999999997">
      <c r="A35" s="900">
        <f>IF(COUNTBLANK(D35)=1,"",COUNTA(D$13:$D35))</f>
        <v>22</v>
      </c>
      <c r="B35" s="575"/>
      <c r="C35" s="573" t="s">
        <v>655</v>
      </c>
      <c r="D35" s="575" t="s">
        <v>2</v>
      </c>
      <c r="E35" s="939">
        <v>20</v>
      </c>
      <c r="F35" s="352"/>
      <c r="G35" s="336"/>
      <c r="H35" s="336"/>
      <c r="I35" s="947"/>
      <c r="J35" s="336"/>
      <c r="K35" s="337"/>
      <c r="L35" s="338"/>
      <c r="M35" s="339"/>
      <c r="N35" s="339"/>
      <c r="O35" s="339"/>
      <c r="P35" s="340"/>
    </row>
    <row r="36" spans="1:16" s="30" customFormat="1">
      <c r="A36" s="900">
        <f>IF(COUNTBLANK(D36)=1,"",COUNTA(D$13:$D36))</f>
        <v>23</v>
      </c>
      <c r="B36" s="575"/>
      <c r="C36" s="573" t="s">
        <v>656</v>
      </c>
      <c r="D36" s="575" t="s">
        <v>22</v>
      </c>
      <c r="E36" s="898">
        <v>2</v>
      </c>
      <c r="F36" s="352"/>
      <c r="G36" s="336"/>
      <c r="H36" s="336"/>
      <c r="I36" s="947"/>
      <c r="J36" s="336"/>
      <c r="K36" s="337"/>
      <c r="L36" s="338"/>
      <c r="M36" s="339"/>
      <c r="N36" s="339"/>
      <c r="O36" s="339"/>
      <c r="P36" s="340"/>
    </row>
    <row r="37" spans="1:16" s="30" customFormat="1" ht="40.799999999999997">
      <c r="A37" s="900">
        <f>IF(COUNTBLANK(D37)=1,"",COUNTA(D$13:$D37))</f>
        <v>24</v>
      </c>
      <c r="B37" s="1548" t="s">
        <v>657</v>
      </c>
      <c r="C37" s="573" t="s">
        <v>658</v>
      </c>
      <c r="D37" s="575" t="s">
        <v>2</v>
      </c>
      <c r="E37" s="939">
        <v>140</v>
      </c>
      <c r="F37" s="352"/>
      <c r="G37" s="336"/>
      <c r="H37" s="336"/>
      <c r="I37" s="947"/>
      <c r="J37" s="336"/>
      <c r="K37" s="337"/>
      <c r="L37" s="338"/>
      <c r="M37" s="339"/>
      <c r="N37" s="339"/>
      <c r="O37" s="339"/>
      <c r="P37" s="340"/>
    </row>
    <row r="38" spans="1:16" s="30" customFormat="1" ht="40.799999999999997">
      <c r="A38" s="900">
        <f>IF(COUNTBLANK(D38)=1,"",COUNTA(D$13:$D38))</f>
        <v>25</v>
      </c>
      <c r="B38" s="1548" t="s">
        <v>659</v>
      </c>
      <c r="C38" s="573" t="s">
        <v>660</v>
      </c>
      <c r="D38" s="575" t="s">
        <v>2</v>
      </c>
      <c r="E38" s="939">
        <v>16</v>
      </c>
      <c r="F38" s="352"/>
      <c r="G38" s="336"/>
      <c r="H38" s="336"/>
      <c r="I38" s="947"/>
      <c r="J38" s="336"/>
      <c r="K38" s="337"/>
      <c r="L38" s="338"/>
      <c r="M38" s="339"/>
      <c r="N38" s="339"/>
      <c r="O38" s="339"/>
      <c r="P38" s="340"/>
    </row>
    <row r="39" spans="1:16" s="93" customFormat="1">
      <c r="A39" s="900">
        <f>IF(COUNTBLANK(D39)=1,"",COUNTA(D$13:$D39))</f>
        <v>26</v>
      </c>
      <c r="B39" s="575"/>
      <c r="C39" s="573" t="s">
        <v>661</v>
      </c>
      <c r="D39" s="575" t="s">
        <v>103</v>
      </c>
      <c r="E39" s="898">
        <v>2</v>
      </c>
      <c r="F39" s="352"/>
      <c r="G39" s="336"/>
      <c r="H39" s="336"/>
      <c r="I39" s="947"/>
      <c r="J39" s="336"/>
      <c r="K39" s="337"/>
      <c r="L39" s="338"/>
      <c r="M39" s="339"/>
      <c r="N39" s="339"/>
      <c r="O39" s="339"/>
      <c r="P39" s="340"/>
    </row>
    <row r="40" spans="1:16" s="93" customFormat="1" ht="30.6">
      <c r="A40" s="900">
        <f>IF(COUNTBLANK(D40)=1,"",COUNTA(D$13:$D40))</f>
        <v>27</v>
      </c>
      <c r="B40" s="575"/>
      <c r="C40" s="573" t="s">
        <v>2161</v>
      </c>
      <c r="D40" s="575" t="s">
        <v>222</v>
      </c>
      <c r="E40" s="898">
        <v>2</v>
      </c>
      <c r="F40" s="352"/>
      <c r="G40" s="336"/>
      <c r="H40" s="336"/>
      <c r="I40" s="947"/>
      <c r="J40" s="336"/>
      <c r="K40" s="337"/>
      <c r="L40" s="338"/>
      <c r="M40" s="339"/>
      <c r="N40" s="339"/>
      <c r="O40" s="339"/>
      <c r="P40" s="340"/>
    </row>
    <row r="41" spans="1:16" s="93" customFormat="1">
      <c r="A41" s="900">
        <f>IF(COUNTBLANK(D41)=1,"",COUNTA(D$13:$D41))</f>
        <v>28</v>
      </c>
      <c r="B41" s="575"/>
      <c r="C41" s="573" t="s">
        <v>634</v>
      </c>
      <c r="D41" s="575" t="s">
        <v>2</v>
      </c>
      <c r="E41" s="939">
        <v>123</v>
      </c>
      <c r="F41" s="1549"/>
      <c r="G41" s="336"/>
      <c r="H41" s="336"/>
      <c r="I41" s="947"/>
      <c r="J41" s="336"/>
      <c r="K41" s="337"/>
      <c r="L41" s="338"/>
      <c r="M41" s="339"/>
      <c r="N41" s="339"/>
      <c r="O41" s="339"/>
      <c r="P41" s="340"/>
    </row>
    <row r="42" spans="1:16" s="79" customFormat="1" ht="20.399999999999999">
      <c r="A42" s="900">
        <f>IF(COUNTBLANK(D42)=1,"",COUNTA(D$13:$D42))</f>
        <v>29</v>
      </c>
      <c r="B42" s="683"/>
      <c r="C42" s="573" t="s">
        <v>220</v>
      </c>
      <c r="D42" s="539" t="s">
        <v>1</v>
      </c>
      <c r="E42" s="583">
        <v>1</v>
      </c>
      <c r="F42" s="556"/>
      <c r="G42" s="336"/>
      <c r="H42" s="336"/>
      <c r="I42" s="947"/>
      <c r="J42" s="336"/>
      <c r="K42" s="337"/>
      <c r="L42" s="338"/>
      <c r="M42" s="339"/>
      <c r="N42" s="339"/>
      <c r="O42" s="339"/>
      <c r="P42" s="340"/>
    </row>
    <row r="43" spans="1:16" s="79" customFormat="1">
      <c r="A43" s="900">
        <f>IF(COUNTBLANK(D43)=1,"",COUNTA(D$13:$D43))</f>
        <v>30</v>
      </c>
      <c r="B43" s="683"/>
      <c r="C43" s="573" t="s">
        <v>221</v>
      </c>
      <c r="D43" s="539" t="s">
        <v>1</v>
      </c>
      <c r="E43" s="583">
        <v>1</v>
      </c>
      <c r="F43" s="556"/>
      <c r="G43" s="336"/>
      <c r="H43" s="336"/>
      <c r="I43" s="947"/>
      <c r="J43" s="336"/>
      <c r="K43" s="337"/>
      <c r="L43" s="338"/>
      <c r="M43" s="339"/>
      <c r="N43" s="339"/>
      <c r="O43" s="339"/>
      <c r="P43" s="340"/>
    </row>
    <row r="44" spans="1:16" s="79" customFormat="1">
      <c r="A44" s="929"/>
      <c r="B44" s="684"/>
      <c r="C44" s="923"/>
      <c r="D44" s="585"/>
      <c r="E44" s="867"/>
      <c r="F44" s="852"/>
      <c r="G44" s="853"/>
      <c r="H44" s="559"/>
      <c r="I44" s="917"/>
      <c r="J44" s="916"/>
      <c r="K44" s="918"/>
      <c r="L44" s="915"/>
      <c r="M44" s="860"/>
      <c r="N44" s="860"/>
      <c r="O44" s="860"/>
      <c r="P44" s="861"/>
    </row>
    <row r="45" spans="1:16" s="274" customFormat="1">
      <c r="A45" s="503"/>
      <c r="B45" s="504"/>
      <c r="C45" s="505" t="s">
        <v>29</v>
      </c>
      <c r="D45" s="506"/>
      <c r="E45" s="541"/>
      <c r="F45" s="507"/>
      <c r="G45" s="507"/>
      <c r="H45" s="507"/>
      <c r="I45" s="507"/>
      <c r="J45" s="507"/>
      <c r="K45" s="507"/>
      <c r="L45" s="508">
        <f>SUM($L$13:L44)</f>
        <v>0</v>
      </c>
      <c r="M45" s="508">
        <f>SUM($M$13:M44)</f>
        <v>0</v>
      </c>
      <c r="N45" s="508">
        <f>SUM($N$13:N44)</f>
        <v>0</v>
      </c>
      <c r="O45" s="508">
        <f>SUM($O$13:O44)</f>
        <v>0</v>
      </c>
      <c r="P45" s="509">
        <f>SUM($P$13:P44)</f>
        <v>0</v>
      </c>
    </row>
    <row r="48" spans="1:16">
      <c r="C48" s="323"/>
    </row>
    <row r="49" spans="2:7">
      <c r="C49" s="324"/>
    </row>
    <row r="50" spans="2:7">
      <c r="C50" s="323"/>
    </row>
    <row r="51" spans="2:7">
      <c r="C51" s="323"/>
    </row>
    <row r="52" spans="2:7" s="6" customFormat="1">
      <c r="B52" s="12"/>
      <c r="C52" s="325"/>
      <c r="E52" s="14"/>
      <c r="F52" s="14"/>
      <c r="G52" s="14"/>
    </row>
    <row r="53" spans="2:7" s="6" customFormat="1">
      <c r="B53" s="12"/>
      <c r="C53" s="323"/>
      <c r="E53" s="14"/>
      <c r="F53" s="14"/>
      <c r="G53" s="14"/>
    </row>
    <row r="54" spans="2:7" s="6" customFormat="1">
      <c r="B54" s="12"/>
      <c r="C54" s="323"/>
      <c r="E54" s="14"/>
      <c r="F54" s="14"/>
      <c r="G54" s="14"/>
    </row>
    <row r="55" spans="2:7" s="6" customFormat="1">
      <c r="B55" s="12"/>
      <c r="C55" s="324"/>
      <c r="E55" s="14"/>
      <c r="F55" s="14"/>
      <c r="G55" s="14"/>
    </row>
    <row r="56" spans="2:7">
      <c r="C56" s="28"/>
    </row>
    <row r="87" spans="4:7">
      <c r="D87" s="11"/>
      <c r="E87" s="11"/>
      <c r="F87" s="11"/>
      <c r="G87" s="11"/>
    </row>
    <row r="88" spans="4:7">
      <c r="D88" s="11"/>
      <c r="E88" s="11"/>
      <c r="F88" s="11"/>
      <c r="G88" s="11"/>
    </row>
    <row r="89" spans="4:7">
      <c r="D89" s="11"/>
      <c r="E89" s="11"/>
      <c r="F89" s="11"/>
      <c r="G89" s="11"/>
    </row>
    <row r="90" spans="4:7">
      <c r="D90" s="11"/>
      <c r="E90" s="11"/>
      <c r="F90" s="11"/>
      <c r="G90" s="11"/>
    </row>
  </sheetData>
  <autoFilter ref="A12:P45" xr:uid="{00000000-0009-0000-0000-000020000000}"/>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48DB-9902-4903-B6FD-0CAB836F73C5}">
  <dimension ref="A1:P89"/>
  <sheetViews>
    <sheetView zoomScaleNormal="100" zoomScaleSheetLayoutView="100" workbookViewId="0">
      <selection activeCell="F42" sqref="F42:P42"/>
    </sheetView>
  </sheetViews>
  <sheetFormatPr defaultColWidth="9.109375" defaultRowHeight="13.2"/>
  <cols>
    <col min="1" max="1" width="5" style="11" customWidth="1"/>
    <col min="2" max="2" width="6.21875" style="12" bestFit="1" customWidth="1"/>
    <col min="3" max="3" width="69.21875" style="11" customWidth="1"/>
    <col min="4" max="4" width="6.44140625" style="6"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44140625" style="11" customWidth="1"/>
    <col min="14" max="14" width="12" style="11" customWidth="1"/>
    <col min="15" max="15" width="12.109375" style="11" customWidth="1"/>
    <col min="16" max="16" width="11.5546875" style="11" customWidth="1"/>
    <col min="17" max="16384" width="9.109375" style="11"/>
  </cols>
  <sheetData>
    <row r="1" spans="1:16">
      <c r="B1" s="7"/>
      <c r="C1" s="8"/>
      <c r="D1" s="8"/>
      <c r="E1" s="8"/>
      <c r="F1" s="9" t="s">
        <v>35</v>
      </c>
      <c r="G1" s="10" t="s">
        <v>146</v>
      </c>
      <c r="H1" s="9"/>
      <c r="J1" s="8"/>
      <c r="K1" s="8"/>
      <c r="L1" s="8"/>
      <c r="M1" s="8"/>
      <c r="N1" s="8"/>
      <c r="O1" s="8"/>
      <c r="P1" s="8"/>
    </row>
    <row r="2" spans="1:16">
      <c r="B2" s="7"/>
      <c r="C2" s="8"/>
      <c r="D2" s="8"/>
      <c r="E2" s="8"/>
      <c r="F2" s="8" t="s">
        <v>636</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0" customFormat="1" ht="20.399999999999999">
      <c r="A14" s="900">
        <f>IF(COUNTBLANK(D14)=1,"",COUNTA(D$13:$D14))</f>
        <v>1</v>
      </c>
      <c r="B14" s="575" t="s">
        <v>3724</v>
      </c>
      <c r="C14" s="573" t="s">
        <v>2198</v>
      </c>
      <c r="D14" s="575" t="s">
        <v>2</v>
      </c>
      <c r="E14" s="939">
        <v>230</v>
      </c>
      <c r="F14" s="352"/>
      <c r="G14" s="336"/>
      <c r="H14" s="336"/>
      <c r="I14" s="947"/>
      <c r="J14" s="336"/>
      <c r="K14" s="337"/>
      <c r="L14" s="338"/>
      <c r="M14" s="339"/>
      <c r="N14" s="339"/>
      <c r="O14" s="339"/>
      <c r="P14" s="340"/>
    </row>
    <row r="15" spans="1:16" s="30" customFormat="1" ht="20.399999999999999">
      <c r="A15" s="900">
        <f>IF(COUNTBLANK(D15)=1,"",COUNTA(D$13:$D15))</f>
        <v>2</v>
      </c>
      <c r="B15" s="575" t="s">
        <v>3725</v>
      </c>
      <c r="C15" s="573" t="s">
        <v>2199</v>
      </c>
      <c r="D15" s="575" t="s">
        <v>2</v>
      </c>
      <c r="E15" s="939">
        <v>195</v>
      </c>
      <c r="F15" s="352"/>
      <c r="G15" s="336"/>
      <c r="H15" s="336"/>
      <c r="I15" s="947"/>
      <c r="J15" s="336"/>
      <c r="K15" s="337"/>
      <c r="L15" s="338"/>
      <c r="M15" s="339"/>
      <c r="N15" s="339"/>
      <c r="O15" s="339"/>
      <c r="P15" s="340"/>
    </row>
    <row r="16" spans="1:16" s="30" customFormat="1" ht="20.399999999999999">
      <c r="A16" s="900">
        <f>IF(COUNTBLANK(D16)=1,"",COUNTA(D$13:$D16))</f>
        <v>3</v>
      </c>
      <c r="B16" s="575" t="s">
        <v>3726</v>
      </c>
      <c r="C16" s="573" t="s">
        <v>2200</v>
      </c>
      <c r="D16" s="575" t="s">
        <v>2</v>
      </c>
      <c r="E16" s="939">
        <v>45</v>
      </c>
      <c r="F16" s="352"/>
      <c r="G16" s="336"/>
      <c r="H16" s="336"/>
      <c r="I16" s="947"/>
      <c r="J16" s="336"/>
      <c r="K16" s="337"/>
      <c r="L16" s="338"/>
      <c r="M16" s="339"/>
      <c r="N16" s="339"/>
      <c r="O16" s="339"/>
      <c r="P16" s="340"/>
    </row>
    <row r="17" spans="1:16" s="30" customFormat="1" ht="20.399999999999999">
      <c r="A17" s="900">
        <f>IF(COUNTBLANK(D17)=1,"",COUNTA(D$13:$D17))</f>
        <v>4</v>
      </c>
      <c r="B17" s="575" t="s">
        <v>3727</v>
      </c>
      <c r="C17" s="573" t="s">
        <v>2201</v>
      </c>
      <c r="D17" s="575" t="s">
        <v>2</v>
      </c>
      <c r="E17" s="939">
        <v>6</v>
      </c>
      <c r="F17" s="352"/>
      <c r="G17" s="336"/>
      <c r="H17" s="336"/>
      <c r="I17" s="947"/>
      <c r="J17" s="336"/>
      <c r="K17" s="337"/>
      <c r="L17" s="338"/>
      <c r="M17" s="339"/>
      <c r="N17" s="339"/>
      <c r="O17" s="339"/>
      <c r="P17" s="340"/>
    </row>
    <row r="18" spans="1:16" s="30" customFormat="1" ht="30.6">
      <c r="A18" s="900">
        <f>IF(COUNTBLANK(D18)=1,"",COUNTA(D$13:$D18))</f>
        <v>5</v>
      </c>
      <c r="B18" s="575" t="s">
        <v>3728</v>
      </c>
      <c r="C18" s="573" t="s">
        <v>3729</v>
      </c>
      <c r="D18" s="575" t="s">
        <v>2</v>
      </c>
      <c r="E18" s="939">
        <v>9</v>
      </c>
      <c r="F18" s="352"/>
      <c r="G18" s="336"/>
      <c r="H18" s="336"/>
      <c r="I18" s="947"/>
      <c r="J18" s="336"/>
      <c r="K18" s="337"/>
      <c r="L18" s="338"/>
      <c r="M18" s="339"/>
      <c r="N18" s="339"/>
      <c r="O18" s="339"/>
      <c r="P18" s="340"/>
    </row>
    <row r="19" spans="1:16" s="30" customFormat="1">
      <c r="A19" s="900">
        <f>IF(COUNTBLANK(D19)=1,"",COUNTA(D$13:$D19))</f>
        <v>6</v>
      </c>
      <c r="B19" s="575" t="s">
        <v>3730</v>
      </c>
      <c r="C19" s="573" t="s">
        <v>3701</v>
      </c>
      <c r="D19" s="575" t="s">
        <v>2</v>
      </c>
      <c r="E19" s="939">
        <v>9</v>
      </c>
      <c r="F19" s="352"/>
      <c r="G19" s="336"/>
      <c r="H19" s="336"/>
      <c r="I19" s="336"/>
      <c r="J19" s="336"/>
      <c r="K19" s="337"/>
      <c r="L19" s="338"/>
      <c r="M19" s="339"/>
      <c r="N19" s="339"/>
      <c r="O19" s="339"/>
      <c r="P19" s="340"/>
    </row>
    <row r="20" spans="1:16" s="30" customFormat="1">
      <c r="A20" s="900">
        <f>IF(COUNTBLANK(D20)=1,"",COUNTA(D$13:$D20))</f>
        <v>7</v>
      </c>
      <c r="B20" s="575" t="s">
        <v>3731</v>
      </c>
      <c r="C20" s="573" t="s">
        <v>2202</v>
      </c>
      <c r="D20" s="575" t="s">
        <v>103</v>
      </c>
      <c r="E20" s="898">
        <v>1</v>
      </c>
      <c r="F20" s="352"/>
      <c r="G20" s="336"/>
      <c r="H20" s="336"/>
      <c r="I20" s="947"/>
      <c r="J20" s="336"/>
      <c r="K20" s="337"/>
      <c r="L20" s="338"/>
      <c r="M20" s="339"/>
      <c r="N20" s="339"/>
      <c r="O20" s="339"/>
      <c r="P20" s="340"/>
    </row>
    <row r="21" spans="1:16" s="30" customFormat="1" ht="30.6">
      <c r="A21" s="900">
        <f>IF(COUNTBLANK(D21)=1,"",COUNTA(D$13:$D21))</f>
        <v>8</v>
      </c>
      <c r="B21" s="575" t="s">
        <v>3732</v>
      </c>
      <c r="C21" s="573" t="s">
        <v>662</v>
      </c>
      <c r="D21" s="575" t="s">
        <v>2</v>
      </c>
      <c r="E21" s="939">
        <v>170</v>
      </c>
      <c r="F21" s="352"/>
      <c r="G21" s="336"/>
      <c r="H21" s="336"/>
      <c r="I21" s="947"/>
      <c r="J21" s="336"/>
      <c r="K21" s="337"/>
      <c r="L21" s="338"/>
      <c r="M21" s="339"/>
      <c r="N21" s="339"/>
      <c r="O21" s="339"/>
      <c r="P21" s="340"/>
    </row>
    <row r="22" spans="1:16" s="30" customFormat="1" ht="30.6">
      <c r="A22" s="900">
        <f>IF(COUNTBLANK(D22)=1,"",COUNTA(D$13:$D22))</f>
        <v>9</v>
      </c>
      <c r="B22" s="575" t="s">
        <v>3733</v>
      </c>
      <c r="C22" s="573" t="s">
        <v>2203</v>
      </c>
      <c r="D22" s="575" t="s">
        <v>2</v>
      </c>
      <c r="E22" s="939">
        <v>61</v>
      </c>
      <c r="F22" s="352"/>
      <c r="G22" s="336"/>
      <c r="H22" s="336"/>
      <c r="I22" s="947"/>
      <c r="J22" s="336"/>
      <c r="K22" s="337"/>
      <c r="L22" s="338"/>
      <c r="M22" s="339"/>
      <c r="N22" s="339"/>
      <c r="O22" s="339"/>
      <c r="P22" s="340"/>
    </row>
    <row r="23" spans="1:16" s="30" customFormat="1" ht="20.399999999999999">
      <c r="A23" s="900">
        <f>IF(COUNTBLANK(D23)=1,"",COUNTA(D$13:$D23))</f>
        <v>10</v>
      </c>
      <c r="B23" s="575" t="s">
        <v>3734</v>
      </c>
      <c r="C23" s="573" t="s">
        <v>2223</v>
      </c>
      <c r="D23" s="575" t="s">
        <v>2</v>
      </c>
      <c r="E23" s="939">
        <v>5</v>
      </c>
      <c r="F23" s="352"/>
      <c r="G23" s="336"/>
      <c r="H23" s="336"/>
      <c r="I23" s="947"/>
      <c r="J23" s="336"/>
      <c r="K23" s="337"/>
      <c r="L23" s="338"/>
      <c r="M23" s="339"/>
      <c r="N23" s="339"/>
      <c r="O23" s="339"/>
      <c r="P23" s="340"/>
    </row>
    <row r="24" spans="1:16" s="30" customFormat="1" ht="30.6">
      <c r="A24" s="900">
        <f>IF(COUNTBLANK(D24)=1,"",COUNTA(D$13:$D24))</f>
        <v>11</v>
      </c>
      <c r="B24" s="575" t="s">
        <v>3735</v>
      </c>
      <c r="C24" s="573" t="s">
        <v>2204</v>
      </c>
      <c r="D24" s="575" t="s">
        <v>2</v>
      </c>
      <c r="E24" s="939">
        <v>190</v>
      </c>
      <c r="F24" s="352"/>
      <c r="G24" s="336"/>
      <c r="H24" s="336"/>
      <c r="I24" s="947"/>
      <c r="J24" s="336"/>
      <c r="K24" s="337"/>
      <c r="L24" s="338"/>
      <c r="M24" s="339"/>
      <c r="N24" s="339"/>
      <c r="O24" s="339"/>
      <c r="P24" s="340"/>
    </row>
    <row r="25" spans="1:16" s="30" customFormat="1" ht="30.6">
      <c r="A25" s="900">
        <f>IF(COUNTBLANK(D25)=1,"",COUNTA(D$13:$D25))</f>
        <v>12</v>
      </c>
      <c r="B25" s="575" t="s">
        <v>3736</v>
      </c>
      <c r="C25" s="573" t="s">
        <v>663</v>
      </c>
      <c r="D25" s="575" t="s">
        <v>2</v>
      </c>
      <c r="E25" s="939">
        <v>41</v>
      </c>
      <c r="F25" s="352"/>
      <c r="G25" s="336"/>
      <c r="H25" s="336"/>
      <c r="I25" s="947"/>
      <c r="J25" s="336"/>
      <c r="K25" s="337"/>
      <c r="L25" s="338"/>
      <c r="M25" s="339"/>
      <c r="N25" s="339"/>
      <c r="O25" s="339"/>
      <c r="P25" s="340"/>
    </row>
    <row r="26" spans="1:16" s="30" customFormat="1" ht="30.6">
      <c r="A26" s="900">
        <f>IF(COUNTBLANK(D26)=1,"",COUNTA(D$13:$D26))</f>
        <v>13</v>
      </c>
      <c r="B26" s="575" t="s">
        <v>3737</v>
      </c>
      <c r="C26" s="573" t="s">
        <v>2205</v>
      </c>
      <c r="D26" s="575" t="s">
        <v>2</v>
      </c>
      <c r="E26" s="939">
        <v>2</v>
      </c>
      <c r="F26" s="352"/>
      <c r="G26" s="336"/>
      <c r="H26" s="336"/>
      <c r="I26" s="947"/>
      <c r="J26" s="336"/>
      <c r="K26" s="337"/>
      <c r="L26" s="338"/>
      <c r="M26" s="339"/>
      <c r="N26" s="339"/>
      <c r="O26" s="339"/>
      <c r="P26" s="340"/>
    </row>
    <row r="27" spans="1:16" s="30" customFormat="1" ht="40.799999999999997">
      <c r="A27" s="900">
        <f>IF(COUNTBLANK(D27)=1,"",COUNTA(D$13:$D27))</f>
        <v>14</v>
      </c>
      <c r="B27" s="575" t="s">
        <v>3738</v>
      </c>
      <c r="C27" s="573" t="s">
        <v>664</v>
      </c>
      <c r="D27" s="575" t="s">
        <v>22</v>
      </c>
      <c r="E27" s="898">
        <v>3</v>
      </c>
      <c r="F27" s="352"/>
      <c r="G27" s="336"/>
      <c r="H27" s="336"/>
      <c r="I27" s="947"/>
      <c r="J27" s="336"/>
      <c r="K27" s="337"/>
      <c r="L27" s="338"/>
      <c r="M27" s="339"/>
      <c r="N27" s="339"/>
      <c r="O27" s="339"/>
      <c r="P27" s="340"/>
    </row>
    <row r="28" spans="1:16" s="30" customFormat="1">
      <c r="A28" s="900">
        <f>IF(COUNTBLANK(D28)=1,"",COUNTA(D$13:$D28))</f>
        <v>15</v>
      </c>
      <c r="B28" s="575" t="s">
        <v>3739</v>
      </c>
      <c r="C28" s="573" t="s">
        <v>665</v>
      </c>
      <c r="D28" s="575" t="s">
        <v>22</v>
      </c>
      <c r="E28" s="898">
        <v>29</v>
      </c>
      <c r="F28" s="352"/>
      <c r="G28" s="336"/>
      <c r="H28" s="336"/>
      <c r="I28" s="947"/>
      <c r="J28" s="336"/>
      <c r="K28" s="337"/>
      <c r="L28" s="338"/>
      <c r="M28" s="339"/>
      <c r="N28" s="339"/>
      <c r="O28" s="339"/>
      <c r="P28" s="340"/>
    </row>
    <row r="29" spans="1:16" s="30" customFormat="1">
      <c r="A29" s="900">
        <f>IF(COUNTBLANK(D29)=1,"",COUNTA(D$13:$D29))</f>
        <v>16</v>
      </c>
      <c r="B29" s="575" t="s">
        <v>3740</v>
      </c>
      <c r="C29" s="573" t="s">
        <v>661</v>
      </c>
      <c r="D29" s="575" t="s">
        <v>103</v>
      </c>
      <c r="E29" s="898">
        <v>1</v>
      </c>
      <c r="F29" s="352"/>
      <c r="G29" s="336"/>
      <c r="H29" s="336"/>
      <c r="I29" s="947"/>
      <c r="J29" s="336"/>
      <c r="K29" s="337"/>
      <c r="L29" s="338"/>
      <c r="M29" s="339"/>
      <c r="N29" s="339"/>
      <c r="O29" s="339"/>
      <c r="P29" s="340"/>
    </row>
    <row r="30" spans="1:16" s="30" customFormat="1">
      <c r="A30" s="900">
        <f>IF(COUNTBLANK(D30)=1,"",COUNTA(D$13:$D30))</f>
        <v>17</v>
      </c>
      <c r="B30" s="575" t="s">
        <v>3741</v>
      </c>
      <c r="C30" s="573" t="s">
        <v>3743</v>
      </c>
      <c r="D30" s="575" t="s">
        <v>103</v>
      </c>
      <c r="E30" s="898">
        <v>8</v>
      </c>
      <c r="F30" s="352"/>
      <c r="G30" s="336"/>
      <c r="H30" s="336"/>
      <c r="I30" s="947"/>
      <c r="J30" s="336"/>
      <c r="K30" s="337"/>
      <c r="L30" s="338"/>
      <c r="M30" s="339"/>
      <c r="N30" s="339"/>
      <c r="O30" s="339"/>
      <c r="P30" s="340"/>
    </row>
    <row r="31" spans="1:16" s="30" customFormat="1">
      <c r="A31" s="900">
        <f>IF(COUNTBLANK(D31)=1,"",COUNTA(D$13:$D31))</f>
        <v>18</v>
      </c>
      <c r="B31" s="575" t="s">
        <v>3742</v>
      </c>
      <c r="C31" s="573" t="s">
        <v>666</v>
      </c>
      <c r="D31" s="575" t="s">
        <v>103</v>
      </c>
      <c r="E31" s="898">
        <v>3</v>
      </c>
      <c r="F31" s="352"/>
      <c r="G31" s="336"/>
      <c r="H31" s="336"/>
      <c r="I31" s="947"/>
      <c r="J31" s="336"/>
      <c r="K31" s="337"/>
      <c r="L31" s="338"/>
      <c r="M31" s="339"/>
      <c r="N31" s="339"/>
      <c r="O31" s="339"/>
      <c r="P31" s="340"/>
    </row>
    <row r="32" spans="1:16" s="30" customFormat="1" ht="20.399999999999999">
      <c r="A32" s="900">
        <f>IF(COUNTBLANK(D32)=1,"",COUNTA(D$13:$D32))</f>
        <v>19</v>
      </c>
      <c r="B32" s="575" t="s">
        <v>3744</v>
      </c>
      <c r="C32" s="573" t="s">
        <v>667</v>
      </c>
      <c r="D32" s="575" t="s">
        <v>103</v>
      </c>
      <c r="E32" s="898">
        <v>4</v>
      </c>
      <c r="F32" s="352"/>
      <c r="G32" s="336"/>
      <c r="H32" s="336"/>
      <c r="I32" s="947"/>
      <c r="J32" s="336"/>
      <c r="K32" s="337"/>
      <c r="L32" s="338"/>
      <c r="M32" s="339"/>
      <c r="N32" s="339"/>
      <c r="O32" s="339"/>
      <c r="P32" s="340"/>
    </row>
    <row r="33" spans="1:16" s="30" customFormat="1" ht="20.399999999999999">
      <c r="A33" s="900">
        <f>IF(COUNTBLANK(D33)=1,"",COUNTA(D$13:$D33))</f>
        <v>20</v>
      </c>
      <c r="B33" s="575" t="s">
        <v>3745</v>
      </c>
      <c r="C33" s="573" t="s">
        <v>3746</v>
      </c>
      <c r="D33" s="575" t="s">
        <v>103</v>
      </c>
      <c r="E33" s="898">
        <v>19</v>
      </c>
      <c r="F33" s="352"/>
      <c r="G33" s="336"/>
      <c r="H33" s="336"/>
      <c r="I33" s="947"/>
      <c r="J33" s="336"/>
      <c r="K33" s="337"/>
      <c r="L33" s="338"/>
      <c r="M33" s="339"/>
      <c r="N33" s="339"/>
      <c r="O33" s="339"/>
      <c r="P33" s="340"/>
    </row>
    <row r="34" spans="1:16" s="30" customFormat="1" ht="30.6">
      <c r="A34" s="900">
        <f>IF(COUNTBLANK(D34)=1,"",COUNTA(D$13:$D34))</f>
        <v>21</v>
      </c>
      <c r="B34" s="575" t="s">
        <v>3747</v>
      </c>
      <c r="C34" s="573" t="s">
        <v>2161</v>
      </c>
      <c r="D34" s="575" t="s">
        <v>222</v>
      </c>
      <c r="E34" s="898">
        <v>4</v>
      </c>
      <c r="F34" s="352"/>
      <c r="G34" s="336"/>
      <c r="H34" s="336"/>
      <c r="I34" s="947"/>
      <c r="J34" s="336"/>
      <c r="K34" s="337"/>
      <c r="L34" s="338"/>
      <c r="M34" s="339"/>
      <c r="N34" s="339"/>
      <c r="O34" s="339"/>
      <c r="P34" s="340"/>
    </row>
    <row r="35" spans="1:16" s="30" customFormat="1" ht="30.6">
      <c r="A35" s="900">
        <f>IF(COUNTBLANK(D35)=1,"",COUNTA(D$13:$D35))</f>
        <v>22</v>
      </c>
      <c r="B35" s="575" t="s">
        <v>3748</v>
      </c>
      <c r="C35" s="573" t="s">
        <v>633</v>
      </c>
      <c r="D35" s="575" t="s">
        <v>222</v>
      </c>
      <c r="E35" s="898">
        <v>5</v>
      </c>
      <c r="F35" s="352"/>
      <c r="G35" s="336"/>
      <c r="H35" s="336"/>
      <c r="I35" s="947"/>
      <c r="J35" s="336"/>
      <c r="K35" s="337"/>
      <c r="L35" s="338"/>
      <c r="M35" s="339"/>
      <c r="N35" s="339"/>
      <c r="O35" s="339"/>
      <c r="P35" s="340"/>
    </row>
    <row r="36" spans="1:16" s="30" customFormat="1" ht="30.6">
      <c r="A36" s="900">
        <f>IF(COUNTBLANK(D36)=1,"",COUNTA(D$13:$D36))</f>
        <v>23</v>
      </c>
      <c r="B36" s="575" t="s">
        <v>3749</v>
      </c>
      <c r="C36" s="573" t="s">
        <v>668</v>
      </c>
      <c r="D36" s="575" t="s">
        <v>222</v>
      </c>
      <c r="E36" s="898">
        <v>1</v>
      </c>
      <c r="F36" s="352"/>
      <c r="G36" s="336"/>
      <c r="H36" s="336"/>
      <c r="I36" s="947"/>
      <c r="J36" s="336"/>
      <c r="K36" s="337"/>
      <c r="L36" s="338"/>
      <c r="M36" s="339"/>
      <c r="N36" s="339"/>
      <c r="O36" s="339"/>
      <c r="P36" s="340"/>
    </row>
    <row r="37" spans="1:16" s="30" customFormat="1" ht="30.6">
      <c r="A37" s="900">
        <f>IF(COUNTBLANK(D37)=1,"",COUNTA(D$13:$D37))</f>
        <v>24</v>
      </c>
      <c r="B37" s="575" t="s">
        <v>3750</v>
      </c>
      <c r="C37" s="573" t="s">
        <v>669</v>
      </c>
      <c r="D37" s="575" t="s">
        <v>222</v>
      </c>
      <c r="E37" s="898">
        <v>1</v>
      </c>
      <c r="F37" s="352"/>
      <c r="G37" s="336"/>
      <c r="H37" s="336"/>
      <c r="I37" s="947"/>
      <c r="J37" s="336"/>
      <c r="K37" s="337"/>
      <c r="L37" s="338"/>
      <c r="M37" s="339"/>
      <c r="N37" s="339"/>
      <c r="O37" s="339"/>
      <c r="P37" s="340"/>
    </row>
    <row r="38" spans="1:16" s="30" customFormat="1">
      <c r="A38" s="900">
        <f>IF(COUNTBLANK(D38)=1,"",COUNTA(D$13:$D38))</f>
        <v>25</v>
      </c>
      <c r="B38" s="575" t="s">
        <v>3751</v>
      </c>
      <c r="C38" s="573" t="s">
        <v>2196</v>
      </c>
      <c r="D38" s="575" t="s">
        <v>103</v>
      </c>
      <c r="E38" s="898">
        <v>12</v>
      </c>
      <c r="F38" s="352"/>
      <c r="G38" s="336"/>
      <c r="H38" s="336"/>
      <c r="I38" s="947"/>
      <c r="J38" s="336"/>
      <c r="K38" s="337"/>
      <c r="L38" s="338"/>
      <c r="M38" s="339"/>
      <c r="N38" s="339"/>
      <c r="O38" s="339"/>
      <c r="P38" s="340"/>
    </row>
    <row r="39" spans="1:16" s="30" customFormat="1" ht="30.6">
      <c r="A39" s="900">
        <f>IF(COUNTBLANK(D39)=1,"",COUNTA(D$13:$D39))</f>
        <v>26</v>
      </c>
      <c r="B39" s="575" t="s">
        <v>3752</v>
      </c>
      <c r="C39" s="573" t="s">
        <v>2197</v>
      </c>
      <c r="D39" s="575" t="s">
        <v>103</v>
      </c>
      <c r="E39" s="898">
        <v>1</v>
      </c>
      <c r="F39" s="352"/>
      <c r="G39" s="336"/>
      <c r="H39" s="336"/>
      <c r="I39" s="947"/>
      <c r="J39" s="336"/>
      <c r="K39" s="337"/>
      <c r="L39" s="338"/>
      <c r="M39" s="339"/>
      <c r="N39" s="339"/>
      <c r="O39" s="339"/>
      <c r="P39" s="340"/>
    </row>
    <row r="40" spans="1:16" s="30" customFormat="1">
      <c r="A40" s="900">
        <f>IF(COUNTBLANK(D40)=1,"",COUNTA(D$13:$D40))</f>
        <v>27</v>
      </c>
      <c r="B40" s="575" t="s">
        <v>3753</v>
      </c>
      <c r="C40" s="573" t="s">
        <v>634</v>
      </c>
      <c r="D40" s="575" t="s">
        <v>2</v>
      </c>
      <c r="E40" s="939">
        <v>476</v>
      </c>
      <c r="F40" s="352"/>
      <c r="G40" s="336"/>
      <c r="H40" s="336"/>
      <c r="I40" s="947"/>
      <c r="J40" s="336"/>
      <c r="K40" s="337"/>
      <c r="L40" s="338"/>
      <c r="M40" s="339"/>
      <c r="N40" s="339"/>
      <c r="O40" s="339"/>
      <c r="P40" s="340"/>
    </row>
    <row r="41" spans="1:16" s="79" customFormat="1" ht="20.399999999999999">
      <c r="A41" s="900">
        <f>IF(COUNTBLANK(D41)=1,"",COUNTA(D$13:$D41))</f>
        <v>28</v>
      </c>
      <c r="B41" s="683"/>
      <c r="C41" s="573" t="s">
        <v>220</v>
      </c>
      <c r="D41" s="539" t="s">
        <v>1</v>
      </c>
      <c r="E41" s="583">
        <v>1</v>
      </c>
      <c r="F41" s="556"/>
      <c r="G41" s="336"/>
      <c r="H41" s="336"/>
      <c r="I41" s="947"/>
      <c r="J41" s="336"/>
      <c r="K41" s="337"/>
      <c r="L41" s="338"/>
      <c r="M41" s="339"/>
      <c r="N41" s="339"/>
      <c r="O41" s="339"/>
      <c r="P41" s="340"/>
    </row>
    <row r="42" spans="1:16" s="79" customFormat="1">
      <c r="A42" s="900">
        <f>IF(COUNTBLANK(D42)=1,"",COUNTA(D$13:$D42))</f>
        <v>29</v>
      </c>
      <c r="B42" s="683"/>
      <c r="C42" s="573" t="s">
        <v>221</v>
      </c>
      <c r="D42" s="539" t="s">
        <v>1</v>
      </c>
      <c r="E42" s="583">
        <v>1</v>
      </c>
      <c r="F42" s="556"/>
      <c r="G42" s="336"/>
      <c r="H42" s="336"/>
      <c r="I42" s="947"/>
      <c r="J42" s="336"/>
      <c r="K42" s="337"/>
      <c r="L42" s="338"/>
      <c r="M42" s="339"/>
      <c r="N42" s="339"/>
      <c r="O42" s="339"/>
      <c r="P42" s="340"/>
    </row>
    <row r="43" spans="1:16" s="79" customFormat="1">
      <c r="A43" s="929"/>
      <c r="B43" s="684"/>
      <c r="C43" s="923"/>
      <c r="D43" s="585"/>
      <c r="E43" s="867"/>
      <c r="F43" s="852"/>
      <c r="G43" s="853"/>
      <c r="H43" s="916"/>
      <c r="I43" s="917"/>
      <c r="J43" s="916"/>
      <c r="K43" s="918"/>
      <c r="L43" s="915"/>
      <c r="M43" s="860"/>
      <c r="N43" s="860"/>
      <c r="O43" s="860"/>
      <c r="P43" s="861"/>
    </row>
    <row r="44" spans="1:16" s="274" customFormat="1">
      <c r="A44" s="503"/>
      <c r="B44" s="504"/>
      <c r="C44" s="505" t="s">
        <v>29</v>
      </c>
      <c r="D44" s="506"/>
      <c r="E44" s="541"/>
      <c r="F44" s="507"/>
      <c r="G44" s="507"/>
      <c r="H44" s="507"/>
      <c r="I44" s="507"/>
      <c r="J44" s="507"/>
      <c r="K44" s="507"/>
      <c r="L44" s="508">
        <f>SUM($L$13:L43)</f>
        <v>0</v>
      </c>
      <c r="M44" s="508">
        <f>SUM($M$13:M43)</f>
        <v>0</v>
      </c>
      <c r="N44" s="508">
        <f>SUM($N$13:N43)</f>
        <v>0</v>
      </c>
      <c r="O44" s="508">
        <f>SUM($O$13:O43)</f>
        <v>0</v>
      </c>
      <c r="P44" s="509">
        <f>SUM($P$13:P43)</f>
        <v>0</v>
      </c>
    </row>
    <row r="47" spans="1:16">
      <c r="C47" s="323"/>
    </row>
    <row r="48" spans="1:16">
      <c r="C48" s="324"/>
    </row>
    <row r="49" spans="2:7">
      <c r="C49" s="323"/>
    </row>
    <row r="50" spans="2:7">
      <c r="C50" s="323"/>
    </row>
    <row r="51" spans="2:7">
      <c r="C51" s="325"/>
    </row>
    <row r="52" spans="2:7">
      <c r="C52" s="323"/>
    </row>
    <row r="53" spans="2:7">
      <c r="C53" s="323"/>
    </row>
    <row r="54" spans="2:7" s="6" customFormat="1">
      <c r="B54" s="12"/>
      <c r="C54" s="324"/>
      <c r="E54" s="14"/>
      <c r="F54" s="14"/>
      <c r="G54" s="14"/>
    </row>
    <row r="55" spans="2:7">
      <c r="C55" s="28"/>
    </row>
    <row r="86" spans="4:7">
      <c r="D86" s="11"/>
      <c r="E86" s="11"/>
      <c r="F86" s="11"/>
      <c r="G86" s="11"/>
    </row>
    <row r="87" spans="4:7">
      <c r="D87" s="11"/>
      <c r="E87" s="11"/>
      <c r="F87" s="11"/>
      <c r="G87" s="11"/>
    </row>
    <row r="88" spans="4:7">
      <c r="D88" s="11"/>
      <c r="E88" s="11"/>
      <c r="F88" s="11"/>
      <c r="G88" s="11"/>
    </row>
    <row r="89" spans="4:7">
      <c r="D89" s="11"/>
      <c r="E89" s="11"/>
      <c r="F89" s="11"/>
      <c r="G89" s="11"/>
    </row>
  </sheetData>
  <autoFilter ref="A12:P44" xr:uid="{00000000-0009-0000-0000-000021000000}"/>
  <mergeCells count="1">
    <mergeCell ref="F10:K10"/>
  </mergeCells>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C613B-D8B0-4B69-92F5-D7BB87CD72AC}">
  <dimension ref="A1:P83"/>
  <sheetViews>
    <sheetView zoomScaleNormal="100" zoomScaleSheetLayoutView="100" workbookViewId="0">
      <selection activeCell="K17" sqref="K17"/>
    </sheetView>
  </sheetViews>
  <sheetFormatPr defaultColWidth="9.109375" defaultRowHeight="13.2"/>
  <cols>
    <col min="1" max="1" width="5" style="11" customWidth="1"/>
    <col min="2" max="2" width="6.21875" style="12" bestFit="1" customWidth="1"/>
    <col min="3" max="3" width="67.21875" style="11" customWidth="1"/>
    <col min="4" max="4" width="6.44140625" style="6"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44140625" style="11" customWidth="1"/>
    <col min="14" max="14" width="12" style="11" customWidth="1"/>
    <col min="15" max="15" width="12.109375" style="11" customWidth="1"/>
    <col min="16" max="16" width="11.5546875" style="11" customWidth="1"/>
    <col min="17" max="16384" width="9.109375" style="11"/>
  </cols>
  <sheetData>
    <row r="1" spans="1:16">
      <c r="B1" s="7"/>
      <c r="C1" s="8"/>
      <c r="D1" s="8"/>
      <c r="E1" s="8"/>
      <c r="F1" s="9" t="s">
        <v>35</v>
      </c>
      <c r="G1" s="10" t="s">
        <v>147</v>
      </c>
      <c r="H1" s="9"/>
      <c r="J1" s="8"/>
      <c r="K1" s="8"/>
      <c r="L1" s="8"/>
      <c r="M1" s="8"/>
      <c r="N1" s="8"/>
      <c r="O1" s="8"/>
      <c r="P1" s="8"/>
    </row>
    <row r="2" spans="1:16">
      <c r="B2" s="7"/>
      <c r="C2" s="8"/>
      <c r="D2" s="8"/>
      <c r="E2" s="8"/>
      <c r="F2" s="8" t="s">
        <v>2206</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0" customFormat="1" ht="20.399999999999999">
      <c r="A14" s="900">
        <f>IF(COUNTBLANK(D14)=1,"",COUNTA(D$13:$D14))</f>
        <v>1</v>
      </c>
      <c r="B14" s="575"/>
      <c r="C14" s="573" t="s">
        <v>2207</v>
      </c>
      <c r="D14" s="575" t="s">
        <v>2</v>
      </c>
      <c r="E14" s="939">
        <v>10</v>
      </c>
      <c r="F14" s="680"/>
      <c r="G14" s="674"/>
      <c r="H14" s="675"/>
      <c r="I14" s="697"/>
      <c r="J14" s="675"/>
      <c r="K14" s="692"/>
      <c r="L14" s="846"/>
      <c r="M14" s="843"/>
      <c r="N14" s="843"/>
      <c r="O14" s="843"/>
      <c r="P14" s="692"/>
    </row>
    <row r="15" spans="1:16" s="30" customFormat="1" ht="20.399999999999999">
      <c r="A15" s="900">
        <f>IF(COUNTBLANK(D15)=1,"",COUNTA(D$13:$D15))</f>
        <v>2</v>
      </c>
      <c r="B15" s="575"/>
      <c r="C15" s="573" t="s">
        <v>2208</v>
      </c>
      <c r="D15" s="575" t="s">
        <v>2</v>
      </c>
      <c r="E15" s="939">
        <v>45</v>
      </c>
      <c r="F15" s="680"/>
      <c r="G15" s="674"/>
      <c r="H15" s="675"/>
      <c r="I15" s="697"/>
      <c r="J15" s="675"/>
      <c r="K15" s="692"/>
      <c r="L15" s="846"/>
      <c r="M15" s="843"/>
      <c r="N15" s="843"/>
      <c r="O15" s="843"/>
      <c r="P15" s="692"/>
    </row>
    <row r="16" spans="1:16" s="30" customFormat="1" ht="20.399999999999999">
      <c r="A16" s="900">
        <f>IF(COUNTBLANK(D16)=1,"",COUNTA(D$13:$D16))</f>
        <v>3</v>
      </c>
      <c r="B16" s="575"/>
      <c r="C16" s="573" t="s">
        <v>2209</v>
      </c>
      <c r="D16" s="575" t="s">
        <v>2</v>
      </c>
      <c r="E16" s="939">
        <v>30</v>
      </c>
      <c r="F16" s="680"/>
      <c r="G16" s="674"/>
      <c r="H16" s="675"/>
      <c r="I16" s="697"/>
      <c r="J16" s="675"/>
      <c r="K16" s="692"/>
      <c r="L16" s="846"/>
      <c r="M16" s="843"/>
      <c r="N16" s="843"/>
      <c r="O16" s="843"/>
      <c r="P16" s="692"/>
    </row>
    <row r="17" spans="1:16" s="30" customFormat="1" ht="20.399999999999999">
      <c r="A17" s="900">
        <f>IF(COUNTBLANK(D17)=1,"",COUNTA(D$13:$D17))</f>
        <v>4</v>
      </c>
      <c r="B17" s="575"/>
      <c r="C17" s="573" t="s">
        <v>2210</v>
      </c>
      <c r="D17" s="575" t="s">
        <v>2</v>
      </c>
      <c r="E17" s="939">
        <v>25</v>
      </c>
      <c r="F17" s="680"/>
      <c r="G17" s="674"/>
      <c r="H17" s="675"/>
      <c r="I17" s="697"/>
      <c r="J17" s="675"/>
      <c r="K17" s="692"/>
      <c r="L17" s="846"/>
      <c r="M17" s="843"/>
      <c r="N17" s="843"/>
      <c r="O17" s="843"/>
      <c r="P17" s="692"/>
    </row>
    <row r="18" spans="1:16" s="30" customFormat="1" ht="20.399999999999999">
      <c r="A18" s="900">
        <f>IF(COUNTBLANK(D18)=1,"",COUNTA(D$13:$D18))</f>
        <v>5</v>
      </c>
      <c r="B18" s="575"/>
      <c r="C18" s="573" t="s">
        <v>2211</v>
      </c>
      <c r="D18" s="575" t="s">
        <v>2</v>
      </c>
      <c r="E18" s="939">
        <v>30</v>
      </c>
      <c r="F18" s="680"/>
      <c r="G18" s="674"/>
      <c r="H18" s="675"/>
      <c r="I18" s="697"/>
      <c r="J18" s="675"/>
      <c r="K18" s="692"/>
      <c r="L18" s="846"/>
      <c r="M18" s="843"/>
      <c r="N18" s="843"/>
      <c r="O18" s="843"/>
      <c r="P18" s="692"/>
    </row>
    <row r="19" spans="1:16" s="30" customFormat="1" ht="20.399999999999999">
      <c r="A19" s="900">
        <f>IF(COUNTBLANK(D19)=1,"",COUNTA(D$13:$D19))</f>
        <v>6</v>
      </c>
      <c r="B19" s="575"/>
      <c r="C19" s="573" t="s">
        <v>2212</v>
      </c>
      <c r="D19" s="575" t="s">
        <v>2</v>
      </c>
      <c r="E19" s="939">
        <v>15</v>
      </c>
      <c r="F19" s="680"/>
      <c r="G19" s="674"/>
      <c r="H19" s="675"/>
      <c r="I19" s="697"/>
      <c r="J19" s="675"/>
      <c r="K19" s="692"/>
      <c r="L19" s="846"/>
      <c r="M19" s="843"/>
      <c r="N19" s="843"/>
      <c r="O19" s="843"/>
      <c r="P19" s="692"/>
    </row>
    <row r="20" spans="1:16" s="30" customFormat="1" ht="20.399999999999999">
      <c r="A20" s="900">
        <f>IF(COUNTBLANK(D20)=1,"",COUNTA(D$13:$D20))</f>
        <v>7</v>
      </c>
      <c r="B20" s="575"/>
      <c r="C20" s="573" t="s">
        <v>2198</v>
      </c>
      <c r="D20" s="575" t="s">
        <v>2</v>
      </c>
      <c r="E20" s="939">
        <v>30</v>
      </c>
      <c r="F20" s="680"/>
      <c r="G20" s="674"/>
      <c r="H20" s="675"/>
      <c r="I20" s="697"/>
      <c r="J20" s="675"/>
      <c r="K20" s="692"/>
      <c r="L20" s="846"/>
      <c r="M20" s="843"/>
      <c r="N20" s="843"/>
      <c r="O20" s="843"/>
      <c r="P20" s="692"/>
    </row>
    <row r="21" spans="1:16" s="30" customFormat="1">
      <c r="A21" s="900">
        <f>IF(COUNTBLANK(D21)=1,"",COUNTA(D$13:$D21))</f>
        <v>8</v>
      </c>
      <c r="B21" s="575"/>
      <c r="C21" s="573" t="s">
        <v>2202</v>
      </c>
      <c r="D21" s="575" t="s">
        <v>103</v>
      </c>
      <c r="E21" s="898">
        <v>1</v>
      </c>
      <c r="F21" s="352"/>
      <c r="G21" s="674"/>
      <c r="H21" s="336"/>
      <c r="I21" s="336"/>
      <c r="J21" s="336"/>
      <c r="K21" s="337"/>
      <c r="L21" s="338"/>
      <c r="M21" s="339"/>
      <c r="N21" s="339"/>
      <c r="O21" s="339"/>
      <c r="P21" s="340"/>
    </row>
    <row r="22" spans="1:16" s="30" customFormat="1" ht="30.6">
      <c r="A22" s="900">
        <f>IF(COUNTBLANK(D22)=1,"",COUNTA(D$13:$D22))</f>
        <v>9</v>
      </c>
      <c r="B22" s="575"/>
      <c r="C22" s="573" t="s">
        <v>2213</v>
      </c>
      <c r="D22" s="575" t="s">
        <v>2</v>
      </c>
      <c r="E22" s="939">
        <v>22</v>
      </c>
      <c r="F22" s="352"/>
      <c r="G22" s="674"/>
      <c r="H22" s="336"/>
      <c r="I22" s="336"/>
      <c r="J22" s="336"/>
      <c r="K22" s="337"/>
      <c r="L22" s="338"/>
      <c r="M22" s="339"/>
      <c r="N22" s="339"/>
      <c r="O22" s="339"/>
      <c r="P22" s="340"/>
    </row>
    <row r="23" spans="1:16" s="30" customFormat="1" ht="30.6">
      <c r="A23" s="900">
        <f>IF(COUNTBLANK(D23)=1,"",COUNTA(D$13:$D23))</f>
        <v>10</v>
      </c>
      <c r="B23" s="575"/>
      <c r="C23" s="573" t="s">
        <v>2214</v>
      </c>
      <c r="D23" s="575" t="s">
        <v>2</v>
      </c>
      <c r="E23" s="939">
        <v>20</v>
      </c>
      <c r="F23" s="352"/>
      <c r="G23" s="674"/>
      <c r="H23" s="336"/>
      <c r="I23" s="336"/>
      <c r="J23" s="336"/>
      <c r="K23" s="337"/>
      <c r="L23" s="338"/>
      <c r="M23" s="339"/>
      <c r="N23" s="339"/>
      <c r="O23" s="339"/>
      <c r="P23" s="340"/>
    </row>
    <row r="24" spans="1:16" s="30" customFormat="1" ht="30.6">
      <c r="A24" s="900">
        <f>IF(COUNTBLANK(D24)=1,"",COUNTA(D$13:$D24))</f>
        <v>11</v>
      </c>
      <c r="B24" s="575"/>
      <c r="C24" s="573" t="s">
        <v>2215</v>
      </c>
      <c r="D24" s="575" t="s">
        <v>2</v>
      </c>
      <c r="E24" s="939">
        <v>15</v>
      </c>
      <c r="F24" s="352"/>
      <c r="G24" s="674"/>
      <c r="H24" s="336"/>
      <c r="I24" s="336"/>
      <c r="J24" s="336"/>
      <c r="K24" s="337"/>
      <c r="L24" s="338"/>
      <c r="M24" s="339"/>
      <c r="N24" s="339"/>
      <c r="O24" s="339"/>
      <c r="P24" s="340"/>
    </row>
    <row r="25" spans="1:16" s="30" customFormat="1" ht="30.6">
      <c r="A25" s="900">
        <f>IF(COUNTBLANK(D25)=1,"",COUNTA(D$13:$D25))</f>
        <v>12</v>
      </c>
      <c r="B25" s="575"/>
      <c r="C25" s="573" t="s">
        <v>2216</v>
      </c>
      <c r="D25" s="575" t="s">
        <v>2</v>
      </c>
      <c r="E25" s="939">
        <v>10</v>
      </c>
      <c r="F25" s="352"/>
      <c r="G25" s="674"/>
      <c r="H25" s="336"/>
      <c r="I25" s="336"/>
      <c r="J25" s="336"/>
      <c r="K25" s="337"/>
      <c r="L25" s="338"/>
      <c r="M25" s="339"/>
      <c r="N25" s="339"/>
      <c r="O25" s="339"/>
      <c r="P25" s="340"/>
    </row>
    <row r="26" spans="1:16" s="30" customFormat="1" ht="30.6">
      <c r="A26" s="900">
        <f>IF(COUNTBLANK(D26)=1,"",COUNTA(D$13:$D26))</f>
        <v>13</v>
      </c>
      <c r="B26" s="575"/>
      <c r="C26" s="573" t="s">
        <v>2217</v>
      </c>
      <c r="D26" s="575" t="s">
        <v>2</v>
      </c>
      <c r="E26" s="939">
        <v>23</v>
      </c>
      <c r="F26" s="352"/>
      <c r="G26" s="674"/>
      <c r="H26" s="336"/>
      <c r="I26" s="336"/>
      <c r="J26" s="336"/>
      <c r="K26" s="337"/>
      <c r="L26" s="338"/>
      <c r="M26" s="339"/>
      <c r="N26" s="339"/>
      <c r="O26" s="339"/>
      <c r="P26" s="340"/>
    </row>
    <row r="27" spans="1:16" s="30" customFormat="1" ht="30.6">
      <c r="A27" s="900">
        <f>IF(COUNTBLANK(D27)=1,"",COUNTA(D$13:$D27))</f>
        <v>14</v>
      </c>
      <c r="B27" s="575"/>
      <c r="C27" s="573" t="s">
        <v>2218</v>
      </c>
      <c r="D27" s="575" t="s">
        <v>2</v>
      </c>
      <c r="E27" s="939">
        <v>12</v>
      </c>
      <c r="F27" s="352"/>
      <c r="G27" s="674"/>
      <c r="H27" s="336"/>
      <c r="I27" s="336"/>
      <c r="J27" s="336"/>
      <c r="K27" s="337"/>
      <c r="L27" s="338"/>
      <c r="M27" s="339"/>
      <c r="N27" s="339"/>
      <c r="O27" s="339"/>
      <c r="P27" s="340"/>
    </row>
    <row r="28" spans="1:16" s="30" customFormat="1" ht="30.6">
      <c r="A28" s="900">
        <f>IF(COUNTBLANK(D28)=1,"",COUNTA(D$13:$D28))</f>
        <v>15</v>
      </c>
      <c r="B28" s="575"/>
      <c r="C28" s="573" t="s">
        <v>2219</v>
      </c>
      <c r="D28" s="575" t="s">
        <v>2</v>
      </c>
      <c r="E28" s="939">
        <v>27</v>
      </c>
      <c r="F28" s="352"/>
      <c r="G28" s="674"/>
      <c r="H28" s="336"/>
      <c r="I28" s="336"/>
      <c r="J28" s="336"/>
      <c r="K28" s="337"/>
      <c r="L28" s="338"/>
      <c r="M28" s="339"/>
      <c r="N28" s="339"/>
      <c r="O28" s="339"/>
      <c r="P28" s="340"/>
    </row>
    <row r="29" spans="1:16" s="30" customFormat="1" ht="30.6">
      <c r="A29" s="900">
        <f>IF(COUNTBLANK(D29)=1,"",COUNTA(D$13:$D29))</f>
        <v>16</v>
      </c>
      <c r="B29" s="575"/>
      <c r="C29" s="573" t="s">
        <v>2220</v>
      </c>
      <c r="D29" s="575" t="s">
        <v>2</v>
      </c>
      <c r="E29" s="939">
        <v>16</v>
      </c>
      <c r="F29" s="352"/>
      <c r="G29" s="674"/>
      <c r="H29" s="336"/>
      <c r="I29" s="336"/>
      <c r="J29" s="336"/>
      <c r="K29" s="337"/>
      <c r="L29" s="338"/>
      <c r="M29" s="339"/>
      <c r="N29" s="339"/>
      <c r="O29" s="339"/>
      <c r="P29" s="340"/>
    </row>
    <row r="30" spans="1:16" s="30" customFormat="1" ht="30.6">
      <c r="A30" s="900">
        <f>IF(COUNTBLANK(D30)=1,"",COUNTA(D$13:$D30))</f>
        <v>17</v>
      </c>
      <c r="B30" s="575"/>
      <c r="C30" s="573" t="s">
        <v>2221</v>
      </c>
      <c r="D30" s="575" t="s">
        <v>2</v>
      </c>
      <c r="E30" s="939">
        <v>17</v>
      </c>
      <c r="F30" s="352"/>
      <c r="G30" s="674"/>
      <c r="H30" s="336"/>
      <c r="I30" s="336"/>
      <c r="J30" s="336"/>
      <c r="K30" s="337"/>
      <c r="L30" s="338"/>
      <c r="M30" s="339"/>
      <c r="N30" s="339"/>
      <c r="O30" s="339"/>
      <c r="P30" s="340"/>
    </row>
    <row r="31" spans="1:16" s="30" customFormat="1" ht="30.6">
      <c r="A31" s="900">
        <f>IF(COUNTBLANK(D31)=1,"",COUNTA(D$13:$D31))</f>
        <v>18</v>
      </c>
      <c r="B31" s="575"/>
      <c r="C31" s="573" t="s">
        <v>2222</v>
      </c>
      <c r="D31" s="575" t="s">
        <v>2</v>
      </c>
      <c r="E31" s="939">
        <v>30</v>
      </c>
      <c r="F31" s="352"/>
      <c r="G31" s="674"/>
      <c r="H31" s="336"/>
      <c r="I31" s="336"/>
      <c r="J31" s="336"/>
      <c r="K31" s="337"/>
      <c r="L31" s="338"/>
      <c r="M31" s="339"/>
      <c r="N31" s="339"/>
      <c r="O31" s="339"/>
      <c r="P31" s="340"/>
    </row>
    <row r="32" spans="1:16" s="30" customFormat="1">
      <c r="A32" s="900"/>
      <c r="B32" s="575"/>
      <c r="C32" s="573"/>
      <c r="D32" s="575"/>
      <c r="E32" s="939"/>
      <c r="F32" s="671"/>
      <c r="G32" s="674"/>
      <c r="H32" s="895"/>
      <c r="I32" s="895"/>
      <c r="J32" s="895"/>
      <c r="K32" s="690"/>
      <c r="L32" s="897"/>
      <c r="M32" s="895"/>
      <c r="N32" s="895"/>
      <c r="O32" s="895"/>
      <c r="P32" s="690"/>
    </row>
    <row r="33" spans="1:16" s="42" customFormat="1" ht="20.399999999999999">
      <c r="A33" s="900">
        <f>IF(COUNTBLANK(D33)=1,"",COUNTA(D$13:$D33))</f>
        <v>19</v>
      </c>
      <c r="B33" s="575"/>
      <c r="C33" s="573" t="s">
        <v>587</v>
      </c>
      <c r="D33" s="575" t="s">
        <v>103</v>
      </c>
      <c r="E33" s="898">
        <v>1</v>
      </c>
      <c r="F33" s="352"/>
      <c r="G33" s="674"/>
      <c r="H33" s="336"/>
      <c r="I33" s="947"/>
      <c r="J33" s="336"/>
      <c r="K33" s="337"/>
      <c r="L33" s="338"/>
      <c r="M33" s="339"/>
      <c r="N33" s="339"/>
      <c r="O33" s="339"/>
      <c r="P33" s="340"/>
    </row>
    <row r="34" spans="1:16" s="42" customFormat="1">
      <c r="A34" s="900">
        <f>IF(COUNTBLANK(D34)=1,"",COUNTA(D$13:$D34))</f>
        <v>20</v>
      </c>
      <c r="B34" s="575"/>
      <c r="C34" s="573" t="s">
        <v>2230</v>
      </c>
      <c r="D34" s="575" t="s">
        <v>2</v>
      </c>
      <c r="E34" s="939">
        <v>185</v>
      </c>
      <c r="F34" s="352"/>
      <c r="G34" s="674"/>
      <c r="H34" s="336"/>
      <c r="I34" s="947"/>
      <c r="J34" s="336"/>
      <c r="K34" s="337"/>
      <c r="L34" s="338"/>
      <c r="M34" s="339"/>
      <c r="N34" s="339"/>
      <c r="O34" s="339"/>
      <c r="P34" s="340"/>
    </row>
    <row r="35" spans="1:16" s="79" customFormat="1" ht="20.399999999999999">
      <c r="A35" s="900">
        <f>IF(COUNTBLANK(D35)=1,"",COUNTA(D$13:$D35))</f>
        <v>21</v>
      </c>
      <c r="B35" s="683"/>
      <c r="C35" s="573" t="s">
        <v>220</v>
      </c>
      <c r="D35" s="539" t="s">
        <v>1</v>
      </c>
      <c r="E35" s="583">
        <v>1</v>
      </c>
      <c r="F35" s="556"/>
      <c r="G35" s="674"/>
      <c r="H35" s="336"/>
      <c r="I35" s="947"/>
      <c r="J35" s="336"/>
      <c r="K35" s="337"/>
      <c r="L35" s="338"/>
      <c r="M35" s="339"/>
      <c r="N35" s="339"/>
      <c r="O35" s="339"/>
      <c r="P35" s="340"/>
    </row>
    <row r="36" spans="1:16" s="79" customFormat="1">
      <c r="A36" s="900">
        <f>IF(COUNTBLANK(D36)=1,"",COUNTA(D$13:$D36))</f>
        <v>22</v>
      </c>
      <c r="B36" s="683"/>
      <c r="C36" s="573" t="s">
        <v>221</v>
      </c>
      <c r="D36" s="539" t="s">
        <v>1</v>
      </c>
      <c r="E36" s="583">
        <v>1</v>
      </c>
      <c r="F36" s="556"/>
      <c r="G36" s="674"/>
      <c r="H36" s="336"/>
      <c r="I36" s="947"/>
      <c r="J36" s="336"/>
      <c r="K36" s="337"/>
      <c r="L36" s="338"/>
      <c r="M36" s="339"/>
      <c r="N36" s="339"/>
      <c r="O36" s="339"/>
      <c r="P36" s="340"/>
    </row>
    <row r="37" spans="1:16" s="79" customFormat="1">
      <c r="A37" s="929"/>
      <c r="B37" s="684"/>
      <c r="C37" s="923"/>
      <c r="D37" s="585"/>
      <c r="E37" s="867"/>
      <c r="F37" s="852"/>
      <c r="G37" s="853"/>
      <c r="H37" s="916"/>
      <c r="I37" s="917"/>
      <c r="J37" s="916"/>
      <c r="K37" s="918"/>
      <c r="L37" s="915"/>
      <c r="M37" s="860"/>
      <c r="N37" s="860"/>
      <c r="O37" s="860"/>
      <c r="P37" s="861"/>
    </row>
    <row r="38" spans="1:16" s="274" customFormat="1">
      <c r="A38" s="503"/>
      <c r="B38" s="504"/>
      <c r="C38" s="505" t="s">
        <v>29</v>
      </c>
      <c r="D38" s="506"/>
      <c r="E38" s="541"/>
      <c r="F38" s="507"/>
      <c r="G38" s="507"/>
      <c r="H38" s="507"/>
      <c r="I38" s="507"/>
      <c r="J38" s="507"/>
      <c r="K38" s="507"/>
      <c r="L38" s="508">
        <f>SUM($L$13:L37)</f>
        <v>0</v>
      </c>
      <c r="M38" s="508">
        <f>SUM($M$13:M37)</f>
        <v>0</v>
      </c>
      <c r="N38" s="508">
        <f>SUM($N$13:N37)</f>
        <v>0</v>
      </c>
      <c r="O38" s="508">
        <f>SUM($O$13:O37)</f>
        <v>0</v>
      </c>
      <c r="P38" s="509">
        <f>SUM($P$13:P37)</f>
        <v>0</v>
      </c>
    </row>
    <row r="41" spans="1:16">
      <c r="C41" s="323"/>
    </row>
    <row r="42" spans="1:16">
      <c r="C42" s="324"/>
    </row>
    <row r="43" spans="1:16">
      <c r="C43" s="323"/>
    </row>
    <row r="44" spans="1:16" s="6" customFormat="1">
      <c r="B44" s="12"/>
      <c r="C44" s="323"/>
      <c r="E44" s="14"/>
      <c r="F44" s="14"/>
      <c r="G44" s="14"/>
    </row>
    <row r="45" spans="1:16" s="6" customFormat="1">
      <c r="B45" s="12"/>
      <c r="C45" s="325"/>
      <c r="E45" s="14"/>
      <c r="F45" s="14"/>
      <c r="G45" s="14"/>
    </row>
    <row r="46" spans="1:16" s="6" customFormat="1">
      <c r="B46" s="12"/>
      <c r="C46" s="323"/>
      <c r="E46" s="14"/>
      <c r="F46" s="14"/>
      <c r="G46" s="14"/>
    </row>
    <row r="47" spans="1:16" s="6" customFormat="1">
      <c r="B47" s="12"/>
      <c r="C47" s="323"/>
      <c r="E47" s="14"/>
      <c r="F47" s="14"/>
      <c r="G47" s="14"/>
    </row>
    <row r="48" spans="1:16" s="6" customFormat="1">
      <c r="B48" s="12"/>
      <c r="C48" s="324"/>
      <c r="E48" s="14"/>
      <c r="F48" s="14"/>
      <c r="G48" s="14"/>
    </row>
    <row r="49" spans="3:3">
      <c r="C49" s="28"/>
    </row>
    <row r="80" spans="4:7">
      <c r="D80" s="11"/>
      <c r="E80" s="11"/>
      <c r="F80" s="11"/>
      <c r="G80" s="11"/>
    </row>
    <row r="81" spans="4:7">
      <c r="D81" s="11"/>
      <c r="E81" s="11"/>
      <c r="F81" s="11"/>
      <c r="G81" s="11"/>
    </row>
    <row r="82" spans="4:7">
      <c r="D82" s="11"/>
      <c r="E82" s="11"/>
      <c r="F82" s="11"/>
      <c r="G82" s="11"/>
    </row>
    <row r="83" spans="4:7">
      <c r="D83" s="11"/>
      <c r="E83" s="11"/>
      <c r="F83" s="11"/>
      <c r="G83" s="11"/>
    </row>
  </sheetData>
  <autoFilter ref="A12:P38" xr:uid="{00000000-0009-0000-0000-000022000000}"/>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B16E7-52F9-49A8-8E99-F0E85C47DFA0}">
  <dimension ref="A1:P83"/>
  <sheetViews>
    <sheetView zoomScaleNormal="100" zoomScaleSheetLayoutView="100" workbookViewId="0">
      <selection activeCell="I18" sqref="I18"/>
    </sheetView>
  </sheetViews>
  <sheetFormatPr defaultColWidth="9.109375" defaultRowHeight="13.2"/>
  <cols>
    <col min="1" max="1" width="5" style="11" customWidth="1"/>
    <col min="2" max="2" width="7.5546875" style="12" bestFit="1" customWidth="1"/>
    <col min="3" max="3" width="66.44140625" style="11" customWidth="1"/>
    <col min="4" max="4" width="6.44140625" style="6" customWidth="1"/>
    <col min="5" max="5" width="9.44140625" style="14" customWidth="1"/>
    <col min="6" max="7" width="9.44140625" style="1550" customWidth="1"/>
    <col min="8" max="8" width="10.88671875" style="6" customWidth="1"/>
    <col min="9" max="9" width="11.88671875" style="6" customWidth="1"/>
    <col min="10" max="10" width="9.5546875" style="6" customWidth="1"/>
    <col min="11" max="12" width="10.109375" style="6" customWidth="1"/>
    <col min="13" max="13" width="10.44140625" style="6" customWidth="1"/>
    <col min="14" max="14" width="12" style="6" customWidth="1"/>
    <col min="15" max="15" width="12.109375" style="6" customWidth="1"/>
    <col min="16" max="16" width="11.5546875" style="6" customWidth="1"/>
    <col min="17" max="16384" width="9.109375" style="11"/>
  </cols>
  <sheetData>
    <row r="1" spans="1:16">
      <c r="B1" s="7"/>
      <c r="C1" s="8"/>
      <c r="D1" s="8"/>
      <c r="E1" s="8"/>
      <c r="F1" s="8" t="s">
        <v>35</v>
      </c>
      <c r="G1" s="10" t="s">
        <v>148</v>
      </c>
      <c r="H1" s="8"/>
      <c r="J1" s="8"/>
      <c r="K1" s="8"/>
      <c r="L1" s="8"/>
      <c r="M1" s="8"/>
      <c r="N1" s="8"/>
      <c r="O1" s="8"/>
      <c r="P1" s="8"/>
    </row>
    <row r="2" spans="1:16">
      <c r="B2" s="7"/>
      <c r="C2" s="8"/>
      <c r="D2" s="8"/>
      <c r="E2" s="8"/>
      <c r="F2" s="8" t="s">
        <v>149</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8" t="s">
        <v>0</v>
      </c>
      <c r="O6" s="16"/>
      <c r="P6" s="1551" t="s">
        <v>6</v>
      </c>
    </row>
    <row r="8" spans="1:16">
      <c r="M8" s="8"/>
      <c r="P8" s="18" t="s">
        <v>124</v>
      </c>
    </row>
    <row r="10" spans="1:16" s="12" customFormat="1" ht="14.4">
      <c r="A10" s="19"/>
      <c r="B10" s="19"/>
      <c r="C10" s="20"/>
      <c r="D10" s="19"/>
      <c r="E10" s="21"/>
      <c r="F10" s="1959" t="s">
        <v>15</v>
      </c>
      <c r="G10" s="1962"/>
      <c r="H10" s="1962"/>
      <c r="I10" s="1962"/>
      <c r="J10" s="1962"/>
      <c r="K10" s="1963"/>
      <c r="L10" s="1552"/>
      <c r="M10" s="23"/>
      <c r="N10" s="23"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93" customFormat="1" ht="20.399999999999999">
      <c r="A14" s="900">
        <f>IF(COUNTBLANK(D14)=1,"",COUNTA(D$13:$D14))</f>
        <v>1</v>
      </c>
      <c r="B14" s="575" t="s">
        <v>3767</v>
      </c>
      <c r="C14" s="573" t="s">
        <v>637</v>
      </c>
      <c r="D14" s="575" t="s">
        <v>2</v>
      </c>
      <c r="E14" s="939">
        <v>436</v>
      </c>
      <c r="F14" s="1553"/>
      <c r="G14" s="1554"/>
      <c r="H14" s="1554"/>
      <c r="I14" s="1554"/>
      <c r="J14" s="1554"/>
      <c r="K14" s="954"/>
      <c r="L14" s="338"/>
      <c r="M14" s="1555"/>
      <c r="N14" s="1555"/>
      <c r="O14" s="1555"/>
      <c r="P14" s="1556"/>
    </row>
    <row r="15" spans="1:16" s="93" customFormat="1" ht="20.399999999999999">
      <c r="A15" s="900">
        <f>IF(COUNTBLANK(D15)=1,"",COUNTA(D$13:$D15))</f>
        <v>2</v>
      </c>
      <c r="B15" s="575" t="s">
        <v>3768</v>
      </c>
      <c r="C15" s="573" t="s">
        <v>638</v>
      </c>
      <c r="D15" s="575" t="s">
        <v>2</v>
      </c>
      <c r="E15" s="939">
        <v>400</v>
      </c>
      <c r="F15" s="1553"/>
      <c r="G15" s="1554"/>
      <c r="H15" s="1554"/>
      <c r="I15" s="1554"/>
      <c r="J15" s="1554"/>
      <c r="K15" s="954"/>
      <c r="L15" s="338"/>
      <c r="M15" s="1555"/>
      <c r="N15" s="1555"/>
      <c r="O15" s="1555"/>
      <c r="P15" s="1556"/>
    </row>
    <row r="16" spans="1:16" s="93" customFormat="1" ht="20.399999999999999">
      <c r="A16" s="900">
        <f>IF(COUNTBLANK(D16)=1,"",COUNTA(D$13:$D16))</f>
        <v>3</v>
      </c>
      <c r="B16" s="575" t="s">
        <v>3769</v>
      </c>
      <c r="C16" s="573" t="s">
        <v>2224</v>
      </c>
      <c r="D16" s="575" t="s">
        <v>2</v>
      </c>
      <c r="E16" s="939">
        <v>171</v>
      </c>
      <c r="F16" s="1553"/>
      <c r="G16" s="1554"/>
      <c r="H16" s="1554"/>
      <c r="I16" s="1554"/>
      <c r="J16" s="1554"/>
      <c r="K16" s="954"/>
      <c r="L16" s="338"/>
      <c r="M16" s="1555"/>
      <c r="N16" s="1555"/>
      <c r="O16" s="1555"/>
      <c r="P16" s="1556"/>
    </row>
    <row r="17" spans="1:16" s="93" customFormat="1" ht="20.399999999999999">
      <c r="A17" s="900">
        <f>IF(COUNTBLANK(D17)=1,"",COUNTA(D$13:$D17))</f>
        <v>4</v>
      </c>
      <c r="B17" s="575" t="s">
        <v>3770</v>
      </c>
      <c r="C17" s="573" t="s">
        <v>639</v>
      </c>
      <c r="D17" s="575" t="s">
        <v>2</v>
      </c>
      <c r="E17" s="939">
        <v>133</v>
      </c>
      <c r="F17" s="1553"/>
      <c r="G17" s="1554"/>
      <c r="H17" s="1554"/>
      <c r="I17" s="1554"/>
      <c r="J17" s="1554"/>
      <c r="K17" s="954"/>
      <c r="L17" s="338"/>
      <c r="M17" s="1555"/>
      <c r="N17" s="1555"/>
      <c r="O17" s="1555"/>
      <c r="P17" s="1556"/>
    </row>
    <row r="18" spans="1:16" s="93" customFormat="1" ht="20.399999999999999">
      <c r="A18" s="900">
        <f>IF(COUNTBLANK(D18)=1,"",COUNTA(D$13:$D18))</f>
        <v>5</v>
      </c>
      <c r="B18" s="575" t="s">
        <v>3771</v>
      </c>
      <c r="C18" s="573" t="s">
        <v>2225</v>
      </c>
      <c r="D18" s="575" t="s">
        <v>2</v>
      </c>
      <c r="E18" s="939">
        <v>4</v>
      </c>
      <c r="F18" s="1553"/>
      <c r="G18" s="1554"/>
      <c r="H18" s="1554"/>
      <c r="I18" s="1554"/>
      <c r="J18" s="1554"/>
      <c r="K18" s="954"/>
      <c r="L18" s="338"/>
      <c r="M18" s="1555"/>
      <c r="N18" s="1555"/>
      <c r="O18" s="1555"/>
      <c r="P18" s="1556"/>
    </row>
    <row r="19" spans="1:16" s="93" customFormat="1">
      <c r="A19" s="900">
        <f>IF(COUNTBLANK(D19)=1,"",COUNTA(D$13:$D19))</f>
        <v>6</v>
      </c>
      <c r="B19" s="575" t="s">
        <v>3772</v>
      </c>
      <c r="C19" s="573" t="s">
        <v>640</v>
      </c>
      <c r="D19" s="575" t="s">
        <v>103</v>
      </c>
      <c r="E19" s="948">
        <v>1</v>
      </c>
      <c r="F19" s="1553"/>
      <c r="G19" s="1554"/>
      <c r="H19" s="1554"/>
      <c r="I19" s="1554"/>
      <c r="J19" s="1554"/>
      <c r="K19" s="954"/>
      <c r="L19" s="338"/>
      <c r="M19" s="1555"/>
      <c r="N19" s="1555"/>
      <c r="O19" s="1555"/>
      <c r="P19" s="1556"/>
    </row>
    <row r="20" spans="1:16" s="93" customFormat="1">
      <c r="A20" s="900">
        <f>IF(COUNTBLANK(D20)=1,"",COUNTA(D$13:$D20))</f>
        <v>7</v>
      </c>
      <c r="B20" s="575" t="s">
        <v>3773</v>
      </c>
      <c r="C20" s="573" t="s">
        <v>641</v>
      </c>
      <c r="D20" s="575" t="s">
        <v>2</v>
      </c>
      <c r="E20" s="939">
        <v>395</v>
      </c>
      <c r="F20" s="1553"/>
      <c r="G20" s="1554"/>
      <c r="H20" s="1554"/>
      <c r="I20" s="1554"/>
      <c r="J20" s="1554"/>
      <c r="K20" s="954"/>
      <c r="L20" s="338"/>
      <c r="M20" s="1555"/>
      <c r="N20" s="1555"/>
      <c r="O20" s="1555"/>
      <c r="P20" s="1556"/>
    </row>
    <row r="21" spans="1:16" s="93" customFormat="1">
      <c r="A21" s="900">
        <f>IF(COUNTBLANK(D21)=1,"",COUNTA(D$13:$D21))</f>
        <v>8</v>
      </c>
      <c r="B21" s="575" t="s">
        <v>3774</v>
      </c>
      <c r="C21" s="573" t="s">
        <v>642</v>
      </c>
      <c r="D21" s="575" t="s">
        <v>2</v>
      </c>
      <c r="E21" s="939">
        <v>400</v>
      </c>
      <c r="F21" s="1553"/>
      <c r="G21" s="1554"/>
      <c r="H21" s="1554"/>
      <c r="I21" s="1554"/>
      <c r="J21" s="1554"/>
      <c r="K21" s="954"/>
      <c r="L21" s="338"/>
      <c r="M21" s="1555"/>
      <c r="N21" s="1555"/>
      <c r="O21" s="1555"/>
      <c r="P21" s="1556"/>
    </row>
    <row r="22" spans="1:16" s="93" customFormat="1">
      <c r="A22" s="900">
        <f>IF(COUNTBLANK(D22)=1,"",COUNTA(D$13:$D22))</f>
        <v>9</v>
      </c>
      <c r="B22" s="575" t="s">
        <v>3775</v>
      </c>
      <c r="C22" s="573" t="s">
        <v>643</v>
      </c>
      <c r="D22" s="575" t="s">
        <v>2</v>
      </c>
      <c r="E22" s="939">
        <v>171</v>
      </c>
      <c r="F22" s="1553"/>
      <c r="G22" s="1554"/>
      <c r="H22" s="1554"/>
      <c r="I22" s="1554"/>
      <c r="J22" s="1554"/>
      <c r="K22" s="954"/>
      <c r="L22" s="338"/>
      <c r="M22" s="1555"/>
      <c r="N22" s="1555"/>
      <c r="O22" s="1555"/>
      <c r="P22" s="1556"/>
    </row>
    <row r="23" spans="1:16" s="93" customFormat="1">
      <c r="A23" s="900">
        <f>IF(COUNTBLANK(D23)=1,"",COUNTA(D$13:$D23))</f>
        <v>10</v>
      </c>
      <c r="B23" s="575" t="s">
        <v>3776</v>
      </c>
      <c r="C23" s="573" t="s">
        <v>644</v>
      </c>
      <c r="D23" s="575" t="s">
        <v>2</v>
      </c>
      <c r="E23" s="939">
        <v>120</v>
      </c>
      <c r="F23" s="1553"/>
      <c r="G23" s="1554"/>
      <c r="H23" s="1554"/>
      <c r="I23" s="1554"/>
      <c r="J23" s="1554"/>
      <c r="K23" s="954"/>
      <c r="L23" s="338"/>
      <c r="M23" s="1555"/>
      <c r="N23" s="1555"/>
      <c r="O23" s="1555"/>
      <c r="P23" s="1556"/>
    </row>
    <row r="24" spans="1:16" s="93" customFormat="1">
      <c r="A24" s="900">
        <f>IF(COUNTBLANK(D24)=1,"",COUNTA(D$13:$D24))</f>
        <v>11</v>
      </c>
      <c r="B24" s="575" t="s">
        <v>3777</v>
      </c>
      <c r="C24" s="573" t="s">
        <v>2226</v>
      </c>
      <c r="D24" s="575" t="s">
        <v>2</v>
      </c>
      <c r="E24" s="939">
        <v>4</v>
      </c>
      <c r="F24" s="1553"/>
      <c r="G24" s="1554"/>
      <c r="H24" s="1554"/>
      <c r="I24" s="1554"/>
      <c r="J24" s="1554"/>
      <c r="K24" s="954"/>
      <c r="L24" s="338"/>
      <c r="M24" s="1555"/>
      <c r="N24" s="1555"/>
      <c r="O24" s="1555"/>
      <c r="P24" s="1556"/>
    </row>
    <row r="25" spans="1:16" s="93" customFormat="1">
      <c r="A25" s="900">
        <f>IF(COUNTBLANK(D25)=1,"",COUNTA(D$13:$D25))</f>
        <v>12</v>
      </c>
      <c r="B25" s="575" t="s">
        <v>3778</v>
      </c>
      <c r="C25" s="573" t="s">
        <v>2227</v>
      </c>
      <c r="D25" s="575" t="s">
        <v>2</v>
      </c>
      <c r="E25" s="939">
        <v>14</v>
      </c>
      <c r="F25" s="1553"/>
      <c r="G25" s="1554"/>
      <c r="H25" s="1554"/>
      <c r="I25" s="1554"/>
      <c r="J25" s="1554"/>
      <c r="K25" s="954"/>
      <c r="L25" s="338"/>
      <c r="M25" s="1555"/>
      <c r="N25" s="1555"/>
      <c r="O25" s="1555"/>
      <c r="P25" s="1556"/>
    </row>
    <row r="26" spans="1:16" s="93" customFormat="1" ht="20.399999999999999">
      <c r="A26" s="900">
        <f>IF(COUNTBLANK(D26)=1,"",COUNTA(D$13:$D26))</f>
        <v>13</v>
      </c>
      <c r="B26" s="575" t="s">
        <v>3779</v>
      </c>
      <c r="C26" s="573" t="s">
        <v>2228</v>
      </c>
      <c r="D26" s="575" t="s">
        <v>222</v>
      </c>
      <c r="E26" s="948">
        <v>9</v>
      </c>
      <c r="F26" s="1553"/>
      <c r="G26" s="1554"/>
      <c r="H26" s="1554"/>
      <c r="I26" s="1554"/>
      <c r="J26" s="1554"/>
      <c r="K26" s="954"/>
      <c r="L26" s="338"/>
      <c r="M26" s="1555"/>
      <c r="N26" s="1555"/>
      <c r="O26" s="1555"/>
      <c r="P26" s="1556"/>
    </row>
    <row r="27" spans="1:16" s="93" customFormat="1" ht="20.399999999999999">
      <c r="A27" s="900">
        <f>IF(COUNTBLANK(D27)=1,"",COUNTA(D$13:$D27))</f>
        <v>14</v>
      </c>
      <c r="B27" s="575" t="s">
        <v>3780</v>
      </c>
      <c r="C27" s="573" t="s">
        <v>4492</v>
      </c>
      <c r="D27" s="575" t="s">
        <v>222</v>
      </c>
      <c r="E27" s="948">
        <v>205</v>
      </c>
      <c r="F27" s="1553"/>
      <c r="G27" s="1554"/>
      <c r="H27" s="1554"/>
      <c r="I27" s="1554"/>
      <c r="J27" s="1554"/>
      <c r="K27" s="954"/>
      <c r="L27" s="338"/>
      <c r="M27" s="1555"/>
      <c r="N27" s="1555"/>
      <c r="O27" s="1555"/>
      <c r="P27" s="1556"/>
    </row>
    <row r="28" spans="1:16" s="93" customFormat="1" ht="20.399999999999999">
      <c r="A28" s="900">
        <f>IF(COUNTBLANK(D28)=1,"",COUNTA(D$13:$D28))</f>
        <v>15</v>
      </c>
      <c r="B28" s="1557" t="s">
        <v>3781</v>
      </c>
      <c r="C28" s="573" t="s">
        <v>645</v>
      </c>
      <c r="D28" s="575" t="s">
        <v>222</v>
      </c>
      <c r="E28" s="948">
        <v>2</v>
      </c>
      <c r="F28" s="1553"/>
      <c r="G28" s="1554"/>
      <c r="H28" s="1554"/>
      <c r="I28" s="1554"/>
      <c r="J28" s="1554"/>
      <c r="K28" s="954"/>
      <c r="L28" s="338"/>
      <c r="M28" s="1555"/>
      <c r="N28" s="1555"/>
      <c r="O28" s="1555"/>
      <c r="P28" s="1556"/>
    </row>
    <row r="29" spans="1:16" s="93" customFormat="1" ht="20.399999999999999">
      <c r="A29" s="900">
        <f>IF(COUNTBLANK(D29)=1,"",COUNTA(D$13:$D29))</f>
        <v>16</v>
      </c>
      <c r="B29" s="575" t="s">
        <v>3782</v>
      </c>
      <c r="C29" s="573" t="s">
        <v>646</v>
      </c>
      <c r="D29" s="575" t="s">
        <v>222</v>
      </c>
      <c r="E29" s="948">
        <v>87</v>
      </c>
      <c r="F29" s="1553"/>
      <c r="G29" s="1554"/>
      <c r="H29" s="1554"/>
      <c r="I29" s="1554"/>
      <c r="J29" s="1554"/>
      <c r="K29" s="954"/>
      <c r="L29" s="338"/>
      <c r="M29" s="1555"/>
      <c r="N29" s="1555"/>
      <c r="O29" s="1555"/>
      <c r="P29" s="1556"/>
    </row>
    <row r="30" spans="1:16" s="93" customFormat="1">
      <c r="A30" s="900">
        <f>IF(COUNTBLANK(D30)=1,"",COUNTA(D$13:$D30))</f>
        <v>17</v>
      </c>
      <c r="B30" s="575"/>
      <c r="C30" s="573" t="s">
        <v>647</v>
      </c>
      <c r="D30" s="575" t="s">
        <v>22</v>
      </c>
      <c r="E30" s="948">
        <v>0</v>
      </c>
      <c r="F30" s="1558"/>
      <c r="G30" s="1559"/>
      <c r="H30" s="1559"/>
      <c r="I30" s="1559"/>
      <c r="J30" s="1559"/>
      <c r="K30" s="1560"/>
      <c r="L30" s="1561"/>
      <c r="M30" s="1559"/>
      <c r="N30" s="1559"/>
      <c r="O30" s="1559"/>
      <c r="P30" s="1560"/>
    </row>
    <row r="31" spans="1:16" s="93" customFormat="1">
      <c r="A31" s="900">
        <f>IF(COUNTBLANK(D31)=1,"",COUNTA(D$13:$D31))</f>
        <v>18</v>
      </c>
      <c r="B31" s="575" t="s">
        <v>3783</v>
      </c>
      <c r="C31" s="573" t="s">
        <v>648</v>
      </c>
      <c r="D31" s="575" t="s">
        <v>22</v>
      </c>
      <c r="E31" s="948">
        <v>214</v>
      </c>
      <c r="F31" s="1553"/>
      <c r="G31" s="1554"/>
      <c r="H31" s="1554"/>
      <c r="I31" s="1554"/>
      <c r="J31" s="1554"/>
      <c r="K31" s="954"/>
      <c r="L31" s="338"/>
      <c r="M31" s="1555"/>
      <c r="N31" s="1555"/>
      <c r="O31" s="1555"/>
      <c r="P31" s="1556"/>
    </row>
    <row r="32" spans="1:16" s="93" customFormat="1">
      <c r="A32" s="900">
        <f>IF(COUNTBLANK(D32)=1,"",COUNTA(D$13:$D32))</f>
        <v>19</v>
      </c>
      <c r="B32" s="575" t="s">
        <v>3784</v>
      </c>
      <c r="C32" s="1562" t="s">
        <v>226</v>
      </c>
      <c r="D32" s="575" t="s">
        <v>2</v>
      </c>
      <c r="E32" s="866">
        <v>1140</v>
      </c>
      <c r="F32" s="1553"/>
      <c r="G32" s="1554"/>
      <c r="H32" s="1554"/>
      <c r="I32" s="1554"/>
      <c r="J32" s="1554"/>
      <c r="K32" s="954"/>
      <c r="L32" s="338"/>
      <c r="M32" s="1555"/>
      <c r="N32" s="1555"/>
      <c r="O32" s="1555"/>
      <c r="P32" s="1556"/>
    </row>
    <row r="33" spans="1:16" s="93" customFormat="1" ht="30.6">
      <c r="A33" s="900">
        <f>IF(COUNTBLANK(D33)=1,"",COUNTA(D$13:$D33))</f>
        <v>20</v>
      </c>
      <c r="B33" s="575" t="s">
        <v>3785</v>
      </c>
      <c r="C33" s="1563" t="s">
        <v>2229</v>
      </c>
      <c r="D33" s="575" t="s">
        <v>103</v>
      </c>
      <c r="E33" s="682">
        <v>1</v>
      </c>
      <c r="F33" s="1564"/>
      <c r="G33" s="1554"/>
      <c r="H33" s="1554"/>
      <c r="I33" s="1554"/>
      <c r="J33" s="1554"/>
      <c r="K33" s="954"/>
      <c r="L33" s="338"/>
      <c r="M33" s="1555"/>
      <c r="N33" s="1555"/>
      <c r="O33" s="1555"/>
      <c r="P33" s="1556"/>
    </row>
    <row r="34" spans="1:16" s="93" customFormat="1">
      <c r="A34" s="900" t="str">
        <f>IF(COUNTBLANK(D34)=1,"",COUNTA(D$13:$D34))</f>
        <v/>
      </c>
      <c r="B34" s="575"/>
      <c r="C34" s="1563"/>
      <c r="D34" s="575"/>
      <c r="E34" s="682"/>
      <c r="F34" s="1558"/>
      <c r="G34" s="1559"/>
      <c r="H34" s="1559"/>
      <c r="I34" s="1559"/>
      <c r="J34" s="1559"/>
      <c r="K34" s="1560"/>
      <c r="L34" s="1561"/>
      <c r="M34" s="1559"/>
      <c r="N34" s="1559"/>
      <c r="O34" s="1559"/>
      <c r="P34" s="1560"/>
    </row>
    <row r="35" spans="1:16" s="79" customFormat="1" ht="20.399999999999999">
      <c r="A35" s="900">
        <f>IF(COUNTBLANK(D35)=1,"",COUNTA(D$13:$D35))</f>
        <v>21</v>
      </c>
      <c r="B35" s="683"/>
      <c r="C35" s="573" t="s">
        <v>220</v>
      </c>
      <c r="D35" s="539" t="s">
        <v>1</v>
      </c>
      <c r="E35" s="583">
        <v>1</v>
      </c>
      <c r="F35" s="679"/>
      <c r="G35" s="1554"/>
      <c r="H35" s="1554"/>
      <c r="I35" s="1554"/>
      <c r="J35" s="1554"/>
      <c r="K35" s="954"/>
      <c r="L35" s="338"/>
      <c r="M35" s="1555"/>
      <c r="N35" s="1555"/>
      <c r="O35" s="1555"/>
      <c r="P35" s="1556"/>
    </row>
    <row r="36" spans="1:16" s="79" customFormat="1">
      <c r="A36" s="900">
        <f>IF(COUNTBLANK(D36)=1,"",COUNTA(D$13:$D36))</f>
        <v>22</v>
      </c>
      <c r="B36" s="683"/>
      <c r="C36" s="573" t="s">
        <v>221</v>
      </c>
      <c r="D36" s="539" t="s">
        <v>1</v>
      </c>
      <c r="E36" s="583">
        <v>1</v>
      </c>
      <c r="F36" s="679"/>
      <c r="G36" s="1554"/>
      <c r="H36" s="1554"/>
      <c r="I36" s="1554"/>
      <c r="J36" s="1554"/>
      <c r="K36" s="954"/>
      <c r="L36" s="338"/>
      <c r="M36" s="1555"/>
      <c r="N36" s="1555"/>
      <c r="O36" s="1555"/>
      <c r="P36" s="1556"/>
    </row>
    <row r="37" spans="1:16" s="79" customFormat="1">
      <c r="A37" s="929"/>
      <c r="B37" s="684"/>
      <c r="C37" s="923"/>
      <c r="D37" s="585"/>
      <c r="E37" s="867"/>
      <c r="F37" s="852"/>
      <c r="G37" s="853"/>
      <c r="H37" s="908"/>
      <c r="I37" s="909"/>
      <c r="J37" s="908"/>
      <c r="K37" s="910"/>
      <c r="L37" s="907"/>
      <c r="M37" s="1565"/>
      <c r="N37" s="1565"/>
      <c r="O37" s="1565"/>
      <c r="P37" s="1566"/>
    </row>
    <row r="38" spans="1:16" s="274" customFormat="1">
      <c r="A38" s="503"/>
      <c r="B38" s="504"/>
      <c r="C38" s="505" t="s">
        <v>29</v>
      </c>
      <c r="D38" s="506"/>
      <c r="E38" s="541"/>
      <c r="F38" s="951"/>
      <c r="G38" s="951"/>
      <c r="H38" s="951"/>
      <c r="I38" s="951"/>
      <c r="J38" s="951"/>
      <c r="K38" s="951"/>
      <c r="L38" s="952">
        <f>SUM($L$13:L37)</f>
        <v>0</v>
      </c>
      <c r="M38" s="952">
        <f>SUM($M$13:M37)</f>
        <v>0</v>
      </c>
      <c r="N38" s="952">
        <f>SUM($N$13:N37)</f>
        <v>0</v>
      </c>
      <c r="O38" s="952">
        <f>SUM($O$13:O37)</f>
        <v>0</v>
      </c>
      <c r="P38" s="953">
        <f>SUM($P$13:P37)</f>
        <v>0</v>
      </c>
    </row>
    <row r="41" spans="1:16">
      <c r="C41" s="323"/>
    </row>
    <row r="42" spans="1:16">
      <c r="C42" s="324"/>
    </row>
    <row r="43" spans="1:16">
      <c r="C43" s="323"/>
    </row>
    <row r="44" spans="1:16" s="6" customFormat="1">
      <c r="B44" s="12"/>
      <c r="C44" s="323"/>
      <c r="E44" s="14"/>
      <c r="F44" s="1550"/>
      <c r="G44" s="1550"/>
    </row>
    <row r="45" spans="1:16" s="6" customFormat="1">
      <c r="B45" s="12"/>
      <c r="C45" s="325"/>
      <c r="E45" s="14"/>
      <c r="F45" s="1550"/>
      <c r="G45" s="1550"/>
    </row>
    <row r="46" spans="1:16" s="6" customFormat="1">
      <c r="B46" s="12"/>
      <c r="C46" s="323"/>
      <c r="E46" s="14"/>
      <c r="F46" s="1550"/>
      <c r="G46" s="1550"/>
    </row>
    <row r="47" spans="1:16" s="6" customFormat="1">
      <c r="B47" s="12"/>
      <c r="C47" s="323"/>
      <c r="E47" s="14"/>
      <c r="F47" s="1550"/>
      <c r="G47" s="1550"/>
    </row>
    <row r="48" spans="1:16" s="6" customFormat="1">
      <c r="B48" s="12"/>
      <c r="C48" s="324"/>
      <c r="E48" s="14"/>
      <c r="F48" s="1550"/>
      <c r="G48" s="1550"/>
    </row>
    <row r="49" spans="3:3">
      <c r="C49" s="28"/>
    </row>
    <row r="80" spans="4:7">
      <c r="D80" s="11"/>
      <c r="E80" s="11"/>
      <c r="F80" s="6"/>
      <c r="G80" s="6"/>
    </row>
    <row r="81" spans="4:7">
      <c r="D81" s="11"/>
      <c r="E81" s="11"/>
      <c r="F81" s="6"/>
      <c r="G81" s="6"/>
    </row>
    <row r="82" spans="4:7">
      <c r="D82" s="11"/>
      <c r="E82" s="11"/>
      <c r="F82" s="6"/>
      <c r="G82" s="6"/>
    </row>
    <row r="83" spans="4:7">
      <c r="D83" s="11"/>
      <c r="E83" s="11"/>
      <c r="F83" s="6"/>
      <c r="G83" s="6"/>
    </row>
  </sheetData>
  <autoFilter ref="A12:P38" xr:uid="{00000000-0009-0000-0000-000022000000}"/>
  <mergeCells count="1">
    <mergeCell ref="F10:K10"/>
  </mergeCells>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B67D-B2E8-4477-96CA-9072B0E91AEC}">
  <sheetPr>
    <tabColor rgb="FFFFFF00"/>
  </sheetPr>
  <dimension ref="A1:P108"/>
  <sheetViews>
    <sheetView zoomScaleNormal="100" zoomScaleSheetLayoutView="85" workbookViewId="0">
      <selection activeCell="J23" sqref="J23"/>
    </sheetView>
  </sheetViews>
  <sheetFormatPr defaultColWidth="9.109375" defaultRowHeight="13.2"/>
  <cols>
    <col min="1" max="1" width="5" style="11" customWidth="1"/>
    <col min="2" max="2" width="7.33203125" style="12" bestFit="1" customWidth="1"/>
    <col min="3" max="3" width="66.6640625" style="11" customWidth="1"/>
    <col min="4" max="4" width="6.44140625" style="6" customWidth="1"/>
    <col min="5" max="5" width="9.44140625" style="14" customWidth="1"/>
    <col min="6" max="7" width="9.44140625" style="1550" customWidth="1"/>
    <col min="8" max="8" width="10.88671875" style="6" customWidth="1"/>
    <col min="9" max="9" width="11.88671875" style="6" customWidth="1"/>
    <col min="10" max="10" width="9.5546875" style="6" customWidth="1"/>
    <col min="11" max="12" width="10.109375" style="6" customWidth="1"/>
    <col min="13" max="13" width="9" style="6" customWidth="1"/>
    <col min="14" max="14" width="13" style="6" customWidth="1"/>
    <col min="15" max="15" width="12.109375" style="6" customWidth="1"/>
    <col min="16" max="16" width="13.33203125" style="6" customWidth="1"/>
    <col min="17" max="16384" width="9.109375" style="11"/>
  </cols>
  <sheetData>
    <row r="1" spans="1:16">
      <c r="B1" s="7"/>
      <c r="C1" s="8"/>
      <c r="D1" s="8"/>
      <c r="E1" s="8"/>
      <c r="F1" s="8" t="s">
        <v>35</v>
      </c>
      <c r="G1" s="75" t="s">
        <v>150</v>
      </c>
      <c r="H1" s="8"/>
      <c r="J1" s="8"/>
      <c r="K1" s="8"/>
      <c r="L1" s="8"/>
      <c r="M1" s="8"/>
      <c r="N1" s="8"/>
      <c r="O1" s="8"/>
      <c r="P1" s="8"/>
    </row>
    <row r="2" spans="1:16">
      <c r="B2" s="7"/>
      <c r="C2" s="8"/>
      <c r="D2" s="8"/>
      <c r="E2" s="8"/>
      <c r="F2" s="8" t="s">
        <v>978</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8" t="s">
        <v>0</v>
      </c>
      <c r="O6" s="16"/>
      <c r="P6" s="1551" t="s">
        <v>6</v>
      </c>
    </row>
    <row r="8" spans="1:16">
      <c r="M8" s="8"/>
      <c r="P8" s="18" t="s">
        <v>124</v>
      </c>
    </row>
    <row r="10" spans="1:16" s="12" customFormat="1" ht="14.4">
      <c r="A10" s="19"/>
      <c r="B10" s="19"/>
      <c r="C10" s="20"/>
      <c r="D10" s="19"/>
      <c r="E10" s="21"/>
      <c r="F10" s="1959" t="s">
        <v>15</v>
      </c>
      <c r="G10" s="1962"/>
      <c r="H10" s="1962"/>
      <c r="I10" s="1962"/>
      <c r="J10" s="1962"/>
      <c r="K10" s="1963"/>
      <c r="L10" s="1552"/>
      <c r="M10" s="23"/>
      <c r="N10" s="23"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1906"/>
      <c r="F13" s="1903"/>
      <c r="G13" s="834"/>
      <c r="H13" s="833"/>
      <c r="I13" s="833"/>
      <c r="J13" s="833"/>
      <c r="K13" s="835"/>
      <c r="L13" s="844"/>
      <c r="M13" s="833"/>
      <c r="N13" s="833"/>
      <c r="O13" s="833"/>
      <c r="P13" s="835"/>
    </row>
    <row r="14" spans="1:16" s="1573" customFormat="1">
      <c r="A14" s="1567"/>
      <c r="B14" s="1568"/>
      <c r="C14" s="873" t="s">
        <v>3547</v>
      </c>
      <c r="D14" s="899"/>
      <c r="E14" s="1921"/>
      <c r="F14" s="1913"/>
      <c r="G14" s="1569"/>
      <c r="H14" s="1569"/>
      <c r="I14" s="1569"/>
      <c r="J14" s="1569"/>
      <c r="K14" s="1570"/>
      <c r="L14" s="936"/>
      <c r="M14" s="1571"/>
      <c r="N14" s="1571"/>
      <c r="O14" s="1571"/>
      <c r="P14" s="1572"/>
    </row>
    <row r="15" spans="1:16" s="1573" customFormat="1" ht="20.399999999999999">
      <c r="A15" s="900">
        <f>IF(COUNTBLANK(D15)=1,"",COUNTA(D$13:$D15))</f>
        <v>1</v>
      </c>
      <c r="B15" s="1574" t="s">
        <v>3483</v>
      </c>
      <c r="C15" s="573" t="s">
        <v>3484</v>
      </c>
      <c r="D15" s="1575" t="s">
        <v>103</v>
      </c>
      <c r="E15" s="1922">
        <v>120</v>
      </c>
      <c r="F15" s="1597"/>
      <c r="G15" s="332"/>
      <c r="H15" s="332"/>
      <c r="I15" s="332"/>
      <c r="J15" s="332"/>
      <c r="K15" s="333"/>
      <c r="L15" s="955"/>
      <c r="M15" s="332"/>
      <c r="N15" s="332"/>
      <c r="O15" s="332"/>
      <c r="P15" s="333"/>
    </row>
    <row r="16" spans="1:16" s="1573" customFormat="1" ht="20.399999999999999">
      <c r="A16" s="900">
        <f>IF(COUNTBLANK(D16)=1,"",COUNTA(D$13:$D16))</f>
        <v>2</v>
      </c>
      <c r="B16" s="1574" t="s">
        <v>3483</v>
      </c>
      <c r="C16" s="573" t="s">
        <v>3485</v>
      </c>
      <c r="D16" s="1575" t="s">
        <v>103</v>
      </c>
      <c r="E16" s="1922">
        <v>120</v>
      </c>
      <c r="F16" s="1597"/>
      <c r="G16" s="332"/>
      <c r="H16" s="332"/>
      <c r="I16" s="332"/>
      <c r="J16" s="332"/>
      <c r="K16" s="333"/>
      <c r="L16" s="955"/>
      <c r="M16" s="332"/>
      <c r="N16" s="332"/>
      <c r="O16" s="332"/>
      <c r="P16" s="333"/>
    </row>
    <row r="17" spans="1:16" s="1573" customFormat="1">
      <c r="A17" s="900">
        <f>IF(COUNTBLANK(D17)=1,"",COUNTA(D$13:$D17))</f>
        <v>3</v>
      </c>
      <c r="B17" s="1574" t="s">
        <v>3483</v>
      </c>
      <c r="C17" s="573" t="s">
        <v>3486</v>
      </c>
      <c r="D17" s="1575" t="s">
        <v>103</v>
      </c>
      <c r="E17" s="1922">
        <v>120</v>
      </c>
      <c r="F17" s="1597"/>
      <c r="G17" s="332"/>
      <c r="H17" s="332"/>
      <c r="I17" s="332"/>
      <c r="J17" s="332"/>
      <c r="K17" s="333"/>
      <c r="L17" s="955"/>
      <c r="M17" s="332"/>
      <c r="N17" s="332"/>
      <c r="O17" s="332"/>
      <c r="P17" s="333"/>
    </row>
    <row r="18" spans="1:16" s="1573" customFormat="1" ht="20.399999999999999">
      <c r="A18" s="900">
        <f>IF(COUNTBLANK(D18)=1,"",COUNTA(D$13:$D18))</f>
        <v>4</v>
      </c>
      <c r="B18" s="1574" t="s">
        <v>3483</v>
      </c>
      <c r="C18" s="573" t="s">
        <v>3487</v>
      </c>
      <c r="D18" s="1575" t="s">
        <v>103</v>
      </c>
      <c r="E18" s="1922">
        <v>120</v>
      </c>
      <c r="F18" s="1597"/>
      <c r="G18" s="332"/>
      <c r="H18" s="332"/>
      <c r="I18" s="332"/>
      <c r="J18" s="332"/>
      <c r="K18" s="333"/>
      <c r="L18" s="955"/>
      <c r="M18" s="332"/>
      <c r="N18" s="332"/>
      <c r="O18" s="332"/>
      <c r="P18" s="333"/>
    </row>
    <row r="19" spans="1:16" s="1573" customFormat="1">
      <c r="A19" s="900">
        <f>IF(COUNTBLANK(D19)=1,"",COUNTA(D$13:$D19))</f>
        <v>5</v>
      </c>
      <c r="B19" s="1574" t="s">
        <v>3483</v>
      </c>
      <c r="C19" s="573" t="s">
        <v>3488</v>
      </c>
      <c r="D19" s="1575" t="s">
        <v>103</v>
      </c>
      <c r="E19" s="1922">
        <v>120</v>
      </c>
      <c r="F19" s="1597"/>
      <c r="G19" s="332"/>
      <c r="H19" s="332"/>
      <c r="I19" s="332"/>
      <c r="J19" s="332"/>
      <c r="K19" s="333"/>
      <c r="L19" s="955"/>
      <c r="M19" s="332"/>
      <c r="N19" s="332"/>
      <c r="O19" s="332"/>
      <c r="P19" s="333"/>
    </row>
    <row r="20" spans="1:16" s="93" customFormat="1">
      <c r="A20" s="900">
        <f>IF(COUNTBLANK(D20)=1,"",COUNTA(D$13:$D20))</f>
        <v>6</v>
      </c>
      <c r="B20" s="575" t="s">
        <v>3489</v>
      </c>
      <c r="C20" s="573" t="s">
        <v>2231</v>
      </c>
      <c r="D20" s="575" t="s">
        <v>103</v>
      </c>
      <c r="E20" s="1923">
        <v>120</v>
      </c>
      <c r="F20" s="1731"/>
      <c r="G20" s="1554"/>
      <c r="H20" s="1554"/>
      <c r="I20" s="1554"/>
      <c r="J20" s="1554"/>
      <c r="K20" s="954"/>
      <c r="L20" s="338"/>
      <c r="M20" s="1555"/>
      <c r="N20" s="1555"/>
      <c r="O20" s="1555"/>
      <c r="P20" s="1556"/>
    </row>
    <row r="21" spans="1:16" s="93" customFormat="1">
      <c r="A21" s="1934" t="s">
        <v>1153</v>
      </c>
      <c r="B21" s="1910"/>
      <c r="C21" s="1912" t="s">
        <v>3786</v>
      </c>
      <c r="D21" s="1436" t="s">
        <v>103</v>
      </c>
      <c r="E21" s="1924">
        <v>120</v>
      </c>
      <c r="F21" s="1731"/>
      <c r="G21" s="1554"/>
      <c r="H21" s="1554"/>
      <c r="I21" s="1554"/>
      <c r="J21" s="1554"/>
      <c r="K21" s="954"/>
      <c r="L21" s="1596"/>
      <c r="M21" s="1555"/>
      <c r="N21" s="1555"/>
      <c r="O21" s="1555"/>
      <c r="P21" s="1556"/>
    </row>
    <row r="22" spans="1:16" s="93" customFormat="1">
      <c r="A22" s="900" t="str">
        <f>IF(COUNTBLANK(D22)=1,"",COUNTA(D$13:$D22))</f>
        <v/>
      </c>
      <c r="B22" s="575"/>
      <c r="C22" s="573"/>
      <c r="D22" s="575"/>
      <c r="E22" s="575"/>
      <c r="F22" s="1914"/>
      <c r="G22" s="1559"/>
      <c r="H22" s="1559"/>
      <c r="I22" s="1559"/>
      <c r="J22" s="1559"/>
      <c r="K22" s="1560"/>
      <c r="L22" s="1561"/>
      <c r="M22" s="1559"/>
      <c r="N22" s="1559"/>
      <c r="O22" s="1559"/>
      <c r="P22" s="1560"/>
    </row>
    <row r="23" spans="1:16" s="1573" customFormat="1" ht="20.399999999999999">
      <c r="A23" s="900" t="str">
        <f>IF(COUNTBLANK(D23)=1,"",COUNTA(D$13:$D23))</f>
        <v/>
      </c>
      <c r="B23" s="1568"/>
      <c r="C23" s="873" t="s">
        <v>3548</v>
      </c>
      <c r="D23" s="899"/>
      <c r="E23" s="1925"/>
      <c r="F23" s="1913"/>
      <c r="G23" s="1569"/>
      <c r="H23" s="1569"/>
      <c r="I23" s="1569"/>
      <c r="J23" s="1569"/>
      <c r="K23" s="1570"/>
      <c r="L23" s="936"/>
      <c r="M23" s="1571"/>
      <c r="N23" s="1571"/>
      <c r="O23" s="1571"/>
      <c r="P23" s="1572"/>
    </row>
    <row r="24" spans="1:16" s="1573" customFormat="1" ht="20.399999999999999">
      <c r="A24" s="900">
        <f>IF(COUNTBLANK(D24)=1,"",COUNTA(D$13:$D24))</f>
        <v>8</v>
      </c>
      <c r="B24" s="1574" t="s">
        <v>3490</v>
      </c>
      <c r="C24" s="573" t="s">
        <v>3484</v>
      </c>
      <c r="D24" s="1575" t="s">
        <v>103</v>
      </c>
      <c r="E24" s="1922">
        <v>9</v>
      </c>
      <c r="F24" s="1597"/>
      <c r="G24" s="332"/>
      <c r="H24" s="332"/>
      <c r="I24" s="332"/>
      <c r="J24" s="332"/>
      <c r="K24" s="333"/>
      <c r="L24" s="955"/>
      <c r="M24" s="332"/>
      <c r="N24" s="332"/>
      <c r="O24" s="332"/>
      <c r="P24" s="333"/>
    </row>
    <row r="25" spans="1:16" s="1573" customFormat="1" ht="20.399999999999999">
      <c r="A25" s="900">
        <f>IF(COUNTBLANK(D25)=1,"",COUNTA(D$13:$D25))</f>
        <v>9</v>
      </c>
      <c r="B25" s="1574" t="s">
        <v>3490</v>
      </c>
      <c r="C25" s="573" t="s">
        <v>3485</v>
      </c>
      <c r="D25" s="1575" t="s">
        <v>103</v>
      </c>
      <c r="E25" s="1922">
        <v>9</v>
      </c>
      <c r="F25" s="1597"/>
      <c r="G25" s="332"/>
      <c r="H25" s="332"/>
      <c r="I25" s="332"/>
      <c r="J25" s="332"/>
      <c r="K25" s="333"/>
      <c r="L25" s="955"/>
      <c r="M25" s="332"/>
      <c r="N25" s="332"/>
      <c r="O25" s="332"/>
      <c r="P25" s="333"/>
    </row>
    <row r="26" spans="1:16" s="1573" customFormat="1">
      <c r="A26" s="900">
        <f>IF(COUNTBLANK(D26)=1,"",COUNTA(D$13:$D26))</f>
        <v>10</v>
      </c>
      <c r="B26" s="1574" t="s">
        <v>3490</v>
      </c>
      <c r="C26" s="573" t="s">
        <v>3491</v>
      </c>
      <c r="D26" s="1575" t="s">
        <v>103</v>
      </c>
      <c r="E26" s="1922">
        <v>9</v>
      </c>
      <c r="F26" s="1597"/>
      <c r="G26" s="332"/>
      <c r="H26" s="332"/>
      <c r="I26" s="332"/>
      <c r="J26" s="332"/>
      <c r="K26" s="333"/>
      <c r="L26" s="955"/>
      <c r="M26" s="332"/>
      <c r="N26" s="332"/>
      <c r="O26" s="332"/>
      <c r="P26" s="333"/>
    </row>
    <row r="27" spans="1:16" s="1573" customFormat="1" ht="20.399999999999999">
      <c r="A27" s="900">
        <f>IF(COUNTBLANK(D27)=1,"",COUNTA(D$13:$D27))</f>
        <v>11</v>
      </c>
      <c r="B27" s="1574" t="s">
        <v>3490</v>
      </c>
      <c r="C27" s="573" t="s">
        <v>3487</v>
      </c>
      <c r="D27" s="1575" t="s">
        <v>103</v>
      </c>
      <c r="E27" s="1922">
        <v>9</v>
      </c>
      <c r="F27" s="1597"/>
      <c r="G27" s="332"/>
      <c r="H27" s="332"/>
      <c r="I27" s="332"/>
      <c r="J27" s="332"/>
      <c r="K27" s="333"/>
      <c r="L27" s="955"/>
      <c r="M27" s="332"/>
      <c r="N27" s="332"/>
      <c r="O27" s="332"/>
      <c r="P27" s="333"/>
    </row>
    <row r="28" spans="1:16" s="1573" customFormat="1">
      <c r="A28" s="900">
        <f>IF(COUNTBLANK(D28)=1,"",COUNTA(D$13:$D28))</f>
        <v>12</v>
      </c>
      <c r="B28" s="1574" t="s">
        <v>3490</v>
      </c>
      <c r="C28" s="573" t="s">
        <v>3488</v>
      </c>
      <c r="D28" s="1575" t="s">
        <v>103</v>
      </c>
      <c r="E28" s="1922">
        <v>9</v>
      </c>
      <c r="F28" s="1597"/>
      <c r="G28" s="332"/>
      <c r="H28" s="332"/>
      <c r="I28" s="332"/>
      <c r="J28" s="332"/>
      <c r="K28" s="333"/>
      <c r="L28" s="955"/>
      <c r="M28" s="332"/>
      <c r="N28" s="332"/>
      <c r="O28" s="332"/>
      <c r="P28" s="333"/>
    </row>
    <row r="29" spans="1:16" s="93" customFormat="1">
      <c r="A29" s="900">
        <f>IF(COUNTBLANK(D29)=1,"",COUNTA(D$13:$D29))</f>
        <v>13</v>
      </c>
      <c r="B29" s="575" t="s">
        <v>3489</v>
      </c>
      <c r="C29" s="573" t="s">
        <v>2231</v>
      </c>
      <c r="D29" s="575" t="s">
        <v>103</v>
      </c>
      <c r="E29" s="1922">
        <v>9</v>
      </c>
      <c r="F29" s="1731"/>
      <c r="G29" s="1554"/>
      <c r="H29" s="1554"/>
      <c r="I29" s="1554"/>
      <c r="J29" s="1554"/>
      <c r="K29" s="954"/>
      <c r="L29" s="338"/>
      <c r="M29" s="1555"/>
      <c r="N29" s="1555"/>
      <c r="O29" s="1555"/>
      <c r="P29" s="1556"/>
    </row>
    <row r="30" spans="1:16" s="93" customFormat="1">
      <c r="A30" s="900" t="str">
        <f>IF(COUNTBLANK(D30)=1,"",COUNTA(D$13:$D30))</f>
        <v/>
      </c>
      <c r="B30" s="575"/>
      <c r="C30" s="573"/>
      <c r="D30" s="575"/>
      <c r="E30" s="575"/>
      <c r="F30" s="1914"/>
      <c r="G30" s="1559"/>
      <c r="H30" s="1559"/>
      <c r="I30" s="1559"/>
      <c r="J30" s="1559"/>
      <c r="K30" s="1560"/>
      <c r="L30" s="1561"/>
      <c r="M30" s="1559"/>
      <c r="N30" s="1559"/>
      <c r="O30" s="1559"/>
      <c r="P30" s="1560"/>
    </row>
    <row r="31" spans="1:16" s="1573" customFormat="1">
      <c r="A31" s="900" t="str">
        <f>IF(COUNTBLANK(D31)=1,"",COUNTA(D$13:$D31))</f>
        <v/>
      </c>
      <c r="B31" s="1568"/>
      <c r="C31" s="1576" t="s">
        <v>3492</v>
      </c>
      <c r="D31" s="1574"/>
      <c r="E31" s="1925"/>
      <c r="F31" s="1915"/>
      <c r="G31" s="1577"/>
      <c r="H31" s="1577"/>
      <c r="I31" s="1577"/>
      <c r="J31" s="1577"/>
      <c r="K31" s="1578"/>
      <c r="L31" s="1579"/>
      <c r="M31" s="1580"/>
      <c r="N31" s="1581"/>
      <c r="O31" s="1577"/>
      <c r="P31" s="1572"/>
    </row>
    <row r="32" spans="1:16" s="1573" customFormat="1" ht="20.399999999999999">
      <c r="A32" s="900">
        <f>IF(COUNTBLANK(D32)=1,"",COUNTA(D$13:$D32))</f>
        <v>14</v>
      </c>
      <c r="B32" s="1574" t="s">
        <v>3493</v>
      </c>
      <c r="C32" s="573" t="s">
        <v>3494</v>
      </c>
      <c r="D32" s="1575" t="s">
        <v>103</v>
      </c>
      <c r="E32" s="1922">
        <v>40</v>
      </c>
      <c r="F32" s="1597"/>
      <c r="G32" s="332"/>
      <c r="H32" s="332"/>
      <c r="I32" s="332"/>
      <c r="J32" s="332"/>
      <c r="K32" s="333"/>
      <c r="L32" s="955"/>
      <c r="M32" s="332"/>
      <c r="N32" s="332"/>
      <c r="O32" s="332"/>
      <c r="P32" s="333"/>
    </row>
    <row r="33" spans="1:16" s="1573" customFormat="1" ht="20.399999999999999">
      <c r="A33" s="900">
        <f>IF(COUNTBLANK(D33)=1,"",COUNTA(D$13:$D33))</f>
        <v>15</v>
      </c>
      <c r="B33" s="1574" t="s">
        <v>3493</v>
      </c>
      <c r="C33" s="573" t="s">
        <v>3495</v>
      </c>
      <c r="D33" s="1575" t="s">
        <v>103</v>
      </c>
      <c r="E33" s="1922">
        <v>40</v>
      </c>
      <c r="F33" s="1597"/>
      <c r="G33" s="332"/>
      <c r="H33" s="332"/>
      <c r="I33" s="332"/>
      <c r="J33" s="332"/>
      <c r="K33" s="333"/>
      <c r="L33" s="955"/>
      <c r="M33" s="332"/>
      <c r="N33" s="332"/>
      <c r="O33" s="332"/>
      <c r="P33" s="333"/>
    </row>
    <row r="34" spans="1:16" s="93" customFormat="1">
      <c r="A34" s="900">
        <f>IF(COUNTBLANK(D34)=1,"",COUNTA(D$13:$D34))</f>
        <v>16</v>
      </c>
      <c r="B34" s="575" t="s">
        <v>3489</v>
      </c>
      <c r="C34" s="573" t="s">
        <v>2232</v>
      </c>
      <c r="D34" s="575" t="s">
        <v>103</v>
      </c>
      <c r="E34" s="575">
        <v>80</v>
      </c>
      <c r="F34" s="1731"/>
      <c r="G34" s="1554"/>
      <c r="H34" s="1554"/>
      <c r="I34" s="1554"/>
      <c r="J34" s="1554"/>
      <c r="K34" s="954"/>
      <c r="L34" s="338"/>
      <c r="M34" s="1555"/>
      <c r="N34" s="1555"/>
      <c r="O34" s="1555"/>
      <c r="P34" s="1556"/>
    </row>
    <row r="35" spans="1:16" s="1582" customFormat="1">
      <c r="A35" s="900">
        <f>IF(COUNTBLANK(D35)=1,"",COUNTA(D$13:$D35))</f>
        <v>17</v>
      </c>
      <c r="B35" s="683"/>
      <c r="C35" s="573" t="s">
        <v>3786</v>
      </c>
      <c r="D35" s="575" t="s">
        <v>103</v>
      </c>
      <c r="E35" s="1923">
        <v>40</v>
      </c>
      <c r="F35" s="1731"/>
      <c r="G35" s="1554"/>
      <c r="H35" s="1554"/>
      <c r="I35" s="1554"/>
      <c r="J35" s="1554"/>
      <c r="K35" s="954"/>
      <c r="L35" s="338"/>
      <c r="M35" s="1555"/>
      <c r="N35" s="1555"/>
      <c r="O35" s="1555"/>
      <c r="P35" s="1556"/>
    </row>
    <row r="36" spans="1:16" s="1582" customFormat="1">
      <c r="A36" s="900"/>
      <c r="B36" s="683"/>
      <c r="C36" s="573"/>
      <c r="D36" s="575"/>
      <c r="E36" s="1923"/>
      <c r="F36" s="1916"/>
      <c r="G36" s="1583"/>
      <c r="H36" s="1583"/>
      <c r="I36" s="1583"/>
      <c r="J36" s="1583"/>
      <c r="K36" s="1584"/>
      <c r="L36" s="1585"/>
      <c r="M36" s="1583"/>
      <c r="N36" s="1583"/>
      <c r="O36" s="1583"/>
      <c r="P36" s="1584"/>
    </row>
    <row r="37" spans="1:16" s="1573" customFormat="1">
      <c r="A37" s="900" t="str">
        <f>IF(COUNTBLANK(D37)=1,"",COUNTA(D$13:$D37))</f>
        <v/>
      </c>
      <c r="B37" s="1568"/>
      <c r="C37" s="873" t="s">
        <v>3496</v>
      </c>
      <c r="D37" s="899"/>
      <c r="E37" s="1925"/>
      <c r="F37" s="1917"/>
      <c r="G37" s="1586"/>
      <c r="H37" s="1586"/>
      <c r="I37" s="1586"/>
      <c r="J37" s="1586"/>
      <c r="K37" s="1572"/>
      <c r="L37" s="1579"/>
      <c r="M37" s="1586"/>
      <c r="N37" s="1586"/>
      <c r="O37" s="1586"/>
      <c r="P37" s="1572"/>
    </row>
    <row r="38" spans="1:16" s="1573" customFormat="1" ht="20.399999999999999">
      <c r="A38" s="900">
        <f>IF(COUNTBLANK(D38)=1,"",COUNTA(D$13:$D38))</f>
        <v>18</v>
      </c>
      <c r="B38" s="1574" t="s">
        <v>3497</v>
      </c>
      <c r="C38" s="573" t="s">
        <v>3498</v>
      </c>
      <c r="D38" s="1575" t="s">
        <v>103</v>
      </c>
      <c r="E38" s="1922">
        <v>37</v>
      </c>
      <c r="F38" s="1597"/>
      <c r="G38" s="332"/>
      <c r="H38" s="332"/>
      <c r="I38" s="332"/>
      <c r="J38" s="332"/>
      <c r="K38" s="333"/>
      <c r="L38" s="955"/>
      <c r="M38" s="332"/>
      <c r="N38" s="332"/>
      <c r="O38" s="332"/>
      <c r="P38" s="333"/>
    </row>
    <row r="39" spans="1:16" s="1573" customFormat="1" ht="20.399999999999999">
      <c r="A39" s="900">
        <f>IF(COUNTBLANK(D39)=1,"",COUNTA(D$13:$D39))</f>
        <v>19</v>
      </c>
      <c r="B39" s="1574" t="s">
        <v>3497</v>
      </c>
      <c r="C39" s="573" t="s">
        <v>3499</v>
      </c>
      <c r="D39" s="1575" t="s">
        <v>103</v>
      </c>
      <c r="E39" s="1922">
        <v>37</v>
      </c>
      <c r="F39" s="1597"/>
      <c r="G39" s="332"/>
      <c r="H39" s="332"/>
      <c r="I39" s="332"/>
      <c r="J39" s="332"/>
      <c r="K39" s="333"/>
      <c r="L39" s="955"/>
      <c r="M39" s="332"/>
      <c r="N39" s="332"/>
      <c r="O39" s="332"/>
      <c r="P39" s="333"/>
    </row>
    <row r="40" spans="1:16" s="1573" customFormat="1">
      <c r="A40" s="900">
        <f>IF(COUNTBLANK(D40)=1,"",COUNTA(D$13:$D40))</f>
        <v>20</v>
      </c>
      <c r="B40" s="1574" t="s">
        <v>3497</v>
      </c>
      <c r="C40" s="573" t="s">
        <v>3500</v>
      </c>
      <c r="D40" s="1575" t="s">
        <v>103</v>
      </c>
      <c r="E40" s="1922">
        <v>37</v>
      </c>
      <c r="F40" s="1597"/>
      <c r="G40" s="332"/>
      <c r="H40" s="332"/>
      <c r="I40" s="332"/>
      <c r="J40" s="332"/>
      <c r="K40" s="333"/>
      <c r="L40" s="955"/>
      <c r="M40" s="332"/>
      <c r="N40" s="332"/>
      <c r="O40" s="332"/>
      <c r="P40" s="333"/>
    </row>
    <row r="41" spans="1:16" s="1573" customFormat="1">
      <c r="A41" s="900">
        <f>IF(COUNTBLANK(D41)=1,"",COUNTA(D$13:$D41))</f>
        <v>21</v>
      </c>
      <c r="B41" s="1574" t="s">
        <v>3497</v>
      </c>
      <c r="C41" s="573" t="s">
        <v>3501</v>
      </c>
      <c r="D41" s="1575" t="s">
        <v>103</v>
      </c>
      <c r="E41" s="1922">
        <v>37</v>
      </c>
      <c r="F41" s="1597"/>
      <c r="G41" s="332"/>
      <c r="H41" s="332"/>
      <c r="I41" s="332"/>
      <c r="J41" s="332"/>
      <c r="K41" s="333"/>
      <c r="L41" s="955"/>
      <c r="M41" s="332"/>
      <c r="N41" s="332"/>
      <c r="O41" s="332"/>
      <c r="P41" s="333"/>
    </row>
    <row r="42" spans="1:16" s="1573" customFormat="1" ht="20.399999999999999">
      <c r="A42" s="900">
        <f>IF(COUNTBLANK(D42)=1,"",COUNTA(D$13:$D42))</f>
        <v>22</v>
      </c>
      <c r="B42" s="1574" t="s">
        <v>3497</v>
      </c>
      <c r="C42" s="573" t="s">
        <v>3502</v>
      </c>
      <c r="D42" s="1575" t="s">
        <v>103</v>
      </c>
      <c r="E42" s="1922">
        <v>37</v>
      </c>
      <c r="F42" s="1597"/>
      <c r="G42" s="332"/>
      <c r="H42" s="332"/>
      <c r="I42" s="332"/>
      <c r="J42" s="332"/>
      <c r="K42" s="333"/>
      <c r="L42" s="955"/>
      <c r="M42" s="332"/>
      <c r="N42" s="332"/>
      <c r="O42" s="332"/>
      <c r="P42" s="333"/>
    </row>
    <row r="43" spans="1:16" s="1573" customFormat="1">
      <c r="A43" s="900">
        <f>IF(COUNTBLANK(D43)=1,"",COUNTA(D$13:$D43))</f>
        <v>23</v>
      </c>
      <c r="B43" s="1574" t="s">
        <v>3497</v>
      </c>
      <c r="C43" s="573" t="s">
        <v>3503</v>
      </c>
      <c r="D43" s="1575" t="s">
        <v>103</v>
      </c>
      <c r="E43" s="1922">
        <v>37</v>
      </c>
      <c r="F43" s="1597"/>
      <c r="G43" s="332"/>
      <c r="H43" s="332"/>
      <c r="I43" s="332"/>
      <c r="J43" s="332"/>
      <c r="K43" s="333"/>
      <c r="L43" s="955"/>
      <c r="M43" s="332"/>
      <c r="N43" s="332"/>
      <c r="O43" s="332"/>
      <c r="P43" s="333"/>
    </row>
    <row r="44" spans="1:16" s="1573" customFormat="1">
      <c r="A44" s="900">
        <f>IF(COUNTBLANK(D44)=1,"",COUNTA(D$13:$D44))</f>
        <v>24</v>
      </c>
      <c r="B44" s="1574" t="s">
        <v>3497</v>
      </c>
      <c r="C44" s="573" t="s">
        <v>3504</v>
      </c>
      <c r="D44" s="1575" t="s">
        <v>103</v>
      </c>
      <c r="E44" s="1922">
        <v>37</v>
      </c>
      <c r="F44" s="1597"/>
      <c r="G44" s="332"/>
      <c r="H44" s="332"/>
      <c r="I44" s="332"/>
      <c r="J44" s="332"/>
      <c r="K44" s="333"/>
      <c r="L44" s="955"/>
      <c r="M44" s="332"/>
      <c r="N44" s="332"/>
      <c r="O44" s="332"/>
      <c r="P44" s="333"/>
    </row>
    <row r="45" spans="1:16" s="1573" customFormat="1">
      <c r="A45" s="900">
        <f>IF(COUNTBLANK(D45)=1,"",COUNTA(D$13:$D45))</f>
        <v>25</v>
      </c>
      <c r="B45" s="1574" t="s">
        <v>3497</v>
      </c>
      <c r="C45" s="573" t="s">
        <v>3505</v>
      </c>
      <c r="D45" s="1575" t="s">
        <v>103</v>
      </c>
      <c r="E45" s="1922">
        <v>37</v>
      </c>
      <c r="F45" s="1597"/>
      <c r="G45" s="332"/>
      <c r="H45" s="332"/>
      <c r="I45" s="332"/>
      <c r="J45" s="332"/>
      <c r="K45" s="333"/>
      <c r="L45" s="955"/>
      <c r="M45" s="332"/>
      <c r="N45" s="332"/>
      <c r="O45" s="332"/>
      <c r="P45" s="333"/>
    </row>
    <row r="46" spans="1:16" s="1573" customFormat="1">
      <c r="A46" s="900">
        <f>IF(COUNTBLANK(D46)=1,"",COUNTA(D$13:$D46))</f>
        <v>26</v>
      </c>
      <c r="B46" s="1574" t="s">
        <v>3497</v>
      </c>
      <c r="C46" s="573" t="s">
        <v>3506</v>
      </c>
      <c r="D46" s="1575" t="s">
        <v>103</v>
      </c>
      <c r="E46" s="1922">
        <v>37</v>
      </c>
      <c r="F46" s="1597"/>
      <c r="G46" s="332"/>
      <c r="H46" s="332"/>
      <c r="I46" s="332"/>
      <c r="J46" s="332"/>
      <c r="K46" s="333"/>
      <c r="L46" s="955"/>
      <c r="M46" s="332"/>
      <c r="N46" s="332"/>
      <c r="O46" s="332"/>
      <c r="P46" s="333"/>
    </row>
    <row r="47" spans="1:16" s="1573" customFormat="1" ht="20.399999999999999">
      <c r="A47" s="900">
        <f>IF(COUNTBLANK(D47)=1,"",COUNTA(D$13:$D47))</f>
        <v>27</v>
      </c>
      <c r="B47" s="1574" t="s">
        <v>3497</v>
      </c>
      <c r="C47" s="573" t="s">
        <v>3507</v>
      </c>
      <c r="D47" s="1575" t="s">
        <v>103</v>
      </c>
      <c r="E47" s="1922">
        <v>37</v>
      </c>
      <c r="F47" s="1597"/>
      <c r="G47" s="332"/>
      <c r="H47" s="332"/>
      <c r="I47" s="332"/>
      <c r="J47" s="332"/>
      <c r="K47" s="333"/>
      <c r="L47" s="955"/>
      <c r="M47" s="332"/>
      <c r="N47" s="332"/>
      <c r="O47" s="332"/>
      <c r="P47" s="333"/>
    </row>
    <row r="48" spans="1:16" s="1573" customFormat="1">
      <c r="A48" s="1934" t="s">
        <v>4731</v>
      </c>
      <c r="B48" s="1911" t="s">
        <v>3489</v>
      </c>
      <c r="C48" s="1859" t="s">
        <v>2232</v>
      </c>
      <c r="D48" s="1438" t="s">
        <v>103</v>
      </c>
      <c r="E48" s="1438">
        <v>74</v>
      </c>
      <c r="F48" s="1597"/>
      <c r="G48" s="332"/>
      <c r="H48" s="332"/>
      <c r="I48" s="332"/>
      <c r="J48" s="332"/>
      <c r="K48" s="333"/>
      <c r="L48" s="1597"/>
      <c r="M48" s="332"/>
      <c r="N48" s="332"/>
      <c r="O48" s="332"/>
      <c r="P48" s="333"/>
    </row>
    <row r="49" spans="1:16" s="1582" customFormat="1">
      <c r="A49" s="900">
        <f>IF(COUNTBLANK(D49)=1,"",COUNTA(D$13:$D49))</f>
        <v>29</v>
      </c>
      <c r="B49" s="683"/>
      <c r="C49" s="573" t="s">
        <v>1021</v>
      </c>
      <c r="D49" s="575" t="s">
        <v>103</v>
      </c>
      <c r="E49" s="1923">
        <v>37</v>
      </c>
      <c r="F49" s="1731"/>
      <c r="G49" s="1554"/>
      <c r="H49" s="1554"/>
      <c r="I49" s="1554"/>
      <c r="J49" s="1554"/>
      <c r="K49" s="954"/>
      <c r="L49" s="338"/>
      <c r="M49" s="1555"/>
      <c r="N49" s="1555"/>
      <c r="O49" s="1555"/>
      <c r="P49" s="1556"/>
    </row>
    <row r="50" spans="1:16" s="1582" customFormat="1">
      <c r="A50" s="900"/>
      <c r="B50" s="683"/>
      <c r="C50" s="573"/>
      <c r="D50" s="575"/>
      <c r="E50" s="1923"/>
      <c r="F50" s="1916"/>
      <c r="G50" s="1583"/>
      <c r="H50" s="1583"/>
      <c r="I50" s="1583"/>
      <c r="J50" s="1583"/>
      <c r="K50" s="1584"/>
      <c r="L50" s="1585"/>
      <c r="M50" s="1583"/>
      <c r="N50" s="1583"/>
      <c r="O50" s="1583"/>
      <c r="P50" s="1584"/>
    </row>
    <row r="51" spans="1:16" s="1573" customFormat="1">
      <c r="A51" s="900" t="str">
        <f>IF(COUNTBLANK(D51)=1,"",COUNTA(D$13:$D51))</f>
        <v/>
      </c>
      <c r="B51" s="1568"/>
      <c r="C51" s="873" t="s">
        <v>3508</v>
      </c>
      <c r="D51" s="899"/>
      <c r="E51" s="1925"/>
      <c r="F51" s="1917"/>
      <c r="G51" s="1586"/>
      <c r="H51" s="1586"/>
      <c r="I51" s="1586"/>
      <c r="J51" s="1586"/>
      <c r="K51" s="1572"/>
      <c r="L51" s="1579"/>
      <c r="M51" s="1586"/>
      <c r="N51" s="1586"/>
      <c r="O51" s="1586"/>
      <c r="P51" s="1572"/>
    </row>
    <row r="52" spans="1:16" s="1573" customFormat="1">
      <c r="A52" s="900">
        <f>IF(COUNTBLANK(D52)=1,"",COUNTA(D$13:$D52))</f>
        <v>30</v>
      </c>
      <c r="B52" s="1574" t="s">
        <v>3509</v>
      </c>
      <c r="C52" s="573" t="s">
        <v>3500</v>
      </c>
      <c r="D52" s="1575" t="s">
        <v>103</v>
      </c>
      <c r="E52" s="1922">
        <v>81</v>
      </c>
      <c r="F52" s="1597"/>
      <c r="G52" s="332"/>
      <c r="H52" s="332"/>
      <c r="I52" s="332"/>
      <c r="J52" s="332"/>
      <c r="K52" s="333"/>
      <c r="L52" s="955"/>
      <c r="M52" s="332"/>
      <c r="N52" s="332"/>
      <c r="O52" s="332"/>
      <c r="P52" s="333"/>
    </row>
    <row r="53" spans="1:16" s="1573" customFormat="1">
      <c r="A53" s="900">
        <f>IF(COUNTBLANK(D53)=1,"",COUNTA(D$13:$D53))</f>
        <v>31</v>
      </c>
      <c r="B53" s="1574" t="s">
        <v>3509</v>
      </c>
      <c r="C53" s="573" t="s">
        <v>3510</v>
      </c>
      <c r="D53" s="1575" t="s">
        <v>103</v>
      </c>
      <c r="E53" s="1922">
        <v>81</v>
      </c>
      <c r="F53" s="1597"/>
      <c r="G53" s="332"/>
      <c r="H53" s="332"/>
      <c r="I53" s="332"/>
      <c r="J53" s="332"/>
      <c r="K53" s="333"/>
      <c r="L53" s="955"/>
      <c r="M53" s="332"/>
      <c r="N53" s="332"/>
      <c r="O53" s="332"/>
      <c r="P53" s="333"/>
    </row>
    <row r="54" spans="1:16" s="1573" customFormat="1" ht="20.399999999999999">
      <c r="A54" s="900">
        <f>IF(COUNTBLANK(D54)=1,"",COUNTA(D$13:$D54))</f>
        <v>32</v>
      </c>
      <c r="B54" s="1574" t="s">
        <v>3509</v>
      </c>
      <c r="C54" s="573" t="s">
        <v>3511</v>
      </c>
      <c r="D54" s="1575" t="s">
        <v>103</v>
      </c>
      <c r="E54" s="1922">
        <v>81</v>
      </c>
      <c r="F54" s="1597"/>
      <c r="G54" s="332"/>
      <c r="H54" s="332"/>
      <c r="I54" s="332"/>
      <c r="J54" s="332"/>
      <c r="K54" s="333"/>
      <c r="L54" s="955"/>
      <c r="M54" s="332"/>
      <c r="N54" s="332"/>
      <c r="O54" s="332"/>
      <c r="P54" s="333"/>
    </row>
    <row r="55" spans="1:16" s="1573" customFormat="1">
      <c r="A55" s="900">
        <f>IF(COUNTBLANK(D55)=1,"",COUNTA(D$13:$D55))</f>
        <v>33</v>
      </c>
      <c r="B55" s="1574" t="s">
        <v>3509</v>
      </c>
      <c r="C55" s="573" t="s">
        <v>3512</v>
      </c>
      <c r="D55" s="1575" t="s">
        <v>103</v>
      </c>
      <c r="E55" s="1922">
        <v>81</v>
      </c>
      <c r="F55" s="1597"/>
      <c r="G55" s="332"/>
      <c r="H55" s="332"/>
      <c r="I55" s="332"/>
      <c r="J55" s="332"/>
      <c r="K55" s="333"/>
      <c r="L55" s="955"/>
      <c r="M55" s="332"/>
      <c r="N55" s="332"/>
      <c r="O55" s="332"/>
      <c r="P55" s="333"/>
    </row>
    <row r="56" spans="1:16" s="30" customFormat="1" ht="20.399999999999999">
      <c r="A56" s="900">
        <f>IF(COUNTBLANK(D56)=1,"",COUNTA(D$13:$D56))</f>
        <v>34</v>
      </c>
      <c r="B56" s="1574" t="s">
        <v>3509</v>
      </c>
      <c r="C56" s="573" t="s">
        <v>3513</v>
      </c>
      <c r="D56" s="1575" t="s">
        <v>103</v>
      </c>
      <c r="E56" s="1922">
        <v>81</v>
      </c>
      <c r="F56" s="1597"/>
      <c r="G56" s="332"/>
      <c r="H56" s="332"/>
      <c r="I56" s="332"/>
      <c r="J56" s="332"/>
      <c r="K56" s="333"/>
      <c r="L56" s="955"/>
      <c r="M56" s="332"/>
      <c r="N56" s="332"/>
      <c r="O56" s="332"/>
      <c r="P56" s="333"/>
    </row>
    <row r="57" spans="1:16" s="30" customFormat="1">
      <c r="A57" s="900">
        <f>IF(COUNTBLANK(D57)=1,"",COUNTA(D$13:$D57))</f>
        <v>35</v>
      </c>
      <c r="B57" s="1574" t="s">
        <v>3509</v>
      </c>
      <c r="C57" s="573" t="s">
        <v>3504</v>
      </c>
      <c r="D57" s="1575" t="s">
        <v>103</v>
      </c>
      <c r="E57" s="1922">
        <v>81</v>
      </c>
      <c r="F57" s="1597"/>
      <c r="G57" s="332"/>
      <c r="H57" s="332"/>
      <c r="I57" s="332"/>
      <c r="J57" s="332"/>
      <c r="K57" s="333"/>
      <c r="L57" s="955"/>
      <c r="M57" s="332"/>
      <c r="N57" s="332"/>
      <c r="O57" s="332"/>
      <c r="P57" s="333"/>
    </row>
    <row r="58" spans="1:16" s="30" customFormat="1" ht="20.399999999999999">
      <c r="A58" s="900">
        <f>IF(COUNTBLANK(D58)=1,"",COUNTA(D$13:$D58))</f>
        <v>36</v>
      </c>
      <c r="B58" s="1574" t="s">
        <v>3509</v>
      </c>
      <c r="C58" s="573" t="s">
        <v>3514</v>
      </c>
      <c r="D58" s="1575" t="s">
        <v>103</v>
      </c>
      <c r="E58" s="1922">
        <v>81</v>
      </c>
      <c r="F58" s="1597"/>
      <c r="G58" s="332"/>
      <c r="H58" s="332"/>
      <c r="I58" s="332"/>
      <c r="J58" s="332"/>
      <c r="K58" s="333"/>
      <c r="L58" s="955"/>
      <c r="M58" s="332"/>
      <c r="N58" s="332"/>
      <c r="O58" s="332"/>
      <c r="P58" s="333"/>
    </row>
    <row r="59" spans="1:16" s="30" customFormat="1">
      <c r="A59" s="900">
        <f>IF(COUNTBLANK(D59)=1,"",COUNTA(D$13:$D59))</f>
        <v>37</v>
      </c>
      <c r="B59" s="1574" t="s">
        <v>3509</v>
      </c>
      <c r="C59" s="573" t="s">
        <v>3505</v>
      </c>
      <c r="D59" s="1575" t="s">
        <v>103</v>
      </c>
      <c r="E59" s="1922">
        <v>81</v>
      </c>
      <c r="F59" s="1597"/>
      <c r="G59" s="332"/>
      <c r="H59" s="332"/>
      <c r="I59" s="332"/>
      <c r="J59" s="332"/>
      <c r="K59" s="333"/>
      <c r="L59" s="955"/>
      <c r="M59" s="332"/>
      <c r="N59" s="332"/>
      <c r="O59" s="332"/>
      <c r="P59" s="333"/>
    </row>
    <row r="60" spans="1:16" s="30" customFormat="1">
      <c r="A60" s="900">
        <f>IF(COUNTBLANK(D60)=1,"",COUNTA(D$13:$D60))</f>
        <v>38</v>
      </c>
      <c r="B60" s="1574" t="s">
        <v>3509</v>
      </c>
      <c r="C60" s="573" t="s">
        <v>3515</v>
      </c>
      <c r="D60" s="1575" t="s">
        <v>103</v>
      </c>
      <c r="E60" s="1922">
        <v>81</v>
      </c>
      <c r="F60" s="1597"/>
      <c r="G60" s="332"/>
      <c r="H60" s="332"/>
      <c r="I60" s="332"/>
      <c r="J60" s="332"/>
      <c r="K60" s="333"/>
      <c r="L60" s="955"/>
      <c r="M60" s="332"/>
      <c r="N60" s="332"/>
      <c r="O60" s="332"/>
      <c r="P60" s="333"/>
    </row>
    <row r="61" spans="1:16" s="30" customFormat="1">
      <c r="A61" s="900">
        <f>IF(COUNTBLANK(D61)=1,"",COUNTA(D$13:$D61))</f>
        <v>39</v>
      </c>
      <c r="B61" s="1574" t="s">
        <v>3509</v>
      </c>
      <c r="C61" s="573" t="s">
        <v>3516</v>
      </c>
      <c r="D61" s="1575" t="s">
        <v>103</v>
      </c>
      <c r="E61" s="1922">
        <v>81</v>
      </c>
      <c r="F61" s="1597"/>
      <c r="G61" s="332"/>
      <c r="H61" s="332"/>
      <c r="I61" s="332"/>
      <c r="J61" s="332"/>
      <c r="K61" s="333"/>
      <c r="L61" s="955"/>
      <c r="M61" s="332"/>
      <c r="N61" s="332"/>
      <c r="O61" s="332"/>
      <c r="P61" s="333"/>
    </row>
    <row r="62" spans="1:16" s="30" customFormat="1" ht="20.399999999999999">
      <c r="A62" s="900">
        <f>IF(COUNTBLANK(D62)=1,"",COUNTA(D$13:$D62))</f>
        <v>40</v>
      </c>
      <c r="B62" s="1574" t="s">
        <v>3509</v>
      </c>
      <c r="C62" s="573" t="s">
        <v>3517</v>
      </c>
      <c r="D62" s="1575" t="s">
        <v>103</v>
      </c>
      <c r="E62" s="1922">
        <v>81</v>
      </c>
      <c r="F62" s="1597"/>
      <c r="G62" s="332"/>
      <c r="H62" s="332"/>
      <c r="I62" s="332"/>
      <c r="J62" s="332"/>
      <c r="K62" s="333"/>
      <c r="L62" s="955"/>
      <c r="M62" s="332"/>
      <c r="N62" s="332"/>
      <c r="O62" s="332"/>
      <c r="P62" s="333"/>
    </row>
    <row r="63" spans="1:16" s="30" customFormat="1" ht="30.6">
      <c r="A63" s="900">
        <f>IF(COUNTBLANK(D63)=1,"",COUNTA(D$13:$D63))</f>
        <v>41</v>
      </c>
      <c r="B63" s="1574" t="s">
        <v>3509</v>
      </c>
      <c r="C63" s="573" t="s">
        <v>3518</v>
      </c>
      <c r="D63" s="1575" t="s">
        <v>103</v>
      </c>
      <c r="E63" s="1922">
        <v>81</v>
      </c>
      <c r="F63" s="1597"/>
      <c r="G63" s="332"/>
      <c r="H63" s="332"/>
      <c r="I63" s="332"/>
      <c r="J63" s="332"/>
      <c r="K63" s="333"/>
      <c r="L63" s="955"/>
      <c r="M63" s="332"/>
      <c r="N63" s="332"/>
      <c r="O63" s="332"/>
      <c r="P63" s="333"/>
    </row>
    <row r="64" spans="1:16" s="30" customFormat="1">
      <c r="A64" s="1934" t="s">
        <v>4707</v>
      </c>
      <c r="B64" s="1911" t="s">
        <v>3489</v>
      </c>
      <c r="C64" s="1859" t="s">
        <v>2232</v>
      </c>
      <c r="D64" s="1438" t="s">
        <v>103</v>
      </c>
      <c r="E64" s="1438">
        <v>162</v>
      </c>
      <c r="F64" s="1597"/>
      <c r="G64" s="332"/>
      <c r="H64" s="332"/>
      <c r="I64" s="332"/>
      <c r="J64" s="332"/>
      <c r="K64" s="333"/>
      <c r="L64" s="1597"/>
      <c r="M64" s="332"/>
      <c r="N64" s="332"/>
      <c r="O64" s="332"/>
      <c r="P64" s="333"/>
    </row>
    <row r="65" spans="1:16" s="1582" customFormat="1">
      <c r="A65" s="900">
        <f>IF(COUNTBLANK(D65)=1,"",COUNTA(D$13:$D65))</f>
        <v>43</v>
      </c>
      <c r="B65" s="683"/>
      <c r="C65" s="573" t="s">
        <v>3786</v>
      </c>
      <c r="D65" s="575" t="s">
        <v>103</v>
      </c>
      <c r="E65" s="1923">
        <v>81</v>
      </c>
      <c r="F65" s="1731"/>
      <c r="G65" s="1554"/>
      <c r="H65" s="1554"/>
      <c r="I65" s="1554"/>
      <c r="J65" s="1554"/>
      <c r="K65" s="954"/>
      <c r="L65" s="338"/>
      <c r="M65" s="1555"/>
      <c r="N65" s="1555"/>
      <c r="O65" s="1555"/>
      <c r="P65" s="1556"/>
    </row>
    <row r="66" spans="1:16" s="1582" customFormat="1">
      <c r="A66" s="900"/>
      <c r="B66" s="683"/>
      <c r="C66" s="573"/>
      <c r="D66" s="575"/>
      <c r="E66" s="1923"/>
      <c r="F66" s="1916"/>
      <c r="G66" s="1583"/>
      <c r="H66" s="1583"/>
      <c r="I66" s="1583"/>
      <c r="J66" s="1583"/>
      <c r="K66" s="1584"/>
      <c r="L66" s="1585"/>
      <c r="M66" s="1583"/>
      <c r="N66" s="1583"/>
      <c r="O66" s="1583"/>
      <c r="P66" s="1584"/>
    </row>
    <row r="67" spans="1:16" s="1573" customFormat="1">
      <c r="A67" s="900" t="str">
        <f>IF(COUNTBLANK(D67)=1,"",COUNTA(D$13:$D67))</f>
        <v/>
      </c>
      <c r="B67" s="1568"/>
      <c r="C67" s="873" t="s">
        <v>3787</v>
      </c>
      <c r="D67" s="899"/>
      <c r="E67" s="1925"/>
      <c r="F67" s="1917"/>
      <c r="G67" s="1586"/>
      <c r="H67" s="1586"/>
      <c r="I67" s="1586"/>
      <c r="J67" s="1586"/>
      <c r="K67" s="1572"/>
      <c r="L67" s="1579"/>
      <c r="M67" s="1586"/>
      <c r="N67" s="1586"/>
      <c r="O67" s="1586"/>
      <c r="P67" s="1572"/>
    </row>
    <row r="68" spans="1:16" s="1573" customFormat="1" ht="20.399999999999999">
      <c r="A68" s="900">
        <f>IF(COUNTBLANK(D68)=1,"",COUNTA(D$13:$D68))</f>
        <v>44</v>
      </c>
      <c r="B68" s="1574" t="s">
        <v>3519</v>
      </c>
      <c r="C68" s="573" t="s">
        <v>3520</v>
      </c>
      <c r="D68" s="1575" t="s">
        <v>103</v>
      </c>
      <c r="E68" s="1922">
        <v>159</v>
      </c>
      <c r="F68" s="1597"/>
      <c r="G68" s="332"/>
      <c r="H68" s="332"/>
      <c r="I68" s="332"/>
      <c r="J68" s="332"/>
      <c r="K68" s="333"/>
      <c r="L68" s="955"/>
      <c r="M68" s="332"/>
      <c r="N68" s="332"/>
      <c r="O68" s="332"/>
      <c r="P68" s="333"/>
    </row>
    <row r="69" spans="1:16" s="1573" customFormat="1" ht="20.399999999999999">
      <c r="A69" s="900">
        <f>IF(COUNTBLANK(D69)=1,"",COUNTA(D$13:$D69))</f>
        <v>45</v>
      </c>
      <c r="B69" s="1574" t="s">
        <v>3519</v>
      </c>
      <c r="C69" s="573" t="s">
        <v>3521</v>
      </c>
      <c r="D69" s="1575" t="s">
        <v>103</v>
      </c>
      <c r="E69" s="1922">
        <v>159</v>
      </c>
      <c r="F69" s="1597"/>
      <c r="G69" s="332"/>
      <c r="H69" s="332"/>
      <c r="I69" s="332"/>
      <c r="J69" s="332"/>
      <c r="K69" s="333"/>
      <c r="L69" s="955"/>
      <c r="M69" s="332"/>
      <c r="N69" s="332"/>
      <c r="O69" s="332"/>
      <c r="P69" s="333"/>
    </row>
    <row r="70" spans="1:16" s="1573" customFormat="1">
      <c r="A70" s="900">
        <f>IF(COUNTBLANK(D70)=1,"",COUNTA(D$13:$D70))</f>
        <v>46</v>
      </c>
      <c r="B70" s="1574" t="s">
        <v>3519</v>
      </c>
      <c r="C70" s="573" t="s">
        <v>3522</v>
      </c>
      <c r="D70" s="1575" t="s">
        <v>103</v>
      </c>
      <c r="E70" s="1922">
        <v>159</v>
      </c>
      <c r="F70" s="1597"/>
      <c r="G70" s="332"/>
      <c r="H70" s="332"/>
      <c r="I70" s="332"/>
      <c r="J70" s="332"/>
      <c r="K70" s="333"/>
      <c r="L70" s="955"/>
      <c r="M70" s="332"/>
      <c r="N70" s="332"/>
      <c r="O70" s="332"/>
      <c r="P70" s="333"/>
    </row>
    <row r="71" spans="1:16" s="1573" customFormat="1">
      <c r="A71" s="900">
        <f>IF(COUNTBLANK(D71)=1,"",COUNTA(D$13:$D71))</f>
        <v>47</v>
      </c>
      <c r="B71" s="1574"/>
      <c r="C71" s="573" t="s">
        <v>3523</v>
      </c>
      <c r="D71" s="1575" t="s">
        <v>103</v>
      </c>
      <c r="E71" s="1922">
        <v>159</v>
      </c>
      <c r="F71" s="1597"/>
      <c r="G71" s="332"/>
      <c r="H71" s="332"/>
      <c r="I71" s="332"/>
      <c r="J71" s="332"/>
      <c r="K71" s="333"/>
      <c r="L71" s="955"/>
      <c r="M71" s="332"/>
      <c r="N71" s="332"/>
      <c r="O71" s="332"/>
      <c r="P71" s="333"/>
    </row>
    <row r="72" spans="1:16" s="1573" customFormat="1">
      <c r="A72" s="900">
        <f>IF(COUNTBLANK(D72)=1,"",COUNTA(D$13:$D72))</f>
        <v>48</v>
      </c>
      <c r="B72" s="1574"/>
      <c r="C72" s="573" t="s">
        <v>3524</v>
      </c>
      <c r="D72" s="1575" t="s">
        <v>103</v>
      </c>
      <c r="E72" s="1922">
        <v>159</v>
      </c>
      <c r="F72" s="1597"/>
      <c r="G72" s="332"/>
      <c r="H72" s="332"/>
      <c r="I72" s="332"/>
      <c r="J72" s="332"/>
      <c r="K72" s="333"/>
      <c r="L72" s="955"/>
      <c r="M72" s="332"/>
      <c r="N72" s="332"/>
      <c r="O72" s="332"/>
      <c r="P72" s="333"/>
    </row>
    <row r="73" spans="1:16" s="1573" customFormat="1" ht="20.399999999999999">
      <c r="A73" s="900">
        <f>IF(COUNTBLANK(D73)=1,"",COUNTA(D$13:$D73))</f>
        <v>49</v>
      </c>
      <c r="B73" s="1574" t="s">
        <v>3519</v>
      </c>
      <c r="C73" s="573" t="s">
        <v>3525</v>
      </c>
      <c r="D73" s="1575" t="s">
        <v>103</v>
      </c>
      <c r="E73" s="1922">
        <v>159</v>
      </c>
      <c r="F73" s="1597"/>
      <c r="G73" s="332"/>
      <c r="H73" s="332"/>
      <c r="I73" s="332"/>
      <c r="J73" s="332"/>
      <c r="K73" s="333"/>
      <c r="L73" s="955"/>
      <c r="M73" s="332"/>
      <c r="N73" s="332"/>
      <c r="O73" s="332"/>
      <c r="P73" s="333"/>
    </row>
    <row r="74" spans="1:16" s="1573" customFormat="1">
      <c r="A74" s="900">
        <f>IF(COUNTBLANK(D74)=1,"",COUNTA(D$13:$D74))</f>
        <v>50</v>
      </c>
      <c r="B74" s="1574" t="s">
        <v>3519</v>
      </c>
      <c r="C74" s="573" t="s">
        <v>3526</v>
      </c>
      <c r="D74" s="1575" t="s">
        <v>103</v>
      </c>
      <c r="E74" s="1922">
        <v>159</v>
      </c>
      <c r="F74" s="1597"/>
      <c r="G74" s="332"/>
      <c r="H74" s="332"/>
      <c r="I74" s="332"/>
      <c r="J74" s="332"/>
      <c r="K74" s="333"/>
      <c r="L74" s="955"/>
      <c r="M74" s="332"/>
      <c r="N74" s="332"/>
      <c r="O74" s="332"/>
      <c r="P74" s="333"/>
    </row>
    <row r="75" spans="1:16" s="1573" customFormat="1">
      <c r="A75" s="1934" t="s">
        <v>4741</v>
      </c>
      <c r="B75" s="1911" t="s">
        <v>3489</v>
      </c>
      <c r="C75" s="1859" t="s">
        <v>2231</v>
      </c>
      <c r="D75" s="1438" t="s">
        <v>103</v>
      </c>
      <c r="E75" s="1438">
        <v>318</v>
      </c>
      <c r="F75" s="1597"/>
      <c r="G75" s="332"/>
      <c r="H75" s="332"/>
      <c r="I75" s="332"/>
      <c r="J75" s="332"/>
      <c r="K75" s="333"/>
      <c r="L75" s="1597"/>
      <c r="M75" s="332"/>
      <c r="N75" s="332"/>
      <c r="O75" s="332"/>
      <c r="P75" s="333"/>
    </row>
    <row r="76" spans="1:16" s="1582" customFormat="1">
      <c r="A76" s="900">
        <f>IF(COUNTBLANK(D76)=1,"",COUNTA(D$13:$D76))</f>
        <v>52</v>
      </c>
      <c r="B76" s="683"/>
      <c r="C76" s="573" t="s">
        <v>3786</v>
      </c>
      <c r="D76" s="575" t="s">
        <v>103</v>
      </c>
      <c r="E76" s="1923">
        <v>159</v>
      </c>
      <c r="F76" s="1731"/>
      <c r="G76" s="1554"/>
      <c r="H76" s="1554"/>
      <c r="I76" s="1554"/>
      <c r="J76" s="1554"/>
      <c r="K76" s="954"/>
      <c r="L76" s="338"/>
      <c r="M76" s="1555"/>
      <c r="N76" s="1555"/>
      <c r="O76" s="1555"/>
      <c r="P76" s="1556"/>
    </row>
    <row r="77" spans="1:16" s="1582" customFormat="1">
      <c r="A77" s="900"/>
      <c r="B77" s="683"/>
      <c r="C77" s="573"/>
      <c r="D77" s="575"/>
      <c r="E77" s="1923"/>
      <c r="F77" s="1916"/>
      <c r="G77" s="1583"/>
      <c r="H77" s="1583"/>
      <c r="I77" s="1583"/>
      <c r="J77" s="1583"/>
      <c r="K77" s="1584"/>
      <c r="L77" s="1585"/>
      <c r="M77" s="1583"/>
      <c r="N77" s="1583"/>
      <c r="O77" s="1583"/>
      <c r="P77" s="1584"/>
    </row>
    <row r="78" spans="1:16" s="1573" customFormat="1">
      <c r="A78" s="900" t="str">
        <f>IF(COUNTBLANK(D78)=1,"",COUNTA(D$13:$D78))</f>
        <v/>
      </c>
      <c r="B78" s="1568"/>
      <c r="C78" s="873" t="s">
        <v>3527</v>
      </c>
      <c r="D78" s="899"/>
      <c r="E78" s="1925"/>
      <c r="F78" s="1917"/>
      <c r="G78" s="1586"/>
      <c r="H78" s="1586"/>
      <c r="I78" s="1586"/>
      <c r="J78" s="1586"/>
      <c r="K78" s="1572"/>
      <c r="L78" s="1579"/>
      <c r="M78" s="1586"/>
      <c r="N78" s="1586"/>
      <c r="O78" s="1586"/>
      <c r="P78" s="1572"/>
    </row>
    <row r="79" spans="1:16" s="1573" customFormat="1" ht="20.399999999999999">
      <c r="A79" s="900">
        <f>IF(COUNTBLANK(D79)=1,"",COUNTA(D$13:$D79))</f>
        <v>53</v>
      </c>
      <c r="B79" s="1574" t="s">
        <v>3528</v>
      </c>
      <c r="C79" s="573" t="s">
        <v>3529</v>
      </c>
      <c r="D79" s="1575" t="s">
        <v>103</v>
      </c>
      <c r="E79" s="1922">
        <v>118</v>
      </c>
      <c r="F79" s="1597"/>
      <c r="G79" s="332"/>
      <c r="H79" s="332"/>
      <c r="I79" s="332"/>
      <c r="J79" s="332"/>
      <c r="K79" s="333"/>
      <c r="L79" s="955"/>
      <c r="M79" s="332"/>
      <c r="N79" s="332"/>
      <c r="O79" s="332"/>
      <c r="P79" s="333"/>
    </row>
    <row r="80" spans="1:16" s="1573" customFormat="1" ht="20.399999999999999">
      <c r="A80" s="900">
        <f>IF(COUNTBLANK(D80)=1,"",COUNTA(D$13:$D80))</f>
        <v>54</v>
      </c>
      <c r="B80" s="1574"/>
      <c r="C80" s="573" t="s">
        <v>3530</v>
      </c>
      <c r="D80" s="1575" t="s">
        <v>103</v>
      </c>
      <c r="E80" s="1922">
        <v>118</v>
      </c>
      <c r="F80" s="1597"/>
      <c r="G80" s="332"/>
      <c r="H80" s="332"/>
      <c r="I80" s="332"/>
      <c r="J80" s="332"/>
      <c r="K80" s="333"/>
      <c r="L80" s="955"/>
      <c r="M80" s="332"/>
      <c r="N80" s="332"/>
      <c r="O80" s="332"/>
      <c r="P80" s="333"/>
    </row>
    <row r="81" spans="1:16" s="93" customFormat="1" ht="20.399999999999999">
      <c r="A81" s="900">
        <f>IF(COUNTBLANK(D81)=1,"",COUNTA(D$13:$D81))</f>
        <v>55</v>
      </c>
      <c r="B81" s="575" t="s">
        <v>3489</v>
      </c>
      <c r="C81" s="573" t="s">
        <v>2233</v>
      </c>
      <c r="D81" s="575" t="s">
        <v>103</v>
      </c>
      <c r="E81" s="1926">
        <v>118</v>
      </c>
      <c r="F81" s="1731"/>
      <c r="G81" s="1554"/>
      <c r="H81" s="1554"/>
      <c r="I81" s="1554"/>
      <c r="J81" s="1554"/>
      <c r="K81" s="954"/>
      <c r="L81" s="338"/>
      <c r="M81" s="1555"/>
      <c r="N81" s="1555"/>
      <c r="O81" s="1555"/>
      <c r="P81" s="1556"/>
    </row>
    <row r="82" spans="1:16" s="1573" customFormat="1">
      <c r="A82" s="900">
        <f>IF(COUNTBLANK(D82)=1,"",COUNTA(D$13:$D82))</f>
        <v>56</v>
      </c>
      <c r="B82" s="899"/>
      <c r="C82" s="573" t="s">
        <v>3531</v>
      </c>
      <c r="D82" s="1575" t="s">
        <v>103</v>
      </c>
      <c r="E82" s="1922">
        <v>118</v>
      </c>
      <c r="F82" s="1597"/>
      <c r="G82" s="332"/>
      <c r="H82" s="332"/>
      <c r="I82" s="332"/>
      <c r="J82" s="332"/>
      <c r="K82" s="333"/>
      <c r="L82" s="955"/>
      <c r="M82" s="332"/>
      <c r="N82" s="332"/>
      <c r="O82" s="332"/>
      <c r="P82" s="333"/>
    </row>
    <row r="83" spans="1:16" s="1573" customFormat="1" ht="20.399999999999999">
      <c r="A83" s="900">
        <f>IF(COUNTBLANK(D83)=1,"",COUNTA(D$13:$D83))</f>
        <v>57</v>
      </c>
      <c r="B83" s="1574"/>
      <c r="C83" s="573" t="s">
        <v>3532</v>
      </c>
      <c r="D83" s="1575" t="s">
        <v>103</v>
      </c>
      <c r="E83" s="1922">
        <v>118</v>
      </c>
      <c r="F83" s="1597"/>
      <c r="G83" s="332"/>
      <c r="H83" s="332"/>
      <c r="I83" s="332"/>
      <c r="J83" s="332"/>
      <c r="K83" s="333"/>
      <c r="L83" s="955"/>
      <c r="M83" s="332"/>
      <c r="N83" s="332"/>
      <c r="O83" s="332"/>
      <c r="P83" s="333"/>
    </row>
    <row r="84" spans="1:16" s="1573" customFormat="1">
      <c r="A84" s="900"/>
      <c r="B84" s="1574"/>
      <c r="C84" s="573"/>
      <c r="D84" s="1575"/>
      <c r="E84" s="1922"/>
      <c r="F84" s="1917"/>
      <c r="G84" s="1586"/>
      <c r="H84" s="1586"/>
      <c r="I84" s="1586"/>
      <c r="J84" s="1586"/>
      <c r="K84" s="1572"/>
      <c r="L84" s="1579"/>
      <c r="M84" s="1586"/>
      <c r="N84" s="1586"/>
      <c r="O84" s="1586"/>
      <c r="P84" s="1572"/>
    </row>
    <row r="85" spans="1:16" s="1573" customFormat="1">
      <c r="A85" s="900" t="str">
        <f>IF(COUNTBLANK(D85)=1,"",COUNTA(D$13:$D85))</f>
        <v/>
      </c>
      <c r="B85" s="899"/>
      <c r="C85" s="873" t="s">
        <v>3533</v>
      </c>
      <c r="D85" s="899"/>
      <c r="E85" s="1925"/>
      <c r="F85" s="1917"/>
      <c r="G85" s="1586"/>
      <c r="H85" s="1586"/>
      <c r="I85" s="1586"/>
      <c r="J85" s="1586"/>
      <c r="K85" s="1572"/>
      <c r="L85" s="1579"/>
      <c r="M85" s="1586"/>
      <c r="N85" s="1586"/>
      <c r="O85" s="1586"/>
      <c r="P85" s="1572"/>
    </row>
    <row r="86" spans="1:16" s="1573" customFormat="1">
      <c r="A86" s="900">
        <f>IF(COUNTBLANK(D86)=1,"",COUNTA(D$13:$D86))</f>
        <v>58</v>
      </c>
      <c r="B86" s="575" t="s">
        <v>3534</v>
      </c>
      <c r="C86" s="573" t="s">
        <v>3535</v>
      </c>
      <c r="D86" s="1575" t="s">
        <v>103</v>
      </c>
      <c r="E86" s="1922">
        <v>4</v>
      </c>
      <c r="F86" s="1597"/>
      <c r="G86" s="332"/>
      <c r="H86" s="332"/>
      <c r="I86" s="332"/>
      <c r="J86" s="332"/>
      <c r="K86" s="333"/>
      <c r="L86" s="955"/>
      <c r="M86" s="332"/>
      <c r="N86" s="332"/>
      <c r="O86" s="332"/>
      <c r="P86" s="333"/>
    </row>
    <row r="87" spans="1:16" s="1573" customFormat="1" ht="30.6">
      <c r="A87" s="900">
        <f>IF(COUNTBLANK(D87)=1,"",COUNTA(D$13:$D87))</f>
        <v>59</v>
      </c>
      <c r="B87" s="575" t="s">
        <v>3536</v>
      </c>
      <c r="C87" s="573" t="s">
        <v>4493</v>
      </c>
      <c r="D87" s="1575" t="s">
        <v>103</v>
      </c>
      <c r="E87" s="1922">
        <v>1</v>
      </c>
      <c r="F87" s="1597"/>
      <c r="G87" s="332"/>
      <c r="H87" s="332"/>
      <c r="I87" s="332"/>
      <c r="J87" s="332"/>
      <c r="K87" s="333"/>
      <c r="L87" s="955"/>
      <c r="M87" s="332"/>
      <c r="N87" s="332"/>
      <c r="O87" s="332"/>
      <c r="P87" s="333"/>
    </row>
    <row r="88" spans="1:16" s="1587" customFormat="1" ht="30.6">
      <c r="A88" s="900">
        <f>IF(COUNTBLANK(D88)=1,"",COUNTA(D$13:$D88))</f>
        <v>60</v>
      </c>
      <c r="B88" s="575" t="s">
        <v>4172</v>
      </c>
      <c r="C88" s="1536" t="s">
        <v>4173</v>
      </c>
      <c r="D88" s="575" t="s">
        <v>103</v>
      </c>
      <c r="E88" s="575">
        <v>1</v>
      </c>
      <c r="F88" s="1597"/>
      <c r="G88" s="332"/>
      <c r="H88" s="332"/>
      <c r="I88" s="332"/>
      <c r="J88" s="332"/>
      <c r="K88" s="333"/>
      <c r="L88" s="955"/>
      <c r="M88" s="332"/>
      <c r="N88" s="332"/>
      <c r="O88" s="332"/>
      <c r="P88" s="333"/>
    </row>
    <row r="89" spans="1:16" s="93" customFormat="1">
      <c r="A89" s="900">
        <f>IF(COUNTBLANK(D89)=1,"",COUNTA(D$13:$D89))</f>
        <v>61</v>
      </c>
      <c r="B89" s="575" t="s">
        <v>3489</v>
      </c>
      <c r="C89" s="573" t="s">
        <v>2231</v>
      </c>
      <c r="D89" s="575" t="s">
        <v>103</v>
      </c>
      <c r="E89" s="575">
        <v>11</v>
      </c>
      <c r="F89" s="1731"/>
      <c r="G89" s="1554"/>
      <c r="H89" s="1554"/>
      <c r="I89" s="1554"/>
      <c r="J89" s="1554"/>
      <c r="K89" s="954"/>
      <c r="L89" s="338"/>
      <c r="M89" s="1555"/>
      <c r="N89" s="1555"/>
      <c r="O89" s="1555"/>
      <c r="P89" s="1556"/>
    </row>
    <row r="90" spans="1:16" s="1587" customFormat="1">
      <c r="A90" s="900"/>
      <c r="B90" s="575"/>
      <c r="C90" s="1536"/>
      <c r="D90" s="575"/>
      <c r="E90" s="575"/>
      <c r="F90" s="1918"/>
      <c r="G90" s="1588"/>
      <c r="H90" s="1588"/>
      <c r="I90" s="1588"/>
      <c r="J90" s="1588"/>
      <c r="K90" s="1589"/>
      <c r="L90" s="1590"/>
      <c r="M90" s="1588"/>
      <c r="N90" s="1588"/>
      <c r="O90" s="1588"/>
      <c r="P90" s="1589"/>
    </row>
    <row r="91" spans="1:16" s="1591" customFormat="1" ht="21" customHeight="1">
      <c r="A91" s="900">
        <f>IF(COUNTBLANK(D91)=1,"",COUNTA(D$13:$D91))</f>
        <v>62</v>
      </c>
      <c r="B91" s="1074"/>
      <c r="C91" s="1536" t="s">
        <v>4174</v>
      </c>
      <c r="D91" s="575" t="s">
        <v>103</v>
      </c>
      <c r="E91" s="575">
        <v>77</v>
      </c>
      <c r="F91" s="1597"/>
      <c r="G91" s="332"/>
      <c r="H91" s="332"/>
      <c r="I91" s="332"/>
      <c r="J91" s="332"/>
      <c r="K91" s="333"/>
      <c r="L91" s="955"/>
      <c r="M91" s="332"/>
      <c r="N91" s="332"/>
      <c r="O91" s="332"/>
      <c r="P91" s="333"/>
    </row>
    <row r="92" spans="1:16" s="1591" customFormat="1">
      <c r="A92" s="1934" t="s">
        <v>4742</v>
      </c>
      <c r="B92" s="1911" t="s">
        <v>3489</v>
      </c>
      <c r="C92" s="1859" t="s">
        <v>2231</v>
      </c>
      <c r="D92" s="1438" t="s">
        <v>103</v>
      </c>
      <c r="E92" s="1438">
        <v>154</v>
      </c>
      <c r="F92" s="1597"/>
      <c r="G92" s="332"/>
      <c r="H92" s="332"/>
      <c r="I92" s="332"/>
      <c r="J92" s="332"/>
      <c r="K92" s="333"/>
      <c r="L92" s="1597"/>
      <c r="M92" s="332"/>
      <c r="N92" s="332"/>
      <c r="O92" s="332"/>
      <c r="P92" s="333"/>
    </row>
    <row r="93" spans="1:16" s="45" customFormat="1">
      <c r="A93" s="900" t="str">
        <f>IF(COUNTBLANK(D93)=1,"",COUNTA(D$13:$D93))</f>
        <v/>
      </c>
      <c r="B93" s="683"/>
      <c r="C93" s="1592"/>
      <c r="D93" s="575"/>
      <c r="E93" s="683"/>
      <c r="F93" s="1919"/>
      <c r="G93" s="1593"/>
      <c r="H93" s="1593"/>
      <c r="I93" s="1593"/>
      <c r="J93" s="1593"/>
      <c r="K93" s="1594"/>
      <c r="L93" s="1595"/>
      <c r="M93" s="1593"/>
      <c r="N93" s="1593"/>
      <c r="O93" s="1593"/>
      <c r="P93" s="1594"/>
    </row>
    <row r="94" spans="1:16" s="313" customFormat="1" ht="20.399999999999999">
      <c r="A94" s="900">
        <f>A91+1</f>
        <v>63</v>
      </c>
      <c r="B94" s="683"/>
      <c r="C94" s="587" t="s">
        <v>218</v>
      </c>
      <c r="D94" s="575" t="s">
        <v>103</v>
      </c>
      <c r="E94" s="1786">
        <v>1</v>
      </c>
      <c r="F94" s="1780"/>
      <c r="G94" s="1554"/>
      <c r="H94" s="1554"/>
      <c r="I94" s="1554"/>
      <c r="J94" s="1554"/>
      <c r="K94" s="954"/>
      <c r="L94" s="338"/>
      <c r="M94" s="1555"/>
      <c r="N94" s="1555"/>
      <c r="O94" s="1555"/>
      <c r="P94" s="1556"/>
    </row>
    <row r="95" spans="1:16" ht="20.399999999999999">
      <c r="A95" s="900">
        <f t="shared" ref="A95:A96" si="2">A94+1</f>
        <v>64</v>
      </c>
      <c r="B95" s="683"/>
      <c r="C95" s="944" t="s">
        <v>219</v>
      </c>
      <c r="D95" s="575" t="s">
        <v>103</v>
      </c>
      <c r="E95" s="1786">
        <v>1</v>
      </c>
      <c r="F95" s="1780"/>
      <c r="G95" s="1554"/>
      <c r="H95" s="1554"/>
      <c r="I95" s="1554"/>
      <c r="J95" s="1554"/>
      <c r="K95" s="954"/>
      <c r="L95" s="338"/>
      <c r="M95" s="1555"/>
      <c r="N95" s="1555"/>
      <c r="O95" s="1555"/>
      <c r="P95" s="1556"/>
    </row>
    <row r="96" spans="1:16" s="79" customFormat="1">
      <c r="A96" s="900">
        <f t="shared" si="2"/>
        <v>65</v>
      </c>
      <c r="B96" s="683"/>
      <c r="C96" s="573" t="s">
        <v>221</v>
      </c>
      <c r="D96" s="575" t="s">
        <v>103</v>
      </c>
      <c r="E96" s="1786">
        <v>1</v>
      </c>
      <c r="F96" s="1780"/>
      <c r="G96" s="1554"/>
      <c r="H96" s="1554"/>
      <c r="I96" s="1554"/>
      <c r="J96" s="1554"/>
      <c r="K96" s="954"/>
      <c r="L96" s="338"/>
      <c r="M96" s="1555"/>
      <c r="N96" s="1555"/>
      <c r="O96" s="1555"/>
      <c r="P96" s="1556"/>
    </row>
    <row r="97" spans="1:16" s="79" customFormat="1">
      <c r="A97" s="929"/>
      <c r="B97" s="684"/>
      <c r="C97" s="923"/>
      <c r="D97" s="585"/>
      <c r="E97" s="1927"/>
      <c r="F97" s="1920"/>
      <c r="G97" s="853"/>
      <c r="H97" s="908"/>
      <c r="I97" s="909"/>
      <c r="J97" s="908"/>
      <c r="K97" s="910"/>
      <c r="L97" s="907"/>
      <c r="M97" s="1565"/>
      <c r="N97" s="1565"/>
      <c r="O97" s="1565"/>
      <c r="P97" s="1566"/>
    </row>
    <row r="98" spans="1:16" s="274" customFormat="1">
      <c r="A98" s="503"/>
      <c r="B98" s="504"/>
      <c r="C98" s="505" t="s">
        <v>29</v>
      </c>
      <c r="D98" s="506"/>
      <c r="E98" s="541"/>
      <c r="F98" s="951"/>
      <c r="G98" s="951"/>
      <c r="H98" s="951"/>
      <c r="I98" s="951"/>
      <c r="J98" s="951"/>
      <c r="K98" s="951"/>
      <c r="L98" s="952">
        <f>SUM($L$13:L97)</f>
        <v>0</v>
      </c>
      <c r="M98" s="952">
        <f>SUM($M$13:M97)</f>
        <v>0</v>
      </c>
      <c r="N98" s="952">
        <f>SUM($N$13:N97)</f>
        <v>0</v>
      </c>
      <c r="O98" s="952">
        <f>SUM($O$13:O97)</f>
        <v>0</v>
      </c>
      <c r="P98" s="953">
        <f>SUM($P$13:P97)</f>
        <v>0</v>
      </c>
    </row>
    <row r="101" spans="1:16">
      <c r="C101" s="1537"/>
    </row>
    <row r="102" spans="1:16">
      <c r="C102" s="1538"/>
    </row>
    <row r="103" spans="1:16">
      <c r="C103" s="1538"/>
    </row>
    <row r="104" spans="1:16">
      <c r="C104" s="1539"/>
    </row>
    <row r="105" spans="1:16">
      <c r="C105" s="1538"/>
    </row>
    <row r="106" spans="1:16">
      <c r="C106" s="1538"/>
    </row>
    <row r="107" spans="1:16">
      <c r="C107" s="1537"/>
    </row>
    <row r="108" spans="1:16">
      <c r="C108" s="89"/>
    </row>
  </sheetData>
  <autoFilter ref="A12:P98" xr:uid="{C15DB67D-B2E8-4477-96CA-9072B0E91AEC}"/>
  <mergeCells count="1">
    <mergeCell ref="F10:K10"/>
  </mergeCells>
  <phoneticPr fontId="40" type="noConversion"/>
  <conditionalFormatting sqref="A15:A94">
    <cfRule type="expression" dxfId="53" priority="1">
      <formula>TRIM(#REF!)&lt;&gt;""</formula>
    </cfRule>
  </conditionalFormatting>
  <printOptions horizontalCentered="1" gridLines="1"/>
  <pageMargins left="0" right="0" top="0.98425196850393704" bottom="0.51181102362204722" header="0.51181102362204722" footer="0.31496062992125984"/>
  <pageSetup paperSize="9" scale="69" orientation="landscape" r:id="rId1"/>
  <headerFooter alignWithMargins="0">
    <oddFooter>&amp;C&amp;A&amp;R&amp;P</oddFooter>
  </headerFooter>
  <rowBreaks count="1" manualBreakCount="1">
    <brk id="36" max="15"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CF025-C286-4213-AC6B-E15DF796A256}">
  <dimension ref="A1:P167"/>
  <sheetViews>
    <sheetView zoomScaleNormal="100" zoomScaleSheetLayoutView="100" workbookViewId="0">
      <selection activeCell="J18" sqref="J18"/>
    </sheetView>
  </sheetViews>
  <sheetFormatPr defaultColWidth="9.109375" defaultRowHeight="13.2"/>
  <cols>
    <col min="1" max="1" width="5" style="11" customWidth="1"/>
    <col min="2" max="2" width="10" style="12" customWidth="1"/>
    <col min="3" max="3" width="66.332031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 style="11" customWidth="1"/>
    <col min="14" max="14" width="12" style="11" customWidth="1"/>
    <col min="15" max="15" width="11" style="11" customWidth="1"/>
    <col min="16" max="16" width="11.5546875" style="11" customWidth="1"/>
    <col min="17" max="16384" width="9.109375" style="11"/>
  </cols>
  <sheetData>
    <row r="1" spans="1:16">
      <c r="B1" s="7"/>
      <c r="C1" s="8"/>
      <c r="D1" s="8"/>
      <c r="E1" s="8"/>
      <c r="F1" s="9" t="s">
        <v>35</v>
      </c>
      <c r="G1" s="10" t="s">
        <v>670</v>
      </c>
      <c r="H1" s="9"/>
      <c r="J1" s="8"/>
      <c r="K1" s="8"/>
      <c r="L1" s="8"/>
      <c r="M1" s="8"/>
      <c r="N1" s="8"/>
      <c r="O1" s="8"/>
      <c r="P1" s="8"/>
    </row>
    <row r="2" spans="1:16">
      <c r="B2" s="7"/>
      <c r="C2" s="8"/>
      <c r="D2" s="8"/>
      <c r="E2" s="8"/>
      <c r="F2" s="8" t="s">
        <v>2763</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0" customFormat="1">
      <c r="A14" s="965"/>
      <c r="B14" s="972"/>
      <c r="C14" s="966" t="s">
        <v>2764</v>
      </c>
      <c r="D14" s="961"/>
      <c r="E14" s="958"/>
      <c r="F14" s="671"/>
      <c r="G14" s="895"/>
      <c r="H14" s="895"/>
      <c r="I14" s="895"/>
      <c r="J14" s="895"/>
      <c r="K14" s="690"/>
      <c r="L14" s="897"/>
      <c r="M14" s="895"/>
      <c r="N14" s="895"/>
      <c r="O14" s="895"/>
      <c r="P14" s="690"/>
    </row>
    <row r="15" spans="1:16" s="30" customFormat="1" ht="40.799999999999997">
      <c r="A15" s="900">
        <f>IF(COUNTBLANK(D15)=1,"",COUNTA(D$13:$D15))</f>
        <v>1</v>
      </c>
      <c r="B15" s="575" t="s">
        <v>748</v>
      </c>
      <c r="C15" s="967" t="s">
        <v>2765</v>
      </c>
      <c r="D15" s="575" t="s">
        <v>103</v>
      </c>
      <c r="E15" s="898">
        <v>15</v>
      </c>
      <c r="F15" s="341"/>
      <c r="G15" s="336"/>
      <c r="H15" s="336"/>
      <c r="I15" s="336"/>
      <c r="J15" s="336"/>
      <c r="K15" s="337"/>
      <c r="L15" s="338"/>
      <c r="M15" s="339"/>
      <c r="N15" s="339"/>
      <c r="O15" s="339"/>
      <c r="P15" s="340"/>
    </row>
    <row r="16" spans="1:16" s="30" customFormat="1" ht="40.799999999999997">
      <c r="A16" s="900">
        <f>IF(COUNTBLANK(D16)=1,"",COUNTA(D$13:$D16))</f>
        <v>2</v>
      </c>
      <c r="B16" s="575" t="s">
        <v>748</v>
      </c>
      <c r="C16" s="967" t="s">
        <v>2766</v>
      </c>
      <c r="D16" s="575" t="s">
        <v>103</v>
      </c>
      <c r="E16" s="898">
        <v>2</v>
      </c>
      <c r="F16" s="341"/>
      <c r="G16" s="336"/>
      <c r="H16" s="336"/>
      <c r="I16" s="336"/>
      <c r="J16" s="336"/>
      <c r="K16" s="337"/>
      <c r="L16" s="338"/>
      <c r="M16" s="339"/>
      <c r="N16" s="339"/>
      <c r="O16" s="339"/>
      <c r="P16" s="340"/>
    </row>
    <row r="17" spans="1:16" s="30" customFormat="1">
      <c r="A17" s="900" t="str">
        <f>IF(COUNTBLANK(D17)=1,"",COUNTA(D$13:$D17))</f>
        <v/>
      </c>
      <c r="B17" s="962"/>
      <c r="C17" s="968" t="s">
        <v>2767</v>
      </c>
      <c r="D17" s="962"/>
      <c r="E17" s="959"/>
      <c r="F17" s="671"/>
      <c r="G17" s="895"/>
      <c r="H17" s="895"/>
      <c r="I17" s="895"/>
      <c r="J17" s="895"/>
      <c r="K17" s="690"/>
      <c r="L17" s="897"/>
      <c r="M17" s="895"/>
      <c r="N17" s="895"/>
      <c r="O17" s="895"/>
      <c r="P17" s="690"/>
    </row>
    <row r="18" spans="1:16" s="30" customFormat="1" ht="51">
      <c r="A18" s="900">
        <f>IF(COUNTBLANK(D18)=1,"",COUNTA(D$13:$D18))</f>
        <v>3</v>
      </c>
      <c r="B18" s="575" t="s">
        <v>749</v>
      </c>
      <c r="C18" s="967" t="s">
        <v>2768</v>
      </c>
      <c r="D18" s="575" t="s">
        <v>2</v>
      </c>
      <c r="E18" s="939">
        <v>230</v>
      </c>
      <c r="F18" s="341"/>
      <c r="G18" s="336"/>
      <c r="H18" s="336"/>
      <c r="I18" s="336"/>
      <c r="J18" s="336"/>
      <c r="K18" s="337"/>
      <c r="L18" s="338"/>
      <c r="M18" s="339"/>
      <c r="N18" s="339"/>
      <c r="O18" s="339"/>
      <c r="P18" s="340"/>
    </row>
    <row r="19" spans="1:16" s="30" customFormat="1" ht="51">
      <c r="A19" s="900">
        <f>IF(COUNTBLANK(D19)=1,"",COUNTA(D$13:$D19))</f>
        <v>4</v>
      </c>
      <c r="B19" s="575" t="s">
        <v>749</v>
      </c>
      <c r="C19" s="967" t="s">
        <v>2769</v>
      </c>
      <c r="D19" s="575" t="s">
        <v>2</v>
      </c>
      <c r="E19" s="939">
        <v>46</v>
      </c>
      <c r="F19" s="341"/>
      <c r="G19" s="336"/>
      <c r="H19" s="336"/>
      <c r="I19" s="336"/>
      <c r="J19" s="336"/>
      <c r="K19" s="337"/>
      <c r="L19" s="338"/>
      <c r="M19" s="339"/>
      <c r="N19" s="339"/>
      <c r="O19" s="339"/>
      <c r="P19" s="340"/>
    </row>
    <row r="20" spans="1:16" s="30" customFormat="1" ht="51">
      <c r="A20" s="900">
        <f>IF(COUNTBLANK(D20)=1,"",COUNTA(D$13:$D20))</f>
        <v>5</v>
      </c>
      <c r="B20" s="575" t="s">
        <v>749</v>
      </c>
      <c r="C20" s="967" t="s">
        <v>2770</v>
      </c>
      <c r="D20" s="575" t="s">
        <v>2</v>
      </c>
      <c r="E20" s="939">
        <v>0</v>
      </c>
      <c r="F20" s="341"/>
      <c r="G20" s="336"/>
      <c r="H20" s="336"/>
      <c r="I20" s="336"/>
      <c r="J20" s="336"/>
      <c r="K20" s="337"/>
      <c r="L20" s="338"/>
      <c r="M20" s="339"/>
      <c r="N20" s="339"/>
      <c r="O20" s="339"/>
      <c r="P20" s="340"/>
    </row>
    <row r="21" spans="1:16" s="30" customFormat="1">
      <c r="A21" s="900" t="str">
        <f>IF(COUNTBLANK(D21)=1,"",COUNTA(D$13:$D21))</f>
        <v/>
      </c>
      <c r="B21" s="962"/>
      <c r="C21" s="968" t="s">
        <v>2771</v>
      </c>
      <c r="D21" s="962"/>
      <c r="E21" s="959"/>
      <c r="F21" s="671"/>
      <c r="G21" s="895"/>
      <c r="H21" s="895"/>
      <c r="I21" s="895"/>
      <c r="J21" s="895"/>
      <c r="K21" s="690"/>
      <c r="L21" s="897"/>
      <c r="M21" s="895"/>
      <c r="N21" s="895"/>
      <c r="O21" s="895"/>
      <c r="P21" s="690"/>
    </row>
    <row r="22" spans="1:16" s="30" customFormat="1">
      <c r="A22" s="900">
        <f>IF(COUNTBLANK(D22)=1,"",COUNTA(D$13:$D22))</f>
        <v>6</v>
      </c>
      <c r="B22" s="575" t="s">
        <v>2772</v>
      </c>
      <c r="C22" s="967" t="s">
        <v>2773</v>
      </c>
      <c r="D22" s="575" t="s">
        <v>103</v>
      </c>
      <c r="E22" s="948">
        <v>80</v>
      </c>
      <c r="F22" s="341"/>
      <c r="G22" s="336"/>
      <c r="H22" s="336"/>
      <c r="I22" s="336"/>
      <c r="J22" s="336"/>
      <c r="K22" s="337"/>
      <c r="L22" s="338"/>
      <c r="M22" s="339"/>
      <c r="N22" s="339"/>
      <c r="O22" s="339"/>
      <c r="P22" s="340"/>
    </row>
    <row r="23" spans="1:16" s="30" customFormat="1">
      <c r="A23" s="900">
        <f>IF(COUNTBLANK(D23)=1,"",COUNTA(D$13:$D23))</f>
        <v>7</v>
      </c>
      <c r="B23" s="575" t="s">
        <v>2772</v>
      </c>
      <c r="C23" s="967" t="s">
        <v>2774</v>
      </c>
      <c r="D23" s="575" t="s">
        <v>103</v>
      </c>
      <c r="E23" s="948">
        <v>20</v>
      </c>
      <c r="F23" s="341"/>
      <c r="G23" s="336"/>
      <c r="H23" s="336"/>
      <c r="I23" s="336"/>
      <c r="J23" s="336"/>
      <c r="K23" s="337"/>
      <c r="L23" s="338"/>
      <c r="M23" s="339"/>
      <c r="N23" s="339"/>
      <c r="O23" s="339"/>
      <c r="P23" s="340"/>
    </row>
    <row r="24" spans="1:16" s="30" customFormat="1">
      <c r="A24" s="900">
        <f>IF(COUNTBLANK(D24)=1,"",COUNTA(D$13:$D24))</f>
        <v>8</v>
      </c>
      <c r="B24" s="575" t="s">
        <v>2772</v>
      </c>
      <c r="C24" s="967" t="s">
        <v>2775</v>
      </c>
      <c r="D24" s="575" t="s">
        <v>103</v>
      </c>
      <c r="E24" s="948">
        <v>4</v>
      </c>
      <c r="F24" s="341"/>
      <c r="G24" s="336"/>
      <c r="H24" s="336"/>
      <c r="I24" s="336"/>
      <c r="J24" s="336"/>
      <c r="K24" s="337"/>
      <c r="L24" s="338"/>
      <c r="M24" s="339"/>
      <c r="N24" s="339"/>
      <c r="O24" s="339"/>
      <c r="P24" s="340"/>
    </row>
    <row r="25" spans="1:16" s="30" customFormat="1">
      <c r="A25" s="900">
        <f>IF(COUNTBLANK(D25)=1,"",COUNTA(D$13:$D25))</f>
        <v>9</v>
      </c>
      <c r="B25" s="575" t="s">
        <v>2772</v>
      </c>
      <c r="C25" s="967" t="s">
        <v>2776</v>
      </c>
      <c r="D25" s="575" t="s">
        <v>103</v>
      </c>
      <c r="E25" s="898">
        <v>17</v>
      </c>
      <c r="F25" s="341"/>
      <c r="G25" s="336"/>
      <c r="H25" s="336"/>
      <c r="I25" s="336"/>
      <c r="J25" s="336"/>
      <c r="K25" s="337"/>
      <c r="L25" s="338"/>
      <c r="M25" s="339"/>
      <c r="N25" s="339"/>
      <c r="O25" s="339"/>
      <c r="P25" s="340"/>
    </row>
    <row r="26" spans="1:16" s="30" customFormat="1" ht="20.399999999999999">
      <c r="A26" s="900">
        <f>IF(COUNTBLANK(D26)=1,"",COUNTA(D$13:$D26))</f>
        <v>10</v>
      </c>
      <c r="B26" s="575"/>
      <c r="C26" s="967" t="s">
        <v>2777</v>
      </c>
      <c r="D26" s="575" t="s">
        <v>103</v>
      </c>
      <c r="E26" s="898">
        <v>1</v>
      </c>
      <c r="F26" s="341"/>
      <c r="G26" s="336"/>
      <c r="H26" s="336"/>
      <c r="I26" s="336"/>
      <c r="J26" s="336"/>
      <c r="K26" s="337"/>
      <c r="L26" s="338"/>
      <c r="M26" s="339"/>
      <c r="N26" s="339"/>
      <c r="O26" s="339"/>
      <c r="P26" s="340"/>
    </row>
    <row r="27" spans="1:16" s="30" customFormat="1">
      <c r="A27" s="900" t="str">
        <f>IF(COUNTBLANK(D27)=1,"",COUNTA(D$13:$D27))</f>
        <v/>
      </c>
      <c r="B27" s="962"/>
      <c r="C27" s="968" t="s">
        <v>2778</v>
      </c>
      <c r="D27" s="962"/>
      <c r="E27" s="959"/>
      <c r="F27" s="671"/>
      <c r="G27" s="895"/>
      <c r="H27" s="895"/>
      <c r="I27" s="895"/>
      <c r="J27" s="895"/>
      <c r="K27" s="690"/>
      <c r="L27" s="897"/>
      <c r="M27" s="895"/>
      <c r="N27" s="895"/>
      <c r="O27" s="895"/>
      <c r="P27" s="690"/>
    </row>
    <row r="28" spans="1:16" s="30" customFormat="1">
      <c r="A28" s="900">
        <f>IF(COUNTBLANK(D28)=1,"",COUNTA(D$13:$D28))</f>
        <v>11</v>
      </c>
      <c r="B28" s="575" t="s">
        <v>2772</v>
      </c>
      <c r="C28" s="967" t="s">
        <v>2779</v>
      </c>
      <c r="D28" s="575" t="s">
        <v>103</v>
      </c>
      <c r="E28" s="898">
        <v>105</v>
      </c>
      <c r="F28" s="341"/>
      <c r="G28" s="336"/>
      <c r="H28" s="336"/>
      <c r="I28" s="336"/>
      <c r="J28" s="336"/>
      <c r="K28" s="337"/>
      <c r="L28" s="338"/>
      <c r="M28" s="339"/>
      <c r="N28" s="339"/>
      <c r="O28" s="339"/>
      <c r="P28" s="340"/>
    </row>
    <row r="29" spans="1:16" s="30" customFormat="1">
      <c r="A29" s="900">
        <f>IF(COUNTBLANK(D29)=1,"",COUNTA(D$13:$D29))</f>
        <v>12</v>
      </c>
      <c r="B29" s="575" t="s">
        <v>2772</v>
      </c>
      <c r="C29" s="967" t="s">
        <v>2780</v>
      </c>
      <c r="D29" s="575" t="s">
        <v>103</v>
      </c>
      <c r="E29" s="898">
        <v>105</v>
      </c>
      <c r="F29" s="341"/>
      <c r="G29" s="336"/>
      <c r="H29" s="336"/>
      <c r="I29" s="336"/>
      <c r="J29" s="336"/>
      <c r="K29" s="337"/>
      <c r="L29" s="338"/>
      <c r="M29" s="339"/>
      <c r="N29" s="339"/>
      <c r="O29" s="339"/>
      <c r="P29" s="340"/>
    </row>
    <row r="30" spans="1:16" s="30" customFormat="1">
      <c r="A30" s="900" t="str">
        <f>IF(COUNTBLANK(D30)=1,"",COUNTA(D$13:$D30))</f>
        <v/>
      </c>
      <c r="B30" s="962"/>
      <c r="C30" s="968" t="s">
        <v>2781</v>
      </c>
      <c r="D30" s="575"/>
      <c r="E30" s="898"/>
      <c r="F30" s="671"/>
      <c r="G30" s="895"/>
      <c r="H30" s="895"/>
      <c r="I30" s="895"/>
      <c r="J30" s="895"/>
      <c r="K30" s="690"/>
      <c r="L30" s="897"/>
      <c r="M30" s="895"/>
      <c r="N30" s="895"/>
      <c r="O30" s="895"/>
      <c r="P30" s="690"/>
    </row>
    <row r="31" spans="1:16" s="30" customFormat="1">
      <c r="A31" s="900">
        <f>IF(COUNTBLANK(D31)=1,"",COUNTA(D$13:$D31))</f>
        <v>13</v>
      </c>
      <c r="B31" s="575" t="s">
        <v>2782</v>
      </c>
      <c r="C31" s="967" t="s">
        <v>2783</v>
      </c>
      <c r="D31" s="575" t="s">
        <v>22</v>
      </c>
      <c r="E31" s="948">
        <v>5</v>
      </c>
      <c r="F31" s="680"/>
      <c r="G31" s="674"/>
      <c r="H31" s="675"/>
      <c r="I31" s="675"/>
      <c r="J31" s="675"/>
      <c r="K31" s="692"/>
      <c r="L31" s="846"/>
      <c r="M31" s="673"/>
      <c r="N31" s="673"/>
      <c r="O31" s="673"/>
      <c r="P31" s="896"/>
    </row>
    <row r="32" spans="1:16" s="30" customFormat="1">
      <c r="A32" s="900">
        <f>IF(COUNTBLANK(D32)=1,"",COUNTA(D$13:$D32))</f>
        <v>14</v>
      </c>
      <c r="B32" s="575" t="s">
        <v>2782</v>
      </c>
      <c r="C32" s="967" t="s">
        <v>2784</v>
      </c>
      <c r="D32" s="575" t="s">
        <v>22</v>
      </c>
      <c r="E32" s="948">
        <v>10</v>
      </c>
      <c r="F32" s="680"/>
      <c r="G32" s="674"/>
      <c r="H32" s="675"/>
      <c r="I32" s="675"/>
      <c r="J32" s="675"/>
      <c r="K32" s="692"/>
      <c r="L32" s="846"/>
      <c r="M32" s="673"/>
      <c r="N32" s="673"/>
      <c r="O32" s="673"/>
      <c r="P32" s="896"/>
    </row>
    <row r="33" spans="1:16" s="30" customFormat="1">
      <c r="A33" s="900">
        <f>IF(COUNTBLANK(D33)=1,"",COUNTA(D$13:$D33))</f>
        <v>15</v>
      </c>
      <c r="B33" s="575" t="s">
        <v>2782</v>
      </c>
      <c r="C33" s="967" t="s">
        <v>2785</v>
      </c>
      <c r="D33" s="575" t="s">
        <v>22</v>
      </c>
      <c r="E33" s="948">
        <v>12</v>
      </c>
      <c r="F33" s="341"/>
      <c r="G33" s="336"/>
      <c r="H33" s="336"/>
      <c r="I33" s="336"/>
      <c r="J33" s="336"/>
      <c r="K33" s="337"/>
      <c r="L33" s="338"/>
      <c r="M33" s="339"/>
      <c r="N33" s="339"/>
      <c r="O33" s="339"/>
      <c r="P33" s="340"/>
    </row>
    <row r="34" spans="1:16" s="30" customFormat="1">
      <c r="A34" s="900">
        <f>IF(COUNTBLANK(D34)=1,"",COUNTA(D$13:$D34))</f>
        <v>16</v>
      </c>
      <c r="B34" s="575" t="s">
        <v>2782</v>
      </c>
      <c r="C34" s="967" t="s">
        <v>2786</v>
      </c>
      <c r="D34" s="575" t="s">
        <v>22</v>
      </c>
      <c r="E34" s="948">
        <v>1</v>
      </c>
      <c r="F34" s="341"/>
      <c r="G34" s="336"/>
      <c r="H34" s="336"/>
      <c r="I34" s="336"/>
      <c r="J34" s="336"/>
      <c r="K34" s="337"/>
      <c r="L34" s="338"/>
      <c r="M34" s="339"/>
      <c r="N34" s="339"/>
      <c r="O34" s="339"/>
      <c r="P34" s="340"/>
    </row>
    <row r="35" spans="1:16" s="30" customFormat="1">
      <c r="A35" s="900">
        <f>IF(COUNTBLANK(D35)=1,"",COUNTA(D$13:$D35))</f>
        <v>17</v>
      </c>
      <c r="B35" s="575" t="s">
        <v>2782</v>
      </c>
      <c r="C35" s="967" t="s">
        <v>2787</v>
      </c>
      <c r="D35" s="575" t="s">
        <v>22</v>
      </c>
      <c r="E35" s="948">
        <v>72</v>
      </c>
      <c r="F35" s="341"/>
      <c r="G35" s="336"/>
      <c r="H35" s="336"/>
      <c r="I35" s="336"/>
      <c r="J35" s="336"/>
      <c r="K35" s="337"/>
      <c r="L35" s="338"/>
      <c r="M35" s="339"/>
      <c r="N35" s="339"/>
      <c r="O35" s="339"/>
      <c r="P35" s="340"/>
    </row>
    <row r="36" spans="1:16" s="30" customFormat="1">
      <c r="A36" s="900">
        <f>IF(COUNTBLANK(D36)=1,"",COUNTA(D$13:$D36))</f>
        <v>18</v>
      </c>
      <c r="B36" s="575" t="s">
        <v>2782</v>
      </c>
      <c r="C36" s="967" t="s">
        <v>751</v>
      </c>
      <c r="D36" s="575" t="s">
        <v>22</v>
      </c>
      <c r="E36" s="948">
        <v>37</v>
      </c>
      <c r="F36" s="341"/>
      <c r="G36" s="336"/>
      <c r="H36" s="336"/>
      <c r="I36" s="336"/>
      <c r="J36" s="336"/>
      <c r="K36" s="337"/>
      <c r="L36" s="338"/>
      <c r="M36" s="339"/>
      <c r="N36" s="339"/>
      <c r="O36" s="339"/>
      <c r="P36" s="340"/>
    </row>
    <row r="37" spans="1:16" s="30" customFormat="1">
      <c r="A37" s="900">
        <f>IF(COUNTBLANK(D37)=1,"",COUNTA(D$13:$D37))</f>
        <v>19</v>
      </c>
      <c r="B37" s="575" t="s">
        <v>2782</v>
      </c>
      <c r="C37" s="967" t="s">
        <v>2788</v>
      </c>
      <c r="D37" s="575" t="s">
        <v>22</v>
      </c>
      <c r="E37" s="948">
        <v>11</v>
      </c>
      <c r="F37" s="341"/>
      <c r="G37" s="336"/>
      <c r="H37" s="336"/>
      <c r="I37" s="336"/>
      <c r="J37" s="336"/>
      <c r="K37" s="337"/>
      <c r="L37" s="338"/>
      <c r="M37" s="339"/>
      <c r="N37" s="339"/>
      <c r="O37" s="339"/>
      <c r="P37" s="340"/>
    </row>
    <row r="38" spans="1:16" s="30" customFormat="1" ht="20.399999999999999">
      <c r="A38" s="900">
        <f>IF(COUNTBLANK(D38)=1,"",COUNTA(D$13:$D38))</f>
        <v>20</v>
      </c>
      <c r="B38" s="575" t="s">
        <v>2782</v>
      </c>
      <c r="C38" s="967" t="s">
        <v>2789</v>
      </c>
      <c r="D38" s="575" t="s">
        <v>22</v>
      </c>
      <c r="E38" s="948">
        <v>4</v>
      </c>
      <c r="F38" s="341"/>
      <c r="G38" s="336"/>
      <c r="H38" s="336"/>
      <c r="I38" s="336"/>
      <c r="J38" s="336"/>
      <c r="K38" s="337"/>
      <c r="L38" s="338"/>
      <c r="M38" s="339"/>
      <c r="N38" s="339"/>
      <c r="O38" s="339"/>
      <c r="P38" s="340"/>
    </row>
    <row r="39" spans="1:16" s="30" customFormat="1" ht="20.399999999999999">
      <c r="A39" s="900">
        <f>IF(COUNTBLANK(D39)=1,"",COUNTA(D$13:$D39))</f>
        <v>21</v>
      </c>
      <c r="B39" s="575" t="s">
        <v>2782</v>
      </c>
      <c r="C39" s="967" t="s">
        <v>2790</v>
      </c>
      <c r="D39" s="575" t="s">
        <v>22</v>
      </c>
      <c r="E39" s="948">
        <v>10</v>
      </c>
      <c r="F39" s="341"/>
      <c r="G39" s="336"/>
      <c r="H39" s="336"/>
      <c r="I39" s="336"/>
      <c r="J39" s="336"/>
      <c r="K39" s="337"/>
      <c r="L39" s="338"/>
      <c r="M39" s="339"/>
      <c r="N39" s="339"/>
      <c r="O39" s="339"/>
      <c r="P39" s="340"/>
    </row>
    <row r="40" spans="1:16" s="30" customFormat="1">
      <c r="A40" s="900">
        <f>IF(COUNTBLANK(D40)=1,"",COUNTA(D$13:$D40))</f>
        <v>22</v>
      </c>
      <c r="B40" s="575" t="s">
        <v>2782</v>
      </c>
      <c r="C40" s="967" t="s">
        <v>2791</v>
      </c>
      <c r="D40" s="575" t="s">
        <v>22</v>
      </c>
      <c r="E40" s="948">
        <v>8</v>
      </c>
      <c r="F40" s="341"/>
      <c r="G40" s="336"/>
      <c r="H40" s="336"/>
      <c r="I40" s="336"/>
      <c r="J40" s="336"/>
      <c r="K40" s="337"/>
      <c r="L40" s="338"/>
      <c r="M40" s="339"/>
      <c r="N40" s="339"/>
      <c r="O40" s="339"/>
      <c r="P40" s="340"/>
    </row>
    <row r="41" spans="1:16" s="30" customFormat="1">
      <c r="A41" s="900">
        <f>IF(COUNTBLANK(D41)=1,"",COUNTA(D$13:$D41))</f>
        <v>23</v>
      </c>
      <c r="B41" s="575" t="s">
        <v>2782</v>
      </c>
      <c r="C41" s="967" t="s">
        <v>2792</v>
      </c>
      <c r="D41" s="575" t="s">
        <v>22</v>
      </c>
      <c r="E41" s="948">
        <v>10</v>
      </c>
      <c r="F41" s="341"/>
      <c r="G41" s="336"/>
      <c r="H41" s="336"/>
      <c r="I41" s="336"/>
      <c r="J41" s="336"/>
      <c r="K41" s="337"/>
      <c r="L41" s="338"/>
      <c r="M41" s="339"/>
      <c r="N41" s="339"/>
      <c r="O41" s="339"/>
      <c r="P41" s="340"/>
    </row>
    <row r="42" spans="1:16" s="30" customFormat="1">
      <c r="A42" s="900">
        <f>IF(COUNTBLANK(D42)=1,"",COUNTA(D$13:$D42))</f>
        <v>24</v>
      </c>
      <c r="B42" s="575" t="s">
        <v>2782</v>
      </c>
      <c r="C42" s="967" t="s">
        <v>752</v>
      </c>
      <c r="D42" s="575" t="s">
        <v>22</v>
      </c>
      <c r="E42" s="948">
        <v>17</v>
      </c>
      <c r="F42" s="341"/>
      <c r="G42" s="336"/>
      <c r="H42" s="336"/>
      <c r="I42" s="336"/>
      <c r="J42" s="336"/>
      <c r="K42" s="337"/>
      <c r="L42" s="338"/>
      <c r="M42" s="339"/>
      <c r="N42" s="339"/>
      <c r="O42" s="339"/>
      <c r="P42" s="340"/>
    </row>
    <row r="43" spans="1:16" s="30" customFormat="1">
      <c r="A43" s="900" t="str">
        <f>IF(COUNTBLANK(D43)=1,"",COUNTA(D$13:$D43))</f>
        <v/>
      </c>
      <c r="B43" s="962"/>
      <c r="C43" s="968" t="s">
        <v>2793</v>
      </c>
      <c r="D43" s="962"/>
      <c r="E43" s="959"/>
      <c r="F43" s="671"/>
      <c r="G43" s="895"/>
      <c r="H43" s="895"/>
      <c r="I43" s="895"/>
      <c r="J43" s="895"/>
      <c r="K43" s="690"/>
      <c r="L43" s="897"/>
      <c r="M43" s="895"/>
      <c r="N43" s="895"/>
      <c r="O43" s="895"/>
      <c r="P43" s="690"/>
    </row>
    <row r="44" spans="1:16" s="30" customFormat="1" ht="20.399999999999999">
      <c r="A44" s="900">
        <f>IF(COUNTBLANK(D44)=1,"",COUNTA(D$13:$D44))</f>
        <v>25</v>
      </c>
      <c r="B44" s="575" t="s">
        <v>2782</v>
      </c>
      <c r="C44" s="967" t="s">
        <v>2794</v>
      </c>
      <c r="D44" s="575" t="s">
        <v>22</v>
      </c>
      <c r="E44" s="948">
        <v>25</v>
      </c>
      <c r="F44" s="341"/>
      <c r="G44" s="336"/>
      <c r="H44" s="336"/>
      <c r="I44" s="336"/>
      <c r="J44" s="336"/>
      <c r="K44" s="337"/>
      <c r="L44" s="338"/>
      <c r="M44" s="339"/>
      <c r="N44" s="339"/>
      <c r="O44" s="339"/>
      <c r="P44" s="340"/>
    </row>
    <row r="45" spans="1:16" s="30" customFormat="1" ht="20.399999999999999">
      <c r="A45" s="900">
        <f>IF(COUNTBLANK(D45)=1,"",COUNTA(D$13:$D45))</f>
        <v>26</v>
      </c>
      <c r="B45" s="575" t="s">
        <v>2782</v>
      </c>
      <c r="C45" s="967" t="s">
        <v>2795</v>
      </c>
      <c r="D45" s="575" t="s">
        <v>22</v>
      </c>
      <c r="E45" s="948">
        <v>155</v>
      </c>
      <c r="F45" s="341"/>
      <c r="G45" s="336"/>
      <c r="H45" s="336"/>
      <c r="I45" s="336"/>
      <c r="J45" s="336"/>
      <c r="K45" s="337"/>
      <c r="L45" s="338"/>
      <c r="M45" s="339"/>
      <c r="N45" s="339"/>
      <c r="O45" s="339"/>
      <c r="P45" s="340"/>
    </row>
    <row r="46" spans="1:16" s="30" customFormat="1" ht="20.399999999999999">
      <c r="A46" s="900">
        <f>IF(COUNTBLANK(D46)=1,"",COUNTA(D$13:$D46))</f>
        <v>27</v>
      </c>
      <c r="B46" s="575" t="s">
        <v>2782</v>
      </c>
      <c r="C46" s="967" t="s">
        <v>2796</v>
      </c>
      <c r="D46" s="575" t="s">
        <v>22</v>
      </c>
      <c r="E46" s="948">
        <v>351</v>
      </c>
      <c r="F46" s="341"/>
      <c r="G46" s="336"/>
      <c r="H46" s="336"/>
      <c r="I46" s="336"/>
      <c r="J46" s="336"/>
      <c r="K46" s="337"/>
      <c r="L46" s="338"/>
      <c r="M46" s="339"/>
      <c r="N46" s="339"/>
      <c r="O46" s="339"/>
      <c r="P46" s="340"/>
    </row>
    <row r="47" spans="1:16" s="30" customFormat="1">
      <c r="A47" s="900" t="str">
        <f>IF(COUNTBLANK(D47)=1,"",COUNTA(D$13:$D47))</f>
        <v/>
      </c>
      <c r="B47" s="940"/>
      <c r="C47" s="969" t="s">
        <v>2797</v>
      </c>
      <c r="D47" s="940"/>
      <c r="E47" s="943"/>
      <c r="F47" s="957"/>
      <c r="G47" s="895"/>
      <c r="H47" s="895"/>
      <c r="I47" s="895"/>
      <c r="J47" s="895"/>
      <c r="K47" s="690"/>
      <c r="L47" s="897"/>
      <c r="M47" s="895"/>
      <c r="N47" s="895"/>
      <c r="O47" s="895"/>
      <c r="P47" s="690"/>
    </row>
    <row r="48" spans="1:16" s="30" customFormat="1">
      <c r="A48" s="900">
        <f>IF(COUNTBLANK(D48)=1,"",COUNTA(D$13:$D48))</f>
        <v>28</v>
      </c>
      <c r="B48" s="575" t="s">
        <v>2782</v>
      </c>
      <c r="C48" s="573" t="s">
        <v>2798</v>
      </c>
      <c r="D48" s="575" t="s">
        <v>22</v>
      </c>
      <c r="E48" s="948">
        <v>1</v>
      </c>
      <c r="F48" s="680"/>
      <c r="G48" s="674"/>
      <c r="H48" s="675"/>
      <c r="I48" s="675"/>
      <c r="J48" s="675"/>
      <c r="K48" s="692"/>
      <c r="L48" s="846"/>
      <c r="M48" s="673"/>
      <c r="N48" s="673"/>
      <c r="O48" s="673"/>
      <c r="P48" s="896"/>
    </row>
    <row r="49" spans="1:16" s="30" customFormat="1">
      <c r="A49" s="900">
        <f>IF(COUNTBLANK(D49)=1,"",COUNTA(D$13:$D49))</f>
        <v>29</v>
      </c>
      <c r="B49" s="575" t="s">
        <v>2799</v>
      </c>
      <c r="C49" s="970" t="s">
        <v>2800</v>
      </c>
      <c r="D49" s="575" t="s">
        <v>22</v>
      </c>
      <c r="E49" s="948">
        <v>1</v>
      </c>
      <c r="F49" s="680"/>
      <c r="G49" s="674"/>
      <c r="H49" s="675"/>
      <c r="I49" s="675"/>
      <c r="J49" s="675"/>
      <c r="K49" s="692"/>
      <c r="L49" s="846"/>
      <c r="M49" s="673"/>
      <c r="N49" s="673"/>
      <c r="O49" s="673"/>
      <c r="P49" s="896"/>
    </row>
    <row r="50" spans="1:16" s="30" customFormat="1" ht="20.399999999999999">
      <c r="A50" s="900">
        <f>IF(COUNTBLANK(D50)=1,"",COUNTA(D$13:$D50))</f>
        <v>30</v>
      </c>
      <c r="B50" s="575" t="s">
        <v>2782</v>
      </c>
      <c r="C50" s="967" t="s">
        <v>2801</v>
      </c>
      <c r="D50" s="575" t="s">
        <v>22</v>
      </c>
      <c r="E50" s="948">
        <v>3</v>
      </c>
      <c r="F50" s="680"/>
      <c r="G50" s="674"/>
      <c r="H50" s="675"/>
      <c r="I50" s="675"/>
      <c r="J50" s="675"/>
      <c r="K50" s="692"/>
      <c r="L50" s="846"/>
      <c r="M50" s="673"/>
      <c r="N50" s="673"/>
      <c r="O50" s="673"/>
      <c r="P50" s="896"/>
    </row>
    <row r="51" spans="1:16" s="30" customFormat="1" ht="20.399999999999999">
      <c r="A51" s="900">
        <f>IF(COUNTBLANK(D51)=1,"",COUNTA(D$13:$D51))</f>
        <v>31</v>
      </c>
      <c r="B51" s="575" t="s">
        <v>2782</v>
      </c>
      <c r="C51" s="588" t="s">
        <v>2802</v>
      </c>
      <c r="D51" s="575" t="s">
        <v>22</v>
      </c>
      <c r="E51" s="948">
        <v>1</v>
      </c>
      <c r="F51" s="680"/>
      <c r="G51" s="674"/>
      <c r="H51" s="675"/>
      <c r="I51" s="675"/>
      <c r="J51" s="675"/>
      <c r="K51" s="692"/>
      <c r="L51" s="846"/>
      <c r="M51" s="673"/>
      <c r="N51" s="673"/>
      <c r="O51" s="673"/>
      <c r="P51" s="896"/>
    </row>
    <row r="52" spans="1:16" s="30" customFormat="1">
      <c r="A52" s="900">
        <f>IF(COUNTBLANK(D52)=1,"",COUNTA(D$13:$D52))</f>
        <v>32</v>
      </c>
      <c r="B52" s="575" t="s">
        <v>2782</v>
      </c>
      <c r="C52" s="967" t="s">
        <v>2792</v>
      </c>
      <c r="D52" s="575" t="s">
        <v>22</v>
      </c>
      <c r="E52" s="948">
        <v>1</v>
      </c>
      <c r="F52" s="680"/>
      <c r="G52" s="674"/>
      <c r="H52" s="675"/>
      <c r="I52" s="675"/>
      <c r="J52" s="675"/>
      <c r="K52" s="692"/>
      <c r="L52" s="846"/>
      <c r="M52" s="673"/>
      <c r="N52" s="673"/>
      <c r="O52" s="673"/>
      <c r="P52" s="896"/>
    </row>
    <row r="53" spans="1:16" s="30" customFormat="1" ht="51">
      <c r="A53" s="900">
        <f>IF(COUNTBLANK(D53)=1,"",COUNTA(D$13:$D53))</f>
        <v>33</v>
      </c>
      <c r="B53" s="575" t="s">
        <v>749</v>
      </c>
      <c r="C53" s="967" t="s">
        <v>2770</v>
      </c>
      <c r="D53" s="575" t="s">
        <v>2</v>
      </c>
      <c r="E53" s="939">
        <v>0</v>
      </c>
      <c r="F53" s="680"/>
      <c r="G53" s="674"/>
      <c r="H53" s="675"/>
      <c r="I53" s="675"/>
      <c r="J53" s="675"/>
      <c r="K53" s="692"/>
      <c r="L53" s="846"/>
      <c r="M53" s="673"/>
      <c r="N53" s="673"/>
      <c r="O53" s="673"/>
      <c r="P53" s="896"/>
    </row>
    <row r="54" spans="1:16" s="30" customFormat="1" ht="51">
      <c r="A54" s="900">
        <f>IF(COUNTBLANK(D54)=1,"",COUNTA(D$13:$D54))</f>
        <v>34</v>
      </c>
      <c r="B54" s="575" t="s">
        <v>749</v>
      </c>
      <c r="C54" s="967" t="s">
        <v>2768</v>
      </c>
      <c r="D54" s="575" t="s">
        <v>2</v>
      </c>
      <c r="E54" s="939">
        <v>4</v>
      </c>
      <c r="F54" s="680"/>
      <c r="G54" s="674"/>
      <c r="H54" s="675"/>
      <c r="I54" s="675"/>
      <c r="J54" s="675"/>
      <c r="K54" s="692"/>
      <c r="L54" s="846"/>
      <c r="M54" s="673"/>
      <c r="N54" s="673"/>
      <c r="O54" s="673"/>
      <c r="P54" s="896"/>
    </row>
    <row r="55" spans="1:16" s="30" customFormat="1">
      <c r="A55" s="900">
        <f>IF(COUNTBLANK(D55)=1,"",COUNTA(D$13:$D55))</f>
        <v>35</v>
      </c>
      <c r="B55" s="575" t="s">
        <v>2782</v>
      </c>
      <c r="C55" s="967" t="s">
        <v>750</v>
      </c>
      <c r="D55" s="575" t="s">
        <v>22</v>
      </c>
      <c r="E55" s="948">
        <v>1</v>
      </c>
      <c r="F55" s="680"/>
      <c r="G55" s="674"/>
      <c r="H55" s="675"/>
      <c r="I55" s="675"/>
      <c r="J55" s="675"/>
      <c r="K55" s="692"/>
      <c r="L55" s="846"/>
      <c r="M55" s="673"/>
      <c r="N55" s="673"/>
      <c r="O55" s="673"/>
      <c r="P55" s="896"/>
    </row>
    <row r="56" spans="1:16" s="30" customFormat="1">
      <c r="A56" s="900">
        <f>IF(COUNTBLANK(D56)=1,"",COUNTA(D$13:$D56))</f>
        <v>36</v>
      </c>
      <c r="B56" s="575" t="s">
        <v>2782</v>
      </c>
      <c r="C56" s="967" t="s">
        <v>2787</v>
      </c>
      <c r="D56" s="575" t="s">
        <v>22</v>
      </c>
      <c r="E56" s="948">
        <v>2</v>
      </c>
      <c r="F56" s="680"/>
      <c r="G56" s="674"/>
      <c r="H56" s="675"/>
      <c r="I56" s="675"/>
      <c r="J56" s="675"/>
      <c r="K56" s="692"/>
      <c r="L56" s="846"/>
      <c r="M56" s="673"/>
      <c r="N56" s="673"/>
      <c r="O56" s="673"/>
      <c r="P56" s="896"/>
    </row>
    <row r="57" spans="1:16" s="30" customFormat="1">
      <c r="A57" s="900">
        <f>IF(COUNTBLANK(D57)=1,"",COUNTA(D$13:$D57))</f>
        <v>37</v>
      </c>
      <c r="B57" s="575" t="s">
        <v>2782</v>
      </c>
      <c r="C57" s="967" t="s">
        <v>2784</v>
      </c>
      <c r="D57" s="575" t="s">
        <v>22</v>
      </c>
      <c r="E57" s="948">
        <v>1</v>
      </c>
      <c r="F57" s="680"/>
      <c r="G57" s="674"/>
      <c r="H57" s="675"/>
      <c r="I57" s="675"/>
      <c r="J57" s="675"/>
      <c r="K57" s="692"/>
      <c r="L57" s="846"/>
      <c r="M57" s="673"/>
      <c r="N57" s="673"/>
      <c r="O57" s="673"/>
      <c r="P57" s="896"/>
    </row>
    <row r="58" spans="1:16" s="30" customFormat="1" ht="20.399999999999999">
      <c r="A58" s="900">
        <f>IF(COUNTBLANK(D58)=1,"",COUNTA(D$13:$D58))</f>
        <v>38</v>
      </c>
      <c r="B58" s="575" t="s">
        <v>2782</v>
      </c>
      <c r="C58" s="967" t="s">
        <v>2794</v>
      </c>
      <c r="D58" s="575" t="s">
        <v>22</v>
      </c>
      <c r="E58" s="948">
        <v>7</v>
      </c>
      <c r="F58" s="680"/>
      <c r="G58" s="674"/>
      <c r="H58" s="675"/>
      <c r="I58" s="675"/>
      <c r="J58" s="675"/>
      <c r="K58" s="692"/>
      <c r="L58" s="846"/>
      <c r="M58" s="673"/>
      <c r="N58" s="673"/>
      <c r="O58" s="673"/>
      <c r="P58" s="896"/>
    </row>
    <row r="59" spans="1:16" s="30" customFormat="1" ht="20.399999999999999">
      <c r="A59" s="900">
        <f>IF(COUNTBLANK(D59)=1,"",COUNTA(D$13:$D59))</f>
        <v>39</v>
      </c>
      <c r="B59" s="575" t="s">
        <v>2782</v>
      </c>
      <c r="C59" s="967" t="s">
        <v>2796</v>
      </c>
      <c r="D59" s="575" t="s">
        <v>22</v>
      </c>
      <c r="E59" s="948">
        <v>12</v>
      </c>
      <c r="F59" s="680"/>
      <c r="G59" s="674"/>
      <c r="H59" s="675"/>
      <c r="I59" s="675"/>
      <c r="J59" s="675"/>
      <c r="K59" s="692"/>
      <c r="L59" s="846"/>
      <c r="M59" s="673"/>
      <c r="N59" s="673"/>
      <c r="O59" s="673"/>
      <c r="P59" s="896"/>
    </row>
    <row r="60" spans="1:16" s="30" customFormat="1">
      <c r="A60" s="900">
        <f>IF(COUNTBLANK(D60)=1,"",COUNTA(D$13:$D60))</f>
        <v>40</v>
      </c>
      <c r="B60" s="575" t="s">
        <v>2772</v>
      </c>
      <c r="C60" s="967" t="s">
        <v>2803</v>
      </c>
      <c r="D60" s="575" t="s">
        <v>103</v>
      </c>
      <c r="E60" s="948">
        <v>4</v>
      </c>
      <c r="F60" s="680"/>
      <c r="G60" s="674"/>
      <c r="H60" s="675"/>
      <c r="I60" s="675"/>
      <c r="J60" s="675"/>
      <c r="K60" s="692"/>
      <c r="L60" s="846"/>
      <c r="M60" s="673"/>
      <c r="N60" s="673"/>
      <c r="O60" s="673"/>
      <c r="P60" s="896"/>
    </row>
    <row r="61" spans="1:16" s="30" customFormat="1">
      <c r="A61" s="900">
        <f>IF(COUNTBLANK(D61)=1,"",COUNTA(D$13:$D61))</f>
        <v>41</v>
      </c>
      <c r="B61" s="575" t="s">
        <v>2772</v>
      </c>
      <c r="C61" s="967" t="s">
        <v>2804</v>
      </c>
      <c r="D61" s="575" t="s">
        <v>103</v>
      </c>
      <c r="E61" s="948">
        <v>5</v>
      </c>
      <c r="F61" s="680"/>
      <c r="G61" s="674"/>
      <c r="H61" s="675"/>
      <c r="I61" s="675"/>
      <c r="J61" s="675"/>
      <c r="K61" s="692"/>
      <c r="L61" s="846"/>
      <c r="M61" s="673"/>
      <c r="N61" s="673"/>
      <c r="O61" s="673"/>
      <c r="P61" s="896"/>
    </row>
    <row r="62" spans="1:16" s="30" customFormat="1">
      <c r="A62" s="900">
        <f>IF(COUNTBLANK(D62)=1,"",COUNTA(D$13:$D62))</f>
        <v>42</v>
      </c>
      <c r="B62" s="575" t="s">
        <v>2772</v>
      </c>
      <c r="C62" s="967" t="s">
        <v>2779</v>
      </c>
      <c r="D62" s="575" t="s">
        <v>2</v>
      </c>
      <c r="E62" s="939">
        <v>10</v>
      </c>
      <c r="F62" s="680"/>
      <c r="G62" s="674"/>
      <c r="H62" s="675"/>
      <c r="I62" s="675"/>
      <c r="J62" s="675"/>
      <c r="K62" s="692"/>
      <c r="L62" s="846"/>
      <c r="M62" s="673"/>
      <c r="N62" s="673"/>
      <c r="O62" s="673"/>
      <c r="P62" s="896"/>
    </row>
    <row r="63" spans="1:16" s="30" customFormat="1">
      <c r="A63" s="900">
        <f>IF(COUNTBLANK(D63)=1,"",COUNTA(D$13:$D63))</f>
        <v>43</v>
      </c>
      <c r="B63" s="575" t="s">
        <v>2772</v>
      </c>
      <c r="C63" s="967" t="s">
        <v>2780</v>
      </c>
      <c r="D63" s="575" t="s">
        <v>103</v>
      </c>
      <c r="E63" s="898">
        <v>10</v>
      </c>
      <c r="F63" s="680"/>
      <c r="G63" s="674"/>
      <c r="H63" s="675"/>
      <c r="I63" s="675"/>
      <c r="J63" s="675"/>
      <c r="K63" s="692"/>
      <c r="L63" s="846"/>
      <c r="M63" s="673"/>
      <c r="N63" s="673"/>
      <c r="O63" s="673"/>
      <c r="P63" s="896"/>
    </row>
    <row r="64" spans="1:16" s="30" customFormat="1" ht="20.399999999999999">
      <c r="A64" s="900">
        <f>IF(COUNTBLANK(D64)=1,"",COUNTA(D$13:$D64))</f>
        <v>44</v>
      </c>
      <c r="B64" s="575" t="s">
        <v>2772</v>
      </c>
      <c r="C64" s="967" t="s">
        <v>2805</v>
      </c>
      <c r="D64" s="575" t="s">
        <v>103</v>
      </c>
      <c r="E64" s="898">
        <v>1</v>
      </c>
      <c r="F64" s="680"/>
      <c r="G64" s="674"/>
      <c r="H64" s="675"/>
      <c r="I64" s="675"/>
      <c r="J64" s="675"/>
      <c r="K64" s="692"/>
      <c r="L64" s="846"/>
      <c r="M64" s="673"/>
      <c r="N64" s="673"/>
      <c r="O64" s="673"/>
      <c r="P64" s="896"/>
    </row>
    <row r="65" spans="1:16" s="30" customFormat="1" ht="20.399999999999999">
      <c r="A65" s="900">
        <f>IF(COUNTBLANK(D65)=1,"",COUNTA(D$13:$D65))</f>
        <v>45</v>
      </c>
      <c r="B65" s="575"/>
      <c r="C65" s="967" t="s">
        <v>2806</v>
      </c>
      <c r="D65" s="575" t="s">
        <v>103</v>
      </c>
      <c r="E65" s="898">
        <v>1</v>
      </c>
      <c r="F65" s="680"/>
      <c r="G65" s="674"/>
      <c r="H65" s="675"/>
      <c r="I65" s="675"/>
      <c r="J65" s="675"/>
      <c r="K65" s="692"/>
      <c r="L65" s="846"/>
      <c r="M65" s="673"/>
      <c r="N65" s="673"/>
      <c r="O65" s="673"/>
      <c r="P65" s="896"/>
    </row>
    <row r="66" spans="1:16" s="30" customFormat="1" ht="20.399999999999999">
      <c r="A66" s="900">
        <f>IF(COUNTBLANK(D66)=1,"",COUNTA(D$13:$D66))</f>
        <v>46</v>
      </c>
      <c r="B66" s="575"/>
      <c r="C66" s="967" t="s">
        <v>2807</v>
      </c>
      <c r="D66" s="575" t="s">
        <v>103</v>
      </c>
      <c r="E66" s="898">
        <v>1</v>
      </c>
      <c r="F66" s="680"/>
      <c r="G66" s="674"/>
      <c r="H66" s="675"/>
      <c r="I66" s="675"/>
      <c r="J66" s="675"/>
      <c r="K66" s="692"/>
      <c r="L66" s="846"/>
      <c r="M66" s="673"/>
      <c r="N66" s="673"/>
      <c r="O66" s="673"/>
      <c r="P66" s="896"/>
    </row>
    <row r="67" spans="1:16" s="30" customFormat="1">
      <c r="A67" s="900" t="str">
        <f>IF(COUNTBLANK(D67)=1,"",COUNTA(D$13:$D67))</f>
        <v/>
      </c>
      <c r="B67" s="973"/>
      <c r="C67" s="971" t="s">
        <v>2808</v>
      </c>
      <c r="D67" s="963"/>
      <c r="E67" s="960"/>
      <c r="F67" s="671"/>
      <c r="G67" s="895"/>
      <c r="H67" s="895"/>
      <c r="I67" s="895"/>
      <c r="J67" s="895"/>
      <c r="K67" s="690"/>
      <c r="L67" s="897"/>
      <c r="M67" s="895"/>
      <c r="N67" s="895"/>
      <c r="O67" s="895"/>
      <c r="P67" s="690"/>
    </row>
    <row r="68" spans="1:16" s="30" customFormat="1">
      <c r="A68" s="900">
        <f>IF(COUNTBLANK(D68)=1,"",COUNTA(D$13:$D68))</f>
        <v>47</v>
      </c>
      <c r="B68" s="575" t="s">
        <v>2809</v>
      </c>
      <c r="C68" s="573" t="s">
        <v>2810</v>
      </c>
      <c r="D68" s="575" t="s">
        <v>103</v>
      </c>
      <c r="E68" s="898">
        <v>1</v>
      </c>
      <c r="F68" s="341"/>
      <c r="G68" s="336"/>
      <c r="H68" s="336"/>
      <c r="I68" s="336"/>
      <c r="J68" s="336"/>
      <c r="K68" s="337"/>
      <c r="L68" s="338"/>
      <c r="M68" s="339"/>
      <c r="N68" s="339"/>
      <c r="O68" s="339"/>
      <c r="P68" s="340"/>
    </row>
    <row r="69" spans="1:16" s="30" customFormat="1">
      <c r="A69" s="900">
        <f>IF(COUNTBLANK(D69)=1,"",COUNTA(D$13:$D69))</f>
        <v>48</v>
      </c>
      <c r="B69" s="575" t="s">
        <v>2809</v>
      </c>
      <c r="C69" s="573" t="s">
        <v>2810</v>
      </c>
      <c r="D69" s="575" t="s">
        <v>103</v>
      </c>
      <c r="E69" s="898">
        <v>1</v>
      </c>
      <c r="F69" s="341"/>
      <c r="G69" s="336"/>
      <c r="H69" s="336"/>
      <c r="I69" s="336"/>
      <c r="J69" s="336"/>
      <c r="K69" s="337"/>
      <c r="L69" s="338"/>
      <c r="M69" s="339"/>
      <c r="N69" s="339"/>
      <c r="O69" s="339"/>
      <c r="P69" s="340"/>
    </row>
    <row r="70" spans="1:16" s="30" customFormat="1">
      <c r="A70" s="900">
        <f>IF(COUNTBLANK(D70)=1,"",COUNTA(D$13:$D70))</f>
        <v>49</v>
      </c>
      <c r="B70" s="575" t="s">
        <v>2809</v>
      </c>
      <c r="C70" s="588" t="s">
        <v>2811</v>
      </c>
      <c r="D70" s="575" t="s">
        <v>103</v>
      </c>
      <c r="E70" s="898">
        <v>1</v>
      </c>
      <c r="F70" s="341"/>
      <c r="G70" s="336"/>
      <c r="H70" s="336"/>
      <c r="I70" s="336"/>
      <c r="J70" s="336"/>
      <c r="K70" s="337"/>
      <c r="L70" s="338"/>
      <c r="M70" s="339"/>
      <c r="N70" s="339"/>
      <c r="O70" s="339"/>
      <c r="P70" s="340"/>
    </row>
    <row r="71" spans="1:16" s="30" customFormat="1">
      <c r="A71" s="900">
        <f>IF(COUNTBLANK(D71)=1,"",COUNTA(D$13:$D71))</f>
        <v>50</v>
      </c>
      <c r="B71" s="575"/>
      <c r="C71" s="967" t="s">
        <v>2812</v>
      </c>
      <c r="D71" s="575" t="s">
        <v>103</v>
      </c>
      <c r="E71" s="898">
        <v>1</v>
      </c>
      <c r="F71" s="341"/>
      <c r="G71" s="336"/>
      <c r="H71" s="336"/>
      <c r="I71" s="336"/>
      <c r="J71" s="336"/>
      <c r="K71" s="337"/>
      <c r="L71" s="338"/>
      <c r="M71" s="339"/>
      <c r="N71" s="339"/>
      <c r="O71" s="339"/>
      <c r="P71" s="340"/>
    </row>
    <row r="72" spans="1:16" s="30" customFormat="1">
      <c r="A72" s="900">
        <f>IF(COUNTBLANK(D72)=1,"",COUNTA(D$13:$D72))</f>
        <v>51</v>
      </c>
      <c r="B72" s="974"/>
      <c r="C72" s="967" t="s">
        <v>2813</v>
      </c>
      <c r="D72" s="575" t="s">
        <v>103</v>
      </c>
      <c r="E72" s="898">
        <v>1</v>
      </c>
      <c r="F72" s="341"/>
      <c r="G72" s="336"/>
      <c r="H72" s="336"/>
      <c r="I72" s="336"/>
      <c r="J72" s="336"/>
      <c r="K72" s="337"/>
      <c r="L72" s="338"/>
      <c r="M72" s="339"/>
      <c r="N72" s="339"/>
      <c r="O72" s="339"/>
      <c r="P72" s="340"/>
    </row>
    <row r="73" spans="1:16" s="30" customFormat="1">
      <c r="A73" s="900" t="str">
        <f>IF(COUNTBLANK(D73)=1,"",COUNTA(D$13:$D73))</f>
        <v/>
      </c>
      <c r="B73" s="974"/>
      <c r="C73" s="970"/>
      <c r="D73" s="964"/>
      <c r="E73" s="573"/>
      <c r="F73" s="353"/>
      <c r="G73" s="548"/>
      <c r="H73" s="895"/>
      <c r="I73" s="895"/>
      <c r="J73" s="895"/>
      <c r="K73" s="690"/>
      <c r="L73" s="897"/>
      <c r="M73" s="895"/>
      <c r="N73" s="895"/>
      <c r="O73" s="895"/>
      <c r="P73" s="690"/>
    </row>
    <row r="74" spans="1:16" s="79" customFormat="1">
      <c r="A74" s="900">
        <f>IF(COUNTBLANK(D74)=1,"",COUNTA(D$13:$D74))</f>
        <v>52</v>
      </c>
      <c r="B74" s="683"/>
      <c r="C74" s="573" t="s">
        <v>221</v>
      </c>
      <c r="D74" s="539" t="s">
        <v>1</v>
      </c>
      <c r="E74" s="583">
        <v>1</v>
      </c>
      <c r="F74" s="679"/>
      <c r="G74" s="336"/>
      <c r="H74" s="336"/>
      <c r="I74" s="336"/>
      <c r="J74" s="336"/>
      <c r="K74" s="337"/>
      <c r="L74" s="338"/>
      <c r="M74" s="339"/>
      <c r="N74" s="339"/>
      <c r="O74" s="339"/>
      <c r="P74" s="340"/>
    </row>
    <row r="75" spans="1:16" s="79" customFormat="1">
      <c r="A75" s="929"/>
      <c r="B75" s="684"/>
      <c r="C75" s="923"/>
      <c r="D75" s="585"/>
      <c r="E75" s="867"/>
      <c r="F75" s="852"/>
      <c r="G75" s="853"/>
      <c r="H75" s="916"/>
      <c r="I75" s="917"/>
      <c r="J75" s="916"/>
      <c r="K75" s="918"/>
      <c r="L75" s="915"/>
      <c r="M75" s="860"/>
      <c r="N75" s="860"/>
      <c r="O75" s="860"/>
      <c r="P75" s="956"/>
    </row>
    <row r="76" spans="1:16" s="274" customFormat="1">
      <c r="A76" s="503"/>
      <c r="B76" s="504"/>
      <c r="C76" s="505" t="s">
        <v>29</v>
      </c>
      <c r="D76" s="506"/>
      <c r="E76" s="541"/>
      <c r="F76" s="507"/>
      <c r="G76" s="507"/>
      <c r="H76" s="507"/>
      <c r="I76" s="507"/>
      <c r="J76" s="507"/>
      <c r="K76" s="507"/>
      <c r="L76" s="508">
        <f>SUM($L$13:L75)</f>
        <v>0</v>
      </c>
      <c r="M76" s="508">
        <f>SUM($M$13:M75)</f>
        <v>0</v>
      </c>
      <c r="N76" s="508">
        <f>SUM($N$13:N75)</f>
        <v>0</v>
      </c>
      <c r="O76" s="508">
        <f>SUM($O$13:O75)</f>
        <v>0</v>
      </c>
      <c r="P76" s="509">
        <f>SUM($P$13:P75)</f>
        <v>0</v>
      </c>
    </row>
    <row r="77" spans="1:16">
      <c r="D77" s="291"/>
      <c r="E77" s="291"/>
      <c r="F77" s="291"/>
      <c r="G77" s="291"/>
      <c r="H77" s="291"/>
      <c r="I77" s="291"/>
      <c r="J77" s="291"/>
      <c r="K77" s="36"/>
      <c r="L77" s="36"/>
      <c r="M77" s="37"/>
      <c r="N77" s="37"/>
      <c r="O77" s="37"/>
      <c r="P77" s="37"/>
    </row>
    <row r="78" spans="1:16">
      <c r="B78" s="326"/>
      <c r="C78" s="326"/>
    </row>
    <row r="79" spans="1:16">
      <c r="B79" s="327"/>
      <c r="C79" s="328"/>
    </row>
    <row r="80" spans="1:16">
      <c r="B80" s="327"/>
      <c r="C80" s="328"/>
    </row>
    <row r="81" spans="2:3">
      <c r="B81" s="327"/>
      <c r="C81" s="328"/>
    </row>
    <row r="82" spans="2:3">
      <c r="B82" s="327"/>
      <c r="C82" s="328"/>
    </row>
    <row r="83" spans="2:3">
      <c r="B83" s="327"/>
      <c r="C83" s="328"/>
    </row>
    <row r="84" spans="2:3">
      <c r="B84" s="327"/>
      <c r="C84" s="328"/>
    </row>
    <row r="164" spans="5:7">
      <c r="E164" s="11"/>
      <c r="F164" s="11"/>
      <c r="G164" s="11"/>
    </row>
    <row r="165" spans="5:7">
      <c r="E165" s="11"/>
      <c r="F165" s="11"/>
      <c r="G165" s="11"/>
    </row>
    <row r="166" spans="5:7">
      <c r="E166" s="11"/>
      <c r="F166" s="11"/>
      <c r="G166" s="11"/>
    </row>
    <row r="167" spans="5:7">
      <c r="E167" s="11"/>
      <c r="F167" s="11"/>
      <c r="G167" s="11"/>
    </row>
  </sheetData>
  <autoFilter ref="A12:P76" xr:uid="{00000000-0009-0000-0000-000024000000}"/>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0139-FC6E-425B-91BC-1E92F22B8702}">
  <dimension ref="A1:P384"/>
  <sheetViews>
    <sheetView zoomScaleNormal="100" zoomScaleSheetLayoutView="100" workbookViewId="0">
      <selection activeCell="I19" sqref="I19"/>
    </sheetView>
  </sheetViews>
  <sheetFormatPr defaultColWidth="9.109375" defaultRowHeight="13.2"/>
  <cols>
    <col min="1" max="1" width="8" style="11" customWidth="1"/>
    <col min="2" max="2" width="10" style="12" customWidth="1"/>
    <col min="3" max="3" width="58.109375" style="11" customWidth="1"/>
    <col min="4" max="4" width="8.8867187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1.109375" style="11" customWidth="1"/>
    <col min="14" max="14" width="12" style="11" customWidth="1"/>
    <col min="15" max="15" width="11.44140625" style="11" customWidth="1"/>
    <col min="16" max="16" width="11.5546875" style="11" customWidth="1"/>
    <col min="17" max="16384" width="9.109375" style="11"/>
  </cols>
  <sheetData>
    <row r="1" spans="1:16">
      <c r="B1" s="7"/>
      <c r="C1" s="8"/>
      <c r="D1" s="8"/>
      <c r="E1" s="8"/>
      <c r="F1" s="9" t="s">
        <v>35</v>
      </c>
      <c r="G1" s="10" t="s">
        <v>151</v>
      </c>
      <c r="H1" s="9"/>
      <c r="J1" s="8"/>
      <c r="K1" s="8"/>
      <c r="L1" s="8"/>
      <c r="M1" s="8"/>
      <c r="N1" s="8"/>
      <c r="O1" s="8"/>
      <c r="P1" s="8"/>
    </row>
    <row r="2" spans="1:16">
      <c r="B2" s="7"/>
      <c r="C2" s="8"/>
      <c r="D2" s="8"/>
      <c r="E2" s="8"/>
      <c r="F2" s="8" t="s">
        <v>152</v>
      </c>
      <c r="G2" s="8"/>
      <c r="I2" s="8"/>
      <c r="J2" s="8"/>
      <c r="K2" s="8"/>
      <c r="L2" s="8"/>
      <c r="M2" s="8"/>
      <c r="N2" s="8"/>
      <c r="O2" s="8"/>
      <c r="P2" s="8"/>
    </row>
    <row r="3" spans="1:16">
      <c r="C3" s="13"/>
      <c r="H3" s="329"/>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74" customFormat="1">
      <c r="A14" s="942"/>
      <c r="B14" s="940"/>
      <c r="C14" s="943" t="s">
        <v>483</v>
      </c>
      <c r="D14" s="940"/>
      <c r="E14" s="938"/>
      <c r="F14" s="937"/>
      <c r="G14" s="930"/>
      <c r="H14" s="931"/>
      <c r="I14" s="931"/>
      <c r="J14" s="931"/>
      <c r="K14" s="932"/>
      <c r="L14" s="934"/>
      <c r="M14" s="931"/>
      <c r="N14" s="931"/>
      <c r="O14" s="931"/>
      <c r="P14" s="932"/>
    </row>
    <row r="15" spans="1:16" s="74" customFormat="1">
      <c r="A15" s="985" t="s">
        <v>227</v>
      </c>
      <c r="B15" s="1000"/>
      <c r="C15" s="1599" t="s">
        <v>228</v>
      </c>
      <c r="D15" s="982"/>
      <c r="E15" s="980"/>
      <c r="F15" s="1600"/>
      <c r="G15" s="975"/>
      <c r="H15" s="975"/>
      <c r="I15" s="975"/>
      <c r="J15" s="975"/>
      <c r="K15" s="977"/>
      <c r="L15" s="976"/>
      <c r="M15" s="975"/>
      <c r="N15" s="931"/>
      <c r="O15" s="931"/>
      <c r="P15" s="932"/>
    </row>
    <row r="16" spans="1:16" s="74" customFormat="1" ht="30.6">
      <c r="A16" s="986"/>
      <c r="B16" s="940"/>
      <c r="C16" s="992" t="s">
        <v>1111</v>
      </c>
      <c r="D16" s="940"/>
      <c r="E16" s="980"/>
      <c r="F16" s="1600"/>
      <c r="G16" s="975"/>
      <c r="H16" s="975"/>
      <c r="I16" s="975"/>
      <c r="J16" s="975"/>
      <c r="K16" s="977"/>
      <c r="L16" s="976"/>
      <c r="M16" s="975"/>
      <c r="N16" s="931"/>
      <c r="O16" s="931"/>
      <c r="P16" s="932"/>
    </row>
    <row r="17" spans="1:16" s="74" customFormat="1">
      <c r="A17" s="1601"/>
      <c r="B17" s="899"/>
      <c r="C17" s="1602"/>
      <c r="D17" s="575"/>
      <c r="E17" s="980"/>
      <c r="F17" s="1600"/>
      <c r="G17" s="975"/>
      <c r="H17" s="975"/>
      <c r="I17" s="975"/>
      <c r="J17" s="975"/>
      <c r="K17" s="977"/>
      <c r="L17" s="976"/>
      <c r="M17" s="975"/>
      <c r="N17" s="931"/>
      <c r="O17" s="931"/>
      <c r="P17" s="932"/>
    </row>
    <row r="18" spans="1:16" s="74" customFormat="1" ht="71.400000000000006">
      <c r="A18" s="987" t="s">
        <v>229</v>
      </c>
      <c r="B18" s="983" t="s">
        <v>1293</v>
      </c>
      <c r="C18" s="573" t="s">
        <v>1294</v>
      </c>
      <c r="D18" s="983" t="s">
        <v>103</v>
      </c>
      <c r="E18" s="981">
        <v>1</v>
      </c>
      <c r="F18" s="331"/>
      <c r="G18" s="332"/>
      <c r="H18" s="332"/>
      <c r="I18" s="332"/>
      <c r="J18" s="332"/>
      <c r="K18" s="333"/>
      <c r="L18" s="955"/>
      <c r="M18" s="332"/>
      <c r="N18" s="332"/>
      <c r="O18" s="332"/>
      <c r="P18" s="333"/>
    </row>
    <row r="19" spans="1:16" s="74" customFormat="1" ht="71.400000000000006">
      <c r="A19" s="987" t="s">
        <v>230</v>
      </c>
      <c r="B19" s="983" t="s">
        <v>1295</v>
      </c>
      <c r="C19" s="573" t="s">
        <v>1296</v>
      </c>
      <c r="D19" s="983" t="s">
        <v>103</v>
      </c>
      <c r="E19" s="981">
        <v>1</v>
      </c>
      <c r="F19" s="331"/>
      <c r="G19" s="332"/>
      <c r="H19" s="332"/>
      <c r="I19" s="332"/>
      <c r="J19" s="332"/>
      <c r="K19" s="333"/>
      <c r="L19" s="955"/>
      <c r="M19" s="332"/>
      <c r="N19" s="332"/>
      <c r="O19" s="332"/>
      <c r="P19" s="333"/>
    </row>
    <row r="20" spans="1:16" s="74" customFormat="1" ht="71.400000000000006">
      <c r="A20" s="987" t="s">
        <v>231</v>
      </c>
      <c r="B20" s="983" t="s">
        <v>484</v>
      </c>
      <c r="C20" s="573" t="s">
        <v>1297</v>
      </c>
      <c r="D20" s="983" t="s">
        <v>103</v>
      </c>
      <c r="E20" s="981">
        <v>1</v>
      </c>
      <c r="F20" s="331"/>
      <c r="G20" s="332"/>
      <c r="H20" s="332"/>
      <c r="I20" s="332"/>
      <c r="J20" s="332"/>
      <c r="K20" s="333"/>
      <c r="L20" s="955"/>
      <c r="M20" s="332"/>
      <c r="N20" s="332"/>
      <c r="O20" s="332"/>
      <c r="P20" s="333"/>
    </row>
    <row r="21" spans="1:16" s="74" customFormat="1" ht="71.400000000000006">
      <c r="A21" s="987" t="s">
        <v>232</v>
      </c>
      <c r="B21" s="983" t="s">
        <v>486</v>
      </c>
      <c r="C21" s="573" t="s">
        <v>1298</v>
      </c>
      <c r="D21" s="983" t="s">
        <v>103</v>
      </c>
      <c r="E21" s="981">
        <v>1</v>
      </c>
      <c r="F21" s="331"/>
      <c r="G21" s="332"/>
      <c r="H21" s="332"/>
      <c r="I21" s="332"/>
      <c r="J21" s="332"/>
      <c r="K21" s="333"/>
      <c r="L21" s="955"/>
      <c r="M21" s="332"/>
      <c r="N21" s="332"/>
      <c r="O21" s="332"/>
      <c r="P21" s="333"/>
    </row>
    <row r="22" spans="1:16" s="74" customFormat="1" ht="71.400000000000006">
      <c r="A22" s="987" t="s">
        <v>233</v>
      </c>
      <c r="B22" s="983" t="s">
        <v>1299</v>
      </c>
      <c r="C22" s="573" t="s">
        <v>1300</v>
      </c>
      <c r="D22" s="983" t="s">
        <v>103</v>
      </c>
      <c r="E22" s="981">
        <v>1</v>
      </c>
      <c r="F22" s="331"/>
      <c r="G22" s="332"/>
      <c r="H22" s="332"/>
      <c r="I22" s="332"/>
      <c r="J22" s="332"/>
      <c r="K22" s="333"/>
      <c r="L22" s="955"/>
      <c r="M22" s="332"/>
      <c r="N22" s="332"/>
      <c r="O22" s="332"/>
      <c r="P22" s="333"/>
    </row>
    <row r="23" spans="1:16" s="74" customFormat="1" ht="71.400000000000006">
      <c r="A23" s="987" t="s">
        <v>234</v>
      </c>
      <c r="B23" s="983" t="s">
        <v>485</v>
      </c>
      <c r="C23" s="573" t="s">
        <v>1301</v>
      </c>
      <c r="D23" s="983" t="s">
        <v>103</v>
      </c>
      <c r="E23" s="981">
        <v>1</v>
      </c>
      <c r="F23" s="331"/>
      <c r="G23" s="332"/>
      <c r="H23" s="332"/>
      <c r="I23" s="332"/>
      <c r="J23" s="332"/>
      <c r="K23" s="333"/>
      <c r="L23" s="955"/>
      <c r="M23" s="332"/>
      <c r="N23" s="332"/>
      <c r="O23" s="332"/>
      <c r="P23" s="333"/>
    </row>
    <row r="24" spans="1:16" s="74" customFormat="1">
      <c r="A24" s="988"/>
      <c r="B24" s="983"/>
      <c r="C24" s="573" t="s">
        <v>1029</v>
      </c>
      <c r="D24" s="983"/>
      <c r="E24" s="981"/>
      <c r="F24" s="1600"/>
      <c r="G24" s="975"/>
      <c r="H24" s="931"/>
      <c r="I24" s="931"/>
      <c r="J24" s="931"/>
      <c r="K24" s="932"/>
      <c r="L24" s="934"/>
      <c r="M24" s="931"/>
      <c r="N24" s="931"/>
      <c r="O24" s="931"/>
      <c r="P24" s="932"/>
    </row>
    <row r="25" spans="1:16" s="74" customFormat="1">
      <c r="A25" s="989" t="s">
        <v>239</v>
      </c>
      <c r="B25" s="983"/>
      <c r="C25" s="1603" t="s">
        <v>1302</v>
      </c>
      <c r="D25" s="983"/>
      <c r="E25" s="981">
        <v>0</v>
      </c>
      <c r="F25" s="1600"/>
      <c r="G25" s="975"/>
      <c r="H25" s="931"/>
      <c r="I25" s="931"/>
      <c r="J25" s="931"/>
      <c r="K25" s="932"/>
      <c r="L25" s="934"/>
      <c r="M25" s="931"/>
      <c r="N25" s="931"/>
      <c r="O25" s="931"/>
      <c r="P25" s="932"/>
    </row>
    <row r="26" spans="1:16" s="74" customFormat="1">
      <c r="A26" s="989"/>
      <c r="B26" s="983"/>
      <c r="C26" s="1603" t="s">
        <v>1029</v>
      </c>
      <c r="D26" s="983"/>
      <c r="E26" s="981"/>
      <c r="F26" s="1600"/>
      <c r="G26" s="975"/>
      <c r="H26" s="931"/>
      <c r="I26" s="931"/>
      <c r="J26" s="931"/>
      <c r="K26" s="932"/>
      <c r="L26" s="934"/>
      <c r="M26" s="931"/>
      <c r="N26" s="931"/>
      <c r="O26" s="931"/>
      <c r="P26" s="932"/>
    </row>
    <row r="27" spans="1:16" s="74" customFormat="1" ht="30.6">
      <c r="A27" s="987"/>
      <c r="B27" s="1001"/>
      <c r="C27" s="992" t="s">
        <v>1303</v>
      </c>
      <c r="D27" s="983"/>
      <c r="E27" s="981">
        <v>0</v>
      </c>
      <c r="F27" s="1600"/>
      <c r="G27" s="975"/>
      <c r="H27" s="931"/>
      <c r="I27" s="931"/>
      <c r="J27" s="931"/>
      <c r="K27" s="932"/>
      <c r="L27" s="934"/>
      <c r="M27" s="931"/>
      <c r="N27" s="931"/>
      <c r="O27" s="931"/>
      <c r="P27" s="932"/>
    </row>
    <row r="28" spans="1:16" s="74" customFormat="1">
      <c r="A28" s="987"/>
      <c r="B28" s="1001"/>
      <c r="C28" s="949" t="s">
        <v>1029</v>
      </c>
      <c r="D28" s="983"/>
      <c r="E28" s="981"/>
      <c r="F28" s="1600"/>
      <c r="G28" s="975"/>
      <c r="H28" s="931"/>
      <c r="I28" s="931"/>
      <c r="J28" s="931"/>
      <c r="K28" s="932"/>
      <c r="L28" s="934"/>
      <c r="M28" s="931"/>
      <c r="N28" s="931"/>
      <c r="O28" s="931"/>
      <c r="P28" s="932"/>
    </row>
    <row r="29" spans="1:16" s="74" customFormat="1" ht="20.399999999999999">
      <c r="A29" s="987" t="s">
        <v>240</v>
      </c>
      <c r="B29" s="1001"/>
      <c r="C29" s="573" t="s">
        <v>1304</v>
      </c>
      <c r="D29" s="983"/>
      <c r="E29" s="981"/>
      <c r="F29" s="1600"/>
      <c r="G29" s="975"/>
      <c r="H29" s="931"/>
      <c r="I29" s="931"/>
      <c r="J29" s="931"/>
      <c r="K29" s="932"/>
      <c r="L29" s="934"/>
      <c r="M29" s="931"/>
      <c r="N29" s="931"/>
      <c r="O29" s="931"/>
      <c r="P29" s="932"/>
    </row>
    <row r="30" spans="1:16" s="74" customFormat="1" ht="51">
      <c r="A30" s="987"/>
      <c r="B30" s="1001"/>
      <c r="C30" s="949" t="s">
        <v>1305</v>
      </c>
      <c r="D30" s="983" t="s">
        <v>103</v>
      </c>
      <c r="E30" s="981">
        <v>5</v>
      </c>
      <c r="F30" s="904"/>
      <c r="G30" s="911"/>
      <c r="H30" s="906"/>
      <c r="I30" s="906"/>
      <c r="J30" s="906"/>
      <c r="K30" s="692"/>
      <c r="L30" s="846"/>
      <c r="M30" s="843"/>
      <c r="N30" s="843"/>
      <c r="O30" s="843"/>
      <c r="P30" s="692"/>
    </row>
    <row r="31" spans="1:16" s="74" customFormat="1">
      <c r="A31" s="987"/>
      <c r="B31" s="983"/>
      <c r="C31" s="949" t="s">
        <v>1029</v>
      </c>
      <c r="D31" s="983"/>
      <c r="E31" s="981">
        <v>0</v>
      </c>
      <c r="F31" s="1600"/>
      <c r="G31" s="975"/>
      <c r="H31" s="931"/>
      <c r="I31" s="931"/>
      <c r="J31" s="931"/>
      <c r="K31" s="932"/>
      <c r="L31" s="934"/>
      <c r="M31" s="931"/>
      <c r="N31" s="931"/>
      <c r="O31" s="931"/>
      <c r="P31" s="932"/>
    </row>
    <row r="32" spans="1:16" s="74" customFormat="1">
      <c r="A32" s="987"/>
      <c r="B32" s="983"/>
      <c r="C32" s="949" t="s">
        <v>1029</v>
      </c>
      <c r="D32" s="984"/>
      <c r="E32" s="981">
        <v>0</v>
      </c>
      <c r="F32" s="1600"/>
      <c r="G32" s="975"/>
      <c r="H32" s="931"/>
      <c r="I32" s="931"/>
      <c r="J32" s="931"/>
      <c r="K32" s="932"/>
      <c r="L32" s="934"/>
      <c r="M32" s="931"/>
      <c r="N32" s="931"/>
      <c r="O32" s="931"/>
      <c r="P32" s="932"/>
    </row>
    <row r="33" spans="1:16" s="74" customFormat="1" ht="40.799999999999997">
      <c r="A33" s="987" t="s">
        <v>490</v>
      </c>
      <c r="B33" s="983"/>
      <c r="C33" s="588" t="s">
        <v>3682</v>
      </c>
      <c r="D33" s="984"/>
      <c r="E33" s="981">
        <v>0</v>
      </c>
      <c r="F33" s="1600"/>
      <c r="G33" s="975"/>
      <c r="H33" s="931"/>
      <c r="I33" s="931"/>
      <c r="J33" s="931"/>
      <c r="K33" s="932"/>
      <c r="L33" s="934"/>
      <c r="M33" s="931"/>
      <c r="N33" s="931"/>
      <c r="O33" s="931"/>
      <c r="P33" s="932"/>
    </row>
    <row r="34" spans="1:16" s="74" customFormat="1" ht="20.399999999999999">
      <c r="A34" s="987"/>
      <c r="B34" s="983"/>
      <c r="C34" s="949" t="s">
        <v>1307</v>
      </c>
      <c r="D34" s="983" t="s">
        <v>103</v>
      </c>
      <c r="E34" s="981">
        <v>38</v>
      </c>
      <c r="F34" s="904"/>
      <c r="G34" s="911"/>
      <c r="H34" s="906"/>
      <c r="I34" s="906"/>
      <c r="J34" s="906"/>
      <c r="K34" s="692"/>
      <c r="L34" s="846"/>
      <c r="M34" s="843"/>
      <c r="N34" s="843"/>
      <c r="O34" s="843"/>
      <c r="P34" s="692"/>
    </row>
    <row r="35" spans="1:16" s="74" customFormat="1" ht="20.399999999999999">
      <c r="A35" s="987"/>
      <c r="B35" s="983"/>
      <c r="C35" s="949" t="s">
        <v>1308</v>
      </c>
      <c r="D35" s="983" t="s">
        <v>103</v>
      </c>
      <c r="E35" s="981">
        <v>39</v>
      </c>
      <c r="F35" s="904"/>
      <c r="G35" s="911"/>
      <c r="H35" s="906"/>
      <c r="I35" s="906"/>
      <c r="J35" s="906"/>
      <c r="K35" s="692"/>
      <c r="L35" s="846"/>
      <c r="M35" s="843"/>
      <c r="N35" s="843"/>
      <c r="O35" s="843"/>
      <c r="P35" s="692"/>
    </row>
    <row r="36" spans="1:16" s="74" customFormat="1" ht="30.6">
      <c r="A36" s="987"/>
      <c r="B36" s="983"/>
      <c r="C36" s="949" t="s">
        <v>1309</v>
      </c>
      <c r="D36" s="983" t="s">
        <v>103</v>
      </c>
      <c r="E36" s="981">
        <v>27</v>
      </c>
      <c r="F36" s="904"/>
      <c r="G36" s="911"/>
      <c r="H36" s="906"/>
      <c r="I36" s="906"/>
      <c r="J36" s="906"/>
      <c r="K36" s="692"/>
      <c r="L36" s="846"/>
      <c r="M36" s="843"/>
      <c r="N36" s="843"/>
      <c r="O36" s="843"/>
      <c r="P36" s="692"/>
    </row>
    <row r="37" spans="1:16" s="74" customFormat="1">
      <c r="A37" s="987"/>
      <c r="B37" s="983"/>
      <c r="C37" s="573" t="s">
        <v>1029</v>
      </c>
      <c r="D37" s="983"/>
      <c r="E37" s="981"/>
      <c r="F37" s="1600"/>
      <c r="G37" s="975"/>
      <c r="H37" s="931"/>
      <c r="I37" s="931"/>
      <c r="J37" s="931"/>
      <c r="K37" s="932"/>
      <c r="L37" s="934"/>
      <c r="M37" s="931"/>
      <c r="N37" s="931"/>
      <c r="O37" s="931"/>
      <c r="P37" s="932"/>
    </row>
    <row r="38" spans="1:16" s="74" customFormat="1">
      <c r="A38" s="989" t="s">
        <v>242</v>
      </c>
      <c r="B38" s="983"/>
      <c r="C38" s="873" t="s">
        <v>1310</v>
      </c>
      <c r="D38" s="983"/>
      <c r="E38" s="981">
        <v>0</v>
      </c>
      <c r="F38" s="1600"/>
      <c r="G38" s="975"/>
      <c r="H38" s="975"/>
      <c r="I38" s="975"/>
      <c r="J38" s="975"/>
      <c r="K38" s="977"/>
      <c r="L38" s="976"/>
      <c r="M38" s="975"/>
      <c r="N38" s="931"/>
      <c r="O38" s="931"/>
      <c r="P38" s="932"/>
    </row>
    <row r="39" spans="1:16" s="74" customFormat="1">
      <c r="A39" s="989"/>
      <c r="B39" s="983"/>
      <c r="C39" s="873" t="s">
        <v>1029</v>
      </c>
      <c r="D39" s="983"/>
      <c r="E39" s="981"/>
      <c r="F39" s="1600"/>
      <c r="G39" s="975"/>
      <c r="H39" s="975"/>
      <c r="I39" s="975"/>
      <c r="J39" s="975"/>
      <c r="K39" s="977"/>
      <c r="L39" s="976"/>
      <c r="M39" s="975"/>
      <c r="N39" s="931"/>
      <c r="O39" s="931"/>
      <c r="P39" s="932"/>
    </row>
    <row r="40" spans="1:16" s="74" customFormat="1" ht="30.6">
      <c r="A40" s="989"/>
      <c r="B40" s="983"/>
      <c r="C40" s="992" t="s">
        <v>1311</v>
      </c>
      <c r="D40" s="983"/>
      <c r="E40" s="981"/>
      <c r="F40" s="1600"/>
      <c r="G40" s="975"/>
      <c r="H40" s="975"/>
      <c r="I40" s="975"/>
      <c r="J40" s="975"/>
      <c r="K40" s="977"/>
      <c r="L40" s="976"/>
      <c r="M40" s="975"/>
      <c r="N40" s="931"/>
      <c r="O40" s="931"/>
      <c r="P40" s="932"/>
    </row>
    <row r="41" spans="1:16" s="74" customFormat="1">
      <c r="A41" s="989"/>
      <c r="B41" s="983"/>
      <c r="C41" s="873" t="s">
        <v>1029</v>
      </c>
      <c r="D41" s="983"/>
      <c r="E41" s="981">
        <v>0</v>
      </c>
      <c r="F41" s="1600"/>
      <c r="G41" s="975"/>
      <c r="H41" s="975"/>
      <c r="I41" s="975"/>
      <c r="J41" s="975"/>
      <c r="K41" s="977"/>
      <c r="L41" s="976"/>
      <c r="M41" s="975"/>
      <c r="N41" s="931"/>
      <c r="O41" s="931"/>
      <c r="P41" s="932"/>
    </row>
    <row r="42" spans="1:16" s="74" customFormat="1" ht="51">
      <c r="A42" s="987" t="s">
        <v>243</v>
      </c>
      <c r="B42" s="983"/>
      <c r="C42" s="588" t="s">
        <v>1312</v>
      </c>
      <c r="D42" s="983" t="s">
        <v>103</v>
      </c>
      <c r="E42" s="981">
        <v>1</v>
      </c>
      <c r="F42" s="1600"/>
      <c r="G42" s="975"/>
      <c r="H42" s="931"/>
      <c r="I42" s="931"/>
      <c r="J42" s="931"/>
      <c r="K42" s="932"/>
      <c r="L42" s="934"/>
      <c r="M42" s="931"/>
      <c r="N42" s="931"/>
      <c r="O42" s="931"/>
      <c r="P42" s="932"/>
    </row>
    <row r="43" spans="1:16" s="74" customFormat="1" ht="71.400000000000006">
      <c r="A43" s="987"/>
      <c r="B43" s="983"/>
      <c r="C43" s="588" t="s">
        <v>1313</v>
      </c>
      <c r="D43" s="983" t="s">
        <v>22</v>
      </c>
      <c r="E43" s="981">
        <v>2</v>
      </c>
      <c r="F43" s="904"/>
      <c r="G43" s="911"/>
      <c r="H43" s="906"/>
      <c r="I43" s="906"/>
      <c r="J43" s="906"/>
      <c r="K43" s="692"/>
      <c r="L43" s="846"/>
      <c r="M43" s="843"/>
      <c r="N43" s="843"/>
      <c r="O43" s="843"/>
      <c r="P43" s="692"/>
    </row>
    <row r="44" spans="1:16" s="74" customFormat="1" ht="30.6">
      <c r="A44" s="987"/>
      <c r="B44" s="983"/>
      <c r="C44" s="588" t="s">
        <v>1314</v>
      </c>
      <c r="D44" s="983" t="s">
        <v>22</v>
      </c>
      <c r="E44" s="981">
        <v>2</v>
      </c>
      <c r="F44" s="904"/>
      <c r="G44" s="911"/>
      <c r="H44" s="906"/>
      <c r="I44" s="906"/>
      <c r="J44" s="906"/>
      <c r="K44" s="692"/>
      <c r="L44" s="846"/>
      <c r="M44" s="843"/>
      <c r="N44" s="843"/>
      <c r="O44" s="843"/>
      <c r="P44" s="692"/>
    </row>
    <row r="45" spans="1:16" s="74" customFormat="1" ht="20.399999999999999">
      <c r="A45" s="987"/>
      <c r="B45" s="983"/>
      <c r="C45" s="588" t="s">
        <v>1315</v>
      </c>
      <c r="D45" s="983"/>
      <c r="E45" s="981">
        <v>0</v>
      </c>
      <c r="F45" s="1600"/>
      <c r="G45" s="975"/>
      <c r="H45" s="931"/>
      <c r="I45" s="931"/>
      <c r="J45" s="931"/>
      <c r="K45" s="932"/>
      <c r="L45" s="934"/>
      <c r="M45" s="931"/>
      <c r="N45" s="931"/>
      <c r="O45" s="931"/>
      <c r="P45" s="932"/>
    </row>
    <row r="46" spans="1:16" s="74" customFormat="1" ht="30.6">
      <c r="A46" s="987"/>
      <c r="B46" s="983"/>
      <c r="C46" s="993" t="s">
        <v>1316</v>
      </c>
      <c r="D46" s="983" t="s">
        <v>2</v>
      </c>
      <c r="E46" s="981">
        <v>292</v>
      </c>
      <c r="F46" s="904"/>
      <c r="G46" s="911"/>
      <c r="H46" s="906"/>
      <c r="I46" s="906"/>
      <c r="J46" s="906"/>
      <c r="K46" s="692"/>
      <c r="L46" s="846"/>
      <c r="M46" s="843"/>
      <c r="N46" s="843"/>
      <c r="O46" s="843"/>
      <c r="P46" s="692"/>
    </row>
    <row r="47" spans="1:16" s="74" customFormat="1" ht="20.399999999999999">
      <c r="A47" s="987"/>
      <c r="B47" s="1001"/>
      <c r="C47" s="588" t="s">
        <v>1317</v>
      </c>
      <c r="D47" s="983" t="s">
        <v>103</v>
      </c>
      <c r="E47" s="981">
        <v>12</v>
      </c>
      <c r="F47" s="1604"/>
      <c r="G47" s="975"/>
      <c r="H47" s="931"/>
      <c r="I47" s="931"/>
      <c r="J47" s="931"/>
      <c r="K47" s="932"/>
      <c r="L47" s="934"/>
      <c r="M47" s="931"/>
      <c r="N47" s="931"/>
      <c r="O47" s="931"/>
      <c r="P47" s="932"/>
    </row>
    <row r="48" spans="1:16" s="74" customFormat="1" ht="20.399999999999999">
      <c r="A48" s="987"/>
      <c r="B48" s="983"/>
      <c r="C48" s="588" t="s">
        <v>1318</v>
      </c>
      <c r="D48" s="983" t="s">
        <v>22</v>
      </c>
      <c r="E48" s="981">
        <v>12</v>
      </c>
      <c r="F48" s="904"/>
      <c r="G48" s="911"/>
      <c r="H48" s="906"/>
      <c r="I48" s="906"/>
      <c r="J48" s="906"/>
      <c r="K48" s="692"/>
      <c r="L48" s="846"/>
      <c r="M48" s="843"/>
      <c r="N48" s="843"/>
      <c r="O48" s="843"/>
      <c r="P48" s="692"/>
    </row>
    <row r="49" spans="1:16" s="74" customFormat="1" ht="30.6">
      <c r="A49" s="987"/>
      <c r="B49" s="983"/>
      <c r="C49" s="588" t="s">
        <v>1319</v>
      </c>
      <c r="D49" s="983" t="s">
        <v>22</v>
      </c>
      <c r="E49" s="981">
        <v>21</v>
      </c>
      <c r="F49" s="904"/>
      <c r="G49" s="911"/>
      <c r="H49" s="906"/>
      <c r="I49" s="906"/>
      <c r="J49" s="906"/>
      <c r="K49" s="692"/>
      <c r="L49" s="846"/>
      <c r="M49" s="843"/>
      <c r="N49" s="843"/>
      <c r="O49" s="843"/>
      <c r="P49" s="692"/>
    </row>
    <row r="50" spans="1:16" s="74" customFormat="1">
      <c r="A50" s="989"/>
      <c r="B50" s="983"/>
      <c r="C50" s="873" t="s">
        <v>1029</v>
      </c>
      <c r="D50" s="983"/>
      <c r="E50" s="981">
        <v>0</v>
      </c>
      <c r="F50" s="1600"/>
      <c r="G50" s="975"/>
      <c r="H50" s="975"/>
      <c r="I50" s="975"/>
      <c r="J50" s="975"/>
      <c r="K50" s="977"/>
      <c r="L50" s="976"/>
      <c r="M50" s="975"/>
      <c r="N50" s="931"/>
      <c r="O50" s="931"/>
      <c r="P50" s="932"/>
    </row>
    <row r="51" spans="1:16" s="74" customFormat="1" ht="51">
      <c r="A51" s="987" t="s">
        <v>244</v>
      </c>
      <c r="B51" s="983"/>
      <c r="C51" s="588" t="s">
        <v>1320</v>
      </c>
      <c r="D51" s="983" t="s">
        <v>103</v>
      </c>
      <c r="E51" s="981">
        <v>1</v>
      </c>
      <c r="F51" s="1600"/>
      <c r="G51" s="975"/>
      <c r="H51" s="931"/>
      <c r="I51" s="931"/>
      <c r="J51" s="931"/>
      <c r="K51" s="932"/>
      <c r="L51" s="934"/>
      <c r="M51" s="931"/>
      <c r="N51" s="931"/>
      <c r="O51" s="931"/>
      <c r="P51" s="932"/>
    </row>
    <row r="52" spans="1:16" s="74" customFormat="1" ht="61.2">
      <c r="A52" s="987"/>
      <c r="B52" s="983"/>
      <c r="C52" s="588" t="s">
        <v>1321</v>
      </c>
      <c r="D52" s="983" t="s">
        <v>22</v>
      </c>
      <c r="E52" s="981">
        <v>1</v>
      </c>
      <c r="F52" s="904"/>
      <c r="G52" s="911"/>
      <c r="H52" s="906"/>
      <c r="I52" s="906"/>
      <c r="J52" s="906"/>
      <c r="K52" s="692"/>
      <c r="L52" s="846"/>
      <c r="M52" s="843"/>
      <c r="N52" s="843"/>
      <c r="O52" s="843"/>
      <c r="P52" s="692"/>
    </row>
    <row r="53" spans="1:16" s="74" customFormat="1" ht="30.6">
      <c r="A53" s="987"/>
      <c r="B53" s="983"/>
      <c r="C53" s="1605" t="s">
        <v>1322</v>
      </c>
      <c r="D53" s="983" t="s">
        <v>22</v>
      </c>
      <c r="E53" s="981">
        <v>2</v>
      </c>
      <c r="F53" s="904"/>
      <c r="G53" s="911"/>
      <c r="H53" s="906"/>
      <c r="I53" s="906"/>
      <c r="J53" s="906"/>
      <c r="K53" s="692"/>
      <c r="L53" s="846"/>
      <c r="M53" s="843"/>
      <c r="N53" s="843"/>
      <c r="O53" s="843"/>
      <c r="P53" s="692"/>
    </row>
    <row r="54" spans="1:16" s="74" customFormat="1" ht="30.6">
      <c r="A54" s="987"/>
      <c r="B54" s="983"/>
      <c r="C54" s="1605" t="s">
        <v>1323</v>
      </c>
      <c r="D54" s="983" t="s">
        <v>22</v>
      </c>
      <c r="E54" s="981">
        <v>2</v>
      </c>
      <c r="F54" s="904"/>
      <c r="G54" s="911"/>
      <c r="H54" s="906"/>
      <c r="I54" s="906"/>
      <c r="J54" s="906"/>
      <c r="K54" s="692"/>
      <c r="L54" s="846"/>
      <c r="M54" s="843"/>
      <c r="N54" s="843"/>
      <c r="O54" s="843"/>
      <c r="P54" s="692"/>
    </row>
    <row r="55" spans="1:16" s="74" customFormat="1" ht="20.399999999999999">
      <c r="A55" s="987"/>
      <c r="B55" s="983"/>
      <c r="C55" s="588" t="s">
        <v>1315</v>
      </c>
      <c r="D55" s="983"/>
      <c r="E55" s="981">
        <v>0</v>
      </c>
      <c r="F55" s="1600"/>
      <c r="G55" s="975"/>
      <c r="H55" s="931"/>
      <c r="I55" s="931"/>
      <c r="J55" s="931"/>
      <c r="K55" s="932"/>
      <c r="L55" s="934"/>
      <c r="M55" s="931"/>
      <c r="N55" s="931"/>
      <c r="O55" s="931"/>
      <c r="P55" s="932"/>
    </row>
    <row r="56" spans="1:16" s="74" customFormat="1" ht="30.6">
      <c r="A56" s="987"/>
      <c r="B56" s="1001"/>
      <c r="C56" s="993" t="s">
        <v>1324</v>
      </c>
      <c r="D56" s="983" t="s">
        <v>2</v>
      </c>
      <c r="E56" s="981">
        <v>562</v>
      </c>
      <c r="F56" s="904"/>
      <c r="G56" s="911"/>
      <c r="H56" s="906"/>
      <c r="I56" s="906"/>
      <c r="J56" s="906"/>
      <c r="K56" s="692"/>
      <c r="L56" s="846"/>
      <c r="M56" s="843"/>
      <c r="N56" s="843"/>
      <c r="O56" s="843"/>
      <c r="P56" s="692"/>
    </row>
    <row r="57" spans="1:16" s="74" customFormat="1">
      <c r="A57" s="987"/>
      <c r="B57" s="983"/>
      <c r="C57" s="588" t="s">
        <v>1325</v>
      </c>
      <c r="D57" s="983"/>
      <c r="E57" s="981">
        <v>0</v>
      </c>
      <c r="F57" s="978"/>
      <c r="G57" s="975"/>
      <c r="H57" s="931"/>
      <c r="I57" s="931"/>
      <c r="J57" s="931"/>
      <c r="K57" s="932"/>
      <c r="L57" s="934"/>
      <c r="M57" s="931"/>
      <c r="N57" s="931"/>
      <c r="O57" s="931"/>
      <c r="P57" s="932"/>
    </row>
    <row r="58" spans="1:16" s="74" customFormat="1" ht="30.6">
      <c r="A58" s="987"/>
      <c r="B58" s="1001"/>
      <c r="C58" s="993" t="s">
        <v>1326</v>
      </c>
      <c r="D58" s="983" t="s">
        <v>22</v>
      </c>
      <c r="E58" s="981">
        <v>15</v>
      </c>
      <c r="F58" s="904"/>
      <c r="G58" s="911"/>
      <c r="H58" s="906"/>
      <c r="I58" s="906"/>
      <c r="J58" s="906"/>
      <c r="K58" s="692"/>
      <c r="L58" s="846"/>
      <c r="M58" s="843"/>
      <c r="N58" s="843"/>
      <c r="O58" s="843"/>
      <c r="P58" s="692"/>
    </row>
    <row r="59" spans="1:16" s="74" customFormat="1" ht="20.399999999999999">
      <c r="A59" s="987"/>
      <c r="B59" s="1001"/>
      <c r="C59" s="588" t="s">
        <v>1317</v>
      </c>
      <c r="D59" s="983" t="s">
        <v>103</v>
      </c>
      <c r="E59" s="981">
        <v>45</v>
      </c>
      <c r="F59" s="904"/>
      <c r="G59" s="911"/>
      <c r="H59" s="906"/>
      <c r="I59" s="906"/>
      <c r="J59" s="906"/>
      <c r="K59" s="692"/>
      <c r="L59" s="846"/>
      <c r="M59" s="843"/>
      <c r="N59" s="843"/>
      <c r="O59" s="843"/>
      <c r="P59" s="692"/>
    </row>
    <row r="60" spans="1:16" s="74" customFormat="1" ht="20.399999999999999">
      <c r="A60" s="987"/>
      <c r="B60" s="983"/>
      <c r="C60" s="588" t="s">
        <v>1318</v>
      </c>
      <c r="D60" s="983" t="s">
        <v>22</v>
      </c>
      <c r="E60" s="981">
        <v>45</v>
      </c>
      <c r="F60" s="904"/>
      <c r="G60" s="911"/>
      <c r="H60" s="906"/>
      <c r="I60" s="906"/>
      <c r="J60" s="906"/>
      <c r="K60" s="692"/>
      <c r="L60" s="846"/>
      <c r="M60" s="843"/>
      <c r="N60" s="843"/>
      <c r="O60" s="843"/>
      <c r="P60" s="692"/>
    </row>
    <row r="61" spans="1:16" s="74" customFormat="1" ht="30.6">
      <c r="A61" s="987"/>
      <c r="B61" s="983"/>
      <c r="C61" s="588" t="s">
        <v>1319</v>
      </c>
      <c r="D61" s="983" t="s">
        <v>22</v>
      </c>
      <c r="E61" s="981">
        <v>6</v>
      </c>
      <c r="F61" s="904"/>
      <c r="G61" s="911"/>
      <c r="H61" s="906"/>
      <c r="I61" s="906"/>
      <c r="J61" s="906"/>
      <c r="K61" s="692"/>
      <c r="L61" s="846"/>
      <c r="M61" s="843"/>
      <c r="N61" s="843"/>
      <c r="O61" s="843"/>
      <c r="P61" s="692"/>
    </row>
    <row r="62" spans="1:16" s="74" customFormat="1">
      <c r="A62" s="987"/>
      <c r="B62" s="983"/>
      <c r="C62" s="588" t="s">
        <v>1029</v>
      </c>
      <c r="D62" s="983"/>
      <c r="E62" s="981">
        <v>0</v>
      </c>
      <c r="F62" s="1600"/>
      <c r="G62" s="975"/>
      <c r="H62" s="931"/>
      <c r="I62" s="931"/>
      <c r="J62" s="931"/>
      <c r="K62" s="932"/>
      <c r="L62" s="934"/>
      <c r="M62" s="931"/>
      <c r="N62" s="931"/>
      <c r="O62" s="931"/>
      <c r="P62" s="932"/>
    </row>
    <row r="63" spans="1:16" s="74" customFormat="1">
      <c r="A63" s="985" t="s">
        <v>245</v>
      </c>
      <c r="B63" s="983"/>
      <c r="C63" s="1603" t="s">
        <v>1327</v>
      </c>
      <c r="D63" s="1606" t="s">
        <v>1672</v>
      </c>
      <c r="E63" s="981"/>
      <c r="F63" s="1600"/>
      <c r="G63" s="975"/>
      <c r="H63" s="931"/>
      <c r="I63" s="931"/>
      <c r="J63" s="931"/>
      <c r="K63" s="932"/>
      <c r="L63" s="934"/>
      <c r="M63" s="931"/>
      <c r="N63" s="931"/>
      <c r="O63" s="931"/>
      <c r="P63" s="932"/>
    </row>
    <row r="64" spans="1:16" s="74" customFormat="1">
      <c r="A64" s="987"/>
      <c r="B64" s="983"/>
      <c r="C64" s="588" t="s">
        <v>1029</v>
      </c>
      <c r="D64" s="984"/>
      <c r="E64" s="981">
        <v>0</v>
      </c>
      <c r="F64" s="1600"/>
      <c r="G64" s="975"/>
      <c r="H64" s="931"/>
      <c r="I64" s="931"/>
      <c r="J64" s="931"/>
      <c r="K64" s="932"/>
      <c r="L64" s="934"/>
      <c r="M64" s="931"/>
      <c r="N64" s="931"/>
      <c r="O64" s="931"/>
      <c r="P64" s="932"/>
    </row>
    <row r="65" spans="1:16" s="74" customFormat="1" ht="20.399999999999999">
      <c r="A65" s="988" t="s">
        <v>369</v>
      </c>
      <c r="B65" s="983"/>
      <c r="C65" s="1603" t="s">
        <v>1375</v>
      </c>
      <c r="D65" s="983"/>
      <c r="E65" s="981">
        <v>0</v>
      </c>
      <c r="F65" s="1600"/>
      <c r="G65" s="975"/>
      <c r="H65" s="931"/>
      <c r="I65" s="931"/>
      <c r="J65" s="931"/>
      <c r="K65" s="932"/>
      <c r="L65" s="934"/>
      <c r="M65" s="931"/>
      <c r="N65" s="931"/>
      <c r="O65" s="931"/>
      <c r="P65" s="932"/>
    </row>
    <row r="66" spans="1:16" s="74" customFormat="1">
      <c r="A66" s="988"/>
      <c r="B66" s="983"/>
      <c r="C66" s="1603" t="s">
        <v>1029</v>
      </c>
      <c r="D66" s="983"/>
      <c r="E66" s="981"/>
      <c r="F66" s="1600"/>
      <c r="G66" s="975"/>
      <c r="H66" s="931"/>
      <c r="I66" s="931"/>
      <c r="J66" s="931"/>
      <c r="K66" s="932"/>
      <c r="L66" s="934"/>
      <c r="M66" s="931"/>
      <c r="N66" s="931"/>
      <c r="O66" s="931"/>
      <c r="P66" s="932"/>
    </row>
    <row r="67" spans="1:16" s="74" customFormat="1" ht="30.6">
      <c r="A67" s="988"/>
      <c r="B67" s="983"/>
      <c r="C67" s="992" t="s">
        <v>1303</v>
      </c>
      <c r="D67" s="983"/>
      <c r="E67" s="981"/>
      <c r="F67" s="1600"/>
      <c r="G67" s="975"/>
      <c r="H67" s="931"/>
      <c r="I67" s="931"/>
      <c r="J67" s="931"/>
      <c r="K67" s="932"/>
      <c r="L67" s="934"/>
      <c r="M67" s="931"/>
      <c r="N67" s="931"/>
      <c r="O67" s="931"/>
      <c r="P67" s="932"/>
    </row>
    <row r="68" spans="1:16" s="74" customFormat="1">
      <c r="A68" s="990"/>
      <c r="B68" s="983"/>
      <c r="C68" s="573" t="s">
        <v>1029</v>
      </c>
      <c r="D68" s="984"/>
      <c r="E68" s="981">
        <v>0</v>
      </c>
      <c r="F68" s="1600"/>
      <c r="G68" s="975"/>
      <c r="H68" s="931"/>
      <c r="I68" s="931"/>
      <c r="J68" s="931"/>
      <c r="K68" s="932"/>
      <c r="L68" s="934"/>
      <c r="M68" s="931"/>
      <c r="N68" s="931"/>
      <c r="O68" s="931"/>
      <c r="P68" s="932"/>
    </row>
    <row r="69" spans="1:16" s="74" customFormat="1" ht="20.399999999999999">
      <c r="A69" s="991" t="s">
        <v>1376</v>
      </c>
      <c r="B69" s="983"/>
      <c r="C69" s="588" t="s">
        <v>1377</v>
      </c>
      <c r="D69" s="984"/>
      <c r="E69" s="981">
        <v>0</v>
      </c>
      <c r="F69" s="1600"/>
      <c r="G69" s="975"/>
      <c r="H69" s="931"/>
      <c r="I69" s="931"/>
      <c r="J69" s="931"/>
      <c r="K69" s="932"/>
      <c r="L69" s="934"/>
      <c r="M69" s="931"/>
      <c r="N69" s="931"/>
      <c r="O69" s="931"/>
      <c r="P69" s="932"/>
    </row>
    <row r="70" spans="1:16" s="74" customFormat="1" ht="40.799999999999997">
      <c r="A70" s="991"/>
      <c r="B70" s="983"/>
      <c r="C70" s="949" t="s">
        <v>3694</v>
      </c>
      <c r="D70" s="983" t="s">
        <v>103</v>
      </c>
      <c r="E70" s="981">
        <v>3</v>
      </c>
      <c r="F70" s="904"/>
      <c r="G70" s="911"/>
      <c r="H70" s="906"/>
      <c r="I70" s="906"/>
      <c r="J70" s="906"/>
      <c r="K70" s="692"/>
      <c r="L70" s="846"/>
      <c r="M70" s="843"/>
      <c r="N70" s="843"/>
      <c r="O70" s="843"/>
      <c r="P70" s="692"/>
    </row>
    <row r="71" spans="1:16" s="74" customFormat="1">
      <c r="A71" s="990"/>
      <c r="B71" s="983"/>
      <c r="C71" s="573" t="s">
        <v>1029</v>
      </c>
      <c r="D71" s="984"/>
      <c r="E71" s="981">
        <v>0</v>
      </c>
      <c r="F71" s="978"/>
      <c r="G71" s="975"/>
      <c r="H71" s="931"/>
      <c r="I71" s="931"/>
      <c r="J71" s="931"/>
      <c r="K71" s="932"/>
      <c r="L71" s="934"/>
      <c r="M71" s="931"/>
      <c r="N71" s="931"/>
      <c r="O71" s="931"/>
      <c r="P71" s="932"/>
    </row>
    <row r="72" spans="1:16" s="74" customFormat="1" ht="20.399999999999999">
      <c r="A72" s="991" t="s">
        <v>1378</v>
      </c>
      <c r="B72" s="983"/>
      <c r="C72" s="588" t="s">
        <v>1379</v>
      </c>
      <c r="D72" s="984"/>
      <c r="E72" s="981">
        <v>0</v>
      </c>
      <c r="F72" s="978"/>
      <c r="G72" s="975"/>
      <c r="H72" s="931"/>
      <c r="I72" s="931"/>
      <c r="J72" s="931"/>
      <c r="K72" s="932"/>
      <c r="L72" s="934"/>
      <c r="M72" s="931"/>
      <c r="N72" s="931"/>
      <c r="O72" s="931"/>
      <c r="P72" s="932"/>
    </row>
    <row r="73" spans="1:16" s="74" customFormat="1" ht="40.799999999999997">
      <c r="A73" s="991"/>
      <c r="B73" s="983"/>
      <c r="C73" s="949" t="s">
        <v>3694</v>
      </c>
      <c r="D73" s="983" t="s">
        <v>103</v>
      </c>
      <c r="E73" s="981">
        <v>4</v>
      </c>
      <c r="F73" s="904"/>
      <c r="G73" s="911"/>
      <c r="H73" s="906"/>
      <c r="I73" s="906"/>
      <c r="J73" s="906"/>
      <c r="K73" s="692"/>
      <c r="L73" s="846"/>
      <c r="M73" s="843"/>
      <c r="N73" s="843"/>
      <c r="O73" s="843"/>
      <c r="P73" s="692"/>
    </row>
    <row r="74" spans="1:16" s="74" customFormat="1">
      <c r="A74" s="991"/>
      <c r="B74" s="983"/>
      <c r="C74" s="949" t="s">
        <v>1029</v>
      </c>
      <c r="D74" s="984"/>
      <c r="E74" s="981"/>
      <c r="F74" s="1600"/>
      <c r="G74" s="975"/>
      <c r="H74" s="931"/>
      <c r="I74" s="931"/>
      <c r="J74" s="931"/>
      <c r="K74" s="932"/>
      <c r="L74" s="934"/>
      <c r="M74" s="931"/>
      <c r="N74" s="931"/>
      <c r="O74" s="931"/>
      <c r="P74" s="932"/>
    </row>
    <row r="75" spans="1:16" s="74" customFormat="1" ht="40.799999999999997">
      <c r="A75" s="991"/>
      <c r="B75" s="983"/>
      <c r="C75" s="992" t="s">
        <v>1380</v>
      </c>
      <c r="D75" s="984"/>
      <c r="E75" s="981"/>
      <c r="F75" s="1600"/>
      <c r="G75" s="975"/>
      <c r="H75" s="931"/>
      <c r="I75" s="931"/>
      <c r="J75" s="931"/>
      <c r="K75" s="932"/>
      <c r="L75" s="934"/>
      <c r="M75" s="931"/>
      <c r="N75" s="931"/>
      <c r="O75" s="931"/>
      <c r="P75" s="932"/>
    </row>
    <row r="76" spans="1:16" s="74" customFormat="1">
      <c r="A76" s="991"/>
      <c r="B76" s="983"/>
      <c r="C76" s="949" t="s">
        <v>1029</v>
      </c>
      <c r="D76" s="984"/>
      <c r="E76" s="981"/>
      <c r="F76" s="1600"/>
      <c r="G76" s="975"/>
      <c r="H76" s="931"/>
      <c r="I76" s="931"/>
      <c r="J76" s="931"/>
      <c r="K76" s="932"/>
      <c r="L76" s="934"/>
      <c r="M76" s="931"/>
      <c r="N76" s="931"/>
      <c r="O76" s="931"/>
      <c r="P76" s="932"/>
    </row>
    <row r="77" spans="1:16" s="74" customFormat="1" ht="20.399999999999999">
      <c r="A77" s="991" t="s">
        <v>1381</v>
      </c>
      <c r="B77" s="983"/>
      <c r="C77" s="588" t="s">
        <v>1382</v>
      </c>
      <c r="D77" s="984"/>
      <c r="E77" s="981">
        <v>0</v>
      </c>
      <c r="F77" s="1600"/>
      <c r="G77" s="975"/>
      <c r="H77" s="931"/>
      <c r="I77" s="931"/>
      <c r="J77" s="931"/>
      <c r="K77" s="932"/>
      <c r="L77" s="934"/>
      <c r="M77" s="931"/>
      <c r="N77" s="931"/>
      <c r="O77" s="931"/>
      <c r="P77" s="932"/>
    </row>
    <row r="78" spans="1:16" s="74" customFormat="1" ht="40.799999999999997">
      <c r="A78" s="991"/>
      <c r="B78" s="983"/>
      <c r="C78" s="949" t="s">
        <v>1383</v>
      </c>
      <c r="D78" s="983" t="s">
        <v>103</v>
      </c>
      <c r="E78" s="981">
        <v>49</v>
      </c>
      <c r="F78" s="904"/>
      <c r="G78" s="911"/>
      <c r="H78" s="906"/>
      <c r="I78" s="906"/>
      <c r="J78" s="906"/>
      <c r="K78" s="692"/>
      <c r="L78" s="846"/>
      <c r="M78" s="843"/>
      <c r="N78" s="843"/>
      <c r="O78" s="843"/>
      <c r="P78" s="692"/>
    </row>
    <row r="79" spans="1:16" s="74" customFormat="1" ht="40.799999999999997">
      <c r="A79" s="991"/>
      <c r="B79" s="983"/>
      <c r="C79" s="949" t="s">
        <v>1384</v>
      </c>
      <c r="D79" s="983" t="s">
        <v>103</v>
      </c>
      <c r="E79" s="981">
        <v>2</v>
      </c>
      <c r="F79" s="904"/>
      <c r="G79" s="911"/>
      <c r="H79" s="906"/>
      <c r="I79" s="906"/>
      <c r="J79" s="906"/>
      <c r="K79" s="692"/>
      <c r="L79" s="846"/>
      <c r="M79" s="843"/>
      <c r="N79" s="843"/>
      <c r="O79" s="843"/>
      <c r="P79" s="692"/>
    </row>
    <row r="80" spans="1:16" s="74" customFormat="1" ht="20.399999999999999">
      <c r="A80" s="991" t="s">
        <v>1385</v>
      </c>
      <c r="B80" s="983"/>
      <c r="C80" s="588" t="s">
        <v>1386</v>
      </c>
      <c r="D80" s="984"/>
      <c r="E80" s="981">
        <v>0</v>
      </c>
      <c r="F80" s="1600"/>
      <c r="G80" s="975"/>
      <c r="H80" s="931"/>
      <c r="I80" s="931"/>
      <c r="J80" s="931"/>
      <c r="K80" s="932"/>
      <c r="L80" s="934"/>
      <c r="M80" s="931"/>
      <c r="N80" s="931"/>
      <c r="O80" s="931"/>
      <c r="P80" s="932"/>
    </row>
    <row r="81" spans="1:16" s="74" customFormat="1" ht="51">
      <c r="A81" s="991"/>
      <c r="B81" s="983"/>
      <c r="C81" s="949" t="s">
        <v>1387</v>
      </c>
      <c r="D81" s="983" t="s">
        <v>103</v>
      </c>
      <c r="E81" s="981">
        <v>43</v>
      </c>
      <c r="F81" s="904"/>
      <c r="G81" s="911"/>
      <c r="H81" s="906"/>
      <c r="I81" s="906"/>
      <c r="J81" s="906"/>
      <c r="K81" s="692"/>
      <c r="L81" s="846"/>
      <c r="M81" s="843"/>
      <c r="N81" s="843"/>
      <c r="O81" s="843"/>
      <c r="P81" s="692"/>
    </row>
    <row r="82" spans="1:16" s="74" customFormat="1" ht="51">
      <c r="A82" s="991"/>
      <c r="B82" s="983"/>
      <c r="C82" s="949" t="s">
        <v>1388</v>
      </c>
      <c r="D82" s="983" t="s">
        <v>103</v>
      </c>
      <c r="E82" s="981">
        <v>26</v>
      </c>
      <c r="F82" s="904"/>
      <c r="G82" s="911"/>
      <c r="H82" s="906"/>
      <c r="I82" s="906"/>
      <c r="J82" s="906"/>
      <c r="K82" s="692"/>
      <c r="L82" s="846"/>
      <c r="M82" s="843"/>
      <c r="N82" s="843"/>
      <c r="O82" s="843"/>
      <c r="P82" s="692"/>
    </row>
    <row r="83" spans="1:16" s="74" customFormat="1" ht="51">
      <c r="A83" s="991"/>
      <c r="B83" s="983"/>
      <c r="C83" s="949" t="s">
        <v>1389</v>
      </c>
      <c r="D83" s="983" t="s">
        <v>103</v>
      </c>
      <c r="E83" s="981">
        <v>2</v>
      </c>
      <c r="F83" s="904"/>
      <c r="G83" s="911"/>
      <c r="H83" s="906"/>
      <c r="I83" s="906"/>
      <c r="J83" s="906"/>
      <c r="K83" s="692"/>
      <c r="L83" s="846"/>
      <c r="M83" s="843"/>
      <c r="N83" s="843"/>
      <c r="O83" s="843"/>
      <c r="P83" s="692"/>
    </row>
    <row r="84" spans="1:16" s="74" customFormat="1" ht="51">
      <c r="A84" s="991"/>
      <c r="B84" s="983"/>
      <c r="C84" s="949" t="s">
        <v>1390</v>
      </c>
      <c r="D84" s="983" t="s">
        <v>103</v>
      </c>
      <c r="E84" s="981">
        <v>2</v>
      </c>
      <c r="F84" s="904"/>
      <c r="G84" s="911"/>
      <c r="H84" s="906"/>
      <c r="I84" s="906"/>
      <c r="J84" s="906"/>
      <c r="K84" s="692"/>
      <c r="L84" s="846"/>
      <c r="M84" s="843"/>
      <c r="N84" s="843"/>
      <c r="O84" s="843"/>
      <c r="P84" s="692"/>
    </row>
    <row r="85" spans="1:16" s="74" customFormat="1" ht="40.799999999999997">
      <c r="A85" s="991"/>
      <c r="B85" s="983"/>
      <c r="C85" s="949" t="s">
        <v>1391</v>
      </c>
      <c r="D85" s="983" t="s">
        <v>103</v>
      </c>
      <c r="E85" s="981">
        <v>19</v>
      </c>
      <c r="F85" s="904"/>
      <c r="G85" s="911"/>
      <c r="H85" s="906"/>
      <c r="I85" s="906"/>
      <c r="J85" s="906"/>
      <c r="K85" s="692"/>
      <c r="L85" s="846"/>
      <c r="M85" s="843"/>
      <c r="N85" s="843"/>
      <c r="O85" s="843"/>
      <c r="P85" s="692"/>
    </row>
    <row r="86" spans="1:16" s="74" customFormat="1" ht="40.799999999999997">
      <c r="A86" s="991"/>
      <c r="B86" s="983"/>
      <c r="C86" s="949" t="s">
        <v>1392</v>
      </c>
      <c r="D86" s="983" t="s">
        <v>103</v>
      </c>
      <c r="E86" s="981">
        <v>22</v>
      </c>
      <c r="F86" s="904"/>
      <c r="G86" s="911"/>
      <c r="H86" s="906"/>
      <c r="I86" s="906"/>
      <c r="J86" s="906"/>
      <c r="K86" s="692"/>
      <c r="L86" s="846"/>
      <c r="M86" s="843"/>
      <c r="N86" s="843"/>
      <c r="O86" s="843"/>
      <c r="P86" s="692"/>
    </row>
    <row r="87" spans="1:16" s="74" customFormat="1" ht="51">
      <c r="A87" s="991" t="s">
        <v>1393</v>
      </c>
      <c r="B87" s="983"/>
      <c r="C87" s="588" t="s">
        <v>1394</v>
      </c>
      <c r="D87" s="983" t="s">
        <v>103</v>
      </c>
      <c r="E87" s="981">
        <v>4</v>
      </c>
      <c r="F87" s="904"/>
      <c r="G87" s="911"/>
      <c r="H87" s="906"/>
      <c r="I87" s="906"/>
      <c r="J87" s="906"/>
      <c r="K87" s="692"/>
      <c r="L87" s="846"/>
      <c r="M87" s="843"/>
      <c r="N87" s="843"/>
      <c r="O87" s="843"/>
      <c r="P87" s="692"/>
    </row>
    <row r="88" spans="1:16" s="74" customFormat="1">
      <c r="A88" s="987"/>
      <c r="B88" s="983"/>
      <c r="C88" s="949" t="s">
        <v>1029</v>
      </c>
      <c r="D88" s="983"/>
      <c r="E88" s="981">
        <v>0</v>
      </c>
      <c r="F88" s="1600"/>
      <c r="G88" s="975"/>
      <c r="H88" s="931"/>
      <c r="I88" s="931"/>
      <c r="J88" s="931"/>
      <c r="K88" s="932"/>
      <c r="L88" s="934"/>
      <c r="M88" s="931"/>
      <c r="N88" s="931"/>
      <c r="O88" s="931"/>
      <c r="P88" s="932"/>
    </row>
    <row r="89" spans="1:16" s="74" customFormat="1">
      <c r="A89" s="989" t="s">
        <v>246</v>
      </c>
      <c r="B89" s="983"/>
      <c r="C89" s="1603" t="s">
        <v>1395</v>
      </c>
      <c r="D89" s="983"/>
      <c r="E89" s="981">
        <v>0</v>
      </c>
      <c r="F89" s="1600"/>
      <c r="G89" s="975"/>
      <c r="H89" s="931"/>
      <c r="I89" s="931"/>
      <c r="J89" s="931"/>
      <c r="K89" s="932"/>
      <c r="L89" s="934"/>
      <c r="M89" s="931"/>
      <c r="N89" s="931"/>
      <c r="O89" s="931"/>
      <c r="P89" s="932"/>
    </row>
    <row r="90" spans="1:16" s="74" customFormat="1">
      <c r="A90" s="989"/>
      <c r="B90" s="983"/>
      <c r="C90" s="1603" t="s">
        <v>1029</v>
      </c>
      <c r="D90" s="983"/>
      <c r="E90" s="981"/>
      <c r="F90" s="1600"/>
      <c r="G90" s="975"/>
      <c r="H90" s="931"/>
      <c r="I90" s="931"/>
      <c r="J90" s="931"/>
      <c r="K90" s="932"/>
      <c r="L90" s="934"/>
      <c r="M90" s="931"/>
      <c r="N90" s="931"/>
      <c r="O90" s="931"/>
      <c r="P90" s="932"/>
    </row>
    <row r="91" spans="1:16" s="74" customFormat="1" ht="30.6">
      <c r="A91" s="989"/>
      <c r="B91" s="983"/>
      <c r="C91" s="992" t="s">
        <v>1396</v>
      </c>
      <c r="D91" s="983"/>
      <c r="E91" s="981"/>
      <c r="F91" s="1600"/>
      <c r="G91" s="975"/>
      <c r="H91" s="931"/>
      <c r="I91" s="931"/>
      <c r="J91" s="931"/>
      <c r="K91" s="932"/>
      <c r="L91" s="934"/>
      <c r="M91" s="931"/>
      <c r="N91" s="931"/>
      <c r="O91" s="931"/>
      <c r="P91" s="932"/>
    </row>
    <row r="92" spans="1:16" s="74" customFormat="1">
      <c r="A92" s="989"/>
      <c r="B92" s="983"/>
      <c r="C92" s="1603" t="s">
        <v>1029</v>
      </c>
      <c r="D92" s="983"/>
      <c r="E92" s="981"/>
      <c r="F92" s="1600"/>
      <c r="G92" s="975"/>
      <c r="H92" s="931"/>
      <c r="I92" s="931"/>
      <c r="J92" s="931"/>
      <c r="K92" s="932"/>
      <c r="L92" s="934"/>
      <c r="M92" s="931"/>
      <c r="N92" s="931"/>
      <c r="O92" s="931"/>
      <c r="P92" s="932"/>
    </row>
    <row r="93" spans="1:16" s="74" customFormat="1" ht="20.399999999999999">
      <c r="A93" s="989" t="s">
        <v>247</v>
      </c>
      <c r="B93" s="983"/>
      <c r="C93" s="1603" t="s">
        <v>1397</v>
      </c>
      <c r="D93" s="983"/>
      <c r="E93" s="981">
        <v>0</v>
      </c>
      <c r="F93" s="1600"/>
      <c r="G93" s="975"/>
      <c r="H93" s="931"/>
      <c r="I93" s="931"/>
      <c r="J93" s="931"/>
      <c r="K93" s="932"/>
      <c r="L93" s="934"/>
      <c r="M93" s="931"/>
      <c r="N93" s="931"/>
      <c r="O93" s="931"/>
      <c r="P93" s="932"/>
    </row>
    <row r="94" spans="1:16" s="74" customFormat="1">
      <c r="A94" s="987"/>
      <c r="B94" s="1002"/>
      <c r="C94" s="994" t="s">
        <v>1029</v>
      </c>
      <c r="D94" s="983"/>
      <c r="E94" s="981">
        <v>0</v>
      </c>
      <c r="F94" s="1600"/>
      <c r="G94" s="975"/>
      <c r="H94" s="931"/>
      <c r="I94" s="931"/>
      <c r="J94" s="931"/>
      <c r="K94" s="932"/>
      <c r="L94" s="934"/>
      <c r="M94" s="931"/>
      <c r="N94" s="931"/>
      <c r="O94" s="931"/>
      <c r="P94" s="932"/>
    </row>
    <row r="95" spans="1:16" s="74" customFormat="1" ht="163.19999999999999">
      <c r="A95" s="987" t="s">
        <v>1398</v>
      </c>
      <c r="B95" s="1002" t="s">
        <v>1399</v>
      </c>
      <c r="C95" s="994" t="s">
        <v>1400</v>
      </c>
      <c r="D95" s="983" t="s">
        <v>103</v>
      </c>
      <c r="E95" s="981">
        <v>1</v>
      </c>
      <c r="F95" s="904"/>
      <c r="G95" s="911"/>
      <c r="H95" s="906"/>
      <c r="I95" s="906"/>
      <c r="J95" s="906"/>
      <c r="K95" s="692"/>
      <c r="L95" s="846"/>
      <c r="M95" s="843"/>
      <c r="N95" s="843"/>
      <c r="O95" s="843"/>
      <c r="P95" s="692"/>
    </row>
    <row r="96" spans="1:16" s="74" customFormat="1" ht="112.2">
      <c r="A96" s="987" t="s">
        <v>1401</v>
      </c>
      <c r="B96" s="983" t="s">
        <v>1402</v>
      </c>
      <c r="C96" s="994" t="s">
        <v>1403</v>
      </c>
      <c r="D96" s="983" t="s">
        <v>103</v>
      </c>
      <c r="E96" s="981">
        <v>3</v>
      </c>
      <c r="F96" s="904"/>
      <c r="G96" s="911"/>
      <c r="H96" s="906"/>
      <c r="I96" s="906"/>
      <c r="J96" s="906"/>
      <c r="K96" s="692"/>
      <c r="L96" s="846"/>
      <c r="M96" s="843"/>
      <c r="N96" s="843"/>
      <c r="O96" s="843"/>
      <c r="P96" s="692"/>
    </row>
    <row r="97" spans="1:16" s="74" customFormat="1" ht="204">
      <c r="A97" s="987" t="s">
        <v>1404</v>
      </c>
      <c r="B97" s="1002" t="s">
        <v>1405</v>
      </c>
      <c r="C97" s="994" t="s">
        <v>3551</v>
      </c>
      <c r="D97" s="983" t="s">
        <v>103</v>
      </c>
      <c r="E97" s="981">
        <v>1</v>
      </c>
      <c r="F97" s="904"/>
      <c r="G97" s="911"/>
      <c r="H97" s="906"/>
      <c r="I97" s="906"/>
      <c r="J97" s="906"/>
      <c r="K97" s="692"/>
      <c r="L97" s="846"/>
      <c r="M97" s="843"/>
      <c r="N97" s="843"/>
      <c r="O97" s="843"/>
      <c r="P97" s="692"/>
    </row>
    <row r="98" spans="1:16" s="74" customFormat="1">
      <c r="A98" s="987"/>
      <c r="B98" s="983"/>
      <c r="C98" s="994" t="s">
        <v>1029</v>
      </c>
      <c r="D98" s="1607"/>
      <c r="E98" s="981"/>
      <c r="F98" s="1600"/>
      <c r="G98" s="975"/>
      <c r="H98" s="931"/>
      <c r="I98" s="931"/>
      <c r="J98" s="931"/>
      <c r="K98" s="932"/>
      <c r="L98" s="934"/>
      <c r="M98" s="931"/>
      <c r="N98" s="931"/>
      <c r="O98" s="931"/>
      <c r="P98" s="932"/>
    </row>
    <row r="99" spans="1:16" s="74" customFormat="1" ht="30.6">
      <c r="A99" s="987" t="s">
        <v>1406</v>
      </c>
      <c r="B99" s="983"/>
      <c r="C99" s="588" t="s">
        <v>1407</v>
      </c>
      <c r="D99" s="983" t="s">
        <v>103</v>
      </c>
      <c r="E99" s="981">
        <v>14</v>
      </c>
      <c r="F99" s="904"/>
      <c r="G99" s="911"/>
      <c r="H99" s="906"/>
      <c r="I99" s="906"/>
      <c r="J99" s="906"/>
      <c r="K99" s="692"/>
      <c r="L99" s="846"/>
      <c r="M99" s="843"/>
      <c r="N99" s="843"/>
      <c r="O99" s="843"/>
      <c r="P99" s="692"/>
    </row>
    <row r="100" spans="1:16" s="74" customFormat="1">
      <c r="A100" s="987"/>
      <c r="B100" s="983"/>
      <c r="C100" s="588" t="s">
        <v>1029</v>
      </c>
      <c r="D100" s="1608"/>
      <c r="E100" s="981"/>
      <c r="F100" s="904"/>
      <c r="G100" s="911"/>
      <c r="H100" s="906"/>
      <c r="I100" s="906"/>
      <c r="J100" s="906"/>
      <c r="K100" s="692"/>
      <c r="L100" s="846"/>
      <c r="M100" s="843"/>
      <c r="N100" s="843"/>
      <c r="O100" s="843"/>
      <c r="P100" s="692"/>
    </row>
    <row r="101" spans="1:16" s="74" customFormat="1" ht="30.6">
      <c r="A101" s="987" t="s">
        <v>1408</v>
      </c>
      <c r="B101" s="983"/>
      <c r="C101" s="588" t="s">
        <v>1409</v>
      </c>
      <c r="D101" s="983" t="s">
        <v>103</v>
      </c>
      <c r="E101" s="981">
        <v>2</v>
      </c>
      <c r="F101" s="904"/>
      <c r="G101" s="911"/>
      <c r="H101" s="906"/>
      <c r="I101" s="906"/>
      <c r="J101" s="906"/>
      <c r="K101" s="692"/>
      <c r="L101" s="846"/>
      <c r="M101" s="843"/>
      <c r="N101" s="843"/>
      <c r="O101" s="843"/>
      <c r="P101" s="692"/>
    </row>
    <row r="102" spans="1:16" s="74" customFormat="1">
      <c r="A102" s="987"/>
      <c r="B102" s="983"/>
      <c r="C102" s="588" t="s">
        <v>1029</v>
      </c>
      <c r="D102" s="984"/>
      <c r="E102" s="981"/>
      <c r="F102" s="904"/>
      <c r="G102" s="911"/>
      <c r="H102" s="906"/>
      <c r="I102" s="906"/>
      <c r="J102" s="906"/>
      <c r="K102" s="692"/>
      <c r="L102" s="846"/>
      <c r="M102" s="843"/>
      <c r="N102" s="843"/>
      <c r="O102" s="843"/>
      <c r="P102" s="692"/>
    </row>
    <row r="103" spans="1:16" s="74" customFormat="1" ht="30.6">
      <c r="A103" s="987" t="s">
        <v>1410</v>
      </c>
      <c r="B103" s="983"/>
      <c r="C103" s="588" t="s">
        <v>1411</v>
      </c>
      <c r="D103" s="983" t="s">
        <v>103</v>
      </c>
      <c r="E103" s="981">
        <v>1</v>
      </c>
      <c r="F103" s="904"/>
      <c r="G103" s="911"/>
      <c r="H103" s="906"/>
      <c r="I103" s="906"/>
      <c r="J103" s="906"/>
      <c r="K103" s="692"/>
      <c r="L103" s="846"/>
      <c r="M103" s="843"/>
      <c r="N103" s="843"/>
      <c r="O103" s="843"/>
      <c r="P103" s="692"/>
    </row>
    <row r="104" spans="1:16" s="74" customFormat="1">
      <c r="A104" s="987"/>
      <c r="B104" s="983"/>
      <c r="C104" s="588" t="s">
        <v>1029</v>
      </c>
      <c r="D104" s="984"/>
      <c r="E104" s="981"/>
      <c r="F104" s="904"/>
      <c r="G104" s="911"/>
      <c r="H104" s="906"/>
      <c r="I104" s="906"/>
      <c r="J104" s="906"/>
      <c r="K104" s="692"/>
      <c r="L104" s="846"/>
      <c r="M104" s="843"/>
      <c r="N104" s="843"/>
      <c r="O104" s="843"/>
      <c r="P104" s="692"/>
    </row>
    <row r="105" spans="1:16" s="74" customFormat="1" ht="20.399999999999999">
      <c r="A105" s="987" t="s">
        <v>1412</v>
      </c>
      <c r="B105" s="983"/>
      <c r="C105" s="588" t="s">
        <v>1413</v>
      </c>
      <c r="D105" s="983" t="s">
        <v>103</v>
      </c>
      <c r="E105" s="981">
        <v>1</v>
      </c>
      <c r="F105" s="904"/>
      <c r="G105" s="911"/>
      <c r="H105" s="906"/>
      <c r="I105" s="906"/>
      <c r="J105" s="906"/>
      <c r="K105" s="692"/>
      <c r="L105" s="846"/>
      <c r="M105" s="843"/>
      <c r="N105" s="843"/>
      <c r="O105" s="843"/>
      <c r="P105" s="692"/>
    </row>
    <row r="106" spans="1:16" s="74" customFormat="1">
      <c r="A106" s="987"/>
      <c r="B106" s="983"/>
      <c r="C106" s="588" t="s">
        <v>1029</v>
      </c>
      <c r="D106" s="984"/>
      <c r="E106" s="981"/>
      <c r="F106" s="904"/>
      <c r="G106" s="911"/>
      <c r="H106" s="906"/>
      <c r="I106" s="906"/>
      <c r="J106" s="906"/>
      <c r="K106" s="692"/>
      <c r="L106" s="846"/>
      <c r="M106" s="843"/>
      <c r="N106" s="843"/>
      <c r="O106" s="843"/>
      <c r="P106" s="692"/>
    </row>
    <row r="107" spans="1:16" s="74" customFormat="1" ht="30.6">
      <c r="A107" s="987" t="s">
        <v>1414</v>
      </c>
      <c r="B107" s="983"/>
      <c r="C107" s="588" t="s">
        <v>1415</v>
      </c>
      <c r="D107" s="983" t="s">
        <v>103</v>
      </c>
      <c r="E107" s="981">
        <v>5</v>
      </c>
      <c r="F107" s="904"/>
      <c r="G107" s="911"/>
      <c r="H107" s="906"/>
      <c r="I107" s="906"/>
      <c r="J107" s="906"/>
      <c r="K107" s="692"/>
      <c r="L107" s="846"/>
      <c r="M107" s="843"/>
      <c r="N107" s="843"/>
      <c r="O107" s="843"/>
      <c r="P107" s="692"/>
    </row>
    <row r="108" spans="1:16" s="74" customFormat="1">
      <c r="A108" s="987"/>
      <c r="B108" s="983"/>
      <c r="C108" s="588" t="s">
        <v>1029</v>
      </c>
      <c r="D108" s="984"/>
      <c r="E108" s="981"/>
      <c r="F108" s="1600"/>
      <c r="G108" s="975"/>
      <c r="H108" s="931"/>
      <c r="I108" s="931"/>
      <c r="J108" s="931"/>
      <c r="K108" s="932"/>
      <c r="L108" s="934"/>
      <c r="M108" s="931"/>
      <c r="N108" s="931"/>
      <c r="O108" s="931"/>
      <c r="P108" s="932"/>
    </row>
    <row r="109" spans="1:16" s="74" customFormat="1" ht="20.399999999999999">
      <c r="A109" s="985" t="s">
        <v>248</v>
      </c>
      <c r="B109" s="983"/>
      <c r="C109" s="1603" t="s">
        <v>1416</v>
      </c>
      <c r="D109" s="1606" t="s">
        <v>1672</v>
      </c>
      <c r="E109" s="981"/>
      <c r="F109" s="1600"/>
      <c r="G109" s="975"/>
      <c r="H109" s="931"/>
      <c r="I109" s="931"/>
      <c r="J109" s="931"/>
      <c r="K109" s="932"/>
      <c r="L109" s="934"/>
      <c r="M109" s="931"/>
      <c r="N109" s="931"/>
      <c r="O109" s="931"/>
      <c r="P109" s="932"/>
    </row>
    <row r="110" spans="1:16" s="74" customFormat="1">
      <c r="A110" s="987"/>
      <c r="B110" s="983"/>
      <c r="C110" s="588" t="s">
        <v>1029</v>
      </c>
      <c r="D110" s="984"/>
      <c r="E110" s="981"/>
      <c r="F110" s="1600"/>
      <c r="G110" s="975"/>
      <c r="H110" s="931"/>
      <c r="I110" s="931"/>
      <c r="J110" s="931"/>
      <c r="K110" s="932"/>
      <c r="L110" s="934"/>
      <c r="M110" s="931"/>
      <c r="N110" s="931"/>
      <c r="O110" s="931"/>
      <c r="P110" s="932"/>
    </row>
    <row r="111" spans="1:16" s="74" customFormat="1" ht="20.399999999999999">
      <c r="A111" s="990" t="s">
        <v>251</v>
      </c>
      <c r="B111" s="983"/>
      <c r="C111" s="995" t="s">
        <v>1436</v>
      </c>
      <c r="D111" s="984"/>
      <c r="E111" s="981">
        <v>0</v>
      </c>
      <c r="F111" s="1600"/>
      <c r="G111" s="975"/>
      <c r="H111" s="931"/>
      <c r="I111" s="931"/>
      <c r="J111" s="931"/>
      <c r="K111" s="932"/>
      <c r="L111" s="934"/>
      <c r="M111" s="931"/>
      <c r="N111" s="931"/>
      <c r="O111" s="931"/>
      <c r="P111" s="932"/>
    </row>
    <row r="112" spans="1:16" s="74" customFormat="1">
      <c r="A112" s="991"/>
      <c r="B112" s="983"/>
      <c r="C112" s="588" t="s">
        <v>1029</v>
      </c>
      <c r="D112" s="984"/>
      <c r="E112" s="981"/>
      <c r="F112" s="1600"/>
      <c r="G112" s="975"/>
      <c r="H112" s="931"/>
      <c r="I112" s="931"/>
      <c r="J112" s="931"/>
      <c r="K112" s="932"/>
      <c r="L112" s="934"/>
      <c r="M112" s="931"/>
      <c r="N112" s="931"/>
      <c r="O112" s="931"/>
      <c r="P112" s="932"/>
    </row>
    <row r="113" spans="1:16" s="74" customFormat="1">
      <c r="A113" s="991" t="s">
        <v>691</v>
      </c>
      <c r="B113" s="983"/>
      <c r="C113" s="996" t="s">
        <v>362</v>
      </c>
      <c r="D113" s="984"/>
      <c r="E113" s="981">
        <v>0</v>
      </c>
      <c r="F113" s="1600"/>
      <c r="G113" s="975"/>
      <c r="H113" s="931"/>
      <c r="I113" s="931"/>
      <c r="J113" s="931"/>
      <c r="K113" s="932"/>
      <c r="L113" s="934"/>
      <c r="M113" s="931"/>
      <c r="N113" s="931"/>
      <c r="O113" s="931"/>
      <c r="P113" s="932"/>
    </row>
    <row r="114" spans="1:16" s="74" customFormat="1" ht="30.6">
      <c r="A114" s="991"/>
      <c r="B114" s="983"/>
      <c r="C114" s="992" t="s">
        <v>1076</v>
      </c>
      <c r="D114" s="984"/>
      <c r="E114" s="981"/>
      <c r="F114" s="1600"/>
      <c r="G114" s="975"/>
      <c r="H114" s="931"/>
      <c r="I114" s="931"/>
      <c r="J114" s="931"/>
      <c r="K114" s="932"/>
      <c r="L114" s="934"/>
      <c r="M114" s="931"/>
      <c r="N114" s="931"/>
      <c r="O114" s="931"/>
      <c r="P114" s="932"/>
    </row>
    <row r="115" spans="1:16" s="74" customFormat="1">
      <c r="A115" s="991"/>
      <c r="B115" s="983"/>
      <c r="C115" s="993" t="s">
        <v>1029</v>
      </c>
      <c r="D115" s="984"/>
      <c r="E115" s="981">
        <v>0</v>
      </c>
      <c r="F115" s="1600"/>
      <c r="G115" s="975"/>
      <c r="H115" s="931"/>
      <c r="I115" s="931"/>
      <c r="J115" s="931"/>
      <c r="K115" s="932"/>
      <c r="L115" s="934"/>
      <c r="M115" s="931"/>
      <c r="N115" s="931"/>
      <c r="O115" s="931"/>
      <c r="P115" s="932"/>
    </row>
    <row r="116" spans="1:16" s="74" customFormat="1">
      <c r="A116" s="991"/>
      <c r="B116" s="983"/>
      <c r="C116" s="993" t="s">
        <v>1437</v>
      </c>
      <c r="D116" s="984" t="s">
        <v>2</v>
      </c>
      <c r="E116" s="939">
        <v>20</v>
      </c>
      <c r="F116" s="978"/>
      <c r="G116" s="911"/>
      <c r="H116" s="1609"/>
      <c r="I116" s="1609"/>
      <c r="J116" s="1609"/>
      <c r="K116" s="1610"/>
      <c r="L116" s="846"/>
      <c r="M116" s="843"/>
      <c r="N116" s="843"/>
      <c r="O116" s="843"/>
      <c r="P116" s="692"/>
    </row>
    <row r="117" spans="1:16" s="74" customFormat="1">
      <c r="A117" s="991"/>
      <c r="B117" s="983"/>
      <c r="C117" s="993" t="s">
        <v>1438</v>
      </c>
      <c r="D117" s="984" t="s">
        <v>2</v>
      </c>
      <c r="E117" s="939">
        <v>125</v>
      </c>
      <c r="F117" s="978"/>
      <c r="G117" s="911"/>
      <c r="H117" s="1609"/>
      <c r="I117" s="1609"/>
      <c r="J117" s="1609"/>
      <c r="K117" s="1610"/>
      <c r="L117" s="846"/>
      <c r="M117" s="843"/>
      <c r="N117" s="843"/>
      <c r="O117" s="843"/>
      <c r="P117" s="692"/>
    </row>
    <row r="118" spans="1:16" s="74" customFormat="1">
      <c r="A118" s="991"/>
      <c r="B118" s="983"/>
      <c r="C118" s="993" t="s">
        <v>1439</v>
      </c>
      <c r="D118" s="984" t="s">
        <v>2</v>
      </c>
      <c r="E118" s="939">
        <v>120</v>
      </c>
      <c r="F118" s="978"/>
      <c r="G118" s="911"/>
      <c r="H118" s="1609"/>
      <c r="I118" s="1609"/>
      <c r="J118" s="1609"/>
      <c r="K118" s="1610"/>
      <c r="L118" s="846"/>
      <c r="M118" s="843"/>
      <c r="N118" s="843"/>
      <c r="O118" s="843"/>
      <c r="P118" s="692"/>
    </row>
    <row r="119" spans="1:16" s="74" customFormat="1">
      <c r="A119" s="991"/>
      <c r="B119" s="983"/>
      <c r="C119" s="993" t="s">
        <v>1440</v>
      </c>
      <c r="D119" s="984" t="s">
        <v>2</v>
      </c>
      <c r="E119" s="939">
        <v>20</v>
      </c>
      <c r="F119" s="978"/>
      <c r="G119" s="911"/>
      <c r="H119" s="1609"/>
      <c r="I119" s="1609"/>
      <c r="J119" s="1609"/>
      <c r="K119" s="1610"/>
      <c r="L119" s="846"/>
      <c r="M119" s="843"/>
      <c r="N119" s="843"/>
      <c r="O119" s="843"/>
      <c r="P119" s="692"/>
    </row>
    <row r="120" spans="1:16" s="74" customFormat="1">
      <c r="A120" s="991"/>
      <c r="B120" s="983"/>
      <c r="C120" s="993" t="s">
        <v>1441</v>
      </c>
      <c r="D120" s="984" t="s">
        <v>2</v>
      </c>
      <c r="E120" s="939">
        <v>250</v>
      </c>
      <c r="F120" s="904"/>
      <c r="G120" s="911"/>
      <c r="H120" s="906"/>
      <c r="I120" s="906"/>
      <c r="J120" s="906"/>
      <c r="K120" s="692"/>
      <c r="L120" s="846"/>
      <c r="M120" s="843"/>
      <c r="N120" s="843"/>
      <c r="O120" s="843"/>
      <c r="P120" s="692"/>
    </row>
    <row r="121" spans="1:16" s="74" customFormat="1">
      <c r="A121" s="991"/>
      <c r="B121" s="983"/>
      <c r="C121" s="993" t="s">
        <v>1442</v>
      </c>
      <c r="D121" s="984" t="s">
        <v>2</v>
      </c>
      <c r="E121" s="939">
        <v>460</v>
      </c>
      <c r="F121" s="904"/>
      <c r="G121" s="911"/>
      <c r="H121" s="906"/>
      <c r="I121" s="906"/>
      <c r="J121" s="906"/>
      <c r="K121" s="692"/>
      <c r="L121" s="846"/>
      <c r="M121" s="843"/>
      <c r="N121" s="843"/>
      <c r="O121" s="843"/>
      <c r="P121" s="692"/>
    </row>
    <row r="122" spans="1:16" s="74" customFormat="1">
      <c r="A122" s="991"/>
      <c r="B122" s="983"/>
      <c r="C122" s="993" t="s">
        <v>1443</v>
      </c>
      <c r="D122" s="984" t="s">
        <v>2</v>
      </c>
      <c r="E122" s="939">
        <v>1820</v>
      </c>
      <c r="F122" s="904"/>
      <c r="G122" s="911"/>
      <c r="H122" s="906"/>
      <c r="I122" s="906"/>
      <c r="J122" s="906"/>
      <c r="K122" s="692"/>
      <c r="L122" s="846"/>
      <c r="M122" s="843"/>
      <c r="N122" s="843"/>
      <c r="O122" s="843"/>
      <c r="P122" s="692"/>
    </row>
    <row r="123" spans="1:16" s="74" customFormat="1">
      <c r="A123" s="991"/>
      <c r="B123" s="983"/>
      <c r="C123" s="993" t="s">
        <v>1444</v>
      </c>
      <c r="D123" s="984" t="s">
        <v>2</v>
      </c>
      <c r="E123" s="939">
        <v>1700</v>
      </c>
      <c r="F123" s="904"/>
      <c r="G123" s="911"/>
      <c r="H123" s="906"/>
      <c r="I123" s="906"/>
      <c r="J123" s="906"/>
      <c r="K123" s="692"/>
      <c r="L123" s="846"/>
      <c r="M123" s="843"/>
      <c r="N123" s="843"/>
      <c r="O123" s="843"/>
      <c r="P123" s="692"/>
    </row>
    <row r="124" spans="1:16" s="74" customFormat="1">
      <c r="A124" s="991"/>
      <c r="B124" s="983"/>
      <c r="C124" s="993" t="s">
        <v>1445</v>
      </c>
      <c r="D124" s="984" t="s">
        <v>2</v>
      </c>
      <c r="E124" s="939">
        <v>490</v>
      </c>
      <c r="F124" s="904"/>
      <c r="G124" s="911"/>
      <c r="H124" s="906"/>
      <c r="I124" s="906"/>
      <c r="J124" s="906"/>
      <c r="K124" s="692"/>
      <c r="L124" s="846"/>
      <c r="M124" s="843"/>
      <c r="N124" s="843"/>
      <c r="O124" s="843"/>
      <c r="P124" s="692"/>
    </row>
    <row r="125" spans="1:16" s="74" customFormat="1">
      <c r="A125" s="991"/>
      <c r="B125" s="983"/>
      <c r="C125" s="993" t="s">
        <v>1446</v>
      </c>
      <c r="D125" s="984" t="s">
        <v>2</v>
      </c>
      <c r="E125" s="939">
        <v>1700</v>
      </c>
      <c r="F125" s="904"/>
      <c r="G125" s="911"/>
      <c r="H125" s="906"/>
      <c r="I125" s="906"/>
      <c r="J125" s="906"/>
      <c r="K125" s="692"/>
      <c r="L125" s="846"/>
      <c r="M125" s="843"/>
      <c r="N125" s="843"/>
      <c r="O125" s="843"/>
      <c r="P125" s="692"/>
    </row>
    <row r="126" spans="1:16" s="74" customFormat="1">
      <c r="A126" s="991"/>
      <c r="B126" s="983"/>
      <c r="C126" s="993" t="s">
        <v>1447</v>
      </c>
      <c r="D126" s="984" t="s">
        <v>2</v>
      </c>
      <c r="E126" s="939">
        <v>20</v>
      </c>
      <c r="F126" s="904"/>
      <c r="G126" s="911"/>
      <c r="H126" s="906"/>
      <c r="I126" s="906"/>
      <c r="J126" s="906"/>
      <c r="K126" s="692"/>
      <c r="L126" s="846"/>
      <c r="M126" s="843"/>
      <c r="N126" s="843"/>
      <c r="O126" s="843"/>
      <c r="P126" s="692"/>
    </row>
    <row r="127" spans="1:16" s="74" customFormat="1">
      <c r="A127" s="991"/>
      <c r="B127" s="983"/>
      <c r="C127" s="993" t="s">
        <v>1448</v>
      </c>
      <c r="D127" s="984" t="s">
        <v>2</v>
      </c>
      <c r="E127" s="939">
        <v>4840</v>
      </c>
      <c r="F127" s="904"/>
      <c r="G127" s="911"/>
      <c r="H127" s="906"/>
      <c r="I127" s="906"/>
      <c r="J127" s="906"/>
      <c r="K127" s="692"/>
      <c r="L127" s="846"/>
      <c r="M127" s="843"/>
      <c r="N127" s="843"/>
      <c r="O127" s="843"/>
      <c r="P127" s="692"/>
    </row>
    <row r="128" spans="1:16" s="74" customFormat="1">
      <c r="A128" s="991"/>
      <c r="B128" s="983"/>
      <c r="C128" s="993" t="s">
        <v>1449</v>
      </c>
      <c r="D128" s="984" t="s">
        <v>2</v>
      </c>
      <c r="E128" s="939">
        <v>200</v>
      </c>
      <c r="F128" s="904"/>
      <c r="G128" s="911"/>
      <c r="H128" s="906"/>
      <c r="I128" s="906"/>
      <c r="J128" s="906"/>
      <c r="K128" s="692"/>
      <c r="L128" s="846"/>
      <c r="M128" s="843"/>
      <c r="N128" s="843"/>
      <c r="O128" s="843"/>
      <c r="P128" s="692"/>
    </row>
    <row r="129" spans="1:16" s="74" customFormat="1">
      <c r="A129" s="991"/>
      <c r="B129" s="983"/>
      <c r="C129" s="993" t="s">
        <v>1450</v>
      </c>
      <c r="D129" s="984" t="s">
        <v>2</v>
      </c>
      <c r="E129" s="939">
        <v>4700</v>
      </c>
      <c r="F129" s="904"/>
      <c r="G129" s="911"/>
      <c r="H129" s="906"/>
      <c r="I129" s="906"/>
      <c r="J129" s="906"/>
      <c r="K129" s="692"/>
      <c r="L129" s="846"/>
      <c r="M129" s="843"/>
      <c r="N129" s="843"/>
      <c r="O129" s="843"/>
      <c r="P129" s="692"/>
    </row>
    <row r="130" spans="1:16" s="74" customFormat="1">
      <c r="A130" s="991"/>
      <c r="B130" s="983"/>
      <c r="C130" s="993" t="s">
        <v>1451</v>
      </c>
      <c r="D130" s="984" t="s">
        <v>2</v>
      </c>
      <c r="E130" s="939">
        <v>400</v>
      </c>
      <c r="F130" s="904"/>
      <c r="G130" s="911"/>
      <c r="H130" s="906"/>
      <c r="I130" s="906"/>
      <c r="J130" s="906"/>
      <c r="K130" s="692"/>
      <c r="L130" s="846"/>
      <c r="M130" s="843"/>
      <c r="N130" s="843"/>
      <c r="O130" s="843"/>
      <c r="P130" s="692"/>
    </row>
    <row r="131" spans="1:16" s="74" customFormat="1">
      <c r="A131" s="991"/>
      <c r="B131" s="983"/>
      <c r="C131" s="949" t="s">
        <v>1029</v>
      </c>
      <c r="D131" s="984"/>
      <c r="E131" s="981">
        <v>0</v>
      </c>
      <c r="F131" s="1600"/>
      <c r="G131" s="975"/>
      <c r="H131" s="931"/>
      <c r="I131" s="931"/>
      <c r="J131" s="931"/>
      <c r="K131" s="932"/>
      <c r="L131" s="934"/>
      <c r="M131" s="931"/>
      <c r="N131" s="931"/>
      <c r="O131" s="931"/>
      <c r="P131" s="932"/>
    </row>
    <row r="132" spans="1:16" s="74" customFormat="1">
      <c r="A132" s="991"/>
      <c r="B132" s="983"/>
      <c r="C132" s="993" t="s">
        <v>1452</v>
      </c>
      <c r="D132" s="984" t="s">
        <v>2</v>
      </c>
      <c r="E132" s="939">
        <v>260</v>
      </c>
      <c r="F132" s="904"/>
      <c r="G132" s="911"/>
      <c r="H132" s="906"/>
      <c r="I132" s="906"/>
      <c r="J132" s="906"/>
      <c r="K132" s="692"/>
      <c r="L132" s="846"/>
      <c r="M132" s="843"/>
      <c r="N132" s="843"/>
      <c r="O132" s="843"/>
      <c r="P132" s="692"/>
    </row>
    <row r="133" spans="1:16" s="74" customFormat="1">
      <c r="A133" s="991"/>
      <c r="B133" s="983"/>
      <c r="C133" s="993" t="s">
        <v>1453</v>
      </c>
      <c r="D133" s="984" t="s">
        <v>2</v>
      </c>
      <c r="E133" s="939">
        <v>920</v>
      </c>
      <c r="F133" s="904"/>
      <c r="G133" s="911"/>
      <c r="H133" s="906"/>
      <c r="I133" s="906"/>
      <c r="J133" s="906"/>
      <c r="K133" s="692"/>
      <c r="L133" s="846"/>
      <c r="M133" s="843"/>
      <c r="N133" s="843"/>
      <c r="O133" s="843"/>
      <c r="P133" s="692"/>
    </row>
    <row r="134" spans="1:16" s="74" customFormat="1">
      <c r="A134" s="991"/>
      <c r="B134" s="983"/>
      <c r="C134" s="993" t="s">
        <v>1454</v>
      </c>
      <c r="D134" s="984" t="s">
        <v>2</v>
      </c>
      <c r="E134" s="939">
        <v>370</v>
      </c>
      <c r="F134" s="904"/>
      <c r="G134" s="911"/>
      <c r="H134" s="906"/>
      <c r="I134" s="906"/>
      <c r="J134" s="906"/>
      <c r="K134" s="692"/>
      <c r="L134" s="846"/>
      <c r="M134" s="843"/>
      <c r="N134" s="843"/>
      <c r="O134" s="843"/>
      <c r="P134" s="692"/>
    </row>
    <row r="135" spans="1:16" s="74" customFormat="1">
      <c r="A135" s="991"/>
      <c r="B135" s="983"/>
      <c r="C135" s="993" t="s">
        <v>1455</v>
      </c>
      <c r="D135" s="984" t="s">
        <v>2</v>
      </c>
      <c r="E135" s="939">
        <v>20</v>
      </c>
      <c r="F135" s="904"/>
      <c r="G135" s="911"/>
      <c r="H135" s="906"/>
      <c r="I135" s="906"/>
      <c r="J135" s="906"/>
      <c r="K135" s="692"/>
      <c r="L135" s="846"/>
      <c r="M135" s="843"/>
      <c r="N135" s="843"/>
      <c r="O135" s="843"/>
      <c r="P135" s="692"/>
    </row>
    <row r="136" spans="1:16" s="74" customFormat="1">
      <c r="A136" s="991"/>
      <c r="B136" s="983"/>
      <c r="C136" s="993" t="s">
        <v>1456</v>
      </c>
      <c r="D136" s="984" t="s">
        <v>2</v>
      </c>
      <c r="E136" s="939">
        <v>5100</v>
      </c>
      <c r="F136" s="904"/>
      <c r="G136" s="911"/>
      <c r="H136" s="906"/>
      <c r="I136" s="906"/>
      <c r="J136" s="906"/>
      <c r="K136" s="692"/>
      <c r="L136" s="846"/>
      <c r="M136" s="843"/>
      <c r="N136" s="843"/>
      <c r="O136" s="843"/>
      <c r="P136" s="692"/>
    </row>
    <row r="137" spans="1:16" s="74" customFormat="1">
      <c r="A137" s="991"/>
      <c r="B137" s="983"/>
      <c r="C137" s="997" t="s">
        <v>1029</v>
      </c>
      <c r="D137" s="984"/>
      <c r="E137" s="939"/>
      <c r="F137" s="1600"/>
      <c r="G137" s="975"/>
      <c r="H137" s="931"/>
      <c r="I137" s="931"/>
      <c r="J137" s="931"/>
      <c r="K137" s="932"/>
      <c r="L137" s="934"/>
      <c r="M137" s="931"/>
      <c r="N137" s="931"/>
      <c r="O137" s="931"/>
      <c r="P137" s="932"/>
    </row>
    <row r="138" spans="1:16" s="74" customFormat="1">
      <c r="A138" s="991"/>
      <c r="B138" s="983"/>
      <c r="C138" s="993" t="s">
        <v>1457</v>
      </c>
      <c r="D138" s="984" t="s">
        <v>2</v>
      </c>
      <c r="E138" s="939">
        <v>270</v>
      </c>
      <c r="F138" s="904"/>
      <c r="G138" s="911"/>
      <c r="H138" s="906"/>
      <c r="I138" s="906"/>
      <c r="J138" s="906"/>
      <c r="K138" s="692"/>
      <c r="L138" s="846"/>
      <c r="M138" s="843"/>
      <c r="N138" s="843"/>
      <c r="O138" s="843"/>
      <c r="P138" s="692"/>
    </row>
    <row r="139" spans="1:16" s="74" customFormat="1">
      <c r="A139" s="991"/>
      <c r="B139" s="983"/>
      <c r="C139" s="993" t="s">
        <v>1458</v>
      </c>
      <c r="D139" s="984" t="s">
        <v>2</v>
      </c>
      <c r="E139" s="939">
        <v>280</v>
      </c>
      <c r="F139" s="904"/>
      <c r="G139" s="911"/>
      <c r="H139" s="906"/>
      <c r="I139" s="906"/>
      <c r="J139" s="906"/>
      <c r="K139" s="692"/>
      <c r="L139" s="846"/>
      <c r="M139" s="843"/>
      <c r="N139" s="843"/>
      <c r="O139" s="843"/>
      <c r="P139" s="692"/>
    </row>
    <row r="140" spans="1:16" s="74" customFormat="1">
      <c r="A140" s="991"/>
      <c r="B140" s="983"/>
      <c r="C140" s="993" t="s">
        <v>1459</v>
      </c>
      <c r="D140" s="984" t="s">
        <v>2</v>
      </c>
      <c r="E140" s="939">
        <v>1100</v>
      </c>
      <c r="F140" s="904"/>
      <c r="G140" s="911"/>
      <c r="H140" s="906"/>
      <c r="I140" s="906"/>
      <c r="J140" s="906"/>
      <c r="K140" s="692"/>
      <c r="L140" s="846"/>
      <c r="M140" s="843"/>
      <c r="N140" s="843"/>
      <c r="O140" s="843"/>
      <c r="P140" s="692"/>
    </row>
    <row r="141" spans="1:16" s="74" customFormat="1">
      <c r="A141" s="991"/>
      <c r="B141" s="983"/>
      <c r="C141" s="993" t="s">
        <v>1460</v>
      </c>
      <c r="D141" s="984" t="s">
        <v>2</v>
      </c>
      <c r="E141" s="939">
        <v>2400</v>
      </c>
      <c r="F141" s="904"/>
      <c r="G141" s="911"/>
      <c r="H141" s="906"/>
      <c r="I141" s="906"/>
      <c r="J141" s="906"/>
      <c r="K141" s="692"/>
      <c r="L141" s="846"/>
      <c r="M141" s="843"/>
      <c r="N141" s="843"/>
      <c r="O141" s="843"/>
      <c r="P141" s="692"/>
    </row>
    <row r="142" spans="1:16" s="74" customFormat="1">
      <c r="A142" s="991"/>
      <c r="B142" s="983"/>
      <c r="C142" s="993" t="s">
        <v>1029</v>
      </c>
      <c r="D142" s="984"/>
      <c r="E142" s="939">
        <v>0</v>
      </c>
      <c r="F142" s="1600"/>
      <c r="G142" s="975"/>
      <c r="H142" s="931"/>
      <c r="I142" s="931"/>
      <c r="J142" s="931"/>
      <c r="K142" s="932"/>
      <c r="L142" s="934"/>
      <c r="M142" s="931"/>
      <c r="N142" s="931"/>
      <c r="O142" s="931"/>
      <c r="P142" s="932"/>
    </row>
    <row r="143" spans="1:16" s="74" customFormat="1">
      <c r="A143" s="991"/>
      <c r="B143" s="983"/>
      <c r="C143" s="993" t="s">
        <v>1461</v>
      </c>
      <c r="D143" s="984" t="s">
        <v>2</v>
      </c>
      <c r="E143" s="939">
        <v>520</v>
      </c>
      <c r="F143" s="904"/>
      <c r="G143" s="911"/>
      <c r="H143" s="906"/>
      <c r="I143" s="906"/>
      <c r="J143" s="906"/>
      <c r="K143" s="692"/>
      <c r="L143" s="846"/>
      <c r="M143" s="843"/>
      <c r="N143" s="843"/>
      <c r="O143" s="843"/>
      <c r="P143" s="692"/>
    </row>
    <row r="144" spans="1:16" s="74" customFormat="1">
      <c r="A144" s="991"/>
      <c r="B144" s="983"/>
      <c r="C144" s="949" t="s">
        <v>1029</v>
      </c>
      <c r="D144" s="984"/>
      <c r="E144" s="939">
        <v>0</v>
      </c>
      <c r="F144" s="1600"/>
      <c r="G144" s="975"/>
      <c r="H144" s="931"/>
      <c r="I144" s="931"/>
      <c r="J144" s="931"/>
      <c r="K144" s="932"/>
      <c r="L144" s="934"/>
      <c r="M144" s="931"/>
      <c r="N144" s="931"/>
      <c r="O144" s="931"/>
      <c r="P144" s="932"/>
    </row>
    <row r="145" spans="1:16" s="74" customFormat="1" ht="20.399999999999999">
      <c r="A145" s="991"/>
      <c r="B145" s="983"/>
      <c r="C145" s="993" t="s">
        <v>1462</v>
      </c>
      <c r="D145" s="983" t="s">
        <v>2</v>
      </c>
      <c r="E145" s="939">
        <v>40</v>
      </c>
      <c r="F145" s="904"/>
      <c r="G145" s="911"/>
      <c r="H145" s="906"/>
      <c r="I145" s="906"/>
      <c r="J145" s="906"/>
      <c r="K145" s="692"/>
      <c r="L145" s="846"/>
      <c r="M145" s="843"/>
      <c r="N145" s="843"/>
      <c r="O145" s="843"/>
      <c r="P145" s="692"/>
    </row>
    <row r="146" spans="1:16" s="74" customFormat="1" ht="20.399999999999999">
      <c r="A146" s="991"/>
      <c r="B146" s="983"/>
      <c r="C146" s="993" t="s">
        <v>1463</v>
      </c>
      <c r="D146" s="983" t="s">
        <v>2</v>
      </c>
      <c r="E146" s="939">
        <v>1540</v>
      </c>
      <c r="F146" s="904"/>
      <c r="G146" s="911"/>
      <c r="H146" s="906"/>
      <c r="I146" s="906"/>
      <c r="J146" s="906"/>
      <c r="K146" s="692"/>
      <c r="L146" s="846"/>
      <c r="M146" s="843"/>
      <c r="N146" s="843"/>
      <c r="O146" s="843"/>
      <c r="P146" s="692"/>
    </row>
    <row r="147" spans="1:16" s="74" customFormat="1" ht="20.399999999999999">
      <c r="A147" s="991"/>
      <c r="B147" s="983"/>
      <c r="C147" s="993" t="s">
        <v>1464</v>
      </c>
      <c r="D147" s="983" t="s">
        <v>2</v>
      </c>
      <c r="E147" s="939">
        <v>30</v>
      </c>
      <c r="F147" s="904"/>
      <c r="G147" s="911"/>
      <c r="H147" s="906"/>
      <c r="I147" s="906"/>
      <c r="J147" s="906"/>
      <c r="K147" s="692"/>
      <c r="L147" s="846"/>
      <c r="M147" s="843"/>
      <c r="N147" s="843"/>
      <c r="O147" s="843"/>
      <c r="P147" s="692"/>
    </row>
    <row r="148" spans="1:16" s="74" customFormat="1" ht="20.399999999999999">
      <c r="A148" s="991"/>
      <c r="B148" s="983"/>
      <c r="C148" s="993" t="s">
        <v>1465</v>
      </c>
      <c r="D148" s="983" t="s">
        <v>2</v>
      </c>
      <c r="E148" s="939">
        <v>4200</v>
      </c>
      <c r="F148" s="904"/>
      <c r="G148" s="911"/>
      <c r="H148" s="906"/>
      <c r="I148" s="906"/>
      <c r="J148" s="906"/>
      <c r="K148" s="692"/>
      <c r="L148" s="846"/>
      <c r="M148" s="843"/>
      <c r="N148" s="843"/>
      <c r="O148" s="843"/>
      <c r="P148" s="692"/>
    </row>
    <row r="149" spans="1:16" s="74" customFormat="1" ht="20.399999999999999">
      <c r="A149" s="991"/>
      <c r="B149" s="983"/>
      <c r="C149" s="993" t="s">
        <v>1466</v>
      </c>
      <c r="D149" s="983" t="s">
        <v>2</v>
      </c>
      <c r="E149" s="939">
        <v>300</v>
      </c>
      <c r="F149" s="904"/>
      <c r="G149" s="911"/>
      <c r="H149" s="906"/>
      <c r="I149" s="906"/>
      <c r="J149" s="906"/>
      <c r="K149" s="692"/>
      <c r="L149" s="846"/>
      <c r="M149" s="843"/>
      <c r="N149" s="843"/>
      <c r="O149" s="843"/>
      <c r="P149" s="692"/>
    </row>
    <row r="150" spans="1:16" s="74" customFormat="1">
      <c r="A150" s="987"/>
      <c r="B150" s="983"/>
      <c r="C150" s="949" t="s">
        <v>1029</v>
      </c>
      <c r="D150" s="983"/>
      <c r="E150" s="981">
        <v>0</v>
      </c>
      <c r="F150" s="1600"/>
      <c r="G150" s="975"/>
      <c r="H150" s="931"/>
      <c r="I150" s="931"/>
      <c r="J150" s="931"/>
      <c r="K150" s="932"/>
      <c r="L150" s="934"/>
      <c r="M150" s="931"/>
      <c r="N150" s="931"/>
      <c r="O150" s="931"/>
      <c r="P150" s="932"/>
    </row>
    <row r="151" spans="1:16" s="74" customFormat="1" ht="20.399999999999999">
      <c r="A151" s="987" t="s">
        <v>692</v>
      </c>
      <c r="B151" s="983"/>
      <c r="C151" s="997" t="s">
        <v>1467</v>
      </c>
      <c r="D151" s="983"/>
      <c r="E151" s="981">
        <v>0</v>
      </c>
      <c r="F151" s="1600"/>
      <c r="G151" s="975"/>
      <c r="H151" s="931"/>
      <c r="I151" s="931"/>
      <c r="J151" s="931"/>
      <c r="K151" s="932"/>
      <c r="L151" s="934"/>
      <c r="M151" s="931"/>
      <c r="N151" s="931"/>
      <c r="O151" s="931"/>
      <c r="P151" s="932"/>
    </row>
    <row r="152" spans="1:16" s="74" customFormat="1" ht="30.6">
      <c r="A152" s="987"/>
      <c r="B152" s="983"/>
      <c r="C152" s="992" t="s">
        <v>1468</v>
      </c>
      <c r="D152" s="983"/>
      <c r="E152" s="981"/>
      <c r="F152" s="1600"/>
      <c r="G152" s="975"/>
      <c r="H152" s="931"/>
      <c r="I152" s="931"/>
      <c r="J152" s="931"/>
      <c r="K152" s="932"/>
      <c r="L152" s="934"/>
      <c r="M152" s="931"/>
      <c r="N152" s="931"/>
      <c r="O152" s="931"/>
      <c r="P152" s="932"/>
    </row>
    <row r="153" spans="1:16" s="74" customFormat="1">
      <c r="A153" s="987"/>
      <c r="B153" s="983"/>
      <c r="C153" s="997" t="s">
        <v>1029</v>
      </c>
      <c r="D153" s="983"/>
      <c r="E153" s="981"/>
      <c r="F153" s="1600"/>
      <c r="G153" s="975"/>
      <c r="H153" s="931"/>
      <c r="I153" s="931"/>
      <c r="J153" s="931"/>
      <c r="K153" s="932"/>
      <c r="L153" s="934"/>
      <c r="M153" s="931"/>
      <c r="N153" s="931"/>
      <c r="O153" s="931"/>
      <c r="P153" s="932"/>
    </row>
    <row r="154" spans="1:16" s="74" customFormat="1" ht="20.399999999999999">
      <c r="A154" s="987"/>
      <c r="B154" s="983"/>
      <c r="C154" s="993" t="s">
        <v>1469</v>
      </c>
      <c r="D154" s="983" t="s">
        <v>103</v>
      </c>
      <c r="E154" s="981">
        <v>2</v>
      </c>
      <c r="F154" s="904"/>
      <c r="G154" s="911"/>
      <c r="H154" s="906"/>
      <c r="I154" s="1609"/>
      <c r="J154" s="906"/>
      <c r="K154" s="692"/>
      <c r="L154" s="846"/>
      <c r="M154" s="843"/>
      <c r="N154" s="843"/>
      <c r="O154" s="843"/>
      <c r="P154" s="692"/>
    </row>
    <row r="155" spans="1:16" s="74" customFormat="1" ht="20.399999999999999">
      <c r="A155" s="987"/>
      <c r="B155" s="983"/>
      <c r="C155" s="993" t="s">
        <v>1470</v>
      </c>
      <c r="D155" s="983" t="s">
        <v>103</v>
      </c>
      <c r="E155" s="981">
        <v>2</v>
      </c>
      <c r="F155" s="904"/>
      <c r="G155" s="911"/>
      <c r="H155" s="906"/>
      <c r="I155" s="1609"/>
      <c r="J155" s="906"/>
      <c r="K155" s="692"/>
      <c r="L155" s="846"/>
      <c r="M155" s="843"/>
      <c r="N155" s="843"/>
      <c r="O155" s="843"/>
      <c r="P155" s="692"/>
    </row>
    <row r="156" spans="1:16" s="74" customFormat="1" ht="20.399999999999999">
      <c r="A156" s="987"/>
      <c r="B156" s="983"/>
      <c r="C156" s="993" t="s">
        <v>1471</v>
      </c>
      <c r="D156" s="983" t="s">
        <v>103</v>
      </c>
      <c r="E156" s="981">
        <v>2</v>
      </c>
      <c r="F156" s="904"/>
      <c r="G156" s="911"/>
      <c r="H156" s="906"/>
      <c r="I156" s="1609"/>
      <c r="J156" s="906"/>
      <c r="K156" s="692"/>
      <c r="L156" s="846"/>
      <c r="M156" s="843"/>
      <c r="N156" s="843"/>
      <c r="O156" s="843"/>
      <c r="P156" s="692"/>
    </row>
    <row r="157" spans="1:16" s="74" customFormat="1" ht="20.399999999999999">
      <c r="A157" s="987"/>
      <c r="B157" s="983"/>
      <c r="C157" s="993" t="s">
        <v>1472</v>
      </c>
      <c r="D157" s="983" t="s">
        <v>103</v>
      </c>
      <c r="E157" s="981">
        <v>2</v>
      </c>
      <c r="F157" s="904"/>
      <c r="G157" s="911"/>
      <c r="H157" s="906"/>
      <c r="I157" s="1609"/>
      <c r="J157" s="906"/>
      <c r="K157" s="692"/>
      <c r="L157" s="846"/>
      <c r="M157" s="843"/>
      <c r="N157" s="843"/>
      <c r="O157" s="843"/>
      <c r="P157" s="692"/>
    </row>
    <row r="158" spans="1:16" s="74" customFormat="1" ht="20.399999999999999">
      <c r="A158" s="987"/>
      <c r="B158" s="983"/>
      <c r="C158" s="993" t="s">
        <v>1473</v>
      </c>
      <c r="D158" s="983" t="s">
        <v>103</v>
      </c>
      <c r="E158" s="981">
        <v>4</v>
      </c>
      <c r="F158" s="904"/>
      <c r="G158" s="911"/>
      <c r="H158" s="906"/>
      <c r="I158" s="1609"/>
      <c r="J158" s="906"/>
      <c r="K158" s="692"/>
      <c r="L158" s="846"/>
      <c r="M158" s="843"/>
      <c r="N158" s="843"/>
      <c r="O158" s="843"/>
      <c r="P158" s="692"/>
    </row>
    <row r="159" spans="1:16" s="74" customFormat="1" ht="20.399999999999999">
      <c r="A159" s="987"/>
      <c r="B159" s="983"/>
      <c r="C159" s="993" t="s">
        <v>1474</v>
      </c>
      <c r="D159" s="983" t="s">
        <v>103</v>
      </c>
      <c r="E159" s="981">
        <v>10</v>
      </c>
      <c r="F159" s="904"/>
      <c r="G159" s="911"/>
      <c r="H159" s="906"/>
      <c r="I159" s="1609"/>
      <c r="J159" s="906"/>
      <c r="K159" s="692"/>
      <c r="L159" s="846"/>
      <c r="M159" s="843"/>
      <c r="N159" s="843"/>
      <c r="O159" s="843"/>
      <c r="P159" s="692"/>
    </row>
    <row r="160" spans="1:16" s="74" customFormat="1" ht="20.399999999999999">
      <c r="A160" s="987"/>
      <c r="B160" s="983"/>
      <c r="C160" s="993" t="s">
        <v>1475</v>
      </c>
      <c r="D160" s="983" t="s">
        <v>103</v>
      </c>
      <c r="E160" s="981">
        <v>94</v>
      </c>
      <c r="F160" s="904"/>
      <c r="G160" s="911"/>
      <c r="H160" s="906"/>
      <c r="I160" s="1609"/>
      <c r="J160" s="906"/>
      <c r="K160" s="692"/>
      <c r="L160" s="846"/>
      <c r="M160" s="843"/>
      <c r="N160" s="843"/>
      <c r="O160" s="843"/>
      <c r="P160" s="692"/>
    </row>
    <row r="161" spans="1:16" s="74" customFormat="1" ht="20.399999999999999">
      <c r="A161" s="987"/>
      <c r="B161" s="983"/>
      <c r="C161" s="993" t="s">
        <v>1476</v>
      </c>
      <c r="D161" s="983" t="s">
        <v>103</v>
      </c>
      <c r="E161" s="981">
        <v>4</v>
      </c>
      <c r="F161" s="904"/>
      <c r="G161" s="911"/>
      <c r="H161" s="906"/>
      <c r="I161" s="1609"/>
      <c r="J161" s="906"/>
      <c r="K161" s="692"/>
      <c r="L161" s="846"/>
      <c r="M161" s="843"/>
      <c r="N161" s="843"/>
      <c r="O161" s="843"/>
      <c r="P161" s="692"/>
    </row>
    <row r="162" spans="1:16" s="74" customFormat="1" ht="20.399999999999999">
      <c r="A162" s="987"/>
      <c r="B162" s="983"/>
      <c r="C162" s="993" t="s">
        <v>1477</v>
      </c>
      <c r="D162" s="983" t="s">
        <v>103</v>
      </c>
      <c r="E162" s="981">
        <v>230</v>
      </c>
      <c r="F162" s="904"/>
      <c r="G162" s="911"/>
      <c r="H162" s="906"/>
      <c r="I162" s="1609"/>
      <c r="J162" s="906"/>
      <c r="K162" s="692"/>
      <c r="L162" s="846"/>
      <c r="M162" s="843"/>
      <c r="N162" s="843"/>
      <c r="O162" s="843"/>
      <c r="P162" s="692"/>
    </row>
    <row r="163" spans="1:16" s="74" customFormat="1" ht="20.399999999999999">
      <c r="A163" s="987"/>
      <c r="B163" s="983"/>
      <c r="C163" s="993" t="s">
        <v>1478</v>
      </c>
      <c r="D163" s="983" t="s">
        <v>103</v>
      </c>
      <c r="E163" s="981">
        <v>1500</v>
      </c>
      <c r="F163" s="904"/>
      <c r="G163" s="911"/>
      <c r="H163" s="906"/>
      <c r="I163" s="1609"/>
      <c r="J163" s="906"/>
      <c r="K163" s="692"/>
      <c r="L163" s="846"/>
      <c r="M163" s="843"/>
      <c r="N163" s="843"/>
      <c r="O163" s="843"/>
      <c r="P163" s="692"/>
    </row>
    <row r="164" spans="1:16" s="74" customFormat="1">
      <c r="A164" s="987"/>
      <c r="B164" s="983"/>
      <c r="C164" s="949" t="s">
        <v>1029</v>
      </c>
      <c r="D164" s="983"/>
      <c r="E164" s="981">
        <v>0</v>
      </c>
      <c r="F164" s="1600"/>
      <c r="G164" s="975"/>
      <c r="H164" s="931"/>
      <c r="I164" s="931"/>
      <c r="J164" s="931"/>
      <c r="K164" s="932"/>
      <c r="L164" s="934"/>
      <c r="M164" s="931"/>
      <c r="N164" s="931"/>
      <c r="O164" s="931"/>
      <c r="P164" s="932"/>
    </row>
    <row r="165" spans="1:16" s="74" customFormat="1" ht="30.6">
      <c r="A165" s="987" t="s">
        <v>693</v>
      </c>
      <c r="B165" s="983"/>
      <c r="C165" s="588" t="s">
        <v>1479</v>
      </c>
      <c r="D165" s="983"/>
      <c r="E165" s="981">
        <v>0</v>
      </c>
      <c r="F165" s="1600"/>
      <c r="G165" s="975"/>
      <c r="H165" s="975"/>
      <c r="I165" s="975"/>
      <c r="J165" s="975"/>
      <c r="K165" s="977"/>
      <c r="L165" s="976"/>
      <c r="M165" s="975"/>
      <c r="N165" s="931"/>
      <c r="O165" s="931"/>
      <c r="P165" s="932"/>
    </row>
    <row r="166" spans="1:16" s="74" customFormat="1" ht="30.6">
      <c r="A166" s="987"/>
      <c r="B166" s="983"/>
      <c r="C166" s="992" t="s">
        <v>1480</v>
      </c>
      <c r="D166" s="983"/>
      <c r="E166" s="981"/>
      <c r="F166" s="1600"/>
      <c r="G166" s="975"/>
      <c r="H166" s="975"/>
      <c r="I166" s="975"/>
      <c r="J166" s="975"/>
      <c r="K166" s="977"/>
      <c r="L166" s="976"/>
      <c r="M166" s="975"/>
      <c r="N166" s="931"/>
      <c r="O166" s="931"/>
      <c r="P166" s="932"/>
    </row>
    <row r="167" spans="1:16" s="74" customFormat="1">
      <c r="A167" s="987"/>
      <c r="B167" s="983"/>
      <c r="C167" s="588" t="s">
        <v>1029</v>
      </c>
      <c r="D167" s="983"/>
      <c r="E167" s="981"/>
      <c r="F167" s="1600"/>
      <c r="G167" s="975"/>
      <c r="H167" s="975"/>
      <c r="I167" s="975"/>
      <c r="J167" s="975"/>
      <c r="K167" s="977"/>
      <c r="L167" s="976"/>
      <c r="M167" s="975"/>
      <c r="N167" s="931"/>
      <c r="O167" s="931"/>
      <c r="P167" s="932"/>
    </row>
    <row r="168" spans="1:16" s="74" customFormat="1">
      <c r="A168" s="987"/>
      <c r="B168" s="983"/>
      <c r="C168" s="949" t="s">
        <v>1481</v>
      </c>
      <c r="D168" s="983" t="s">
        <v>2</v>
      </c>
      <c r="E168" s="981">
        <v>7000</v>
      </c>
      <c r="F168" s="904"/>
      <c r="G168" s="911"/>
      <c r="H168" s="906"/>
      <c r="I168" s="906"/>
      <c r="J168" s="906"/>
      <c r="K168" s="692"/>
      <c r="L168" s="846"/>
      <c r="M168" s="843"/>
      <c r="N168" s="843"/>
      <c r="O168" s="843"/>
      <c r="P168" s="692"/>
    </row>
    <row r="169" spans="1:16" s="74" customFormat="1">
      <c r="A169" s="987"/>
      <c r="B169" s="983"/>
      <c r="C169" s="949" t="s">
        <v>1482</v>
      </c>
      <c r="D169" s="983" t="s">
        <v>2</v>
      </c>
      <c r="E169" s="981">
        <v>2500</v>
      </c>
      <c r="F169" s="904"/>
      <c r="G169" s="911"/>
      <c r="H169" s="906"/>
      <c r="I169" s="906"/>
      <c r="J169" s="906"/>
      <c r="K169" s="692"/>
      <c r="L169" s="846"/>
      <c r="M169" s="843"/>
      <c r="N169" s="843"/>
      <c r="O169" s="843"/>
      <c r="P169" s="692"/>
    </row>
    <row r="170" spans="1:16" s="74" customFormat="1">
      <c r="A170" s="987"/>
      <c r="B170" s="983"/>
      <c r="C170" s="949" t="s">
        <v>1483</v>
      </c>
      <c r="D170" s="983" t="s">
        <v>2</v>
      </c>
      <c r="E170" s="981">
        <v>200</v>
      </c>
      <c r="F170" s="904"/>
      <c r="G170" s="911"/>
      <c r="H170" s="906"/>
      <c r="I170" s="906"/>
      <c r="J170" s="906"/>
      <c r="K170" s="692"/>
      <c r="L170" s="846"/>
      <c r="M170" s="843"/>
      <c r="N170" s="843"/>
      <c r="O170" s="843"/>
      <c r="P170" s="692"/>
    </row>
    <row r="171" spans="1:16" s="74" customFormat="1" ht="30.6">
      <c r="A171" s="987" t="s">
        <v>694</v>
      </c>
      <c r="B171" s="983"/>
      <c r="C171" s="588" t="s">
        <v>1484</v>
      </c>
      <c r="D171" s="983"/>
      <c r="E171" s="981">
        <v>0</v>
      </c>
      <c r="F171" s="1600"/>
      <c r="G171" s="975"/>
      <c r="H171" s="975"/>
      <c r="I171" s="975"/>
      <c r="J171" s="975"/>
      <c r="K171" s="977"/>
      <c r="L171" s="976"/>
      <c r="M171" s="975"/>
      <c r="N171" s="931"/>
      <c r="O171" s="931"/>
      <c r="P171" s="932"/>
    </row>
    <row r="172" spans="1:16" s="74" customFormat="1" ht="30.6">
      <c r="A172" s="987"/>
      <c r="B172" s="983"/>
      <c r="C172" s="992" t="s">
        <v>1480</v>
      </c>
      <c r="D172" s="983"/>
      <c r="E172" s="981"/>
      <c r="F172" s="1600"/>
      <c r="G172" s="975"/>
      <c r="H172" s="975"/>
      <c r="I172" s="975"/>
      <c r="J172" s="975"/>
      <c r="K172" s="977"/>
      <c r="L172" s="976"/>
      <c r="M172" s="975"/>
      <c r="N172" s="931"/>
      <c r="O172" s="931"/>
      <c r="P172" s="932"/>
    </row>
    <row r="173" spans="1:16" s="74" customFormat="1">
      <c r="A173" s="987"/>
      <c r="B173" s="983"/>
      <c r="C173" s="588" t="s">
        <v>1029</v>
      </c>
      <c r="D173" s="983"/>
      <c r="E173" s="981"/>
      <c r="F173" s="1600"/>
      <c r="G173" s="975"/>
      <c r="H173" s="975"/>
      <c r="I173" s="975"/>
      <c r="J173" s="975"/>
      <c r="K173" s="977"/>
      <c r="L173" s="976"/>
      <c r="M173" s="975"/>
      <c r="N173" s="931"/>
      <c r="O173" s="931"/>
      <c r="P173" s="932"/>
    </row>
    <row r="174" spans="1:16" s="74" customFormat="1">
      <c r="A174" s="987"/>
      <c r="B174" s="983"/>
      <c r="C174" s="949" t="s">
        <v>1481</v>
      </c>
      <c r="D174" s="983" t="s">
        <v>2</v>
      </c>
      <c r="E174" s="981">
        <v>150</v>
      </c>
      <c r="F174" s="904"/>
      <c r="G174" s="911"/>
      <c r="H174" s="906"/>
      <c r="I174" s="906"/>
      <c r="J174" s="906"/>
      <c r="K174" s="692"/>
      <c r="L174" s="846"/>
      <c r="M174" s="843"/>
      <c r="N174" s="843"/>
      <c r="O174" s="843"/>
      <c r="P174" s="692"/>
    </row>
    <row r="175" spans="1:16" s="74" customFormat="1">
      <c r="A175" s="987"/>
      <c r="B175" s="983"/>
      <c r="C175" s="949" t="s">
        <v>1482</v>
      </c>
      <c r="D175" s="983" t="s">
        <v>2</v>
      </c>
      <c r="E175" s="981">
        <v>250</v>
      </c>
      <c r="F175" s="904"/>
      <c r="G175" s="911"/>
      <c r="H175" s="906"/>
      <c r="I175" s="906"/>
      <c r="J175" s="906"/>
      <c r="K175" s="692"/>
      <c r="L175" s="846"/>
      <c r="M175" s="843"/>
      <c r="N175" s="843"/>
      <c r="O175" s="843"/>
      <c r="P175" s="692"/>
    </row>
    <row r="176" spans="1:16" s="74" customFormat="1">
      <c r="A176" s="987"/>
      <c r="B176" s="983"/>
      <c r="C176" s="949" t="s">
        <v>1029</v>
      </c>
      <c r="D176" s="983"/>
      <c r="E176" s="981">
        <v>0</v>
      </c>
      <c r="F176" s="1600"/>
      <c r="G176" s="975"/>
      <c r="H176" s="975"/>
      <c r="I176" s="975"/>
      <c r="J176" s="975"/>
      <c r="K176" s="977"/>
      <c r="L176" s="976"/>
      <c r="M176" s="975"/>
      <c r="N176" s="931"/>
      <c r="O176" s="931"/>
      <c r="P176" s="932"/>
    </row>
    <row r="177" spans="1:16" s="74" customFormat="1" ht="20.399999999999999">
      <c r="A177" s="989" t="s">
        <v>253</v>
      </c>
      <c r="B177" s="983"/>
      <c r="C177" s="1611" t="s">
        <v>1485</v>
      </c>
      <c r="D177" s="983"/>
      <c r="E177" s="981">
        <v>0</v>
      </c>
      <c r="F177" s="1600"/>
      <c r="G177" s="975"/>
      <c r="H177" s="975"/>
      <c r="I177" s="975"/>
      <c r="J177" s="975"/>
      <c r="K177" s="977"/>
      <c r="L177" s="976"/>
      <c r="M177" s="975"/>
      <c r="N177" s="931"/>
      <c r="O177" s="931"/>
      <c r="P177" s="932"/>
    </row>
    <row r="178" spans="1:16" s="74" customFormat="1" ht="30.6">
      <c r="A178" s="989"/>
      <c r="B178" s="983"/>
      <c r="C178" s="992" t="s">
        <v>1486</v>
      </c>
      <c r="D178" s="983"/>
      <c r="E178" s="981"/>
      <c r="F178" s="1600"/>
      <c r="G178" s="975"/>
      <c r="H178" s="975"/>
      <c r="I178" s="975"/>
      <c r="J178" s="975"/>
      <c r="K178" s="977"/>
      <c r="L178" s="976"/>
      <c r="M178" s="975"/>
      <c r="N178" s="931"/>
      <c r="O178" s="931"/>
      <c r="P178" s="932"/>
    </row>
    <row r="179" spans="1:16" s="74" customFormat="1">
      <c r="A179" s="987"/>
      <c r="B179" s="983"/>
      <c r="C179" s="1612" t="s">
        <v>1029</v>
      </c>
      <c r="D179" s="983"/>
      <c r="E179" s="981">
        <v>0</v>
      </c>
      <c r="F179" s="1600"/>
      <c r="G179" s="975"/>
      <c r="H179" s="975"/>
      <c r="I179" s="975"/>
      <c r="J179" s="975"/>
      <c r="K179" s="977"/>
      <c r="L179" s="976"/>
      <c r="M179" s="975"/>
      <c r="N179" s="931"/>
      <c r="O179" s="931"/>
      <c r="P179" s="932"/>
    </row>
    <row r="180" spans="1:16" s="1613" customFormat="1" ht="20.399999999999999">
      <c r="A180" s="991" t="s">
        <v>695</v>
      </c>
      <c r="B180" s="974"/>
      <c r="C180" s="588" t="s">
        <v>1487</v>
      </c>
      <c r="D180" s="974"/>
      <c r="E180" s="981">
        <v>0</v>
      </c>
      <c r="F180" s="1600"/>
      <c r="G180" s="975"/>
      <c r="H180" s="895"/>
      <c r="I180" s="895"/>
      <c r="J180" s="895"/>
      <c r="K180" s="690"/>
      <c r="L180" s="897"/>
      <c r="M180" s="895"/>
      <c r="N180" s="895"/>
      <c r="O180" s="895"/>
      <c r="P180" s="690"/>
    </row>
    <row r="181" spans="1:16" s="1613" customFormat="1" ht="20.399999999999999">
      <c r="A181" s="991"/>
      <c r="B181" s="974"/>
      <c r="C181" s="1614" t="s">
        <v>1488</v>
      </c>
      <c r="D181" s="983" t="s">
        <v>2</v>
      </c>
      <c r="E181" s="981">
        <v>108</v>
      </c>
      <c r="F181" s="904"/>
      <c r="G181" s="911"/>
      <c r="H181" s="906"/>
      <c r="I181" s="906"/>
      <c r="J181" s="906"/>
      <c r="K181" s="692"/>
      <c r="L181" s="846"/>
      <c r="M181" s="843"/>
      <c r="N181" s="843"/>
      <c r="O181" s="843"/>
      <c r="P181" s="692"/>
    </row>
    <row r="182" spans="1:16" s="1613" customFormat="1" ht="20.399999999999999">
      <c r="A182" s="991"/>
      <c r="B182" s="974"/>
      <c r="C182" s="1614" t="s">
        <v>1489</v>
      </c>
      <c r="D182" s="983" t="s">
        <v>2</v>
      </c>
      <c r="E182" s="981">
        <v>69</v>
      </c>
      <c r="F182" s="904"/>
      <c r="G182" s="911"/>
      <c r="H182" s="906"/>
      <c r="I182" s="906"/>
      <c r="J182" s="906"/>
      <c r="K182" s="692"/>
      <c r="L182" s="846"/>
      <c r="M182" s="843"/>
      <c r="N182" s="843"/>
      <c r="O182" s="843"/>
      <c r="P182" s="692"/>
    </row>
    <row r="183" spans="1:16" s="1613" customFormat="1" ht="20.399999999999999">
      <c r="A183" s="991"/>
      <c r="B183" s="974"/>
      <c r="C183" s="1614" t="s">
        <v>1490</v>
      </c>
      <c r="D183" s="983" t="s">
        <v>2</v>
      </c>
      <c r="E183" s="981">
        <v>54</v>
      </c>
      <c r="F183" s="904"/>
      <c r="G183" s="911"/>
      <c r="H183" s="906"/>
      <c r="I183" s="906"/>
      <c r="J183" s="906"/>
      <c r="K183" s="692"/>
      <c r="L183" s="846"/>
      <c r="M183" s="843"/>
      <c r="N183" s="843"/>
      <c r="O183" s="843"/>
      <c r="P183" s="692"/>
    </row>
    <row r="184" spans="1:16" s="74" customFormat="1">
      <c r="A184" s="987"/>
      <c r="B184" s="983"/>
      <c r="C184" s="998" t="s">
        <v>1029</v>
      </c>
      <c r="D184" s="983"/>
      <c r="E184" s="981"/>
      <c r="F184" s="1600"/>
      <c r="G184" s="975"/>
      <c r="H184" s="975"/>
      <c r="I184" s="975"/>
      <c r="J184" s="975"/>
      <c r="K184" s="977"/>
      <c r="L184" s="976"/>
      <c r="M184" s="975"/>
      <c r="N184" s="931"/>
      <c r="O184" s="931"/>
      <c r="P184" s="932"/>
    </row>
    <row r="185" spans="1:16" s="1613" customFormat="1" ht="20.399999999999999">
      <c r="A185" s="991" t="s">
        <v>254</v>
      </c>
      <c r="B185" s="974"/>
      <c r="C185" s="588" t="s">
        <v>1491</v>
      </c>
      <c r="D185" s="974"/>
      <c r="E185" s="981">
        <v>0</v>
      </c>
      <c r="F185" s="1600"/>
      <c r="G185" s="975"/>
      <c r="H185" s="895"/>
      <c r="I185" s="895"/>
      <c r="J185" s="895"/>
      <c r="K185" s="690"/>
      <c r="L185" s="897"/>
      <c r="M185" s="895"/>
      <c r="N185" s="895"/>
      <c r="O185" s="895"/>
      <c r="P185" s="690"/>
    </row>
    <row r="186" spans="1:16" s="30" customFormat="1" ht="20.399999999999999">
      <c r="A186" s="991"/>
      <c r="B186" s="974"/>
      <c r="C186" s="1614" t="s">
        <v>1488</v>
      </c>
      <c r="D186" s="983" t="s">
        <v>2</v>
      </c>
      <c r="E186" s="981">
        <v>3</v>
      </c>
      <c r="F186" s="904"/>
      <c r="G186" s="911"/>
      <c r="H186" s="906"/>
      <c r="I186" s="906"/>
      <c r="J186" s="906"/>
      <c r="K186" s="692"/>
      <c r="L186" s="846"/>
      <c r="M186" s="843"/>
      <c r="N186" s="843"/>
      <c r="O186" s="843"/>
      <c r="P186" s="692"/>
    </row>
    <row r="187" spans="1:16" s="74" customFormat="1">
      <c r="A187" s="987"/>
      <c r="B187" s="983"/>
      <c r="C187" s="998" t="s">
        <v>1029</v>
      </c>
      <c r="D187" s="983"/>
      <c r="E187" s="981"/>
      <c r="F187" s="978"/>
      <c r="G187" s="975"/>
      <c r="H187" s="975"/>
      <c r="I187" s="975"/>
      <c r="J187" s="975"/>
      <c r="K187" s="977"/>
      <c r="L187" s="976"/>
      <c r="M187" s="975"/>
      <c r="N187" s="931"/>
      <c r="O187" s="931"/>
      <c r="P187" s="932"/>
    </row>
    <row r="188" spans="1:16" s="1613" customFormat="1" ht="20.399999999999999">
      <c r="A188" s="991" t="s">
        <v>696</v>
      </c>
      <c r="B188" s="974"/>
      <c r="C188" s="588" t="s">
        <v>1492</v>
      </c>
      <c r="D188" s="974"/>
      <c r="E188" s="981">
        <v>0</v>
      </c>
      <c r="F188" s="978"/>
      <c r="G188" s="975"/>
      <c r="H188" s="895"/>
      <c r="I188" s="895"/>
      <c r="J188" s="895"/>
      <c r="K188" s="690"/>
      <c r="L188" s="897"/>
      <c r="M188" s="895"/>
      <c r="N188" s="895"/>
      <c r="O188" s="895"/>
      <c r="P188" s="690"/>
    </row>
    <row r="189" spans="1:16" s="30" customFormat="1" ht="20.399999999999999">
      <c r="A189" s="991"/>
      <c r="B189" s="974"/>
      <c r="C189" s="1614" t="s">
        <v>1493</v>
      </c>
      <c r="D189" s="983" t="s">
        <v>2</v>
      </c>
      <c r="E189" s="981">
        <v>63</v>
      </c>
      <c r="F189" s="904"/>
      <c r="G189" s="911"/>
      <c r="H189" s="906"/>
      <c r="I189" s="906"/>
      <c r="J189" s="906"/>
      <c r="K189" s="692"/>
      <c r="L189" s="846"/>
      <c r="M189" s="843"/>
      <c r="N189" s="843"/>
      <c r="O189" s="843"/>
      <c r="P189" s="692"/>
    </row>
    <row r="190" spans="1:16" s="30" customFormat="1">
      <c r="A190" s="991"/>
      <c r="B190" s="974"/>
      <c r="C190" s="1614" t="s">
        <v>1029</v>
      </c>
      <c r="D190" s="983"/>
      <c r="E190" s="981">
        <v>0</v>
      </c>
      <c r="F190" s="1600"/>
      <c r="G190" s="975"/>
      <c r="H190" s="895"/>
      <c r="I190" s="895"/>
      <c r="J190" s="895"/>
      <c r="K190" s="690"/>
      <c r="L190" s="897"/>
      <c r="M190" s="895"/>
      <c r="N190" s="895"/>
      <c r="O190" s="895"/>
      <c r="P190" s="690"/>
    </row>
    <row r="191" spans="1:16" s="1613" customFormat="1" ht="40.799999999999997">
      <c r="A191" s="991" t="s">
        <v>698</v>
      </c>
      <c r="B191" s="974"/>
      <c r="C191" s="588" t="s">
        <v>1494</v>
      </c>
      <c r="D191" s="974"/>
      <c r="E191" s="981">
        <v>0</v>
      </c>
      <c r="F191" s="1600"/>
      <c r="G191" s="975"/>
      <c r="H191" s="895"/>
      <c r="I191" s="895"/>
      <c r="J191" s="895"/>
      <c r="K191" s="690"/>
      <c r="L191" s="897"/>
      <c r="M191" s="895"/>
      <c r="N191" s="895"/>
      <c r="O191" s="895"/>
      <c r="P191" s="690"/>
    </row>
    <row r="192" spans="1:16" s="1613" customFormat="1" ht="20.399999999999999">
      <c r="A192" s="991"/>
      <c r="B192" s="974"/>
      <c r="C192" s="1614" t="s">
        <v>1488</v>
      </c>
      <c r="D192" s="983" t="s">
        <v>2</v>
      </c>
      <c r="E192" s="981">
        <v>3</v>
      </c>
      <c r="F192" s="904"/>
      <c r="G192" s="911"/>
      <c r="H192" s="906"/>
      <c r="I192" s="906"/>
      <c r="J192" s="906"/>
      <c r="K192" s="692"/>
      <c r="L192" s="846"/>
      <c r="M192" s="843"/>
      <c r="N192" s="843"/>
      <c r="O192" s="843"/>
      <c r="P192" s="692"/>
    </row>
    <row r="193" spans="1:16" s="1613" customFormat="1" ht="20.399999999999999">
      <c r="A193" s="991"/>
      <c r="B193" s="974"/>
      <c r="C193" s="1614" t="s">
        <v>1490</v>
      </c>
      <c r="D193" s="983" t="s">
        <v>2</v>
      </c>
      <c r="E193" s="981">
        <v>57</v>
      </c>
      <c r="F193" s="904"/>
      <c r="G193" s="911"/>
      <c r="H193" s="906"/>
      <c r="I193" s="906"/>
      <c r="J193" s="906"/>
      <c r="K193" s="692"/>
      <c r="L193" s="846"/>
      <c r="M193" s="843"/>
      <c r="N193" s="843"/>
      <c r="O193" s="843"/>
      <c r="P193" s="692"/>
    </row>
    <row r="194" spans="1:16" s="74" customFormat="1">
      <c r="A194" s="987"/>
      <c r="B194" s="983"/>
      <c r="C194" s="1615" t="s">
        <v>1029</v>
      </c>
      <c r="D194" s="983"/>
      <c r="E194" s="981"/>
      <c r="F194" s="1600"/>
      <c r="G194" s="975"/>
      <c r="H194" s="975"/>
      <c r="I194" s="975"/>
      <c r="J194" s="975"/>
      <c r="K194" s="977"/>
      <c r="L194" s="976"/>
      <c r="M194" s="975"/>
      <c r="N194" s="931"/>
      <c r="O194" s="931"/>
      <c r="P194" s="932"/>
    </row>
    <row r="195" spans="1:16" s="30" customFormat="1" ht="20.399999999999999">
      <c r="A195" s="991" t="s">
        <v>883</v>
      </c>
      <c r="B195" s="974"/>
      <c r="C195" s="588" t="s">
        <v>1495</v>
      </c>
      <c r="D195" s="974"/>
      <c r="E195" s="981">
        <v>0</v>
      </c>
      <c r="F195" s="1600"/>
      <c r="G195" s="975"/>
      <c r="H195" s="895"/>
      <c r="I195" s="895"/>
      <c r="J195" s="895"/>
      <c r="K195" s="690"/>
      <c r="L195" s="897"/>
      <c r="M195" s="895"/>
      <c r="N195" s="895"/>
      <c r="O195" s="895"/>
      <c r="P195" s="690"/>
    </row>
    <row r="196" spans="1:16" s="1613" customFormat="1" ht="20.399999999999999">
      <c r="A196" s="991"/>
      <c r="B196" s="974"/>
      <c r="C196" s="1614" t="s">
        <v>1496</v>
      </c>
      <c r="D196" s="983" t="s">
        <v>2</v>
      </c>
      <c r="E196" s="981">
        <v>540</v>
      </c>
      <c r="F196" s="904"/>
      <c r="G196" s="911"/>
      <c r="H196" s="906"/>
      <c r="I196" s="906"/>
      <c r="J196" s="906"/>
      <c r="K196" s="692"/>
      <c r="L196" s="846"/>
      <c r="M196" s="843"/>
      <c r="N196" s="843"/>
      <c r="O196" s="843"/>
      <c r="P196" s="692"/>
    </row>
    <row r="197" spans="1:16" s="74" customFormat="1">
      <c r="A197" s="987"/>
      <c r="B197" s="983"/>
      <c r="C197" s="588" t="s">
        <v>1029</v>
      </c>
      <c r="D197" s="983"/>
      <c r="E197" s="981">
        <v>0</v>
      </c>
      <c r="F197" s="1600"/>
      <c r="G197" s="975"/>
      <c r="H197" s="931"/>
      <c r="I197" s="931"/>
      <c r="J197" s="931"/>
      <c r="K197" s="932"/>
      <c r="L197" s="934"/>
      <c r="M197" s="931"/>
      <c r="N197" s="931"/>
      <c r="O197" s="931"/>
      <c r="P197" s="932"/>
    </row>
    <row r="198" spans="1:16" s="74" customFormat="1" ht="20.399999999999999">
      <c r="A198" s="989" t="s">
        <v>255</v>
      </c>
      <c r="B198" s="983"/>
      <c r="C198" s="873" t="s">
        <v>1497</v>
      </c>
      <c r="D198" s="983"/>
      <c r="E198" s="981">
        <v>0</v>
      </c>
      <c r="F198" s="1600"/>
      <c r="G198" s="975"/>
      <c r="H198" s="931"/>
      <c r="I198" s="931"/>
      <c r="J198" s="931"/>
      <c r="K198" s="932"/>
      <c r="L198" s="934"/>
      <c r="M198" s="931"/>
      <c r="N198" s="931"/>
      <c r="O198" s="931"/>
      <c r="P198" s="932"/>
    </row>
    <row r="199" spans="1:16" s="74" customFormat="1">
      <c r="A199" s="989"/>
      <c r="B199" s="983"/>
      <c r="C199" s="873" t="s">
        <v>1029</v>
      </c>
      <c r="D199" s="983"/>
      <c r="E199" s="981"/>
      <c r="F199" s="1600"/>
      <c r="G199" s="975"/>
      <c r="H199" s="931"/>
      <c r="I199" s="931"/>
      <c r="J199" s="931"/>
      <c r="K199" s="932"/>
      <c r="L199" s="934"/>
      <c r="M199" s="931"/>
      <c r="N199" s="931"/>
      <c r="O199" s="931"/>
      <c r="P199" s="932"/>
    </row>
    <row r="200" spans="1:16" s="74" customFormat="1" ht="30.6">
      <c r="A200" s="989"/>
      <c r="B200" s="983"/>
      <c r="C200" s="992" t="s">
        <v>1498</v>
      </c>
      <c r="D200" s="983"/>
      <c r="E200" s="981"/>
      <c r="F200" s="1600"/>
      <c r="G200" s="975"/>
      <c r="H200" s="931"/>
      <c r="I200" s="931"/>
      <c r="J200" s="931"/>
      <c r="K200" s="932"/>
      <c r="L200" s="934"/>
      <c r="M200" s="931"/>
      <c r="N200" s="931"/>
      <c r="O200" s="931"/>
      <c r="P200" s="932"/>
    </row>
    <row r="201" spans="1:16" s="74" customFormat="1">
      <c r="A201" s="987"/>
      <c r="B201" s="983"/>
      <c r="C201" s="949" t="s">
        <v>1029</v>
      </c>
      <c r="D201" s="983"/>
      <c r="E201" s="981">
        <v>0</v>
      </c>
      <c r="F201" s="1600"/>
      <c r="G201" s="975"/>
      <c r="H201" s="931"/>
      <c r="I201" s="931"/>
      <c r="J201" s="931"/>
      <c r="K201" s="932"/>
      <c r="L201" s="934"/>
      <c r="M201" s="931"/>
      <c r="N201" s="931"/>
      <c r="O201" s="931"/>
      <c r="P201" s="932"/>
    </row>
    <row r="202" spans="1:16" s="74" customFormat="1" ht="20.399999999999999">
      <c r="A202" s="991" t="s">
        <v>502</v>
      </c>
      <c r="B202" s="683"/>
      <c r="C202" s="998" t="s">
        <v>1499</v>
      </c>
      <c r="D202" s="983" t="s">
        <v>103</v>
      </c>
      <c r="E202" s="981">
        <v>40</v>
      </c>
      <c r="F202" s="904"/>
      <c r="G202" s="911"/>
      <c r="H202" s="906"/>
      <c r="I202" s="906"/>
      <c r="J202" s="906"/>
      <c r="K202" s="692"/>
      <c r="L202" s="846"/>
      <c r="M202" s="843"/>
      <c r="N202" s="843"/>
      <c r="O202" s="843"/>
      <c r="P202" s="692"/>
    </row>
    <row r="203" spans="1:16" s="74" customFormat="1" ht="20.399999999999999">
      <c r="A203" s="991" t="s">
        <v>514</v>
      </c>
      <c r="B203" s="683"/>
      <c r="C203" s="998" t="s">
        <v>1500</v>
      </c>
      <c r="D203" s="983" t="s">
        <v>103</v>
      </c>
      <c r="E203" s="981">
        <v>400</v>
      </c>
      <c r="F203" s="904"/>
      <c r="G203" s="911"/>
      <c r="H203" s="906"/>
      <c r="I203" s="906"/>
      <c r="J203" s="906"/>
      <c r="K203" s="692"/>
      <c r="L203" s="846"/>
      <c r="M203" s="843"/>
      <c r="N203" s="843"/>
      <c r="O203" s="843"/>
      <c r="P203" s="692"/>
    </row>
    <row r="204" spans="1:16" s="74" customFormat="1" ht="20.399999999999999">
      <c r="A204" s="991" t="s">
        <v>517</v>
      </c>
      <c r="B204" s="683"/>
      <c r="C204" s="1616" t="s">
        <v>1501</v>
      </c>
      <c r="D204" s="983" t="s">
        <v>103</v>
      </c>
      <c r="E204" s="981">
        <v>4</v>
      </c>
      <c r="F204" s="904"/>
      <c r="G204" s="911"/>
      <c r="H204" s="906"/>
      <c r="I204" s="906"/>
      <c r="J204" s="906"/>
      <c r="K204" s="692"/>
      <c r="L204" s="846"/>
      <c r="M204" s="843"/>
      <c r="N204" s="843"/>
      <c r="O204" s="843"/>
      <c r="P204" s="692"/>
    </row>
    <row r="205" spans="1:16" s="74" customFormat="1" ht="20.399999999999999">
      <c r="A205" s="991" t="s">
        <v>517</v>
      </c>
      <c r="B205" s="683"/>
      <c r="C205" s="1616" t="s">
        <v>1502</v>
      </c>
      <c r="D205" s="983" t="s">
        <v>103</v>
      </c>
      <c r="E205" s="981">
        <v>30</v>
      </c>
      <c r="F205" s="904"/>
      <c r="G205" s="911"/>
      <c r="H205" s="906"/>
      <c r="I205" s="906"/>
      <c r="J205" s="906"/>
      <c r="K205" s="692"/>
      <c r="L205" s="846"/>
      <c r="M205" s="843"/>
      <c r="N205" s="843"/>
      <c r="O205" s="843"/>
      <c r="P205" s="692"/>
    </row>
    <row r="206" spans="1:16" s="74" customFormat="1" ht="30.6">
      <c r="A206" s="991" t="s">
        <v>518</v>
      </c>
      <c r="B206" s="683"/>
      <c r="C206" s="1616" t="s">
        <v>1503</v>
      </c>
      <c r="D206" s="983" t="s">
        <v>103</v>
      </c>
      <c r="E206" s="981">
        <v>55</v>
      </c>
      <c r="F206" s="904"/>
      <c r="G206" s="911"/>
      <c r="H206" s="906"/>
      <c r="I206" s="906"/>
      <c r="J206" s="906"/>
      <c r="K206" s="692"/>
      <c r="L206" s="846"/>
      <c r="M206" s="843"/>
      <c r="N206" s="843"/>
      <c r="O206" s="843"/>
      <c r="P206" s="692"/>
    </row>
    <row r="207" spans="1:16" s="74" customFormat="1" ht="40.799999999999997">
      <c r="A207" s="991" t="s">
        <v>519</v>
      </c>
      <c r="B207" s="683"/>
      <c r="C207" s="1616" t="s">
        <v>1504</v>
      </c>
      <c r="D207" s="983" t="s">
        <v>103</v>
      </c>
      <c r="E207" s="981">
        <v>10</v>
      </c>
      <c r="F207" s="904"/>
      <c r="G207" s="911"/>
      <c r="H207" s="906"/>
      <c r="I207" s="906"/>
      <c r="J207" s="906"/>
      <c r="K207" s="692"/>
      <c r="L207" s="846"/>
      <c r="M207" s="843"/>
      <c r="N207" s="843"/>
      <c r="O207" s="843"/>
      <c r="P207" s="692"/>
    </row>
    <row r="208" spans="1:16" s="74" customFormat="1" ht="51">
      <c r="A208" s="991" t="s">
        <v>1505</v>
      </c>
      <c r="B208" s="983"/>
      <c r="C208" s="588" t="s">
        <v>1506</v>
      </c>
      <c r="D208" s="983" t="s">
        <v>103</v>
      </c>
      <c r="E208" s="981">
        <v>4</v>
      </c>
      <c r="F208" s="904"/>
      <c r="G208" s="911"/>
      <c r="H208" s="906"/>
      <c r="I208" s="906"/>
      <c r="J208" s="906"/>
      <c r="K208" s="692"/>
      <c r="L208" s="846"/>
      <c r="M208" s="843"/>
      <c r="N208" s="843"/>
      <c r="O208" s="843"/>
      <c r="P208" s="692"/>
    </row>
    <row r="209" spans="1:16" s="74" customFormat="1" ht="51">
      <c r="A209" s="991" t="s">
        <v>1507</v>
      </c>
      <c r="B209" s="983"/>
      <c r="C209" s="588" t="s">
        <v>1508</v>
      </c>
      <c r="D209" s="983" t="s">
        <v>103</v>
      </c>
      <c r="E209" s="981">
        <v>2</v>
      </c>
      <c r="F209" s="904"/>
      <c r="G209" s="911"/>
      <c r="H209" s="906"/>
      <c r="I209" s="906"/>
      <c r="J209" s="906"/>
      <c r="K209" s="692"/>
      <c r="L209" s="846"/>
      <c r="M209" s="843"/>
      <c r="N209" s="843"/>
      <c r="O209" s="843"/>
      <c r="P209" s="692"/>
    </row>
    <row r="210" spans="1:16" s="74" customFormat="1" ht="51">
      <c r="A210" s="991" t="s">
        <v>1509</v>
      </c>
      <c r="B210" s="983"/>
      <c r="C210" s="588" t="s">
        <v>1510</v>
      </c>
      <c r="D210" s="983" t="s">
        <v>103</v>
      </c>
      <c r="E210" s="981">
        <v>50</v>
      </c>
      <c r="F210" s="904"/>
      <c r="G210" s="911"/>
      <c r="H210" s="906"/>
      <c r="I210" s="906"/>
      <c r="J210" s="906"/>
      <c r="K210" s="692"/>
      <c r="L210" s="846"/>
      <c r="M210" s="843"/>
      <c r="N210" s="843"/>
      <c r="O210" s="843"/>
      <c r="P210" s="692"/>
    </row>
    <row r="211" spans="1:16" s="74" customFormat="1" ht="40.799999999999997">
      <c r="A211" s="988" t="s">
        <v>1511</v>
      </c>
      <c r="B211" s="983"/>
      <c r="C211" s="588" t="s">
        <v>1512</v>
      </c>
      <c r="D211" s="983"/>
      <c r="E211" s="981">
        <v>0</v>
      </c>
      <c r="F211" s="1600"/>
      <c r="G211" s="975"/>
      <c r="H211" s="672"/>
      <c r="I211" s="672"/>
      <c r="J211" s="672"/>
      <c r="K211" s="932"/>
      <c r="L211" s="934"/>
      <c r="M211" s="931"/>
      <c r="N211" s="931"/>
      <c r="O211" s="931"/>
      <c r="P211" s="932"/>
    </row>
    <row r="212" spans="1:16" s="74" customFormat="1" ht="20.399999999999999">
      <c r="A212" s="988"/>
      <c r="B212" s="983"/>
      <c r="C212" s="949" t="s">
        <v>1513</v>
      </c>
      <c r="D212" s="983" t="s">
        <v>103</v>
      </c>
      <c r="E212" s="981">
        <v>1300</v>
      </c>
      <c r="F212" s="904"/>
      <c r="G212" s="911"/>
      <c r="H212" s="906"/>
      <c r="I212" s="906"/>
      <c r="J212" s="906"/>
      <c r="K212" s="692"/>
      <c r="L212" s="846"/>
      <c r="M212" s="843"/>
      <c r="N212" s="843"/>
      <c r="O212" s="843"/>
      <c r="P212" s="692"/>
    </row>
    <row r="213" spans="1:16" s="74" customFormat="1">
      <c r="A213" s="991"/>
      <c r="B213" s="983"/>
      <c r="C213" s="588" t="s">
        <v>1029</v>
      </c>
      <c r="D213" s="983"/>
      <c r="E213" s="981"/>
      <c r="F213" s="1600"/>
      <c r="G213" s="975"/>
      <c r="H213" s="975"/>
      <c r="I213" s="975"/>
      <c r="J213" s="975"/>
      <c r="K213" s="977"/>
      <c r="L213" s="976"/>
      <c r="M213" s="931"/>
      <c r="N213" s="931"/>
      <c r="O213" s="931"/>
      <c r="P213" s="932"/>
    </row>
    <row r="214" spans="1:16" s="74" customFormat="1" ht="20.399999999999999">
      <c r="A214" s="991" t="s">
        <v>1514</v>
      </c>
      <c r="B214" s="974"/>
      <c r="C214" s="573" t="s">
        <v>1515</v>
      </c>
      <c r="D214" s="974"/>
      <c r="E214" s="981">
        <v>0</v>
      </c>
      <c r="F214" s="1600"/>
      <c r="G214" s="975"/>
      <c r="H214" s="975"/>
      <c r="I214" s="975"/>
      <c r="J214" s="975"/>
      <c r="K214" s="977"/>
      <c r="L214" s="976"/>
      <c r="M214" s="931"/>
      <c r="N214" s="931"/>
      <c r="O214" s="931"/>
      <c r="P214" s="932"/>
    </row>
    <row r="215" spans="1:16" s="74" customFormat="1" ht="30.6">
      <c r="A215" s="991"/>
      <c r="B215" s="974"/>
      <c r="C215" s="949" t="s">
        <v>1516</v>
      </c>
      <c r="D215" s="983" t="s">
        <v>103</v>
      </c>
      <c r="E215" s="981">
        <v>3</v>
      </c>
      <c r="F215" s="904"/>
      <c r="G215" s="911"/>
      <c r="H215" s="906"/>
      <c r="I215" s="906"/>
      <c r="J215" s="906"/>
      <c r="K215" s="692"/>
      <c r="L215" s="846"/>
      <c r="M215" s="843"/>
      <c r="N215" s="843"/>
      <c r="O215" s="843"/>
      <c r="P215" s="692"/>
    </row>
    <row r="216" spans="1:16" s="74" customFormat="1" ht="30.6">
      <c r="A216" s="991"/>
      <c r="B216" s="974"/>
      <c r="C216" s="949" t="s">
        <v>1517</v>
      </c>
      <c r="D216" s="983" t="s">
        <v>103</v>
      </c>
      <c r="E216" s="981">
        <v>1</v>
      </c>
      <c r="F216" s="904"/>
      <c r="G216" s="911"/>
      <c r="H216" s="906"/>
      <c r="I216" s="906"/>
      <c r="J216" s="906"/>
      <c r="K216" s="692"/>
      <c r="L216" s="846"/>
      <c r="M216" s="843"/>
      <c r="N216" s="843"/>
      <c r="O216" s="843"/>
      <c r="P216" s="692"/>
    </row>
    <row r="217" spans="1:16" s="74" customFormat="1" ht="30.6">
      <c r="A217" s="991"/>
      <c r="B217" s="974"/>
      <c r="C217" s="949" t="s">
        <v>1518</v>
      </c>
      <c r="D217" s="983" t="s">
        <v>103</v>
      </c>
      <c r="E217" s="981">
        <v>1</v>
      </c>
      <c r="F217" s="904"/>
      <c r="G217" s="911"/>
      <c r="H217" s="906"/>
      <c r="I217" s="906"/>
      <c r="J217" s="906"/>
      <c r="K217" s="692"/>
      <c r="L217" s="846"/>
      <c r="M217" s="843"/>
      <c r="N217" s="843"/>
      <c r="O217" s="843"/>
      <c r="P217" s="692"/>
    </row>
    <row r="218" spans="1:16" s="74" customFormat="1" ht="30.6">
      <c r="A218" s="991"/>
      <c r="B218" s="974"/>
      <c r="C218" s="949" t="s">
        <v>1519</v>
      </c>
      <c r="D218" s="983" t="s">
        <v>103</v>
      </c>
      <c r="E218" s="981">
        <v>2</v>
      </c>
      <c r="F218" s="904"/>
      <c r="G218" s="911"/>
      <c r="H218" s="906"/>
      <c r="I218" s="906"/>
      <c r="J218" s="906"/>
      <c r="K218" s="692"/>
      <c r="L218" s="846"/>
      <c r="M218" s="843"/>
      <c r="N218" s="843"/>
      <c r="O218" s="843"/>
      <c r="P218" s="692"/>
    </row>
    <row r="219" spans="1:16" s="74" customFormat="1" ht="30.6">
      <c r="A219" s="991"/>
      <c r="B219" s="974"/>
      <c r="C219" s="949" t="s">
        <v>1520</v>
      </c>
      <c r="D219" s="983" t="s">
        <v>103</v>
      </c>
      <c r="E219" s="981">
        <v>1</v>
      </c>
      <c r="F219" s="904"/>
      <c r="G219" s="911"/>
      <c r="H219" s="906"/>
      <c r="I219" s="906"/>
      <c r="J219" s="906"/>
      <c r="K219" s="692"/>
      <c r="L219" s="846"/>
      <c r="M219" s="843"/>
      <c r="N219" s="843"/>
      <c r="O219" s="843"/>
      <c r="P219" s="692"/>
    </row>
    <row r="220" spans="1:16" s="74" customFormat="1" ht="20.399999999999999">
      <c r="A220" s="991" t="s">
        <v>1521</v>
      </c>
      <c r="B220" s="974"/>
      <c r="C220" s="573" t="s">
        <v>1522</v>
      </c>
      <c r="D220" s="974"/>
      <c r="E220" s="981">
        <v>0</v>
      </c>
      <c r="F220" s="1600"/>
      <c r="G220" s="975"/>
      <c r="H220" s="975"/>
      <c r="I220" s="975"/>
      <c r="J220" s="975"/>
      <c r="K220" s="977"/>
      <c r="L220" s="976"/>
      <c r="M220" s="931"/>
      <c r="N220" s="931"/>
      <c r="O220" s="931"/>
      <c r="P220" s="932"/>
    </row>
    <row r="221" spans="1:16" s="74" customFormat="1" ht="30.6">
      <c r="A221" s="991"/>
      <c r="B221" s="974"/>
      <c r="C221" s="949" t="s">
        <v>1523</v>
      </c>
      <c r="D221" s="983" t="s">
        <v>103</v>
      </c>
      <c r="E221" s="981">
        <v>6</v>
      </c>
      <c r="F221" s="904"/>
      <c r="G221" s="911"/>
      <c r="H221" s="906"/>
      <c r="I221" s="906"/>
      <c r="J221" s="906"/>
      <c r="K221" s="692"/>
      <c r="L221" s="846"/>
      <c r="M221" s="843"/>
      <c r="N221" s="843"/>
      <c r="O221" s="843"/>
      <c r="P221" s="692"/>
    </row>
    <row r="222" spans="1:16" s="74" customFormat="1" ht="30.6">
      <c r="A222" s="991"/>
      <c r="B222" s="974"/>
      <c r="C222" s="949" t="s">
        <v>1524</v>
      </c>
      <c r="D222" s="983" t="s">
        <v>103</v>
      </c>
      <c r="E222" s="981">
        <v>6</v>
      </c>
      <c r="F222" s="904"/>
      <c r="G222" s="911"/>
      <c r="H222" s="906"/>
      <c r="I222" s="906"/>
      <c r="J222" s="906"/>
      <c r="K222" s="692"/>
      <c r="L222" s="846"/>
      <c r="M222" s="843"/>
      <c r="N222" s="843"/>
      <c r="O222" s="843"/>
      <c r="P222" s="692"/>
    </row>
    <row r="223" spans="1:16" s="74" customFormat="1" ht="40.799999999999997">
      <c r="A223" s="991" t="s">
        <v>1525</v>
      </c>
      <c r="B223" s="974"/>
      <c r="C223" s="573" t="s">
        <v>1526</v>
      </c>
      <c r="D223" s="983" t="s">
        <v>103</v>
      </c>
      <c r="E223" s="981">
        <v>200</v>
      </c>
      <c r="F223" s="904"/>
      <c r="G223" s="911"/>
      <c r="H223" s="906"/>
      <c r="I223" s="906"/>
      <c r="J223" s="906"/>
      <c r="K223" s="692"/>
      <c r="L223" s="846"/>
      <c r="M223" s="843"/>
      <c r="N223" s="843"/>
      <c r="O223" s="843"/>
      <c r="P223" s="692"/>
    </row>
    <row r="224" spans="1:16" s="74" customFormat="1" ht="20.399999999999999">
      <c r="A224" s="987" t="s">
        <v>1527</v>
      </c>
      <c r="B224" s="983"/>
      <c r="C224" s="997" t="s">
        <v>1528</v>
      </c>
      <c r="D224" s="983"/>
      <c r="E224" s="981"/>
      <c r="F224" s="1600"/>
      <c r="G224" s="975"/>
      <c r="H224" s="931"/>
      <c r="I224" s="931"/>
      <c r="J224" s="931"/>
      <c r="K224" s="932"/>
      <c r="L224" s="934"/>
      <c r="M224" s="931"/>
      <c r="N224" s="931"/>
      <c r="O224" s="931"/>
      <c r="P224" s="932"/>
    </row>
    <row r="225" spans="1:16" s="74" customFormat="1" ht="30.6">
      <c r="A225" s="987"/>
      <c r="B225" s="983"/>
      <c r="C225" s="992" t="s">
        <v>1468</v>
      </c>
      <c r="D225" s="983"/>
      <c r="E225" s="981"/>
      <c r="F225" s="1600"/>
      <c r="G225" s="975"/>
      <c r="H225" s="931"/>
      <c r="I225" s="931"/>
      <c r="J225" s="931"/>
      <c r="K225" s="932"/>
      <c r="L225" s="934"/>
      <c r="M225" s="931"/>
      <c r="N225" s="931"/>
      <c r="O225" s="931"/>
      <c r="P225" s="932"/>
    </row>
    <row r="226" spans="1:16" s="74" customFormat="1" ht="20.399999999999999">
      <c r="A226" s="987"/>
      <c r="B226" s="983"/>
      <c r="C226" s="949" t="s">
        <v>1529</v>
      </c>
      <c r="D226" s="983" t="s">
        <v>103</v>
      </c>
      <c r="E226" s="981">
        <v>20</v>
      </c>
      <c r="F226" s="904"/>
      <c r="G226" s="911"/>
      <c r="H226" s="906"/>
      <c r="I226" s="906"/>
      <c r="J226" s="906"/>
      <c r="K226" s="692"/>
      <c r="L226" s="846"/>
      <c r="M226" s="843"/>
      <c r="N226" s="843"/>
      <c r="O226" s="843"/>
      <c r="P226" s="692"/>
    </row>
    <row r="227" spans="1:16" s="74" customFormat="1">
      <c r="A227" s="987"/>
      <c r="B227" s="983"/>
      <c r="C227" s="588" t="s">
        <v>1029</v>
      </c>
      <c r="D227" s="983"/>
      <c r="E227" s="981">
        <v>0</v>
      </c>
      <c r="F227" s="1600"/>
      <c r="G227" s="975"/>
      <c r="H227" s="975"/>
      <c r="I227" s="975"/>
      <c r="J227" s="975"/>
      <c r="K227" s="977"/>
      <c r="L227" s="976"/>
      <c r="M227" s="975"/>
      <c r="N227" s="931"/>
      <c r="O227" s="931"/>
      <c r="P227" s="932"/>
    </row>
    <row r="228" spans="1:16" s="74" customFormat="1">
      <c r="A228" s="989" t="s">
        <v>520</v>
      </c>
      <c r="B228" s="983"/>
      <c r="C228" s="873" t="s">
        <v>1530</v>
      </c>
      <c r="D228" s="1606" t="s">
        <v>1673</v>
      </c>
      <c r="E228" s="981"/>
      <c r="F228" s="1600"/>
      <c r="G228" s="975"/>
      <c r="H228" s="975"/>
      <c r="I228" s="975"/>
      <c r="J228" s="975"/>
      <c r="K228" s="977"/>
      <c r="L228" s="976"/>
      <c r="M228" s="975"/>
      <c r="N228" s="931"/>
      <c r="O228" s="931"/>
      <c r="P228" s="932"/>
    </row>
    <row r="229" spans="1:16" s="74" customFormat="1">
      <c r="A229" s="987"/>
      <c r="B229" s="983"/>
      <c r="C229" s="949" t="s">
        <v>1029</v>
      </c>
      <c r="D229" s="983"/>
      <c r="E229" s="981">
        <v>0</v>
      </c>
      <c r="F229" s="1600"/>
      <c r="G229" s="975"/>
      <c r="H229" s="931"/>
      <c r="I229" s="931"/>
      <c r="J229" s="931"/>
      <c r="K229" s="932"/>
      <c r="L229" s="934"/>
      <c r="M229" s="931"/>
      <c r="N229" s="931"/>
      <c r="O229" s="931"/>
      <c r="P229" s="932"/>
    </row>
    <row r="230" spans="1:16" s="74" customFormat="1">
      <c r="A230" s="989" t="s">
        <v>527</v>
      </c>
      <c r="B230" s="983"/>
      <c r="C230" s="995" t="s">
        <v>1554</v>
      </c>
      <c r="D230" s="1606" t="s">
        <v>1673</v>
      </c>
      <c r="E230" s="981"/>
      <c r="F230" s="1600"/>
      <c r="G230" s="975"/>
      <c r="H230" s="931"/>
      <c r="I230" s="931"/>
      <c r="J230" s="931"/>
      <c r="K230" s="932"/>
      <c r="L230" s="934"/>
      <c r="M230" s="931"/>
      <c r="N230" s="931"/>
      <c r="O230" s="931"/>
      <c r="P230" s="932"/>
    </row>
    <row r="231" spans="1:16" s="74" customFormat="1">
      <c r="A231" s="987"/>
      <c r="B231" s="983"/>
      <c r="C231" s="588" t="s">
        <v>1029</v>
      </c>
      <c r="D231" s="983"/>
      <c r="E231" s="981">
        <v>0</v>
      </c>
      <c r="F231" s="1600"/>
      <c r="G231" s="975"/>
      <c r="H231" s="931"/>
      <c r="I231" s="931"/>
      <c r="J231" s="931"/>
      <c r="K231" s="932"/>
      <c r="L231" s="934"/>
      <c r="M231" s="931"/>
      <c r="N231" s="931"/>
      <c r="O231" s="931"/>
      <c r="P231" s="932"/>
    </row>
    <row r="232" spans="1:16" s="74" customFormat="1">
      <c r="A232" s="1617"/>
      <c r="B232" s="940"/>
      <c r="C232" s="943" t="s">
        <v>1565</v>
      </c>
      <c r="D232" s="940"/>
      <c r="E232" s="981"/>
      <c r="F232" s="1600"/>
      <c r="G232" s="930"/>
      <c r="H232" s="931"/>
      <c r="I232" s="931"/>
      <c r="J232" s="931"/>
      <c r="K232" s="932"/>
      <c r="L232" s="934"/>
      <c r="M232" s="931"/>
      <c r="N232" s="931"/>
      <c r="O232" s="931"/>
      <c r="P232" s="932"/>
    </row>
    <row r="233" spans="1:16" s="74" customFormat="1">
      <c r="A233" s="1601"/>
      <c r="B233" s="899"/>
      <c r="C233" s="1602" t="s">
        <v>1029</v>
      </c>
      <c r="D233" s="575"/>
      <c r="E233" s="981"/>
      <c r="F233" s="1600"/>
      <c r="G233" s="975"/>
      <c r="H233" s="975"/>
      <c r="I233" s="975"/>
      <c r="J233" s="975"/>
      <c r="K233" s="977"/>
      <c r="L233" s="976"/>
      <c r="M233" s="975"/>
      <c r="N233" s="931"/>
      <c r="O233" s="931"/>
      <c r="P233" s="932"/>
    </row>
    <row r="234" spans="1:16" s="74" customFormat="1">
      <c r="A234" s="985" t="s">
        <v>1566</v>
      </c>
      <c r="B234" s="1000"/>
      <c r="C234" s="1599" t="s">
        <v>228</v>
      </c>
      <c r="D234" s="982"/>
      <c r="E234" s="981">
        <v>0</v>
      </c>
      <c r="F234" s="1600"/>
      <c r="G234" s="975"/>
      <c r="H234" s="975"/>
      <c r="I234" s="975"/>
      <c r="J234" s="975"/>
      <c r="K234" s="977"/>
      <c r="L234" s="976"/>
      <c r="M234" s="975"/>
      <c r="N234" s="931"/>
      <c r="O234" s="931"/>
      <c r="P234" s="932"/>
    </row>
    <row r="235" spans="1:16" s="74" customFormat="1">
      <c r="A235" s="1601"/>
      <c r="B235" s="899"/>
      <c r="C235" s="1602" t="s">
        <v>1029</v>
      </c>
      <c r="D235" s="575"/>
      <c r="E235" s="981"/>
      <c r="F235" s="1600"/>
      <c r="G235" s="975"/>
      <c r="H235" s="975"/>
      <c r="I235" s="975"/>
      <c r="J235" s="975"/>
      <c r="K235" s="977"/>
      <c r="L235" s="976"/>
      <c r="M235" s="975"/>
      <c r="N235" s="931"/>
      <c r="O235" s="931"/>
      <c r="P235" s="932"/>
    </row>
    <row r="236" spans="1:16" s="74" customFormat="1" ht="30.6">
      <c r="A236" s="986"/>
      <c r="B236" s="940"/>
      <c r="C236" s="992" t="s">
        <v>1567</v>
      </c>
      <c r="D236" s="940"/>
      <c r="E236" s="981"/>
      <c r="F236" s="1600"/>
      <c r="G236" s="975"/>
      <c r="H236" s="975"/>
      <c r="I236" s="975"/>
      <c r="J236" s="975"/>
      <c r="K236" s="977"/>
      <c r="L236" s="976"/>
      <c r="M236" s="975"/>
      <c r="N236" s="931"/>
      <c r="O236" s="931"/>
      <c r="P236" s="932"/>
    </row>
    <row r="237" spans="1:16" s="74" customFormat="1">
      <c r="A237" s="1601"/>
      <c r="B237" s="899"/>
      <c r="C237" s="1602" t="s">
        <v>1029</v>
      </c>
      <c r="D237" s="575"/>
      <c r="E237" s="981">
        <v>0</v>
      </c>
      <c r="F237" s="978"/>
      <c r="G237" s="975"/>
      <c r="H237" s="975"/>
      <c r="I237" s="975"/>
      <c r="J237" s="975"/>
      <c r="K237" s="977"/>
      <c r="L237" s="976"/>
      <c r="M237" s="975"/>
      <c r="N237" s="931"/>
      <c r="O237" s="931"/>
      <c r="P237" s="932"/>
    </row>
    <row r="238" spans="1:16" s="74" customFormat="1" ht="40.799999999999997">
      <c r="A238" s="987" t="s">
        <v>1568</v>
      </c>
      <c r="B238" s="983" t="s">
        <v>1030</v>
      </c>
      <c r="C238" s="588" t="s">
        <v>1569</v>
      </c>
      <c r="D238" s="983" t="s">
        <v>103</v>
      </c>
      <c r="E238" s="981">
        <v>36</v>
      </c>
      <c r="F238" s="904"/>
      <c r="G238" s="911"/>
      <c r="H238" s="906"/>
      <c r="I238" s="906"/>
      <c r="J238" s="906"/>
      <c r="K238" s="692"/>
      <c r="L238" s="846"/>
      <c r="M238" s="843"/>
      <c r="N238" s="843"/>
      <c r="O238" s="843"/>
      <c r="P238" s="692"/>
    </row>
    <row r="239" spans="1:16" s="74" customFormat="1" ht="61.2">
      <c r="A239" s="987"/>
      <c r="B239" s="983"/>
      <c r="C239" s="588" t="s">
        <v>1570</v>
      </c>
      <c r="D239" s="983" t="s">
        <v>103</v>
      </c>
      <c r="E239" s="981">
        <v>1</v>
      </c>
      <c r="F239" s="978"/>
      <c r="G239" s="975"/>
      <c r="H239" s="931"/>
      <c r="I239" s="931"/>
      <c r="J239" s="931"/>
      <c r="K239" s="932"/>
      <c r="L239" s="934"/>
      <c r="M239" s="931"/>
      <c r="N239" s="931"/>
      <c r="O239" s="931"/>
      <c r="P239" s="932"/>
    </row>
    <row r="240" spans="1:16" s="74" customFormat="1" ht="30.6">
      <c r="A240" s="987"/>
      <c r="B240" s="983"/>
      <c r="C240" s="588" t="s">
        <v>1571</v>
      </c>
      <c r="D240" s="983" t="s">
        <v>103</v>
      </c>
      <c r="E240" s="981">
        <v>1</v>
      </c>
      <c r="F240" s="978"/>
      <c r="G240" s="975"/>
      <c r="H240" s="931"/>
      <c r="I240" s="931"/>
      <c r="J240" s="931"/>
      <c r="K240" s="932"/>
      <c r="L240" s="934"/>
      <c r="M240" s="931"/>
      <c r="N240" s="931"/>
      <c r="O240" s="931"/>
      <c r="P240" s="932"/>
    </row>
    <row r="241" spans="1:16" s="74" customFormat="1">
      <c r="A241" s="987"/>
      <c r="B241" s="983"/>
      <c r="C241" s="588" t="s">
        <v>1029</v>
      </c>
      <c r="D241" s="983"/>
      <c r="E241" s="981"/>
      <c r="F241" s="978"/>
      <c r="G241" s="975"/>
      <c r="H241" s="931"/>
      <c r="I241" s="931"/>
      <c r="J241" s="931"/>
      <c r="K241" s="932"/>
      <c r="L241" s="934"/>
      <c r="M241" s="931"/>
      <c r="N241" s="931"/>
      <c r="O241" s="931"/>
      <c r="P241" s="932"/>
    </row>
    <row r="242" spans="1:16" s="74" customFormat="1" ht="40.799999999999997">
      <c r="A242" s="987" t="s">
        <v>1572</v>
      </c>
      <c r="B242" s="983" t="s">
        <v>1573</v>
      </c>
      <c r="C242" s="588" t="s">
        <v>1574</v>
      </c>
      <c r="D242" s="983" t="s">
        <v>103</v>
      </c>
      <c r="E242" s="981">
        <v>41</v>
      </c>
      <c r="F242" s="904"/>
      <c r="G242" s="911"/>
      <c r="H242" s="906"/>
      <c r="I242" s="906"/>
      <c r="J242" s="906"/>
      <c r="K242" s="692"/>
      <c r="L242" s="846"/>
      <c r="M242" s="843"/>
      <c r="N242" s="843"/>
      <c r="O242" s="843"/>
      <c r="P242" s="692"/>
    </row>
    <row r="243" spans="1:16" s="74" customFormat="1" ht="61.2">
      <c r="A243" s="987"/>
      <c r="B243" s="983"/>
      <c r="C243" s="588" t="s">
        <v>1570</v>
      </c>
      <c r="D243" s="983" t="s">
        <v>103</v>
      </c>
      <c r="E243" s="981">
        <v>1</v>
      </c>
      <c r="F243" s="978"/>
      <c r="G243" s="975"/>
      <c r="H243" s="931"/>
      <c r="I243" s="931"/>
      <c r="J243" s="931"/>
      <c r="K243" s="932"/>
      <c r="L243" s="934"/>
      <c r="M243" s="931"/>
      <c r="N243" s="931"/>
      <c r="O243" s="931"/>
      <c r="P243" s="932"/>
    </row>
    <row r="244" spans="1:16" s="74" customFormat="1" ht="30.6">
      <c r="A244" s="987"/>
      <c r="B244" s="983"/>
      <c r="C244" s="588" t="s">
        <v>1571</v>
      </c>
      <c r="D244" s="983" t="s">
        <v>103</v>
      </c>
      <c r="E244" s="981">
        <v>1</v>
      </c>
      <c r="F244" s="978"/>
      <c r="G244" s="975"/>
      <c r="H244" s="931"/>
      <c r="I244" s="931"/>
      <c r="J244" s="931"/>
      <c r="K244" s="932"/>
      <c r="L244" s="934"/>
      <c r="M244" s="931"/>
      <c r="N244" s="931"/>
      <c r="O244" s="931"/>
      <c r="P244" s="932"/>
    </row>
    <row r="245" spans="1:16" s="74" customFormat="1">
      <c r="A245" s="988"/>
      <c r="B245" s="983"/>
      <c r="C245" s="573" t="s">
        <v>1029</v>
      </c>
      <c r="D245" s="983"/>
      <c r="E245" s="981"/>
      <c r="F245" s="978"/>
      <c r="G245" s="975"/>
      <c r="H245" s="931"/>
      <c r="I245" s="931"/>
      <c r="J245" s="931"/>
      <c r="K245" s="932"/>
      <c r="L245" s="934"/>
      <c r="M245" s="931"/>
      <c r="N245" s="931"/>
      <c r="O245" s="931"/>
      <c r="P245" s="932"/>
    </row>
    <row r="246" spans="1:16" s="74" customFormat="1" ht="20.399999999999999">
      <c r="A246" s="989" t="s">
        <v>1034</v>
      </c>
      <c r="B246" s="983"/>
      <c r="C246" s="1603" t="s">
        <v>1575</v>
      </c>
      <c r="D246" s="983"/>
      <c r="E246" s="981">
        <v>0</v>
      </c>
      <c r="F246" s="978"/>
      <c r="G246" s="975"/>
      <c r="H246" s="931"/>
      <c r="I246" s="931"/>
      <c r="J246" s="931"/>
      <c r="K246" s="932"/>
      <c r="L246" s="934"/>
      <c r="M246" s="931"/>
      <c r="N246" s="931"/>
      <c r="O246" s="931"/>
      <c r="P246" s="932"/>
    </row>
    <row r="247" spans="1:16" s="74" customFormat="1">
      <c r="A247" s="989"/>
      <c r="B247" s="983"/>
      <c r="C247" s="1603" t="s">
        <v>1029</v>
      </c>
      <c r="D247" s="983"/>
      <c r="E247" s="981"/>
      <c r="F247" s="978"/>
      <c r="G247" s="975"/>
      <c r="H247" s="931"/>
      <c r="I247" s="931"/>
      <c r="J247" s="931"/>
      <c r="K247" s="932"/>
      <c r="L247" s="934"/>
      <c r="M247" s="931"/>
      <c r="N247" s="931"/>
      <c r="O247" s="931"/>
      <c r="P247" s="932"/>
    </row>
    <row r="248" spans="1:16" s="74" customFormat="1" ht="30.6">
      <c r="A248" s="987"/>
      <c r="B248" s="1001"/>
      <c r="C248" s="992" t="s">
        <v>1303</v>
      </c>
      <c r="D248" s="983"/>
      <c r="E248" s="981">
        <v>0</v>
      </c>
      <c r="F248" s="978"/>
      <c r="G248" s="975"/>
      <c r="H248" s="931"/>
      <c r="I248" s="931"/>
      <c r="J248" s="931"/>
      <c r="K248" s="932"/>
      <c r="L248" s="934"/>
      <c r="M248" s="931"/>
      <c r="N248" s="931"/>
      <c r="O248" s="931"/>
      <c r="P248" s="932"/>
    </row>
    <row r="249" spans="1:16" s="74" customFormat="1">
      <c r="A249" s="987"/>
      <c r="B249" s="983"/>
      <c r="C249" s="949" t="s">
        <v>1029</v>
      </c>
      <c r="D249" s="984"/>
      <c r="E249" s="981">
        <v>0</v>
      </c>
      <c r="F249" s="978"/>
      <c r="G249" s="975"/>
      <c r="H249" s="931"/>
      <c r="I249" s="931"/>
      <c r="J249" s="931"/>
      <c r="K249" s="932"/>
      <c r="L249" s="934"/>
      <c r="M249" s="931"/>
      <c r="N249" s="931"/>
      <c r="O249" s="931"/>
      <c r="P249" s="932"/>
    </row>
    <row r="250" spans="1:16" s="74" customFormat="1" ht="40.799999999999997">
      <c r="A250" s="987" t="s">
        <v>1576</v>
      </c>
      <c r="B250" s="983"/>
      <c r="C250" s="588" t="s">
        <v>1306</v>
      </c>
      <c r="D250" s="984"/>
      <c r="E250" s="981">
        <v>0</v>
      </c>
      <c r="F250" s="978"/>
      <c r="G250" s="975"/>
      <c r="H250" s="931"/>
      <c r="I250" s="931"/>
      <c r="J250" s="931"/>
      <c r="K250" s="932"/>
      <c r="L250" s="934"/>
      <c r="M250" s="931"/>
      <c r="N250" s="931"/>
      <c r="O250" s="931"/>
      <c r="P250" s="932"/>
    </row>
    <row r="251" spans="1:16" s="74" customFormat="1" ht="40.799999999999997">
      <c r="A251" s="987"/>
      <c r="B251" s="983"/>
      <c r="C251" s="949" t="s">
        <v>3552</v>
      </c>
      <c r="D251" s="983" t="s">
        <v>103</v>
      </c>
      <c r="E251" s="981">
        <v>2793</v>
      </c>
      <c r="F251" s="904"/>
      <c r="G251" s="911"/>
      <c r="H251" s="906"/>
      <c r="I251" s="906"/>
      <c r="J251" s="906"/>
      <c r="K251" s="692"/>
      <c r="L251" s="846"/>
      <c r="M251" s="843"/>
      <c r="N251" s="843"/>
      <c r="O251" s="843"/>
      <c r="P251" s="692"/>
    </row>
    <row r="252" spans="1:16" s="74" customFormat="1" ht="40.799999999999997">
      <c r="A252" s="987"/>
      <c r="B252" s="983"/>
      <c r="C252" s="949" t="s">
        <v>3553</v>
      </c>
      <c r="D252" s="983" t="s">
        <v>103</v>
      </c>
      <c r="E252" s="981">
        <v>754</v>
      </c>
      <c r="F252" s="904"/>
      <c r="G252" s="911"/>
      <c r="H252" s="906"/>
      <c r="I252" s="906"/>
      <c r="J252" s="906"/>
      <c r="K252" s="692"/>
      <c r="L252" s="846"/>
      <c r="M252" s="843"/>
      <c r="N252" s="843"/>
      <c r="O252" s="843"/>
      <c r="P252" s="692"/>
    </row>
    <row r="253" spans="1:16" s="74" customFormat="1" ht="51">
      <c r="A253" s="987"/>
      <c r="B253" s="983"/>
      <c r="C253" s="949" t="s">
        <v>3554</v>
      </c>
      <c r="D253" s="983" t="s">
        <v>103</v>
      </c>
      <c r="E253" s="981">
        <v>240</v>
      </c>
      <c r="F253" s="904"/>
      <c r="G253" s="911"/>
      <c r="H253" s="906"/>
      <c r="I253" s="906"/>
      <c r="J253" s="906"/>
      <c r="K253" s="692"/>
      <c r="L253" s="846"/>
      <c r="M253" s="843"/>
      <c r="N253" s="843"/>
      <c r="O253" s="843"/>
      <c r="P253" s="692"/>
    </row>
    <row r="254" spans="1:16" s="74" customFormat="1">
      <c r="A254" s="987"/>
      <c r="B254" s="983"/>
      <c r="C254" s="573" t="s">
        <v>1029</v>
      </c>
      <c r="D254" s="983"/>
      <c r="E254" s="981"/>
      <c r="F254" s="978"/>
      <c r="G254" s="975"/>
      <c r="H254" s="931"/>
      <c r="I254" s="931"/>
      <c r="J254" s="931"/>
      <c r="K254" s="932"/>
      <c r="L254" s="934"/>
      <c r="M254" s="931"/>
      <c r="N254" s="931"/>
      <c r="O254" s="931"/>
      <c r="P254" s="932"/>
    </row>
    <row r="255" spans="1:16" s="74" customFormat="1" ht="20.399999999999999">
      <c r="A255" s="989" t="s">
        <v>1577</v>
      </c>
      <c r="B255" s="983"/>
      <c r="C255" s="873" t="s">
        <v>1578</v>
      </c>
      <c r="D255" s="983"/>
      <c r="E255" s="981">
        <v>0</v>
      </c>
      <c r="F255" s="978"/>
      <c r="G255" s="975"/>
      <c r="H255" s="975"/>
      <c r="I255" s="975"/>
      <c r="J255" s="975"/>
      <c r="K255" s="977"/>
      <c r="L255" s="976"/>
      <c r="M255" s="975"/>
      <c r="N255" s="931"/>
      <c r="O255" s="931"/>
      <c r="P255" s="932"/>
    </row>
    <row r="256" spans="1:16" s="74" customFormat="1">
      <c r="A256" s="989"/>
      <c r="B256" s="983"/>
      <c r="C256" s="873" t="s">
        <v>1029</v>
      </c>
      <c r="D256" s="983"/>
      <c r="E256" s="981"/>
      <c r="F256" s="978"/>
      <c r="G256" s="975"/>
      <c r="H256" s="975"/>
      <c r="I256" s="975"/>
      <c r="J256" s="975"/>
      <c r="K256" s="977"/>
      <c r="L256" s="976"/>
      <c r="M256" s="975"/>
      <c r="N256" s="931"/>
      <c r="O256" s="931"/>
      <c r="P256" s="932"/>
    </row>
    <row r="257" spans="1:16" s="74" customFormat="1" ht="30.6">
      <c r="A257" s="989"/>
      <c r="B257" s="983"/>
      <c r="C257" s="992" t="s">
        <v>1311</v>
      </c>
      <c r="D257" s="983"/>
      <c r="E257" s="981"/>
      <c r="F257" s="978"/>
      <c r="G257" s="975"/>
      <c r="H257" s="975"/>
      <c r="I257" s="975"/>
      <c r="J257" s="975"/>
      <c r="K257" s="977"/>
      <c r="L257" s="976"/>
      <c r="M257" s="975"/>
      <c r="N257" s="931"/>
      <c r="O257" s="931"/>
      <c r="P257" s="932"/>
    </row>
    <row r="258" spans="1:16" s="74" customFormat="1">
      <c r="A258" s="989"/>
      <c r="B258" s="983"/>
      <c r="C258" s="873" t="s">
        <v>1029</v>
      </c>
      <c r="D258" s="983"/>
      <c r="E258" s="981">
        <v>0</v>
      </c>
      <c r="F258" s="978"/>
      <c r="G258" s="975"/>
      <c r="H258" s="975"/>
      <c r="I258" s="975"/>
      <c r="J258" s="975"/>
      <c r="K258" s="977"/>
      <c r="L258" s="976"/>
      <c r="M258" s="975"/>
      <c r="N258" s="931"/>
      <c r="O258" s="931"/>
      <c r="P258" s="932"/>
    </row>
    <row r="259" spans="1:16" s="74" customFormat="1" ht="51">
      <c r="A259" s="987" t="s">
        <v>1579</v>
      </c>
      <c r="B259" s="983"/>
      <c r="C259" s="588" t="s">
        <v>1580</v>
      </c>
      <c r="D259" s="983" t="s">
        <v>103</v>
      </c>
      <c r="E259" s="981">
        <v>1</v>
      </c>
      <c r="F259" s="978"/>
      <c r="G259" s="975"/>
      <c r="H259" s="931"/>
      <c r="I259" s="931"/>
      <c r="J259" s="931"/>
      <c r="K259" s="932"/>
      <c r="L259" s="934"/>
      <c r="M259" s="931"/>
      <c r="N259" s="931"/>
      <c r="O259" s="931"/>
      <c r="P259" s="932"/>
    </row>
    <row r="260" spans="1:16" s="74" customFormat="1" ht="40.799999999999997">
      <c r="A260" s="987"/>
      <c r="B260" s="983"/>
      <c r="C260" s="588" t="s">
        <v>3555</v>
      </c>
      <c r="D260" s="983" t="s">
        <v>103</v>
      </c>
      <c r="E260" s="981">
        <v>124</v>
      </c>
      <c r="F260" s="904"/>
      <c r="G260" s="911"/>
      <c r="H260" s="906"/>
      <c r="I260" s="906"/>
      <c r="J260" s="906"/>
      <c r="K260" s="692"/>
      <c r="L260" s="846"/>
      <c r="M260" s="843"/>
      <c r="N260" s="843"/>
      <c r="O260" s="843"/>
      <c r="P260" s="692"/>
    </row>
    <row r="261" spans="1:16" s="74" customFormat="1">
      <c r="A261" s="987"/>
      <c r="B261" s="983"/>
      <c r="C261" s="588" t="s">
        <v>1581</v>
      </c>
      <c r="D261" s="983"/>
      <c r="E261" s="981">
        <v>0</v>
      </c>
      <c r="F261" s="978"/>
      <c r="G261" s="975"/>
      <c r="H261" s="931"/>
      <c r="I261" s="931"/>
      <c r="J261" s="931"/>
      <c r="K261" s="932"/>
      <c r="L261" s="934"/>
      <c r="M261" s="931"/>
      <c r="N261" s="931"/>
      <c r="O261" s="931"/>
      <c r="P261" s="932"/>
    </row>
    <row r="262" spans="1:16" s="74" customFormat="1" ht="20.399999999999999">
      <c r="A262" s="987"/>
      <c r="B262" s="1001"/>
      <c r="C262" s="949" t="s">
        <v>1582</v>
      </c>
      <c r="D262" s="983" t="s">
        <v>22</v>
      </c>
      <c r="E262" s="981">
        <v>1</v>
      </c>
      <c r="F262" s="904"/>
      <c r="G262" s="911"/>
      <c r="H262" s="906"/>
      <c r="I262" s="906"/>
      <c r="J262" s="906"/>
      <c r="K262" s="692"/>
      <c r="L262" s="846"/>
      <c r="M262" s="843"/>
      <c r="N262" s="843"/>
      <c r="O262" s="843"/>
      <c r="P262" s="692"/>
    </row>
    <row r="263" spans="1:16" s="74" customFormat="1" ht="20.399999999999999">
      <c r="A263" s="987"/>
      <c r="B263" s="983"/>
      <c r="C263" s="949" t="s">
        <v>1583</v>
      </c>
      <c r="D263" s="983" t="s">
        <v>22</v>
      </c>
      <c r="E263" s="981">
        <v>13</v>
      </c>
      <c r="F263" s="904"/>
      <c r="G263" s="911"/>
      <c r="H263" s="906"/>
      <c r="I263" s="906"/>
      <c r="J263" s="906"/>
      <c r="K263" s="692"/>
      <c r="L263" s="846"/>
      <c r="M263" s="843"/>
      <c r="N263" s="843"/>
      <c r="O263" s="843"/>
      <c r="P263" s="692"/>
    </row>
    <row r="264" spans="1:16" s="74" customFormat="1" ht="20.399999999999999">
      <c r="A264" s="987"/>
      <c r="B264" s="983"/>
      <c r="C264" s="949" t="s">
        <v>1584</v>
      </c>
      <c r="D264" s="983" t="s">
        <v>22</v>
      </c>
      <c r="E264" s="981">
        <v>107</v>
      </c>
      <c r="F264" s="904"/>
      <c r="G264" s="911"/>
      <c r="H264" s="906"/>
      <c r="I264" s="906"/>
      <c r="J264" s="906"/>
      <c r="K264" s="692"/>
      <c r="L264" s="846"/>
      <c r="M264" s="843"/>
      <c r="N264" s="843"/>
      <c r="O264" s="843"/>
      <c r="P264" s="692"/>
    </row>
    <row r="265" spans="1:16" s="74" customFormat="1" ht="20.399999999999999">
      <c r="A265" s="987"/>
      <c r="B265" s="983"/>
      <c r="C265" s="949" t="s">
        <v>1585</v>
      </c>
      <c r="D265" s="983" t="s">
        <v>22</v>
      </c>
      <c r="E265" s="981">
        <v>2</v>
      </c>
      <c r="F265" s="904"/>
      <c r="G265" s="911"/>
      <c r="H265" s="906"/>
      <c r="I265" s="906"/>
      <c r="J265" s="906"/>
      <c r="K265" s="692"/>
      <c r="L265" s="846"/>
      <c r="M265" s="843"/>
      <c r="N265" s="843"/>
      <c r="O265" s="843"/>
      <c r="P265" s="692"/>
    </row>
    <row r="266" spans="1:16" s="74" customFormat="1" ht="20.399999999999999">
      <c r="A266" s="987"/>
      <c r="B266" s="983"/>
      <c r="C266" s="949" t="s">
        <v>1586</v>
      </c>
      <c r="D266" s="983" t="s">
        <v>22</v>
      </c>
      <c r="E266" s="981">
        <v>1</v>
      </c>
      <c r="F266" s="904"/>
      <c r="G266" s="911"/>
      <c r="H266" s="906"/>
      <c r="I266" s="906"/>
      <c r="J266" s="906"/>
      <c r="K266" s="692"/>
      <c r="L266" s="846"/>
      <c r="M266" s="843"/>
      <c r="N266" s="843"/>
      <c r="O266" s="843"/>
      <c r="P266" s="692"/>
    </row>
    <row r="267" spans="1:16" s="74" customFormat="1" ht="20.399999999999999">
      <c r="A267" s="987"/>
      <c r="B267" s="1001"/>
      <c r="C267" s="588" t="s">
        <v>1587</v>
      </c>
      <c r="D267" s="983" t="s">
        <v>103</v>
      </c>
      <c r="E267" s="981">
        <v>124</v>
      </c>
      <c r="F267" s="904"/>
      <c r="G267" s="911"/>
      <c r="H267" s="906"/>
      <c r="I267" s="906"/>
      <c r="J267" s="906"/>
      <c r="K267" s="692"/>
      <c r="L267" s="846"/>
      <c r="M267" s="843"/>
      <c r="N267" s="843"/>
      <c r="O267" s="843"/>
      <c r="P267" s="692"/>
    </row>
    <row r="268" spans="1:16" s="74" customFormat="1" ht="20.399999999999999">
      <c r="A268" s="987"/>
      <c r="B268" s="983"/>
      <c r="C268" s="588" t="s">
        <v>1588</v>
      </c>
      <c r="D268" s="983" t="s">
        <v>22</v>
      </c>
      <c r="E268" s="981">
        <v>124</v>
      </c>
      <c r="F268" s="904"/>
      <c r="G268" s="911"/>
      <c r="H268" s="906"/>
      <c r="I268" s="906"/>
      <c r="J268" s="906"/>
      <c r="K268" s="692"/>
      <c r="L268" s="846"/>
      <c r="M268" s="843"/>
      <c r="N268" s="843"/>
      <c r="O268" s="843"/>
      <c r="P268" s="692"/>
    </row>
    <row r="269" spans="1:16" s="74" customFormat="1">
      <c r="A269" s="987"/>
      <c r="B269" s="983"/>
      <c r="C269" s="588" t="s">
        <v>1029</v>
      </c>
      <c r="D269" s="983"/>
      <c r="E269" s="981">
        <v>0</v>
      </c>
      <c r="F269" s="978"/>
      <c r="G269" s="975"/>
      <c r="H269" s="931"/>
      <c r="I269" s="931"/>
      <c r="J269" s="931"/>
      <c r="K269" s="932"/>
      <c r="L269" s="934"/>
      <c r="M269" s="931"/>
      <c r="N269" s="931"/>
      <c r="O269" s="931"/>
      <c r="P269" s="932"/>
    </row>
    <row r="270" spans="1:16" s="74" customFormat="1">
      <c r="A270" s="985" t="s">
        <v>1589</v>
      </c>
      <c r="B270" s="983"/>
      <c r="C270" s="1603" t="s">
        <v>1327</v>
      </c>
      <c r="D270" s="1606" t="s">
        <v>1672</v>
      </c>
      <c r="E270" s="981"/>
      <c r="F270" s="978"/>
      <c r="G270" s="975"/>
      <c r="H270" s="931"/>
      <c r="I270" s="931"/>
      <c r="J270" s="931"/>
      <c r="K270" s="932"/>
      <c r="L270" s="934"/>
      <c r="M270" s="931"/>
      <c r="N270" s="931"/>
      <c r="O270" s="931"/>
      <c r="P270" s="932"/>
    </row>
    <row r="271" spans="1:16" s="74" customFormat="1">
      <c r="A271" s="987"/>
      <c r="B271" s="983"/>
      <c r="C271" s="588" t="s">
        <v>1029</v>
      </c>
      <c r="D271" s="984"/>
      <c r="E271" s="981">
        <v>0</v>
      </c>
      <c r="F271" s="978"/>
      <c r="G271" s="975"/>
      <c r="H271" s="931"/>
      <c r="I271" s="931"/>
      <c r="J271" s="931"/>
      <c r="K271" s="932"/>
      <c r="L271" s="934"/>
      <c r="M271" s="931"/>
      <c r="N271" s="931"/>
      <c r="O271" s="931"/>
      <c r="P271" s="932"/>
    </row>
    <row r="272" spans="1:16" s="74" customFormat="1" ht="20.399999999999999">
      <c r="A272" s="988" t="s">
        <v>1592</v>
      </c>
      <c r="B272" s="983"/>
      <c r="C272" s="1603" t="s">
        <v>1375</v>
      </c>
      <c r="D272" s="983"/>
      <c r="E272" s="981">
        <v>0</v>
      </c>
      <c r="F272" s="978"/>
      <c r="G272" s="975"/>
      <c r="H272" s="931"/>
      <c r="I272" s="931"/>
      <c r="J272" s="931"/>
      <c r="K272" s="932"/>
      <c r="L272" s="934"/>
      <c r="M272" s="931"/>
      <c r="N272" s="931"/>
      <c r="O272" s="931"/>
      <c r="P272" s="932"/>
    </row>
    <row r="273" spans="1:16" s="74" customFormat="1">
      <c r="A273" s="988"/>
      <c r="B273" s="983"/>
      <c r="C273" s="1603" t="s">
        <v>1029</v>
      </c>
      <c r="D273" s="983"/>
      <c r="E273" s="981"/>
      <c r="F273" s="978"/>
      <c r="G273" s="975"/>
      <c r="H273" s="931"/>
      <c r="I273" s="931"/>
      <c r="J273" s="931"/>
      <c r="K273" s="932"/>
      <c r="L273" s="934"/>
      <c r="M273" s="931"/>
      <c r="N273" s="931"/>
      <c r="O273" s="931"/>
      <c r="P273" s="932"/>
    </row>
    <row r="274" spans="1:16" s="74" customFormat="1" ht="30.6">
      <c r="A274" s="988"/>
      <c r="B274" s="983"/>
      <c r="C274" s="992" t="s">
        <v>1303</v>
      </c>
      <c r="D274" s="983"/>
      <c r="E274" s="981"/>
      <c r="F274" s="978"/>
      <c r="G274" s="975"/>
      <c r="H274" s="931"/>
      <c r="I274" s="931"/>
      <c r="J274" s="931"/>
      <c r="K274" s="932"/>
      <c r="L274" s="934"/>
      <c r="M274" s="931"/>
      <c r="N274" s="931"/>
      <c r="O274" s="931"/>
      <c r="P274" s="932"/>
    </row>
    <row r="275" spans="1:16" s="74" customFormat="1">
      <c r="A275" s="991"/>
      <c r="B275" s="983"/>
      <c r="C275" s="588" t="s">
        <v>1029</v>
      </c>
      <c r="D275" s="984"/>
      <c r="E275" s="981">
        <v>0</v>
      </c>
      <c r="F275" s="978"/>
      <c r="G275" s="975"/>
      <c r="H275" s="931"/>
      <c r="I275" s="931"/>
      <c r="J275" s="931"/>
      <c r="K275" s="932"/>
      <c r="L275" s="934"/>
      <c r="M275" s="931"/>
      <c r="N275" s="931"/>
      <c r="O275" s="931"/>
      <c r="P275" s="932"/>
    </row>
    <row r="276" spans="1:16" s="74" customFormat="1" ht="40.799999999999997">
      <c r="A276" s="991" t="s">
        <v>1593</v>
      </c>
      <c r="B276" s="983"/>
      <c r="C276" s="588" t="s">
        <v>3688</v>
      </c>
      <c r="D276" s="984"/>
      <c r="E276" s="981">
        <v>0</v>
      </c>
      <c r="F276" s="978"/>
      <c r="G276" s="975"/>
      <c r="H276" s="931"/>
      <c r="I276" s="931"/>
      <c r="J276" s="931"/>
      <c r="K276" s="932"/>
      <c r="L276" s="934"/>
      <c r="M276" s="931"/>
      <c r="N276" s="931"/>
      <c r="O276" s="931"/>
      <c r="P276" s="932"/>
    </row>
    <row r="277" spans="1:16" s="74" customFormat="1" ht="20.399999999999999">
      <c r="A277" s="991"/>
      <c r="B277" s="983"/>
      <c r="C277" s="949" t="s">
        <v>3689</v>
      </c>
      <c r="D277" s="983" t="s">
        <v>103</v>
      </c>
      <c r="E277" s="981">
        <v>274</v>
      </c>
      <c r="F277" s="904"/>
      <c r="G277" s="911"/>
      <c r="H277" s="906"/>
      <c r="I277" s="906"/>
      <c r="J277" s="906"/>
      <c r="K277" s="692"/>
      <c r="L277" s="846"/>
      <c r="M277" s="843"/>
      <c r="N277" s="843"/>
      <c r="O277" s="843"/>
      <c r="P277" s="692"/>
    </row>
    <row r="278" spans="1:16" s="74" customFormat="1">
      <c r="A278" s="991"/>
      <c r="B278" s="983"/>
      <c r="C278" s="949" t="s">
        <v>268</v>
      </c>
      <c r="D278" s="984"/>
      <c r="E278" s="981">
        <v>0</v>
      </c>
      <c r="F278" s="978"/>
      <c r="G278" s="975"/>
      <c r="H278" s="931"/>
      <c r="I278" s="931"/>
      <c r="J278" s="931"/>
      <c r="K278" s="932"/>
      <c r="L278" s="934"/>
      <c r="M278" s="931"/>
      <c r="N278" s="931"/>
      <c r="O278" s="931"/>
      <c r="P278" s="932"/>
    </row>
    <row r="279" spans="1:16" s="74" customFormat="1" ht="40.799999999999997">
      <c r="A279" s="991" t="s">
        <v>1595</v>
      </c>
      <c r="B279" s="983"/>
      <c r="C279" s="588" t="s">
        <v>3556</v>
      </c>
      <c r="D279" s="984"/>
      <c r="E279" s="981">
        <v>0</v>
      </c>
      <c r="F279" s="978"/>
      <c r="G279" s="975"/>
      <c r="H279" s="931"/>
      <c r="I279" s="931"/>
      <c r="J279" s="931"/>
      <c r="K279" s="932"/>
      <c r="L279" s="934"/>
      <c r="M279" s="931"/>
      <c r="N279" s="931"/>
      <c r="O279" s="931"/>
      <c r="P279" s="932"/>
    </row>
    <row r="280" spans="1:16" s="74" customFormat="1" ht="20.399999999999999">
      <c r="A280" s="991"/>
      <c r="B280" s="983"/>
      <c r="C280" s="949" t="s">
        <v>3689</v>
      </c>
      <c r="D280" s="983" t="s">
        <v>103</v>
      </c>
      <c r="E280" s="981">
        <v>278</v>
      </c>
      <c r="F280" s="904"/>
      <c r="G280" s="911"/>
      <c r="H280" s="906"/>
      <c r="I280" s="906"/>
      <c r="J280" s="906"/>
      <c r="K280" s="692"/>
      <c r="L280" s="846"/>
      <c r="M280" s="843"/>
      <c r="N280" s="843"/>
      <c r="O280" s="843"/>
      <c r="P280" s="692"/>
    </row>
    <row r="281" spans="1:16" s="74" customFormat="1">
      <c r="A281" s="991"/>
      <c r="B281" s="983"/>
      <c r="C281" s="588" t="s">
        <v>268</v>
      </c>
      <c r="D281" s="984"/>
      <c r="E281" s="981">
        <v>0</v>
      </c>
      <c r="F281" s="978"/>
      <c r="G281" s="975"/>
      <c r="H281" s="931"/>
      <c r="I281" s="931"/>
      <c r="J281" s="931"/>
      <c r="K281" s="932"/>
      <c r="L281" s="934"/>
      <c r="M281" s="931"/>
      <c r="N281" s="931"/>
      <c r="O281" s="931"/>
      <c r="P281" s="932"/>
    </row>
    <row r="282" spans="1:16" s="74" customFormat="1" ht="40.799999999999997">
      <c r="A282" s="991" t="s">
        <v>1596</v>
      </c>
      <c r="B282" s="983"/>
      <c r="C282" s="588" t="s">
        <v>3557</v>
      </c>
      <c r="D282" s="984"/>
      <c r="E282" s="981">
        <v>0</v>
      </c>
      <c r="F282" s="978"/>
      <c r="G282" s="975"/>
      <c r="H282" s="931"/>
      <c r="I282" s="931"/>
      <c r="J282" s="931"/>
      <c r="K282" s="932"/>
      <c r="L282" s="934"/>
      <c r="M282" s="931"/>
      <c r="N282" s="931"/>
      <c r="O282" s="931"/>
      <c r="P282" s="932"/>
    </row>
    <row r="283" spans="1:16" s="74" customFormat="1" ht="20.399999999999999">
      <c r="A283" s="991"/>
      <c r="B283" s="983"/>
      <c r="C283" s="949" t="s">
        <v>3689</v>
      </c>
      <c r="D283" s="983" t="s">
        <v>103</v>
      </c>
      <c r="E283" s="981">
        <v>411</v>
      </c>
      <c r="F283" s="904"/>
      <c r="G283" s="911"/>
      <c r="H283" s="906"/>
      <c r="I283" s="906"/>
      <c r="J283" s="906"/>
      <c r="K283" s="692"/>
      <c r="L283" s="846"/>
      <c r="M283" s="843"/>
      <c r="N283" s="843"/>
      <c r="O283" s="843"/>
      <c r="P283" s="692"/>
    </row>
    <row r="284" spans="1:16" s="74" customFormat="1">
      <c r="A284" s="991"/>
      <c r="B284" s="983"/>
      <c r="C284" s="949" t="s">
        <v>268</v>
      </c>
      <c r="D284" s="984"/>
      <c r="E284" s="981">
        <v>0</v>
      </c>
      <c r="F284" s="978"/>
      <c r="G284" s="975"/>
      <c r="H284" s="931"/>
      <c r="I284" s="931"/>
      <c r="J284" s="931"/>
      <c r="K284" s="932"/>
      <c r="L284" s="934"/>
      <c r="M284" s="931"/>
      <c r="N284" s="931"/>
      <c r="O284" s="931"/>
      <c r="P284" s="932"/>
    </row>
    <row r="285" spans="1:16" s="74" customFormat="1" ht="40.799999999999997">
      <c r="A285" s="991" t="s">
        <v>1597</v>
      </c>
      <c r="B285" s="983"/>
      <c r="C285" s="588" t="s">
        <v>3690</v>
      </c>
      <c r="D285" s="984"/>
      <c r="E285" s="981">
        <v>0</v>
      </c>
      <c r="F285" s="978"/>
      <c r="G285" s="975"/>
      <c r="H285" s="931"/>
      <c r="I285" s="931"/>
      <c r="J285" s="931"/>
      <c r="K285" s="932"/>
      <c r="L285" s="934"/>
      <c r="M285" s="931"/>
      <c r="N285" s="931"/>
      <c r="O285" s="931"/>
      <c r="P285" s="932"/>
    </row>
    <row r="286" spans="1:16" s="74" customFormat="1" ht="20.399999999999999">
      <c r="A286" s="991"/>
      <c r="B286" s="983"/>
      <c r="C286" s="949" t="s">
        <v>3689</v>
      </c>
      <c r="D286" s="983" t="s">
        <v>103</v>
      </c>
      <c r="E286" s="981">
        <v>10</v>
      </c>
      <c r="F286" s="904"/>
      <c r="G286" s="911"/>
      <c r="H286" s="906"/>
      <c r="I286" s="906"/>
      <c r="J286" s="906"/>
      <c r="K286" s="692"/>
      <c r="L286" s="846"/>
      <c r="M286" s="843"/>
      <c r="N286" s="843"/>
      <c r="O286" s="843"/>
      <c r="P286" s="692"/>
    </row>
    <row r="287" spans="1:16" s="74" customFormat="1">
      <c r="A287" s="991"/>
      <c r="B287" s="983"/>
      <c r="C287" s="588" t="s">
        <v>268</v>
      </c>
      <c r="D287" s="984"/>
      <c r="E287" s="981">
        <v>0</v>
      </c>
      <c r="F287" s="978"/>
      <c r="G287" s="975"/>
      <c r="H287" s="931"/>
      <c r="I287" s="931"/>
      <c r="J287" s="931"/>
      <c r="K287" s="932"/>
      <c r="L287" s="934"/>
      <c r="M287" s="931"/>
      <c r="N287" s="931"/>
      <c r="O287" s="931"/>
      <c r="P287" s="932"/>
    </row>
    <row r="288" spans="1:16" s="74" customFormat="1" ht="40.799999999999997">
      <c r="A288" s="991" t="s">
        <v>1598</v>
      </c>
      <c r="B288" s="983"/>
      <c r="C288" s="588" t="s">
        <v>3558</v>
      </c>
      <c r="D288" s="984"/>
      <c r="E288" s="981">
        <v>0</v>
      </c>
      <c r="F288" s="978"/>
      <c r="G288" s="975"/>
      <c r="H288" s="931"/>
      <c r="I288" s="931"/>
      <c r="J288" s="931"/>
      <c r="K288" s="932"/>
      <c r="L288" s="934"/>
      <c r="M288" s="931"/>
      <c r="N288" s="931"/>
      <c r="O288" s="931"/>
      <c r="P288" s="932"/>
    </row>
    <row r="289" spans="1:16" s="74" customFormat="1" ht="20.399999999999999">
      <c r="A289" s="991"/>
      <c r="B289" s="983"/>
      <c r="C289" s="949" t="s">
        <v>3689</v>
      </c>
      <c r="D289" s="983" t="s">
        <v>103</v>
      </c>
      <c r="E289" s="981">
        <v>161</v>
      </c>
      <c r="F289" s="904"/>
      <c r="G289" s="911"/>
      <c r="H289" s="906"/>
      <c r="I289" s="906"/>
      <c r="J289" s="906"/>
      <c r="K289" s="692"/>
      <c r="L289" s="846"/>
      <c r="M289" s="843"/>
      <c r="N289" s="843"/>
      <c r="O289" s="843"/>
      <c r="P289" s="692"/>
    </row>
    <row r="290" spans="1:16" s="74" customFormat="1">
      <c r="A290" s="987"/>
      <c r="B290" s="983"/>
      <c r="C290" s="949" t="s">
        <v>268</v>
      </c>
      <c r="D290" s="983"/>
      <c r="E290" s="981">
        <v>0</v>
      </c>
      <c r="F290" s="978"/>
      <c r="G290" s="975"/>
      <c r="H290" s="931"/>
      <c r="I290" s="931"/>
      <c r="J290" s="931"/>
      <c r="K290" s="932"/>
      <c r="L290" s="934"/>
      <c r="M290" s="931"/>
      <c r="N290" s="931"/>
      <c r="O290" s="931"/>
      <c r="P290" s="932"/>
    </row>
    <row r="291" spans="1:16" s="74" customFormat="1" ht="40.799999999999997">
      <c r="A291" s="991" t="s">
        <v>1599</v>
      </c>
      <c r="B291" s="983"/>
      <c r="C291" s="588" t="s">
        <v>3559</v>
      </c>
      <c r="D291" s="983"/>
      <c r="E291" s="981">
        <v>0</v>
      </c>
      <c r="F291" s="978"/>
      <c r="G291" s="975"/>
      <c r="H291" s="931"/>
      <c r="I291" s="931"/>
      <c r="J291" s="931"/>
      <c r="K291" s="932"/>
      <c r="L291" s="934"/>
      <c r="M291" s="931"/>
      <c r="N291" s="931"/>
      <c r="O291" s="931"/>
      <c r="P291" s="932"/>
    </row>
    <row r="292" spans="1:16" s="74" customFormat="1" ht="20.399999999999999">
      <c r="A292" s="989"/>
      <c r="B292" s="983"/>
      <c r="C292" s="949" t="s">
        <v>1594</v>
      </c>
      <c r="D292" s="983" t="s">
        <v>103</v>
      </c>
      <c r="E292" s="981">
        <v>77</v>
      </c>
      <c r="F292" s="904"/>
      <c r="G292" s="911"/>
      <c r="H292" s="906"/>
      <c r="I292" s="906"/>
      <c r="J292" s="906"/>
      <c r="K292" s="692"/>
      <c r="L292" s="846"/>
      <c r="M292" s="843"/>
      <c r="N292" s="843"/>
      <c r="O292" s="843"/>
      <c r="P292" s="692"/>
    </row>
    <row r="293" spans="1:16" s="74" customFormat="1">
      <c r="A293" s="987"/>
      <c r="B293" s="983"/>
      <c r="C293" s="588" t="s">
        <v>1029</v>
      </c>
      <c r="D293" s="984"/>
      <c r="E293" s="981"/>
      <c r="F293" s="978"/>
      <c r="G293" s="975"/>
      <c r="H293" s="931"/>
      <c r="I293" s="931"/>
      <c r="J293" s="931"/>
      <c r="K293" s="932"/>
      <c r="L293" s="934"/>
      <c r="M293" s="931"/>
      <c r="N293" s="931"/>
      <c r="O293" s="931"/>
      <c r="P293" s="932"/>
    </row>
    <row r="294" spans="1:16" s="74" customFormat="1" ht="20.399999999999999">
      <c r="A294" s="990" t="s">
        <v>1600</v>
      </c>
      <c r="B294" s="983"/>
      <c r="C294" s="995" t="s">
        <v>1436</v>
      </c>
      <c r="D294" s="984"/>
      <c r="E294" s="981">
        <v>0</v>
      </c>
      <c r="F294" s="978"/>
      <c r="G294" s="975"/>
      <c r="H294" s="931"/>
      <c r="I294" s="931"/>
      <c r="J294" s="931"/>
      <c r="K294" s="932"/>
      <c r="L294" s="934"/>
      <c r="M294" s="931"/>
      <c r="N294" s="931"/>
      <c r="O294" s="931"/>
      <c r="P294" s="932"/>
    </row>
    <row r="295" spans="1:16" s="74" customFormat="1">
      <c r="A295" s="987" t="s">
        <v>1601</v>
      </c>
      <c r="B295" s="983"/>
      <c r="C295" s="996" t="s">
        <v>362</v>
      </c>
      <c r="D295" s="984"/>
      <c r="E295" s="981">
        <v>0</v>
      </c>
      <c r="F295" s="978"/>
      <c r="G295" s="975"/>
      <c r="H295" s="931"/>
      <c r="I295" s="931"/>
      <c r="J295" s="931"/>
      <c r="K295" s="932"/>
      <c r="L295" s="934"/>
      <c r="M295" s="931"/>
      <c r="N295" s="931"/>
      <c r="O295" s="931"/>
      <c r="P295" s="932"/>
    </row>
    <row r="296" spans="1:16" s="74" customFormat="1" ht="30.6">
      <c r="A296" s="991"/>
      <c r="B296" s="983"/>
      <c r="C296" s="992" t="s">
        <v>1076</v>
      </c>
      <c r="D296" s="984"/>
      <c r="E296" s="981"/>
      <c r="F296" s="978"/>
      <c r="G296" s="975"/>
      <c r="H296" s="931"/>
      <c r="I296" s="931"/>
      <c r="J296" s="931"/>
      <c r="K296" s="932"/>
      <c r="L296" s="934"/>
      <c r="M296" s="931"/>
      <c r="N296" s="931"/>
      <c r="O296" s="931"/>
      <c r="P296" s="932"/>
    </row>
    <row r="297" spans="1:16" s="74" customFormat="1">
      <c r="A297" s="991"/>
      <c r="B297" s="983"/>
      <c r="C297" s="997" t="s">
        <v>1029</v>
      </c>
      <c r="D297" s="984"/>
      <c r="E297" s="981"/>
      <c r="F297" s="978"/>
      <c r="G297" s="975"/>
      <c r="H297" s="931"/>
      <c r="I297" s="931"/>
      <c r="J297" s="931"/>
      <c r="K297" s="932"/>
      <c r="L297" s="934"/>
      <c r="M297" s="931"/>
      <c r="N297" s="931"/>
      <c r="O297" s="931"/>
      <c r="P297" s="932"/>
    </row>
    <row r="298" spans="1:16" s="74" customFormat="1">
      <c r="A298" s="991"/>
      <c r="B298" s="983"/>
      <c r="C298" s="993" t="s">
        <v>1445</v>
      </c>
      <c r="D298" s="984" t="s">
        <v>2</v>
      </c>
      <c r="E298" s="981">
        <v>1150</v>
      </c>
      <c r="F298" s="904"/>
      <c r="G298" s="911"/>
      <c r="H298" s="906"/>
      <c r="I298" s="906"/>
      <c r="J298" s="906"/>
      <c r="K298" s="692"/>
      <c r="L298" s="846"/>
      <c r="M298" s="843"/>
      <c r="N298" s="843"/>
      <c r="O298" s="843"/>
      <c r="P298" s="692"/>
    </row>
    <row r="299" spans="1:16" s="74" customFormat="1">
      <c r="A299" s="991"/>
      <c r="B299" s="983"/>
      <c r="C299" s="993" t="s">
        <v>1448</v>
      </c>
      <c r="D299" s="984" t="s">
        <v>2</v>
      </c>
      <c r="E299" s="981">
        <v>21500</v>
      </c>
      <c r="F299" s="904"/>
      <c r="G299" s="911"/>
      <c r="H299" s="906"/>
      <c r="I299" s="906"/>
      <c r="J299" s="906"/>
      <c r="K299" s="692"/>
      <c r="L299" s="846"/>
      <c r="M299" s="843"/>
      <c r="N299" s="843"/>
      <c r="O299" s="843"/>
      <c r="P299" s="692"/>
    </row>
    <row r="300" spans="1:16" s="74" customFormat="1">
      <c r="A300" s="991"/>
      <c r="B300" s="983"/>
      <c r="C300" s="993" t="s">
        <v>1450</v>
      </c>
      <c r="D300" s="984" t="s">
        <v>2</v>
      </c>
      <c r="E300" s="981">
        <v>20000</v>
      </c>
      <c r="F300" s="904"/>
      <c r="G300" s="911"/>
      <c r="H300" s="906"/>
      <c r="I300" s="906"/>
      <c r="J300" s="906"/>
      <c r="K300" s="692"/>
      <c r="L300" s="846"/>
      <c r="M300" s="843"/>
      <c r="N300" s="843"/>
      <c r="O300" s="843"/>
      <c r="P300" s="692"/>
    </row>
    <row r="301" spans="1:16" s="74" customFormat="1">
      <c r="A301" s="991"/>
      <c r="B301" s="983"/>
      <c r="C301" s="949" t="s">
        <v>1029</v>
      </c>
      <c r="D301" s="984"/>
      <c r="E301" s="981">
        <v>0</v>
      </c>
      <c r="F301" s="978"/>
      <c r="G301" s="975"/>
      <c r="H301" s="931"/>
      <c r="I301" s="931"/>
      <c r="J301" s="931"/>
      <c r="K301" s="932"/>
      <c r="L301" s="934"/>
      <c r="M301" s="931"/>
      <c r="N301" s="931"/>
      <c r="O301" s="931"/>
      <c r="P301" s="932"/>
    </row>
    <row r="302" spans="1:16" s="74" customFormat="1">
      <c r="A302" s="991"/>
      <c r="B302" s="983"/>
      <c r="C302" s="993" t="s">
        <v>1602</v>
      </c>
      <c r="D302" s="984" t="s">
        <v>2</v>
      </c>
      <c r="E302" s="981">
        <v>1200</v>
      </c>
      <c r="F302" s="904"/>
      <c r="G302" s="911"/>
      <c r="H302" s="906"/>
      <c r="I302" s="906"/>
      <c r="J302" s="906"/>
      <c r="K302" s="692"/>
      <c r="L302" s="846"/>
      <c r="M302" s="843"/>
      <c r="N302" s="843"/>
      <c r="O302" s="843"/>
      <c r="P302" s="692"/>
    </row>
    <row r="303" spans="1:16" s="74" customFormat="1">
      <c r="A303" s="991"/>
      <c r="B303" s="983"/>
      <c r="C303" s="993" t="s">
        <v>1459</v>
      </c>
      <c r="D303" s="984" t="s">
        <v>2</v>
      </c>
      <c r="E303" s="981">
        <v>900</v>
      </c>
      <c r="F303" s="904"/>
      <c r="G303" s="911"/>
      <c r="H303" s="906"/>
      <c r="I303" s="906"/>
      <c r="J303" s="906"/>
      <c r="K303" s="692"/>
      <c r="L303" s="846"/>
      <c r="M303" s="843"/>
      <c r="N303" s="843"/>
      <c r="O303" s="843"/>
      <c r="P303" s="692"/>
    </row>
    <row r="304" spans="1:16" s="74" customFormat="1">
      <c r="A304" s="987"/>
      <c r="B304" s="983"/>
      <c r="C304" s="949" t="s">
        <v>1029</v>
      </c>
      <c r="D304" s="983"/>
      <c r="E304" s="981">
        <v>0</v>
      </c>
      <c r="F304" s="978"/>
      <c r="G304" s="975"/>
      <c r="H304" s="931"/>
      <c r="I304" s="931"/>
      <c r="J304" s="931"/>
      <c r="K304" s="932"/>
      <c r="L304" s="934"/>
      <c r="M304" s="931"/>
      <c r="N304" s="931"/>
      <c r="O304" s="931"/>
      <c r="P304" s="932"/>
    </row>
    <row r="305" spans="1:16" s="74" customFormat="1" ht="20.399999999999999">
      <c r="A305" s="987" t="s">
        <v>1603</v>
      </c>
      <c r="B305" s="983"/>
      <c r="C305" s="588" t="s">
        <v>1604</v>
      </c>
      <c r="D305" s="983"/>
      <c r="E305" s="981">
        <v>0</v>
      </c>
      <c r="F305" s="978"/>
      <c r="G305" s="975"/>
      <c r="H305" s="975"/>
      <c r="I305" s="975"/>
      <c r="J305" s="975"/>
      <c r="K305" s="977"/>
      <c r="L305" s="976"/>
      <c r="M305" s="975"/>
      <c r="N305" s="931"/>
      <c r="O305" s="931"/>
      <c r="P305" s="932"/>
    </row>
    <row r="306" spans="1:16" s="74" customFormat="1" ht="30.6">
      <c r="A306" s="987"/>
      <c r="B306" s="983"/>
      <c r="C306" s="992" t="s">
        <v>1480</v>
      </c>
      <c r="D306" s="983"/>
      <c r="E306" s="981"/>
      <c r="F306" s="978"/>
      <c r="G306" s="975"/>
      <c r="H306" s="975"/>
      <c r="I306" s="975"/>
      <c r="J306" s="975"/>
      <c r="K306" s="977"/>
      <c r="L306" s="976"/>
      <c r="M306" s="975"/>
      <c r="N306" s="931"/>
      <c r="O306" s="931"/>
      <c r="P306" s="932"/>
    </row>
    <row r="307" spans="1:16" s="74" customFormat="1">
      <c r="A307" s="987"/>
      <c r="B307" s="983"/>
      <c r="C307" s="588" t="s">
        <v>1029</v>
      </c>
      <c r="D307" s="983"/>
      <c r="E307" s="981"/>
      <c r="F307" s="978"/>
      <c r="G307" s="975"/>
      <c r="H307" s="975"/>
      <c r="I307" s="975"/>
      <c r="J307" s="975"/>
      <c r="K307" s="977"/>
      <c r="L307" s="976"/>
      <c r="M307" s="975"/>
      <c r="N307" s="931"/>
      <c r="O307" s="931"/>
      <c r="P307" s="932"/>
    </row>
    <row r="308" spans="1:16" s="74" customFormat="1">
      <c r="A308" s="987"/>
      <c r="B308" s="983"/>
      <c r="C308" s="949" t="s">
        <v>1481</v>
      </c>
      <c r="D308" s="983" t="s">
        <v>2</v>
      </c>
      <c r="E308" s="981">
        <v>25000</v>
      </c>
      <c r="F308" s="904"/>
      <c r="G308" s="911"/>
      <c r="H308" s="906"/>
      <c r="I308" s="906"/>
      <c r="J308" s="906"/>
      <c r="K308" s="692"/>
      <c r="L308" s="846"/>
      <c r="M308" s="843"/>
      <c r="N308" s="843"/>
      <c r="O308" s="843"/>
      <c r="P308" s="692"/>
    </row>
    <row r="309" spans="1:16" s="74" customFormat="1">
      <c r="A309" s="987"/>
      <c r="B309" s="983"/>
      <c r="C309" s="949" t="s">
        <v>1482</v>
      </c>
      <c r="D309" s="983" t="s">
        <v>2</v>
      </c>
      <c r="E309" s="981">
        <v>700</v>
      </c>
      <c r="F309" s="904"/>
      <c r="G309" s="911"/>
      <c r="H309" s="906"/>
      <c r="I309" s="906"/>
      <c r="J309" s="906"/>
      <c r="K309" s="692"/>
      <c r="L309" s="846"/>
      <c r="M309" s="843"/>
      <c r="N309" s="843"/>
      <c r="O309" s="843"/>
      <c r="P309" s="692"/>
    </row>
    <row r="310" spans="1:16" s="74" customFormat="1">
      <c r="A310" s="987"/>
      <c r="B310" s="983"/>
      <c r="C310" s="588" t="s">
        <v>1029</v>
      </c>
      <c r="D310" s="983"/>
      <c r="E310" s="981">
        <v>0</v>
      </c>
      <c r="F310" s="978"/>
      <c r="G310" s="975"/>
      <c r="H310" s="931"/>
      <c r="I310" s="931"/>
      <c r="J310" s="931"/>
      <c r="K310" s="932"/>
      <c r="L310" s="934"/>
      <c r="M310" s="931"/>
      <c r="N310" s="931"/>
      <c r="O310" s="931"/>
      <c r="P310" s="932"/>
    </row>
    <row r="311" spans="1:16" s="74" customFormat="1" ht="20.399999999999999">
      <c r="A311" s="989" t="s">
        <v>1605</v>
      </c>
      <c r="B311" s="983"/>
      <c r="C311" s="873" t="s">
        <v>1497</v>
      </c>
      <c r="D311" s="983"/>
      <c r="E311" s="981">
        <v>0</v>
      </c>
      <c r="F311" s="978"/>
      <c r="G311" s="975"/>
      <c r="H311" s="931"/>
      <c r="I311" s="931"/>
      <c r="J311" s="931"/>
      <c r="K311" s="932"/>
      <c r="L311" s="934"/>
      <c r="M311" s="931"/>
      <c r="N311" s="931"/>
      <c r="O311" s="931"/>
      <c r="P311" s="932"/>
    </row>
    <row r="312" spans="1:16" s="74" customFormat="1" ht="30.6">
      <c r="A312" s="989"/>
      <c r="B312" s="983"/>
      <c r="C312" s="992" t="s">
        <v>1606</v>
      </c>
      <c r="D312" s="983"/>
      <c r="E312" s="981"/>
      <c r="F312" s="978"/>
      <c r="G312" s="975"/>
      <c r="H312" s="931"/>
      <c r="I312" s="931"/>
      <c r="J312" s="931"/>
      <c r="K312" s="932"/>
      <c r="L312" s="934"/>
      <c r="M312" s="931"/>
      <c r="N312" s="931"/>
      <c r="O312" s="931"/>
      <c r="P312" s="932"/>
    </row>
    <row r="313" spans="1:16" s="74" customFormat="1">
      <c r="A313" s="987"/>
      <c r="B313" s="983"/>
      <c r="C313" s="949" t="s">
        <v>1029</v>
      </c>
      <c r="D313" s="983"/>
      <c r="E313" s="981">
        <v>0</v>
      </c>
      <c r="F313" s="978"/>
      <c r="G313" s="975"/>
      <c r="H313" s="931"/>
      <c r="I313" s="931"/>
      <c r="J313" s="931"/>
      <c r="K313" s="932"/>
      <c r="L313" s="934"/>
      <c r="M313" s="931"/>
      <c r="N313" s="931"/>
      <c r="O313" s="931"/>
      <c r="P313" s="932"/>
    </row>
    <row r="314" spans="1:16" s="74" customFormat="1" ht="20.399999999999999">
      <c r="A314" s="991" t="s">
        <v>1607</v>
      </c>
      <c r="B314" s="683"/>
      <c r="C314" s="998" t="s">
        <v>1499</v>
      </c>
      <c r="D314" s="983" t="s">
        <v>103</v>
      </c>
      <c r="E314" s="981">
        <v>4800</v>
      </c>
      <c r="F314" s="904"/>
      <c r="G314" s="911"/>
      <c r="H314" s="906"/>
      <c r="I314" s="906"/>
      <c r="J314" s="906"/>
      <c r="K314" s="692"/>
      <c r="L314" s="846"/>
      <c r="M314" s="843"/>
      <c r="N314" s="843"/>
      <c r="O314" s="843"/>
      <c r="P314" s="692"/>
    </row>
    <row r="315" spans="1:16" s="74" customFormat="1" ht="30.6">
      <c r="A315" s="991" t="s">
        <v>1608</v>
      </c>
      <c r="B315" s="983"/>
      <c r="C315" s="588" t="s">
        <v>1609</v>
      </c>
      <c r="D315" s="983" t="s">
        <v>103</v>
      </c>
      <c r="E315" s="981">
        <v>355</v>
      </c>
      <c r="F315" s="904"/>
      <c r="G315" s="911"/>
      <c r="H315" s="906"/>
      <c r="I315" s="906"/>
      <c r="J315" s="906"/>
      <c r="K315" s="692"/>
      <c r="L315" s="846"/>
      <c r="M315" s="843"/>
      <c r="N315" s="843"/>
      <c r="O315" s="843"/>
      <c r="P315" s="692"/>
    </row>
    <row r="316" spans="1:16" s="74" customFormat="1">
      <c r="A316" s="1617"/>
      <c r="B316" s="683"/>
      <c r="C316" s="999" t="s">
        <v>1029</v>
      </c>
      <c r="D316" s="683"/>
      <c r="E316" s="981">
        <v>0</v>
      </c>
      <c r="F316" s="978"/>
      <c r="G316" s="931"/>
      <c r="H316" s="931"/>
      <c r="I316" s="931"/>
      <c r="J316" s="931"/>
      <c r="K316" s="932"/>
      <c r="L316" s="934"/>
      <c r="M316" s="931"/>
      <c r="N316" s="931"/>
      <c r="O316" s="931"/>
      <c r="P316" s="932"/>
    </row>
    <row r="317" spans="1:16" s="74" customFormat="1">
      <c r="A317" s="1617"/>
      <c r="B317" s="940"/>
      <c r="C317" s="943" t="s">
        <v>1610</v>
      </c>
      <c r="D317" s="940"/>
      <c r="E317" s="981"/>
      <c r="F317" s="978"/>
      <c r="G317" s="930"/>
      <c r="H317" s="931"/>
      <c r="I317" s="931"/>
      <c r="J317" s="931"/>
      <c r="K317" s="932"/>
      <c r="L317" s="934"/>
      <c r="M317" s="931"/>
      <c r="N317" s="931"/>
      <c r="O317" s="931"/>
      <c r="P317" s="932"/>
    </row>
    <row r="318" spans="1:16" s="74" customFormat="1">
      <c r="A318" s="1617"/>
      <c r="B318" s="683"/>
      <c r="C318" s="999" t="s">
        <v>1029</v>
      </c>
      <c r="D318" s="683"/>
      <c r="E318" s="981">
        <v>0</v>
      </c>
      <c r="F318" s="978"/>
      <c r="G318" s="931"/>
      <c r="H318" s="931"/>
      <c r="I318" s="931"/>
      <c r="J318" s="931"/>
      <c r="K318" s="932"/>
      <c r="L318" s="934"/>
      <c r="M318" s="931"/>
      <c r="N318" s="931"/>
      <c r="O318" s="931"/>
      <c r="P318" s="932"/>
    </row>
    <row r="319" spans="1:16" s="74" customFormat="1">
      <c r="A319" s="985" t="s">
        <v>1611</v>
      </c>
      <c r="B319" s="1000"/>
      <c r="C319" s="1599" t="s">
        <v>228</v>
      </c>
      <c r="D319" s="982"/>
      <c r="E319" s="981">
        <v>0</v>
      </c>
      <c r="F319" s="978"/>
      <c r="G319" s="975"/>
      <c r="H319" s="975"/>
      <c r="I319" s="975"/>
      <c r="J319" s="975"/>
      <c r="K319" s="977"/>
      <c r="L319" s="976"/>
      <c r="M319" s="975"/>
      <c r="N319" s="931"/>
      <c r="O319" s="931"/>
      <c r="P319" s="932"/>
    </row>
    <row r="320" spans="1:16" s="74" customFormat="1" ht="30.6">
      <c r="A320" s="986"/>
      <c r="B320" s="940"/>
      <c r="C320" s="992" t="s">
        <v>1567</v>
      </c>
      <c r="D320" s="940"/>
      <c r="E320" s="981"/>
      <c r="F320" s="978"/>
      <c r="G320" s="975"/>
      <c r="H320" s="975"/>
      <c r="I320" s="975"/>
      <c r="J320" s="975"/>
      <c r="K320" s="977"/>
      <c r="L320" s="976"/>
      <c r="M320" s="975"/>
      <c r="N320" s="931"/>
      <c r="O320" s="931"/>
      <c r="P320" s="932"/>
    </row>
    <row r="321" spans="1:16" s="74" customFormat="1">
      <c r="A321" s="1601"/>
      <c r="B321" s="899"/>
      <c r="C321" s="1602" t="s">
        <v>1029</v>
      </c>
      <c r="D321" s="575"/>
      <c r="E321" s="981">
        <v>0</v>
      </c>
      <c r="F321" s="978"/>
      <c r="G321" s="975"/>
      <c r="H321" s="975"/>
      <c r="I321" s="975"/>
      <c r="J321" s="975"/>
      <c r="K321" s="977"/>
      <c r="L321" s="976"/>
      <c r="M321" s="975"/>
      <c r="N321" s="931"/>
      <c r="O321" s="931"/>
      <c r="P321" s="932"/>
    </row>
    <row r="322" spans="1:16" s="74" customFormat="1" ht="71.400000000000006">
      <c r="A322" s="987" t="s">
        <v>1612</v>
      </c>
      <c r="B322" s="983" t="s">
        <v>1613</v>
      </c>
      <c r="C322" s="573" t="s">
        <v>1614</v>
      </c>
      <c r="D322" s="983" t="s">
        <v>103</v>
      </c>
      <c r="E322" s="981">
        <v>1</v>
      </c>
      <c r="F322" s="904"/>
      <c r="G322" s="911"/>
      <c r="H322" s="906"/>
      <c r="I322" s="906"/>
      <c r="J322" s="906"/>
      <c r="K322" s="692"/>
      <c r="L322" s="846"/>
      <c r="M322" s="843"/>
      <c r="N322" s="843"/>
      <c r="O322" s="843"/>
      <c r="P322" s="692"/>
    </row>
    <row r="323" spans="1:16" s="74" customFormat="1" ht="71.400000000000006">
      <c r="A323" s="987" t="s">
        <v>1615</v>
      </c>
      <c r="B323" s="983" t="s">
        <v>1616</v>
      </c>
      <c r="C323" s="573" t="s">
        <v>1617</v>
      </c>
      <c r="D323" s="983" t="s">
        <v>103</v>
      </c>
      <c r="E323" s="981">
        <v>1</v>
      </c>
      <c r="F323" s="904"/>
      <c r="G323" s="911"/>
      <c r="H323" s="906"/>
      <c r="I323" s="906"/>
      <c r="J323" s="906"/>
      <c r="K323" s="692"/>
      <c r="L323" s="846"/>
      <c r="M323" s="843"/>
      <c r="N323" s="843"/>
      <c r="O323" s="843"/>
      <c r="P323" s="692"/>
    </row>
    <row r="324" spans="1:16" s="74" customFormat="1" ht="71.400000000000006">
      <c r="A324" s="987" t="s">
        <v>1618</v>
      </c>
      <c r="B324" s="983" t="s">
        <v>1619</v>
      </c>
      <c r="C324" s="573" t="s">
        <v>1620</v>
      </c>
      <c r="D324" s="983" t="s">
        <v>103</v>
      </c>
      <c r="E324" s="981">
        <v>1</v>
      </c>
      <c r="F324" s="904"/>
      <c r="G324" s="911"/>
      <c r="H324" s="906"/>
      <c r="I324" s="906"/>
      <c r="J324" s="906"/>
      <c r="K324" s="692"/>
      <c r="L324" s="846"/>
      <c r="M324" s="843"/>
      <c r="N324" s="843"/>
      <c r="O324" s="843"/>
      <c r="P324" s="692"/>
    </row>
    <row r="325" spans="1:16" s="74" customFormat="1" ht="71.400000000000006">
      <c r="A325" s="987" t="s">
        <v>1621</v>
      </c>
      <c r="B325" s="983" t="s">
        <v>1622</v>
      </c>
      <c r="C325" s="573" t="s">
        <v>1623</v>
      </c>
      <c r="D325" s="983" t="s">
        <v>103</v>
      </c>
      <c r="E325" s="981">
        <v>1</v>
      </c>
      <c r="F325" s="904"/>
      <c r="G325" s="911"/>
      <c r="H325" s="906"/>
      <c r="I325" s="906"/>
      <c r="J325" s="906"/>
      <c r="K325" s="692"/>
      <c r="L325" s="846"/>
      <c r="M325" s="843"/>
      <c r="N325" s="843"/>
      <c r="O325" s="843"/>
      <c r="P325" s="692"/>
    </row>
    <row r="326" spans="1:16" s="74" customFormat="1" ht="71.400000000000006">
      <c r="A326" s="987" t="s">
        <v>1624</v>
      </c>
      <c r="B326" s="983" t="s">
        <v>1625</v>
      </c>
      <c r="C326" s="573" t="s">
        <v>1626</v>
      </c>
      <c r="D326" s="983" t="s">
        <v>103</v>
      </c>
      <c r="E326" s="981">
        <v>1</v>
      </c>
      <c r="F326" s="904"/>
      <c r="G326" s="911"/>
      <c r="H326" s="906"/>
      <c r="I326" s="906"/>
      <c r="J326" s="906"/>
      <c r="K326" s="692"/>
      <c r="L326" s="846"/>
      <c r="M326" s="843"/>
      <c r="N326" s="843"/>
      <c r="O326" s="843"/>
      <c r="P326" s="692"/>
    </row>
    <row r="327" spans="1:16" s="74" customFormat="1" ht="71.400000000000006">
      <c r="A327" s="987" t="s">
        <v>1627</v>
      </c>
      <c r="B327" s="983" t="s">
        <v>1628</v>
      </c>
      <c r="C327" s="573" t="s">
        <v>1629</v>
      </c>
      <c r="D327" s="983" t="s">
        <v>103</v>
      </c>
      <c r="E327" s="981">
        <v>1</v>
      </c>
      <c r="F327" s="904"/>
      <c r="G327" s="911"/>
      <c r="H327" s="906"/>
      <c r="I327" s="906"/>
      <c r="J327" s="906"/>
      <c r="K327" s="692"/>
      <c r="L327" s="846"/>
      <c r="M327" s="843"/>
      <c r="N327" s="843"/>
      <c r="O327" s="843"/>
      <c r="P327" s="692"/>
    </row>
    <row r="328" spans="1:16" s="74" customFormat="1" ht="71.400000000000006">
      <c r="A328" s="987" t="s">
        <v>1630</v>
      </c>
      <c r="B328" s="983" t="s">
        <v>1631</v>
      </c>
      <c r="C328" s="573" t="s">
        <v>1632</v>
      </c>
      <c r="D328" s="983" t="s">
        <v>103</v>
      </c>
      <c r="E328" s="981">
        <v>1</v>
      </c>
      <c r="F328" s="904"/>
      <c r="G328" s="911"/>
      <c r="H328" s="906"/>
      <c r="I328" s="906"/>
      <c r="J328" s="906"/>
      <c r="K328" s="692"/>
      <c r="L328" s="846"/>
      <c r="M328" s="843"/>
      <c r="N328" s="843"/>
      <c r="O328" s="843"/>
      <c r="P328" s="692"/>
    </row>
    <row r="329" spans="1:16" s="74" customFormat="1" ht="71.400000000000006">
      <c r="A329" s="987" t="s">
        <v>1633</v>
      </c>
      <c r="B329" s="983" t="s">
        <v>1634</v>
      </c>
      <c r="C329" s="573" t="s">
        <v>1635</v>
      </c>
      <c r="D329" s="983" t="s">
        <v>103</v>
      </c>
      <c r="E329" s="981">
        <v>1</v>
      </c>
      <c r="F329" s="904"/>
      <c r="G329" s="911"/>
      <c r="H329" s="906"/>
      <c r="I329" s="906"/>
      <c r="J329" s="906"/>
      <c r="K329" s="692"/>
      <c r="L329" s="846"/>
      <c r="M329" s="843"/>
      <c r="N329" s="843"/>
      <c r="O329" s="843"/>
      <c r="P329" s="692"/>
    </row>
    <row r="330" spans="1:16" s="74" customFormat="1" ht="71.400000000000006">
      <c r="A330" s="987" t="s">
        <v>1636</v>
      </c>
      <c r="B330" s="983" t="s">
        <v>1637</v>
      </c>
      <c r="C330" s="573" t="s">
        <v>1638</v>
      </c>
      <c r="D330" s="983" t="s">
        <v>103</v>
      </c>
      <c r="E330" s="981">
        <v>1</v>
      </c>
      <c r="F330" s="904"/>
      <c r="G330" s="911"/>
      <c r="H330" s="906"/>
      <c r="I330" s="906"/>
      <c r="J330" s="906"/>
      <c r="K330" s="692"/>
      <c r="L330" s="846"/>
      <c r="M330" s="843"/>
      <c r="N330" s="843"/>
      <c r="O330" s="843"/>
      <c r="P330" s="692"/>
    </row>
    <row r="331" spans="1:16" s="74" customFormat="1">
      <c r="A331" s="988"/>
      <c r="B331" s="983"/>
      <c r="C331" s="573" t="s">
        <v>1029</v>
      </c>
      <c r="D331" s="983"/>
      <c r="E331" s="981"/>
      <c r="F331" s="978"/>
      <c r="G331" s="975"/>
      <c r="H331" s="931"/>
      <c r="I331" s="931"/>
      <c r="J331" s="931"/>
      <c r="K331" s="932"/>
      <c r="L331" s="934"/>
      <c r="M331" s="931"/>
      <c r="N331" s="931"/>
      <c r="O331" s="931"/>
      <c r="P331" s="932"/>
    </row>
    <row r="332" spans="1:16" s="74" customFormat="1">
      <c r="A332" s="989" t="s">
        <v>1639</v>
      </c>
      <c r="B332" s="983"/>
      <c r="C332" s="1603" t="s">
        <v>1302</v>
      </c>
      <c r="D332" s="983"/>
      <c r="E332" s="981">
        <v>0</v>
      </c>
      <c r="F332" s="978"/>
      <c r="G332" s="975"/>
      <c r="H332" s="931"/>
      <c r="I332" s="931"/>
      <c r="J332" s="931"/>
      <c r="K332" s="932"/>
      <c r="L332" s="934"/>
      <c r="M332" s="931"/>
      <c r="N332" s="931"/>
      <c r="O332" s="931"/>
      <c r="P332" s="932"/>
    </row>
    <row r="333" spans="1:16" s="74" customFormat="1" ht="30.6">
      <c r="A333" s="987"/>
      <c r="B333" s="1001"/>
      <c r="C333" s="992" t="s">
        <v>1303</v>
      </c>
      <c r="D333" s="983"/>
      <c r="E333" s="981">
        <v>0</v>
      </c>
      <c r="F333" s="978"/>
      <c r="G333" s="975"/>
      <c r="H333" s="931"/>
      <c r="I333" s="931"/>
      <c r="J333" s="931"/>
      <c r="K333" s="932"/>
      <c r="L333" s="934"/>
      <c r="M333" s="931"/>
      <c r="N333" s="931"/>
      <c r="O333" s="931"/>
      <c r="P333" s="932"/>
    </row>
    <row r="334" spans="1:16" s="74" customFormat="1">
      <c r="A334" s="987"/>
      <c r="B334" s="1001"/>
      <c r="C334" s="949" t="s">
        <v>1029</v>
      </c>
      <c r="D334" s="983"/>
      <c r="E334" s="981"/>
      <c r="F334" s="978"/>
      <c r="G334" s="975"/>
      <c r="H334" s="931"/>
      <c r="I334" s="931"/>
      <c r="J334" s="931"/>
      <c r="K334" s="932"/>
      <c r="L334" s="934"/>
      <c r="M334" s="931"/>
      <c r="N334" s="931"/>
      <c r="O334" s="931"/>
      <c r="P334" s="932"/>
    </row>
    <row r="335" spans="1:16" s="74" customFormat="1" ht="20.399999999999999">
      <c r="A335" s="987" t="s">
        <v>1640</v>
      </c>
      <c r="B335" s="1001"/>
      <c r="C335" s="573" t="s">
        <v>1304</v>
      </c>
      <c r="D335" s="983"/>
      <c r="E335" s="981"/>
      <c r="F335" s="978"/>
      <c r="G335" s="975"/>
      <c r="H335" s="931"/>
      <c r="I335" s="931"/>
      <c r="J335" s="931"/>
      <c r="K335" s="932"/>
      <c r="L335" s="934"/>
      <c r="M335" s="931"/>
      <c r="N335" s="931"/>
      <c r="O335" s="931"/>
      <c r="P335" s="932"/>
    </row>
    <row r="336" spans="1:16" s="74" customFormat="1" ht="51">
      <c r="A336" s="987"/>
      <c r="B336" s="1001"/>
      <c r="C336" s="949" t="s">
        <v>1305</v>
      </c>
      <c r="D336" s="983" t="s">
        <v>103</v>
      </c>
      <c r="E336" s="981">
        <v>9</v>
      </c>
      <c r="F336" s="904"/>
      <c r="G336" s="911"/>
      <c r="H336" s="906"/>
      <c r="I336" s="906"/>
      <c r="J336" s="906"/>
      <c r="K336" s="692"/>
      <c r="L336" s="846"/>
      <c r="M336" s="843"/>
      <c r="N336" s="843"/>
      <c r="O336" s="843"/>
      <c r="P336" s="692"/>
    </row>
    <row r="337" spans="1:16" s="74" customFormat="1">
      <c r="A337" s="987"/>
      <c r="B337" s="983"/>
      <c r="C337" s="588" t="s">
        <v>1029</v>
      </c>
      <c r="D337" s="983"/>
      <c r="E337" s="981">
        <v>0</v>
      </c>
      <c r="F337" s="978"/>
      <c r="G337" s="975"/>
      <c r="H337" s="931"/>
      <c r="I337" s="931"/>
      <c r="J337" s="931"/>
      <c r="K337" s="932"/>
      <c r="L337" s="934"/>
      <c r="M337" s="931"/>
      <c r="N337" s="931"/>
      <c r="O337" s="931"/>
      <c r="P337" s="932"/>
    </row>
    <row r="338" spans="1:16" s="74" customFormat="1">
      <c r="A338" s="985" t="s">
        <v>1641</v>
      </c>
      <c r="B338" s="983"/>
      <c r="C338" s="1603" t="s">
        <v>1327</v>
      </c>
      <c r="D338" s="1606" t="s">
        <v>1672</v>
      </c>
      <c r="E338" s="981"/>
      <c r="F338" s="978"/>
      <c r="G338" s="975"/>
      <c r="H338" s="931"/>
      <c r="I338" s="931"/>
      <c r="J338" s="931"/>
      <c r="K338" s="932"/>
      <c r="L338" s="934"/>
      <c r="M338" s="931"/>
      <c r="N338" s="931"/>
      <c r="O338" s="931"/>
      <c r="P338" s="932"/>
    </row>
    <row r="339" spans="1:16" s="74" customFormat="1">
      <c r="A339" s="987"/>
      <c r="B339" s="983"/>
      <c r="C339" s="588" t="s">
        <v>1029</v>
      </c>
      <c r="D339" s="984"/>
      <c r="E339" s="981">
        <v>0</v>
      </c>
      <c r="F339" s="978"/>
      <c r="G339" s="975"/>
      <c r="H339" s="931"/>
      <c r="I339" s="931"/>
      <c r="J339" s="931"/>
      <c r="K339" s="932"/>
      <c r="L339" s="934"/>
      <c r="M339" s="931"/>
      <c r="N339" s="931"/>
      <c r="O339" s="931"/>
      <c r="P339" s="932"/>
    </row>
    <row r="340" spans="1:16" s="74" customFormat="1" ht="20.399999999999999">
      <c r="A340" s="988" t="s">
        <v>1644</v>
      </c>
      <c r="B340" s="983"/>
      <c r="C340" s="1603" t="s">
        <v>1375</v>
      </c>
      <c r="D340" s="983"/>
      <c r="E340" s="981">
        <v>0</v>
      </c>
      <c r="F340" s="978"/>
      <c r="G340" s="975"/>
      <c r="H340" s="931"/>
      <c r="I340" s="931"/>
      <c r="J340" s="931"/>
      <c r="K340" s="932"/>
      <c r="L340" s="934"/>
      <c r="M340" s="931"/>
      <c r="N340" s="931"/>
      <c r="O340" s="931"/>
      <c r="P340" s="932"/>
    </row>
    <row r="341" spans="1:16" s="74" customFormat="1" ht="30.6">
      <c r="A341" s="988"/>
      <c r="B341" s="983"/>
      <c r="C341" s="992" t="s">
        <v>1303</v>
      </c>
      <c r="D341" s="983"/>
      <c r="E341" s="981"/>
      <c r="F341" s="978"/>
      <c r="G341" s="975"/>
      <c r="H341" s="931"/>
      <c r="I341" s="931"/>
      <c r="J341" s="931"/>
      <c r="K341" s="932"/>
      <c r="L341" s="934"/>
      <c r="M341" s="931"/>
      <c r="N341" s="931"/>
      <c r="O341" s="931"/>
      <c r="P341" s="932"/>
    </row>
    <row r="342" spans="1:16" s="74" customFormat="1">
      <c r="A342" s="991"/>
      <c r="B342" s="983"/>
      <c r="C342" s="588" t="s">
        <v>1029</v>
      </c>
      <c r="D342" s="984"/>
      <c r="E342" s="981">
        <v>0</v>
      </c>
      <c r="F342" s="978"/>
      <c r="G342" s="975"/>
      <c r="H342" s="931"/>
      <c r="I342" s="931"/>
      <c r="J342" s="931"/>
      <c r="K342" s="932"/>
      <c r="L342" s="934"/>
      <c r="M342" s="931"/>
      <c r="N342" s="931"/>
      <c r="O342" s="931"/>
      <c r="P342" s="932"/>
    </row>
    <row r="343" spans="1:16" s="74" customFormat="1" ht="40.799999999999997">
      <c r="A343" s="991" t="s">
        <v>1645</v>
      </c>
      <c r="B343" s="983"/>
      <c r="C343" s="588" t="s">
        <v>1646</v>
      </c>
      <c r="D343" s="984"/>
      <c r="E343" s="981">
        <v>0</v>
      </c>
      <c r="F343" s="978"/>
      <c r="G343" s="975"/>
      <c r="H343" s="931"/>
      <c r="I343" s="931"/>
      <c r="J343" s="931"/>
      <c r="K343" s="932"/>
      <c r="L343" s="934"/>
      <c r="M343" s="931"/>
      <c r="N343" s="931"/>
      <c r="O343" s="931"/>
      <c r="P343" s="932"/>
    </row>
    <row r="344" spans="1:16" s="74" customFormat="1" ht="20.399999999999999">
      <c r="A344" s="991"/>
      <c r="B344" s="983"/>
      <c r="C344" s="949" t="s">
        <v>1647</v>
      </c>
      <c r="D344" s="983" t="s">
        <v>103</v>
      </c>
      <c r="E344" s="981">
        <v>34</v>
      </c>
      <c r="F344" s="904"/>
      <c r="G344" s="911"/>
      <c r="H344" s="906"/>
      <c r="I344" s="906"/>
      <c r="J344" s="906"/>
      <c r="K344" s="692"/>
      <c r="L344" s="846"/>
      <c r="M344" s="843"/>
      <c r="N344" s="843"/>
      <c r="O344" s="843"/>
      <c r="P344" s="692"/>
    </row>
    <row r="345" spans="1:16" s="74" customFormat="1">
      <c r="A345" s="987"/>
      <c r="B345" s="983"/>
      <c r="C345" s="588" t="s">
        <v>1029</v>
      </c>
      <c r="D345" s="984"/>
      <c r="E345" s="981"/>
      <c r="F345" s="978"/>
      <c r="G345" s="975"/>
      <c r="H345" s="931"/>
      <c r="I345" s="931"/>
      <c r="J345" s="931"/>
      <c r="K345" s="932"/>
      <c r="L345" s="934"/>
      <c r="M345" s="931"/>
      <c r="N345" s="931"/>
      <c r="O345" s="931"/>
      <c r="P345" s="932"/>
    </row>
    <row r="346" spans="1:16" s="74" customFormat="1" ht="20.399999999999999">
      <c r="A346" s="990" t="s">
        <v>1648</v>
      </c>
      <c r="B346" s="983"/>
      <c r="C346" s="995" t="s">
        <v>1436</v>
      </c>
      <c r="D346" s="984"/>
      <c r="E346" s="981">
        <v>0</v>
      </c>
      <c r="F346" s="978"/>
      <c r="G346" s="975"/>
      <c r="H346" s="931"/>
      <c r="I346" s="931"/>
      <c r="J346" s="931"/>
      <c r="K346" s="932"/>
      <c r="L346" s="934"/>
      <c r="M346" s="931"/>
      <c r="N346" s="931"/>
      <c r="O346" s="931"/>
      <c r="P346" s="932"/>
    </row>
    <row r="347" spans="1:16" s="74" customFormat="1">
      <c r="A347" s="991" t="s">
        <v>1649</v>
      </c>
      <c r="B347" s="983"/>
      <c r="C347" s="996" t="s">
        <v>362</v>
      </c>
      <c r="D347" s="984"/>
      <c r="E347" s="981">
        <v>0</v>
      </c>
      <c r="F347" s="978"/>
      <c r="G347" s="975"/>
      <c r="H347" s="931"/>
      <c r="I347" s="931"/>
      <c r="J347" s="931"/>
      <c r="K347" s="932"/>
      <c r="L347" s="934"/>
      <c r="M347" s="931"/>
      <c r="N347" s="931"/>
      <c r="O347" s="931"/>
      <c r="P347" s="932"/>
    </row>
    <row r="348" spans="1:16" s="74" customFormat="1" ht="30.6">
      <c r="A348" s="991"/>
      <c r="B348" s="983"/>
      <c r="C348" s="992" t="s">
        <v>1076</v>
      </c>
      <c r="D348" s="984"/>
      <c r="E348" s="981"/>
      <c r="F348" s="978"/>
      <c r="G348" s="975"/>
      <c r="H348" s="931"/>
      <c r="I348" s="931"/>
      <c r="J348" s="931"/>
      <c r="K348" s="932"/>
      <c r="L348" s="934"/>
      <c r="M348" s="931"/>
      <c r="N348" s="931"/>
      <c r="O348" s="931"/>
      <c r="P348" s="932"/>
    </row>
    <row r="349" spans="1:16" s="74" customFormat="1">
      <c r="A349" s="991"/>
      <c r="B349" s="983"/>
      <c r="C349" s="997" t="s">
        <v>1029</v>
      </c>
      <c r="D349" s="984"/>
      <c r="E349" s="981"/>
      <c r="F349" s="978"/>
      <c r="G349" s="975"/>
      <c r="H349" s="931"/>
      <c r="I349" s="931"/>
      <c r="J349" s="931"/>
      <c r="K349" s="932"/>
      <c r="L349" s="934"/>
      <c r="M349" s="931"/>
      <c r="N349" s="931"/>
      <c r="O349" s="931"/>
      <c r="P349" s="932"/>
    </row>
    <row r="350" spans="1:16" s="74" customFormat="1">
      <c r="A350" s="991"/>
      <c r="B350" s="983"/>
      <c r="C350" s="993" t="s">
        <v>1445</v>
      </c>
      <c r="D350" s="984" t="s">
        <v>2</v>
      </c>
      <c r="E350" s="981">
        <v>70</v>
      </c>
      <c r="F350" s="904"/>
      <c r="G350" s="911"/>
      <c r="H350" s="906"/>
      <c r="I350" s="906"/>
      <c r="J350" s="906"/>
      <c r="K350" s="692"/>
      <c r="L350" s="846"/>
      <c r="M350" s="843"/>
      <c r="N350" s="843"/>
      <c r="O350" s="843"/>
      <c r="P350" s="692"/>
    </row>
    <row r="351" spans="1:16" s="74" customFormat="1">
      <c r="A351" s="991"/>
      <c r="B351" s="983"/>
      <c r="C351" s="993" t="s">
        <v>1448</v>
      </c>
      <c r="D351" s="984" t="s">
        <v>2</v>
      </c>
      <c r="E351" s="981">
        <v>80</v>
      </c>
      <c r="F351" s="904"/>
      <c r="G351" s="911"/>
      <c r="H351" s="906"/>
      <c r="I351" s="906"/>
      <c r="J351" s="906"/>
      <c r="K351" s="692"/>
      <c r="L351" s="846"/>
      <c r="M351" s="843"/>
      <c r="N351" s="843"/>
      <c r="O351" s="843"/>
      <c r="P351" s="692"/>
    </row>
    <row r="352" spans="1:16" s="74" customFormat="1">
      <c r="A352" s="991"/>
      <c r="B352" s="983"/>
      <c r="C352" s="993" t="s">
        <v>1450</v>
      </c>
      <c r="D352" s="984" t="s">
        <v>2</v>
      </c>
      <c r="E352" s="981">
        <v>1020</v>
      </c>
      <c r="F352" s="904"/>
      <c r="G352" s="911"/>
      <c r="H352" s="906"/>
      <c r="I352" s="906"/>
      <c r="J352" s="906"/>
      <c r="K352" s="692"/>
      <c r="L352" s="846"/>
      <c r="M352" s="843"/>
      <c r="N352" s="843"/>
      <c r="O352" s="843"/>
      <c r="P352" s="692"/>
    </row>
    <row r="353" spans="1:16" s="74" customFormat="1">
      <c r="A353" s="991"/>
      <c r="B353" s="983"/>
      <c r="C353" s="993" t="s">
        <v>1029</v>
      </c>
      <c r="D353" s="984"/>
      <c r="E353" s="981">
        <v>0</v>
      </c>
      <c r="F353" s="978"/>
      <c r="G353" s="975"/>
      <c r="H353" s="931"/>
      <c r="I353" s="931"/>
      <c r="J353" s="931"/>
      <c r="K353" s="932"/>
      <c r="L353" s="934"/>
      <c r="M353" s="931"/>
      <c r="N353" s="931"/>
      <c r="O353" s="931"/>
      <c r="P353" s="932"/>
    </row>
    <row r="354" spans="1:16" s="74" customFormat="1">
      <c r="A354" s="991"/>
      <c r="B354" s="983"/>
      <c r="C354" s="993" t="s">
        <v>1031</v>
      </c>
      <c r="D354" s="984" t="s">
        <v>2</v>
      </c>
      <c r="E354" s="981">
        <v>50</v>
      </c>
      <c r="F354" s="904"/>
      <c r="G354" s="911"/>
      <c r="H354" s="906"/>
      <c r="I354" s="906"/>
      <c r="J354" s="906"/>
      <c r="K354" s="692"/>
      <c r="L354" s="846"/>
      <c r="M354" s="843"/>
      <c r="N354" s="843"/>
      <c r="O354" s="843"/>
      <c r="P354" s="692"/>
    </row>
    <row r="355" spans="1:16" s="74" customFormat="1">
      <c r="A355" s="991"/>
      <c r="B355" s="983"/>
      <c r="C355" s="949" t="s">
        <v>1029</v>
      </c>
      <c r="D355" s="984"/>
      <c r="E355" s="981">
        <v>0</v>
      </c>
      <c r="F355" s="978"/>
      <c r="G355" s="975"/>
      <c r="H355" s="931"/>
      <c r="I355" s="931"/>
      <c r="J355" s="931"/>
      <c r="K355" s="932"/>
      <c r="L355" s="934"/>
      <c r="M355" s="931"/>
      <c r="N355" s="931"/>
      <c r="O355" s="931"/>
      <c r="P355" s="932"/>
    </row>
    <row r="356" spans="1:16" s="74" customFormat="1" ht="20.399999999999999">
      <c r="A356" s="991"/>
      <c r="B356" s="983"/>
      <c r="C356" s="993" t="s">
        <v>1463</v>
      </c>
      <c r="D356" s="983" t="s">
        <v>2</v>
      </c>
      <c r="E356" s="981">
        <v>80</v>
      </c>
      <c r="F356" s="904"/>
      <c r="G356" s="911"/>
      <c r="H356" s="906"/>
      <c r="I356" s="906"/>
      <c r="J356" s="906"/>
      <c r="K356" s="692"/>
      <c r="L356" s="846"/>
      <c r="M356" s="843"/>
      <c r="N356" s="843"/>
      <c r="O356" s="843"/>
      <c r="P356" s="692"/>
    </row>
    <row r="357" spans="1:16" s="74" customFormat="1" ht="20.399999999999999">
      <c r="A357" s="991"/>
      <c r="B357" s="983"/>
      <c r="C357" s="993" t="s">
        <v>1465</v>
      </c>
      <c r="D357" s="983" t="s">
        <v>2</v>
      </c>
      <c r="E357" s="981">
        <v>1000</v>
      </c>
      <c r="F357" s="904"/>
      <c r="G357" s="911"/>
      <c r="H357" s="906"/>
      <c r="I357" s="906"/>
      <c r="J357" s="906"/>
      <c r="K357" s="692"/>
      <c r="L357" s="846"/>
      <c r="M357" s="843"/>
      <c r="N357" s="843"/>
      <c r="O357" s="843"/>
      <c r="P357" s="692"/>
    </row>
    <row r="358" spans="1:16" s="74" customFormat="1">
      <c r="A358" s="987"/>
      <c r="B358" s="983"/>
      <c r="C358" s="949" t="s">
        <v>1029</v>
      </c>
      <c r="D358" s="983"/>
      <c r="E358" s="981">
        <v>0</v>
      </c>
      <c r="F358" s="978"/>
      <c r="G358" s="975"/>
      <c r="H358" s="931"/>
      <c r="I358" s="931"/>
      <c r="J358" s="931"/>
      <c r="K358" s="932"/>
      <c r="L358" s="934"/>
      <c r="M358" s="931"/>
      <c r="N358" s="931"/>
      <c r="O358" s="931"/>
      <c r="P358" s="932"/>
    </row>
    <row r="359" spans="1:16" s="74" customFormat="1" ht="20.399999999999999">
      <c r="A359" s="987" t="s">
        <v>1650</v>
      </c>
      <c r="B359" s="983"/>
      <c r="C359" s="997" t="s">
        <v>1467</v>
      </c>
      <c r="D359" s="983"/>
      <c r="E359" s="981">
        <v>0</v>
      </c>
      <c r="F359" s="978"/>
      <c r="G359" s="975"/>
      <c r="H359" s="931"/>
      <c r="I359" s="931"/>
      <c r="J359" s="931"/>
      <c r="K359" s="932"/>
      <c r="L359" s="934"/>
      <c r="M359" s="931"/>
      <c r="N359" s="931"/>
      <c r="O359" s="931"/>
      <c r="P359" s="932"/>
    </row>
    <row r="360" spans="1:16" s="74" customFormat="1" ht="30.6">
      <c r="A360" s="987"/>
      <c r="B360" s="983"/>
      <c r="C360" s="992" t="s">
        <v>1468</v>
      </c>
      <c r="D360" s="983"/>
      <c r="E360" s="981"/>
      <c r="F360" s="978"/>
      <c r="G360" s="975"/>
      <c r="H360" s="931"/>
      <c r="I360" s="931"/>
      <c r="J360" s="931"/>
      <c r="K360" s="932"/>
      <c r="L360" s="934"/>
      <c r="M360" s="931"/>
      <c r="N360" s="931"/>
      <c r="O360" s="931"/>
      <c r="P360" s="932"/>
    </row>
    <row r="361" spans="1:16" s="74" customFormat="1">
      <c r="A361" s="987"/>
      <c r="B361" s="983"/>
      <c r="C361" s="997" t="s">
        <v>1029</v>
      </c>
      <c r="D361" s="983"/>
      <c r="E361" s="981"/>
      <c r="F361" s="978"/>
      <c r="G361" s="975"/>
      <c r="H361" s="931"/>
      <c r="I361" s="931"/>
      <c r="J361" s="931"/>
      <c r="K361" s="932"/>
      <c r="L361" s="934"/>
      <c r="M361" s="931"/>
      <c r="N361" s="931"/>
      <c r="O361" s="931"/>
      <c r="P361" s="932"/>
    </row>
    <row r="362" spans="1:16" s="74" customFormat="1" ht="20.399999999999999">
      <c r="A362" s="987"/>
      <c r="B362" s="983"/>
      <c r="C362" s="993" t="s">
        <v>1477</v>
      </c>
      <c r="D362" s="983" t="s">
        <v>103</v>
      </c>
      <c r="E362" s="981">
        <v>36</v>
      </c>
      <c r="F362" s="904"/>
      <c r="G362" s="911"/>
      <c r="H362" s="906"/>
      <c r="I362" s="906"/>
      <c r="J362" s="906"/>
      <c r="K362" s="692"/>
      <c r="L362" s="846"/>
      <c r="M362" s="843"/>
      <c r="N362" s="843"/>
      <c r="O362" s="843"/>
      <c r="P362" s="692"/>
    </row>
    <row r="363" spans="1:16" s="74" customFormat="1" ht="20.399999999999999">
      <c r="A363" s="987"/>
      <c r="B363" s="983"/>
      <c r="C363" s="993" t="s">
        <v>1478</v>
      </c>
      <c r="D363" s="983" t="s">
        <v>103</v>
      </c>
      <c r="E363" s="981">
        <v>360</v>
      </c>
      <c r="F363" s="904"/>
      <c r="G363" s="911"/>
      <c r="H363" s="906"/>
      <c r="I363" s="906"/>
      <c r="J363" s="906"/>
      <c r="K363" s="692"/>
      <c r="L363" s="846"/>
      <c r="M363" s="843"/>
      <c r="N363" s="843"/>
      <c r="O363" s="843"/>
      <c r="P363" s="692"/>
    </row>
    <row r="364" spans="1:16" s="74" customFormat="1">
      <c r="A364" s="987"/>
      <c r="B364" s="983"/>
      <c r="C364" s="949" t="s">
        <v>1029</v>
      </c>
      <c r="D364" s="983"/>
      <c r="E364" s="981">
        <v>0</v>
      </c>
      <c r="F364" s="978"/>
      <c r="G364" s="975"/>
      <c r="H364" s="931"/>
      <c r="I364" s="931"/>
      <c r="J364" s="931"/>
      <c r="K364" s="932"/>
      <c r="L364" s="934"/>
      <c r="M364" s="931"/>
      <c r="N364" s="931"/>
      <c r="O364" s="931"/>
      <c r="P364" s="932"/>
    </row>
    <row r="365" spans="1:16" s="74" customFormat="1" ht="30.6">
      <c r="A365" s="987" t="s">
        <v>1651</v>
      </c>
      <c r="B365" s="983"/>
      <c r="C365" s="588" t="s">
        <v>1479</v>
      </c>
      <c r="D365" s="983"/>
      <c r="E365" s="981">
        <v>0</v>
      </c>
      <c r="F365" s="978"/>
      <c r="G365" s="975"/>
      <c r="H365" s="975"/>
      <c r="I365" s="975"/>
      <c r="J365" s="975"/>
      <c r="K365" s="977"/>
      <c r="L365" s="976"/>
      <c r="M365" s="975"/>
      <c r="N365" s="931"/>
      <c r="O365" s="931"/>
      <c r="P365" s="932"/>
    </row>
    <row r="366" spans="1:16" s="74" customFormat="1" ht="30.6">
      <c r="A366" s="987"/>
      <c r="B366" s="983"/>
      <c r="C366" s="992" t="s">
        <v>1480</v>
      </c>
      <c r="D366" s="983"/>
      <c r="E366" s="981"/>
      <c r="F366" s="978"/>
      <c r="G366" s="975"/>
      <c r="H366" s="975"/>
      <c r="I366" s="975"/>
      <c r="J366" s="975"/>
      <c r="K366" s="977"/>
      <c r="L366" s="976"/>
      <c r="M366" s="975"/>
      <c r="N366" s="931"/>
      <c r="O366" s="931"/>
      <c r="P366" s="932"/>
    </row>
    <row r="367" spans="1:16" s="74" customFormat="1">
      <c r="A367" s="987"/>
      <c r="B367" s="983"/>
      <c r="C367" s="949" t="s">
        <v>1481</v>
      </c>
      <c r="D367" s="983" t="s">
        <v>2</v>
      </c>
      <c r="E367" s="981">
        <v>1100</v>
      </c>
      <c r="F367" s="904"/>
      <c r="G367" s="911"/>
      <c r="H367" s="906"/>
      <c r="I367" s="906"/>
      <c r="J367" s="906"/>
      <c r="K367" s="692"/>
      <c r="L367" s="846"/>
      <c r="M367" s="843"/>
      <c r="N367" s="843"/>
      <c r="O367" s="843"/>
      <c r="P367" s="692"/>
    </row>
    <row r="368" spans="1:16" s="74" customFormat="1">
      <c r="A368" s="987"/>
      <c r="B368" s="983"/>
      <c r="C368" s="588" t="s">
        <v>1029</v>
      </c>
      <c r="D368" s="983"/>
      <c r="E368" s="981">
        <v>0</v>
      </c>
      <c r="F368" s="978"/>
      <c r="G368" s="975"/>
      <c r="H368" s="931"/>
      <c r="I368" s="931"/>
      <c r="J368" s="931"/>
      <c r="K368" s="932"/>
      <c r="L368" s="934"/>
      <c r="M368" s="931"/>
      <c r="N368" s="931"/>
      <c r="O368" s="931"/>
      <c r="P368" s="932"/>
    </row>
    <row r="369" spans="1:16" s="74" customFormat="1" ht="20.399999999999999">
      <c r="A369" s="989" t="s">
        <v>1652</v>
      </c>
      <c r="B369" s="983"/>
      <c r="C369" s="873" t="s">
        <v>1497</v>
      </c>
      <c r="D369" s="983"/>
      <c r="E369" s="981">
        <v>0</v>
      </c>
      <c r="F369" s="978"/>
      <c r="G369" s="975"/>
      <c r="H369" s="931"/>
      <c r="I369" s="931"/>
      <c r="J369" s="931"/>
      <c r="K369" s="932"/>
      <c r="L369" s="934"/>
      <c r="M369" s="931"/>
      <c r="N369" s="931"/>
      <c r="O369" s="931"/>
      <c r="P369" s="932"/>
    </row>
    <row r="370" spans="1:16" s="74" customFormat="1" ht="30.6">
      <c r="A370" s="989"/>
      <c r="B370" s="983"/>
      <c r="C370" s="992" t="s">
        <v>1653</v>
      </c>
      <c r="D370" s="983"/>
      <c r="E370" s="981">
        <v>0</v>
      </c>
      <c r="F370" s="978"/>
      <c r="G370" s="975"/>
      <c r="H370" s="931"/>
      <c r="I370" s="931"/>
      <c r="J370" s="931"/>
      <c r="K370" s="932"/>
      <c r="L370" s="934"/>
      <c r="M370" s="931"/>
      <c r="N370" s="931"/>
      <c r="O370" s="931"/>
      <c r="P370" s="932"/>
    </row>
    <row r="371" spans="1:16" s="74" customFormat="1">
      <c r="A371" s="987"/>
      <c r="B371" s="983"/>
      <c r="C371" s="949" t="s">
        <v>1029</v>
      </c>
      <c r="D371" s="983"/>
      <c r="E371" s="981">
        <v>0</v>
      </c>
      <c r="F371" s="978"/>
      <c r="G371" s="975"/>
      <c r="H371" s="931"/>
      <c r="I371" s="931"/>
      <c r="J371" s="931"/>
      <c r="K371" s="932"/>
      <c r="L371" s="934"/>
      <c r="M371" s="931"/>
      <c r="N371" s="931"/>
      <c r="O371" s="931"/>
      <c r="P371" s="932"/>
    </row>
    <row r="372" spans="1:16" s="74" customFormat="1" ht="20.399999999999999">
      <c r="A372" s="991" t="s">
        <v>1654</v>
      </c>
      <c r="B372" s="683"/>
      <c r="C372" s="998" t="s">
        <v>1500</v>
      </c>
      <c r="D372" s="983" t="s">
        <v>103</v>
      </c>
      <c r="E372" s="981">
        <v>120</v>
      </c>
      <c r="F372" s="904"/>
      <c r="G372" s="911"/>
      <c r="H372" s="906"/>
      <c r="I372" s="906"/>
      <c r="J372" s="906"/>
      <c r="K372" s="692"/>
      <c r="L372" s="846"/>
      <c r="M372" s="843"/>
      <c r="N372" s="843"/>
      <c r="O372" s="843"/>
      <c r="P372" s="692"/>
    </row>
    <row r="373" spans="1:16" s="82" customFormat="1">
      <c r="A373" s="900" t="str">
        <f>IF(COUNTBLANK(D373)=1,"",COUNTA(D$13:$D373))</f>
        <v/>
      </c>
      <c r="B373" s="1618"/>
      <c r="C373" s="873"/>
      <c r="D373" s="1618"/>
      <c r="E373" s="866"/>
      <c r="F373" s="979"/>
      <c r="G373" s="842"/>
      <c r="H373" s="1619"/>
      <c r="I373" s="1619"/>
      <c r="J373" s="1619"/>
      <c r="K373" s="1620"/>
      <c r="L373" s="1621"/>
      <c r="M373" s="1619"/>
      <c r="N373" s="1619"/>
      <c r="O373" s="1619"/>
      <c r="P373" s="1620"/>
    </row>
    <row r="374" spans="1:16" ht="20.399999999999999">
      <c r="A374" s="900">
        <v>23</v>
      </c>
      <c r="B374" s="683"/>
      <c r="C374" s="587" t="s">
        <v>218</v>
      </c>
      <c r="D374" s="539" t="s">
        <v>1</v>
      </c>
      <c r="E374" s="583">
        <v>1</v>
      </c>
      <c r="F374" s="556"/>
      <c r="G374" s="336"/>
      <c r="H374" s="336"/>
      <c r="I374" s="336"/>
      <c r="J374" s="336"/>
      <c r="K374" s="337"/>
      <c r="L374" s="338"/>
      <c r="M374" s="339"/>
      <c r="N374" s="339"/>
      <c r="O374" s="339"/>
      <c r="P374" s="340"/>
    </row>
    <row r="375" spans="1:16" ht="20.399999999999999">
      <c r="A375" s="900">
        <f>A374+1</f>
        <v>24</v>
      </c>
      <c r="B375" s="683"/>
      <c r="C375" s="944" t="s">
        <v>219</v>
      </c>
      <c r="D375" s="539" t="s">
        <v>1</v>
      </c>
      <c r="E375" s="583">
        <v>1</v>
      </c>
      <c r="F375" s="556"/>
      <c r="G375" s="336"/>
      <c r="H375" s="336"/>
      <c r="I375" s="336"/>
      <c r="J375" s="336"/>
      <c r="K375" s="337"/>
      <c r="L375" s="338"/>
      <c r="M375" s="339"/>
      <c r="N375" s="339"/>
      <c r="O375" s="339"/>
      <c r="P375" s="340"/>
    </row>
    <row r="376" spans="1:16" s="79" customFormat="1" ht="20.399999999999999">
      <c r="A376" s="900">
        <f t="shared" ref="A376:A377" si="2">A375+1</f>
        <v>25</v>
      </c>
      <c r="B376" s="683"/>
      <c r="C376" s="573" t="s">
        <v>220</v>
      </c>
      <c r="D376" s="539" t="s">
        <v>1</v>
      </c>
      <c r="E376" s="583">
        <v>1</v>
      </c>
      <c r="F376" s="556"/>
      <c r="G376" s="336"/>
      <c r="H376" s="336"/>
      <c r="I376" s="336"/>
      <c r="J376" s="336"/>
      <c r="K376" s="337"/>
      <c r="L376" s="338"/>
      <c r="M376" s="339"/>
      <c r="N376" s="339"/>
      <c r="O376" s="339"/>
      <c r="P376" s="340"/>
    </row>
    <row r="377" spans="1:16" s="79" customFormat="1">
      <c r="A377" s="900">
        <f t="shared" si="2"/>
        <v>26</v>
      </c>
      <c r="B377" s="683"/>
      <c r="C377" s="573" t="s">
        <v>221</v>
      </c>
      <c r="D377" s="539" t="s">
        <v>1</v>
      </c>
      <c r="E377" s="583">
        <v>1</v>
      </c>
      <c r="F377" s="556"/>
      <c r="G377" s="336"/>
      <c r="H377" s="336"/>
      <c r="I377" s="336"/>
      <c r="J377" s="336"/>
      <c r="K377" s="337"/>
      <c r="L377" s="338"/>
      <c r="M377" s="339"/>
      <c r="N377" s="339"/>
      <c r="O377" s="339"/>
      <c r="P377" s="340"/>
    </row>
    <row r="378" spans="1:16" s="79" customFormat="1">
      <c r="A378" s="929"/>
      <c r="B378" s="684"/>
      <c r="C378" s="923"/>
      <c r="D378" s="585"/>
      <c r="E378" s="867"/>
      <c r="F378" s="857"/>
      <c r="G378" s="858"/>
      <c r="H378" s="913"/>
      <c r="I378" s="914"/>
      <c r="J378" s="913"/>
      <c r="K378" s="926"/>
      <c r="L378" s="915"/>
      <c r="M378" s="860"/>
      <c r="N378" s="860"/>
      <c r="O378" s="860"/>
      <c r="P378" s="861"/>
    </row>
    <row r="379" spans="1:16" s="274" customFormat="1">
      <c r="A379" s="503"/>
      <c r="B379" s="504"/>
      <c r="C379" s="505" t="s">
        <v>29</v>
      </c>
      <c r="D379" s="506"/>
      <c r="E379" s="541"/>
      <c r="F379" s="507"/>
      <c r="G379" s="507"/>
      <c r="H379" s="507"/>
      <c r="I379" s="507"/>
      <c r="J379" s="507"/>
      <c r="K379" s="507"/>
      <c r="L379" s="508">
        <f>SUM($L$13:L378)</f>
        <v>0</v>
      </c>
      <c r="M379" s="508">
        <f>SUM($M$13:M378)</f>
        <v>0</v>
      </c>
      <c r="N379" s="508">
        <f>SUM($N$13:N378)</f>
        <v>0</v>
      </c>
      <c r="O379" s="508">
        <f>SUM($O$13:O378)</f>
        <v>0</v>
      </c>
      <c r="P379" s="509">
        <f>SUM($P$13:P378)</f>
        <v>0</v>
      </c>
    </row>
    <row r="380" spans="1:16">
      <c r="D380" s="291"/>
      <c r="E380" s="291"/>
      <c r="F380" s="291"/>
      <c r="G380" s="291"/>
      <c r="H380" s="291"/>
      <c r="I380" s="291"/>
      <c r="J380" s="291"/>
      <c r="K380" s="36"/>
      <c r="L380" s="36"/>
      <c r="M380" s="37"/>
      <c r="N380" s="37"/>
      <c r="O380" s="37"/>
      <c r="P380" s="37"/>
    </row>
    <row r="381" spans="1:16">
      <c r="B381" s="11"/>
      <c r="C381" s="330"/>
    </row>
    <row r="382" spans="1:16">
      <c r="B382" s="11"/>
      <c r="C382" s="330"/>
      <c r="H382" s="14"/>
    </row>
    <row r="383" spans="1:16">
      <c r="B383" s="11"/>
      <c r="C383" s="330"/>
      <c r="H383" s="14"/>
    </row>
    <row r="384" spans="1:16">
      <c r="C384" s="13"/>
    </row>
  </sheetData>
  <autoFilter ref="A12:P379" xr:uid="{00000000-0009-0000-0000-000025000000}"/>
  <mergeCells count="1">
    <mergeCell ref="F10:K10"/>
  </mergeCells>
  <conditionalFormatting sqref="A373:A377">
    <cfRule type="expression" dxfId="52" priority="29">
      <formula>TRIM(#REF!)&lt;&gt;""</formula>
    </cfRule>
  </conditionalFormatting>
  <conditionalFormatting sqref="H44 J44">
    <cfRule type="cellIs" dxfId="51" priority="26" operator="equal">
      <formula>0</formula>
    </cfRule>
  </conditionalFormatting>
  <conditionalFormatting sqref="H46:J46">
    <cfRule type="cellIs" dxfId="50" priority="24" operator="equal">
      <formula>0</formula>
    </cfRule>
  </conditionalFormatting>
  <conditionalFormatting sqref="H48:J48">
    <cfRule type="cellIs" dxfId="49" priority="23" operator="equal">
      <formula>0</formula>
    </cfRule>
  </conditionalFormatting>
  <conditionalFormatting sqref="H53:J54">
    <cfRule type="cellIs" dxfId="48" priority="22" operator="equal">
      <formula>0</formula>
    </cfRule>
  </conditionalFormatting>
  <conditionalFormatting sqref="H56:J56">
    <cfRule type="cellIs" dxfId="47" priority="21" operator="equal">
      <formula>0</formula>
    </cfRule>
  </conditionalFormatting>
  <conditionalFormatting sqref="H58:J58">
    <cfRule type="cellIs" dxfId="46" priority="20" operator="equal">
      <formula>0</formula>
    </cfRule>
  </conditionalFormatting>
  <conditionalFormatting sqref="H60:J60">
    <cfRule type="cellIs" dxfId="45" priority="19" operator="equal">
      <formula>0</formula>
    </cfRule>
  </conditionalFormatting>
  <conditionalFormatting sqref="H70:J70">
    <cfRule type="cellIs" dxfId="44" priority="18" operator="equal">
      <formula>0</formula>
    </cfRule>
  </conditionalFormatting>
  <conditionalFormatting sqref="H73:J73">
    <cfRule type="cellIs" dxfId="43" priority="17" operator="equal">
      <formula>0</formula>
    </cfRule>
  </conditionalFormatting>
  <conditionalFormatting sqref="H116:J130">
    <cfRule type="cellIs" dxfId="42" priority="16" operator="equal">
      <formula>0</formula>
    </cfRule>
  </conditionalFormatting>
  <conditionalFormatting sqref="H132:J136">
    <cfRule type="cellIs" dxfId="41" priority="15" operator="equal">
      <formula>0</formula>
    </cfRule>
  </conditionalFormatting>
  <conditionalFormatting sqref="H145:J149">
    <cfRule type="cellIs" dxfId="40" priority="14" operator="equal">
      <formula>0</formula>
    </cfRule>
  </conditionalFormatting>
  <conditionalFormatting sqref="H154:J163">
    <cfRule type="cellIs" dxfId="39" priority="13" operator="equal">
      <formula>0</formula>
    </cfRule>
  </conditionalFormatting>
  <conditionalFormatting sqref="H168:J170">
    <cfRule type="cellIs" dxfId="38" priority="12" operator="equal">
      <formula>0</formula>
    </cfRule>
  </conditionalFormatting>
  <conditionalFormatting sqref="H174:J175">
    <cfRule type="cellIs" dxfId="37" priority="11" operator="equal">
      <formula>0</formula>
    </cfRule>
  </conditionalFormatting>
  <conditionalFormatting sqref="H181:J183">
    <cfRule type="cellIs" dxfId="36" priority="10" operator="equal">
      <formula>0</formula>
    </cfRule>
  </conditionalFormatting>
  <conditionalFormatting sqref="H186:J186">
    <cfRule type="cellIs" dxfId="35" priority="9" operator="equal">
      <formula>0</formula>
    </cfRule>
  </conditionalFormatting>
  <conditionalFormatting sqref="H189:J189">
    <cfRule type="cellIs" dxfId="34" priority="8" operator="equal">
      <formula>0</formula>
    </cfRule>
  </conditionalFormatting>
  <conditionalFormatting sqref="H192:J193">
    <cfRule type="cellIs" dxfId="33" priority="7" operator="equal">
      <formula>0</formula>
    </cfRule>
  </conditionalFormatting>
  <conditionalFormatting sqref="H196:J196">
    <cfRule type="cellIs" dxfId="32" priority="6" operator="equal">
      <formula>0</formula>
    </cfRule>
  </conditionalFormatting>
  <conditionalFormatting sqref="H202:J207">
    <cfRule type="cellIs" dxfId="31" priority="5" operator="equal">
      <formula>0</formula>
    </cfRule>
  </conditionalFormatting>
  <conditionalFormatting sqref="H210:J210">
    <cfRule type="cellIs" dxfId="30" priority="4" operator="equal">
      <formula>0</formula>
    </cfRule>
  </conditionalFormatting>
  <conditionalFormatting sqref="H212:J212">
    <cfRule type="cellIs" dxfId="29" priority="3" operator="equal">
      <formula>0</formula>
    </cfRule>
  </conditionalFormatting>
  <conditionalFormatting sqref="H215:J219">
    <cfRule type="cellIs" dxfId="28" priority="2" operator="equal">
      <formula>0</formula>
    </cfRule>
  </conditionalFormatting>
  <conditionalFormatting sqref="H221:J222">
    <cfRule type="cellIs" dxfId="27" priority="1" operator="equal">
      <formula>0</formula>
    </cfRule>
  </conditionalFormatting>
  <conditionalFormatting sqref="I30:J30">
    <cfRule type="cellIs" dxfId="26" priority="28" operator="equal">
      <formula>0</formula>
    </cfRule>
  </conditionalFormatting>
  <conditionalFormatting sqref="I34:J36">
    <cfRule type="cellIs" dxfId="25" priority="27" operator="equal">
      <formula>0</formula>
    </cfRule>
  </conditionalFormatting>
  <dataValidations count="1">
    <dataValidation type="custom" allowBlank="1" showInputMessage="1" showErrorMessage="1" errorTitle="Nemainīt!" error="Visus datus rakstīt blakus tabulā" promptTitle="Nerakstam" prompt="Ja nav formulas, iekopējam no rūtiņas augstāk." sqref="HK38:HL62 WKA38:WKB62 WAE38:WAF62 VQI38:VQJ62 VGM38:VGN62 UWQ38:UWR62 UMU38:UMV62 UCY38:UCZ62 TTC38:TTD62 TJG38:TJH62 SZK38:SZL62 SPO38:SPP62 SFS38:SFT62 RVW38:RVX62 RMA38:RMB62 RCE38:RCF62 QSI38:QSJ62 QIM38:QIN62 PYQ38:PYR62 POU38:POV62 PEY38:PEZ62 OVC38:OVD62 OLG38:OLH62 OBK38:OBL62 NRO38:NRP62 NHS38:NHT62 MXW38:MXX62 MOA38:MOB62 MEE38:MEF62 LUI38:LUJ62 LKM38:LKN62 LAQ38:LAR62 KQU38:KQV62 KGY38:KGZ62 JXC38:JXD62 JNG38:JNH62 JDK38:JDL62 ITO38:ITP62 IJS38:IJT62 HZW38:HZX62 HQA38:HQB62 HGE38:HGF62 GWI38:GWJ62 GMM38:GMN62 GCQ38:GCR62 FSU38:FSV62 FIY38:FIZ62 EZC38:EZD62 EPG38:EPH62 EFK38:EFL62 DVO38:DVP62 DLS38:DLT62 DBW38:DBX62 CSA38:CSB62 CIE38:CIF62 BYI38:BYJ62 BOM38:BON62 BEQ38:BER62 AUU38:AUV62 AKY38:AKZ62 ABC38:ABD62 RG38:RH62 WTW38:WTX62 BYH211:BYI212 BOL211:BOM212 BEP211:BEQ212 AUT211:AUU212 AKX211:AKY212 ABB211:ABC212 RF211:RG212 HJ211:HK212 WTV211:WTW212 WJZ211:WKA212 WAD211:WAE212 VQH211:VQI212 VGL211:VGM212 UWP211:UWQ212 UMT211:UMU212 UCX211:UCY212 TTB211:TTC212 TJF211:TJG212 SZJ211:SZK212 SPN211:SPO212 SFR211:SFS212 RVV211:RVW212 RLZ211:RMA212 RCD211:RCE212 QSH211:QSI212 QIL211:QIM212 PYP211:PYQ212 POT211:POU212 PEX211:PEY212 OVB211:OVC212 OLF211:OLG212 OBJ211:OBK212 NRN211:NRO212 NHR211:NHS212 MXV211:MXW212 MNZ211:MOA212 MED211:MEE212 LUH211:LUI212 LKL211:LKM212 LAP211:LAQ212 KQT211:KQU212 KGX211:KGY212 JXB211:JXC212 JNF211:JNG212 JDJ211:JDK212 ITN211:ITO212 IJR211:IJS212 HZV211:HZW212 HPZ211:HQA212 HGD211:HGE212 GWH211:GWI212 GML211:GMM212 GCP211:GCQ212 FST211:FSU212 FIX211:FIY212 EZB211:EZC212 EPF211:EPG212 EFJ211:EFK212 DVN211:DVO212 DLR211:DLS212 DBV211:DBW212 CRZ211:CSA212 CID211:CIE212 WTW255:WTX269 RG255:RH269 ABC255:ABD269 AKY255:AKZ269 AUU255:AUV269 BEQ255:BER269 BOM255:BON269 BYI255:BYJ269 CIE255:CIF269 CSA255:CSB269 DBW255:DBX269 DLS255:DLT269 DVO255:DVP269 EFK255:EFL269 EPG255:EPH269 EZC255:EZD269 FIY255:FIZ269 FSU255:FSV269 GCQ255:GCR269 GMM255:GMN269 GWI255:GWJ269 HGE255:HGF269 HQA255:HQB269 HZW255:HZX269 IJS255:IJT269 ITO255:ITP269 JDK255:JDL269 JNG255:JNH269 JXC255:JXD269 KGY255:KGZ269 KQU255:KQV269 LAQ255:LAR269 LKM255:LKN269 LUI255:LUJ269 MEE255:MEF269 MOA255:MOB269 MXW255:MXX269 NHS255:NHT269 NRO255:NRP269 OBK255:OBL269 OLG255:OLH269 OVC255:OVD269 PEY255:PEZ269 POU255:POV269 PYQ255:PYR269 QIM255:QIN269 QSI255:QSJ269 RCE255:RCF269 RMA255:RMB269 RVW255:RVX269 SFS255:SFT269 SPO255:SPP269 SZK255:SZL269 TJG255:TJH269 TTC255:TTD269 UCY255:UCZ269 UMU255:UMV269 UWQ255:UWR269 VGM255:VGN269 VQI255:VQJ269 WAE255:WAF269 WKA255:WKB269 HK255:HL269 WTW337:WTX337 HK337:HL337 WKA337:WKB337 WAE337:WAF337 VQI337:VQJ337 VGM337:VGN337 UWQ337:UWR337 UMU337:UMV337 UCY337:UCZ337 TTC337:TTD337 TJG337:TJH337 SZK337:SZL337 SPO337:SPP337 SFS337:SFT337 RVW337:RVX337 RMA337:RMB337 RCE337:RCF337 QSI337:QSJ337 QIM337:QIN337 PYQ337:PYR337 POU337:POV337 PEY337:PEZ337 OVC337:OVD337 OLG337:OLH337 OBK337:OBL337 NRO337:NRP337 NHS337:NHT337 MXW337:MXX337 MOA337:MOB337 MEE337:MEF337 LUI337:LUJ337 LKM337:LKN337 LAQ337:LAR337 KQU337:KQV337 KGY337:KGZ337 JXC337:JXD337 JNG337:JNH337 JDK337:JDL337 ITO337:ITP337 IJS337:IJT337 HZW337:HZX337 HQA337:HQB337 HGE337:HGF337 GWI337:GWJ337 GMM337:GMN337 GCQ337:GCR337 FSU337:FSV337 FIY337:FIZ337 EZC337:EZD337 EPG337:EPH337 EFK337:EFL337 DVO337:DVP337 DLS337:DLT337 DBW337:DBX337 CSA337:CSB337 CIE337:CIF337 BYI337:BYJ337 BOM337:BON337 BEQ337:BER337 AUU337:AUV337 AKY337:AKZ337 ABC337:ABD337 RG337:RH337 RG293:RH293 ABC293:ABD293 AKY293:AKZ293 AUU293:AUV293 BEQ293:BER293 BOM293:BON293 BYI293:BYJ293 CIE293:CIF293 CSA293:CSB293 DBW293:DBX293 DLS293:DLT293 DVO293:DVP293 EFK293:EFL293 EPG293:EPH293 EZC293:EZD293 FIY293:FIZ293 FSU293:FSV293 GCQ293:GCR293 GMM293:GMN293 GWI293:GWJ293 HGE293:HGF293 HQA293:HQB293 HZW293:HZX293 IJS293:IJT293 ITO293:ITP293 JDK293:JDL293 JNG293:JNH293 JXC293:JXD293 KGY293:KGZ293 KQU293:KQV293 LAQ293:LAR293 LKM293:LKN293 LUI293:LUJ293 MEE293:MEF293 MOA293:MOB293 MXW293:MXX293 NHS293:NHT293 NRO293:NRP293 OBK293:OBL293 OLG293:OLH293 OVC293:OVD293 PEY293:PEZ293 POU293:POV293 PYQ293:PYR293 QIM293:QIN293 QSI293:QSJ293 RCE293:RCF293 RMA293:RMB293 RVW293:RVX293 SFS293:SFT293 SPO293:SPP293 SZK293:SZL293 TJG293:TJH293 TTC293:TTD293 UCY293:UCZ293 UMU293:UMV293 UWQ293:UWR293 VGM293:VGN293 VQI293:VQJ293 WAE293:WAF293 WKA293:WKB293 WTW293:WTX293 HK293:HL293 HK339:HL345 WTW339:WTX345 WKA339:WKB345 WAE339:WAF345 VQI339:VQJ345 VGM339:VGN345 UWQ339:UWR345 UMU339:UMV345 UCY339:UCZ345 TTC339:TTD345 TJG339:TJH345 SZK339:SZL345 SPO339:SPP345 SFS339:SFT345 RVW339:RVX345 RMA339:RMB345 RCE339:RCF345 QSI339:QSJ345 QIM339:QIN345 PYQ339:PYR345 POU339:POV345 PEY339:PEZ345 OVC339:OVD345 OLG339:OLH345 OBK339:OBL345 NRO339:NRP345 NHS339:NHT345 MXW339:MXX345 MOA339:MOB345 MEE339:MEF345 LUI339:LUJ345 LKM339:LKN345 LAQ339:LAR345 KQU339:KQV345 KGY339:KGZ345 JXC339:JXD345 JNG339:JNH345 JDK339:JDL345 ITO339:ITP345 IJS339:IJT345 HZW339:HZX345 HQA339:HQB345 HGE339:HGF345 GWI339:GWJ345 GMM339:GMN345 GCQ339:GCR345 FSU339:FSV345 FIY339:FIZ345 EZC339:EZD345 EPG339:EPH345 EFK339:EFL345 DVO339:DVP345 DLS339:DLT345 DBW339:DBX345 CSA339:CSB345 CIE339:CIF345 BYI339:BYJ345 BOM339:BON345 BEQ339:BER345 AUU339:AUV345 AKY339:AKZ345 ABC339:ABD345 RG339:RH345 RG271:RH289 ABC271:ABD289 AKY271:AKZ289 AUU271:AUV289 BEQ271:BER289 BOM271:BON289 BYI271:BYJ289 CIE271:CIF289 CSA271:CSB289 DBW271:DBX289 DLS271:DLT289 DVO271:DVP289 EFK271:EFL289 EPG271:EPH289 EZC271:EZD289 FIY271:FIZ289 FSU271:FSV289 GCQ271:GCR289 GMM271:GMN289 GWI271:GWJ289 HGE271:HGF289 HQA271:HQB289 HZW271:HZX289 IJS271:IJT289 ITO271:ITP289 JDK271:JDL289 JNG271:JNH289 JXC271:JXD289 KGY271:KGZ289 KQU271:KQV289 LAQ271:LAR289 LKM271:LKN289 LUI271:LUJ289 MEE271:MEF289 MOA271:MOB289 MXW271:MXX289 NHS271:NHT289 NRO271:NRP289 OBK271:OBL289 OLG271:OLH289 OVC271:OVD289 PEY271:PEZ289 POU271:POV289 PYQ271:PYR289 QIM271:QIN289 QSI271:QSJ289 RCE271:RCF289 RMA271:RMB289 RVW271:RVX289 SFS271:SFT289 SPO271:SPP289 SZK271:SZL289 TJG271:TJH289 TTC271:TTD289 UCY271:UCZ289 UMU271:UMV289 UWQ271:UWR289 VGM271:VGN289 VQI271:VQJ289 WAE271:WAF289 WKA271:WKB289 WTW271:WTX289 HK271:HL289 ABC110:ABD110 AKY110:AKZ110 AUU110:AUV110 BEQ110:BER110 BOM110:BON110 BYI110:BYJ110 CIE110:CIF110 CSA110:CSB110 DBW110:DBX110 DLS110:DLT110 DVO110:DVP110 EFK110:EFL110 EPG110:EPH110 EZC110:EZD110 FIY110:FIZ110 FSU110:FSV110 GCQ110:GCR110 GMM110:GMN110 GWI110:GWJ110 HGE110:HGF110 HQA110:HQB110 HZW110:HZX110 IJS110:IJT110 ITO110:ITP110 JDK110:JDL110 JNG110:JNH110 JXC110:JXD110 KGY110:KGZ110 KQU110:KQV110 LAQ110:LAR110 LKM110:LKN110 LUI110:LUJ110 MEE110:MEF110 MOA110:MOB110 MXW110:MXX110 NHS110:NHT110 NRO110:NRP110 OBK110:OBL110 OLG110:OLH110 OVC110:OVD110 PEY110:PEZ110 POU110:POV110 PYQ110:PYR110 QIM110:QIN110 QSI110:QSJ110 RCE110:RCF110 RMA110:RMB110 RVW110:RVX110 SFS110:SFT110 SPO110:SPP110 SZK110:SZL110 TJG110:TJH110 TTC110:TTD110 UCY110:UCZ110 UMU110:UMV110 UWQ110:UWR110 VGM110:VGN110 VQI110:VQJ110 WAE110:WAF110 WKA110:WKB110 WTW110:WTX110 HK110:HL110 RG110:RH110 WAE227:WAF231 VQI227:VQJ231 VGM227:VGN231 UWQ227:UWR231 UMU227:UMV231 UCY227:UCZ231 TTC227:TTD231 TJG227:TJH231 SZK227:SZL231 SPO227:SPP231 SFS227:SFT231 RVW227:RVX231 RMA227:RMB231 RCE227:RCF231 QSI227:QSJ231 QIM227:QIN231 PYQ227:PYR231 POU227:POV231 PEY227:PEZ231 OVC227:OVD231 OLG227:OLH231 OBK227:OBL231 NRO227:NRP231 NHS227:NHT231 MXW227:MXX231 MOA227:MOB231 MEE227:MEF231 LUI227:LUJ231 LKM227:LKN231 LAQ227:LAR231 KQU227:KQV231 KGY227:KGZ231 JXC227:JXD231 JNG227:JNH231 JDK227:JDL231 ITO227:ITP231 IJS227:IJT231 HZW227:HZX231 HQA227:HQB231 HGE227:HGF231 GWI227:GWJ231 GMM227:GMN231 GCQ227:GCR231 FSU227:FSV231 FIY227:FIZ231 EZC227:EZD231 EPG227:EPH231 EFK227:EFL231 DVO227:DVP231 DLS227:DLT231 DBW227:DBX231 CSA227:CSB231 CIE227:CIF231 BYI227:BYJ231 BOM227:BON231 BEQ227:BER231 AUU227:AUV231 AKY227:AKZ231 ABC227:ABD231 RG227:RH231 HK227:HL231 WTW227:WTX231 WKA227:WKB231 RG64:RH86 HK64:HL86 WTW64:WTX86 WKA64:WKB86 WAE64:WAF86 VQI64:VQJ86 VGM64:VGN86 UWQ64:UWR86 UMU64:UMV86 UCY64:UCZ86 TTC64:TTD86 TJG64:TJH86 SZK64:SZL86 SPO64:SPP86 SFS64:SFT86 RVW64:RVX86 RMA64:RMB86 RCE64:RCF86 QSI64:QSJ86 QIM64:QIN86 PYQ64:PYR86 POU64:POV86 PEY64:PEZ86 OVC64:OVD86 OLG64:OLH86 OBK64:OBL86 NRO64:NRP86 NHS64:NHT86 MXW64:MXX86 MOA64:MOB86 MEE64:MEF86 LUI64:LUJ86 LKM64:LKN86 LAQ64:LAR86 KQU64:KQV86 KGY64:KGZ86 JXC64:JXD86 JNG64:JNH86 JDK64:JDL86 ITO64:ITP86 IJS64:IJT86 HZW64:HZX86 HQA64:HQB86 HGE64:HGF86 GWI64:GWJ86 GMM64:GMN86 GCQ64:GCR86 FSU64:FSV86 FIY64:FIZ86 EZC64:EZD86 EPG64:EPH86 EFK64:EFL86 DVO64:DVP86 DLS64:DLT86 DBW64:DBX86 CSA64:CSB86 CIE64:CIF86 BYI64:BYJ86 BOM64:BON86 BEQ64:BER86 AUU64:AUV86 AKY64:AKZ86 ABC64:ABD86" xr:uid="{51D4A75A-2D6F-4569-ABBC-F8159DB4CBE2}">
      <formula1>NA()</formula1>
    </dataValidation>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1C01-7715-4E0F-A72E-4625AB4B8962}">
  <dimension ref="A1:P162"/>
  <sheetViews>
    <sheetView zoomScaleNormal="100" zoomScaleSheetLayoutView="100" workbookViewId="0">
      <selection activeCell="J18" sqref="J18"/>
    </sheetView>
  </sheetViews>
  <sheetFormatPr defaultColWidth="9.109375" defaultRowHeight="13.2"/>
  <cols>
    <col min="1" max="1" width="6.109375" style="11" customWidth="1"/>
    <col min="2" max="2" width="6.33203125" style="12" bestFit="1" customWidth="1"/>
    <col min="3" max="3" width="68.441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 style="11" customWidth="1"/>
    <col min="14" max="14" width="12" style="11" customWidth="1"/>
    <col min="15" max="15" width="11.44140625" style="11" customWidth="1"/>
    <col min="16" max="16" width="11.5546875" style="11" customWidth="1"/>
    <col min="17" max="16384" width="9.109375" style="11"/>
  </cols>
  <sheetData>
    <row r="1" spans="1:16">
      <c r="B1" s="7"/>
      <c r="C1" s="8"/>
      <c r="D1" s="8"/>
      <c r="E1" s="8"/>
      <c r="F1" s="9" t="s">
        <v>35</v>
      </c>
      <c r="G1" s="10" t="s">
        <v>153</v>
      </c>
      <c r="H1" s="9"/>
      <c r="J1" s="8"/>
      <c r="K1" s="8"/>
      <c r="L1" s="8"/>
      <c r="M1" s="8"/>
      <c r="N1" s="8"/>
      <c r="O1" s="8"/>
      <c r="P1" s="8"/>
    </row>
    <row r="2" spans="1:16">
      <c r="B2" s="7"/>
      <c r="C2" s="8"/>
      <c r="D2" s="8"/>
      <c r="E2" s="8"/>
      <c r="F2" s="8" t="s">
        <v>154</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74" customFormat="1">
      <c r="A14" s="942"/>
      <c r="B14" s="940"/>
      <c r="C14" s="943" t="s">
        <v>483</v>
      </c>
      <c r="D14" s="940"/>
      <c r="E14" s="938"/>
      <c r="F14" s="937"/>
      <c r="G14" s="930"/>
      <c r="H14" s="931"/>
      <c r="I14" s="931"/>
      <c r="J14" s="931"/>
      <c r="K14" s="932"/>
      <c r="L14" s="934"/>
      <c r="M14" s="931"/>
      <c r="N14" s="931"/>
      <c r="O14" s="931"/>
      <c r="P14" s="932"/>
    </row>
    <row r="15" spans="1:16" s="74" customFormat="1">
      <c r="A15" s="942"/>
      <c r="B15" s="1622" t="s">
        <v>245</v>
      </c>
      <c r="C15" s="1603" t="s">
        <v>1327</v>
      </c>
      <c r="D15" s="983"/>
      <c r="E15" s="981">
        <v>0</v>
      </c>
      <c r="F15" s="978"/>
      <c r="G15" s="975"/>
      <c r="H15" s="931"/>
      <c r="I15" s="931"/>
      <c r="J15" s="931"/>
      <c r="K15" s="932"/>
      <c r="L15" s="934"/>
      <c r="M15" s="931"/>
      <c r="N15" s="931"/>
      <c r="O15" s="931"/>
      <c r="P15" s="932"/>
    </row>
    <row r="16" spans="1:16" s="74" customFormat="1" ht="20.399999999999999">
      <c r="A16" s="942"/>
      <c r="B16" s="982" t="s">
        <v>368</v>
      </c>
      <c r="C16" s="1603" t="s">
        <v>1328</v>
      </c>
      <c r="D16" s="983"/>
      <c r="E16" s="981">
        <v>0</v>
      </c>
      <c r="F16" s="978"/>
      <c r="G16" s="975"/>
      <c r="H16" s="931"/>
      <c r="I16" s="931"/>
      <c r="J16" s="931"/>
      <c r="K16" s="932"/>
      <c r="L16" s="934"/>
      <c r="M16" s="931"/>
      <c r="N16" s="931"/>
      <c r="O16" s="931"/>
      <c r="P16" s="932"/>
    </row>
    <row r="17" spans="1:16" s="74" customFormat="1">
      <c r="A17" s="987"/>
      <c r="B17" s="983"/>
      <c r="C17" s="588" t="s">
        <v>1029</v>
      </c>
      <c r="D17" s="983"/>
      <c r="E17" s="981">
        <v>0</v>
      </c>
      <c r="F17" s="978"/>
      <c r="G17" s="975"/>
      <c r="H17" s="931"/>
      <c r="I17" s="931"/>
      <c r="J17" s="931"/>
      <c r="K17" s="932"/>
      <c r="L17" s="934"/>
      <c r="M17" s="931"/>
      <c r="N17" s="931"/>
      <c r="O17" s="931"/>
      <c r="P17" s="932"/>
    </row>
    <row r="18" spans="1:16" s="74" customFormat="1" ht="51">
      <c r="A18" s="900" t="str">
        <f>IF(COUNTBLANK(D18)=1,"",COUNTA(D$13:$D18))</f>
        <v/>
      </c>
      <c r="B18" s="1001"/>
      <c r="C18" s="992" t="s">
        <v>1329</v>
      </c>
      <c r="D18" s="1001"/>
      <c r="E18" s="981">
        <v>0</v>
      </c>
      <c r="F18" s="978"/>
      <c r="G18" s="975"/>
      <c r="H18" s="931"/>
      <c r="I18" s="931"/>
      <c r="J18" s="931"/>
      <c r="K18" s="932"/>
      <c r="L18" s="934"/>
      <c r="M18" s="931"/>
      <c r="N18" s="931"/>
      <c r="O18" s="931"/>
      <c r="P18" s="932"/>
    </row>
    <row r="19" spans="1:16" s="74" customFormat="1">
      <c r="A19" s="900" t="str">
        <f>IF(COUNTBLANK(D19)=1,"",COUNTA(D$13:$D19))</f>
        <v/>
      </c>
      <c r="B19" s="1001"/>
      <c r="C19" s="573" t="s">
        <v>1029</v>
      </c>
      <c r="D19" s="983"/>
      <c r="E19" s="981">
        <v>0</v>
      </c>
      <c r="F19" s="978"/>
      <c r="G19" s="975"/>
      <c r="H19" s="931"/>
      <c r="I19" s="931"/>
      <c r="J19" s="931"/>
      <c r="K19" s="932"/>
      <c r="L19" s="934"/>
      <c r="M19" s="931"/>
      <c r="N19" s="931"/>
      <c r="O19" s="931"/>
      <c r="P19" s="932"/>
    </row>
    <row r="20" spans="1:16" s="74" customFormat="1" ht="61.2">
      <c r="A20" s="900">
        <f>IF(COUNTBLANK(D20)=1,"",COUNTA(D$13:$D20))</f>
        <v>1</v>
      </c>
      <c r="B20" s="1001" t="s">
        <v>264</v>
      </c>
      <c r="C20" s="573" t="s">
        <v>1330</v>
      </c>
      <c r="D20" s="983" t="s">
        <v>103</v>
      </c>
      <c r="E20" s="981">
        <v>47</v>
      </c>
      <c r="F20" s="331"/>
      <c r="G20" s="332"/>
      <c r="H20" s="332"/>
      <c r="I20" s="332"/>
      <c r="J20" s="332"/>
      <c r="K20" s="333"/>
      <c r="L20" s="955"/>
      <c r="M20" s="332"/>
      <c r="N20" s="332"/>
      <c r="O20" s="332"/>
      <c r="P20" s="333"/>
    </row>
    <row r="21" spans="1:16" s="74" customFormat="1" ht="71.400000000000006">
      <c r="A21" s="900">
        <f>IF(COUNTBLANK(D21)=1,"",COUNTA(D$13:$D21))</f>
        <v>2</v>
      </c>
      <c r="B21" s="1001" t="s">
        <v>266</v>
      </c>
      <c r="C21" s="573" t="s">
        <v>1331</v>
      </c>
      <c r="D21" s="983" t="s">
        <v>103</v>
      </c>
      <c r="E21" s="981">
        <v>42</v>
      </c>
      <c r="F21" s="331"/>
      <c r="G21" s="332"/>
      <c r="H21" s="332"/>
      <c r="I21" s="332"/>
      <c r="J21" s="332"/>
      <c r="K21" s="333"/>
      <c r="L21" s="955"/>
      <c r="M21" s="332"/>
      <c r="N21" s="332"/>
      <c r="O21" s="332"/>
      <c r="P21" s="333"/>
    </row>
    <row r="22" spans="1:16" s="74" customFormat="1" ht="61.2">
      <c r="A22" s="900">
        <f>IF(COUNTBLANK(D22)=1,"",COUNTA(D$13:$D22))</f>
        <v>3</v>
      </c>
      <c r="B22" s="1001" t="s">
        <v>500</v>
      </c>
      <c r="C22" s="573" t="s">
        <v>1332</v>
      </c>
      <c r="D22" s="983" t="s">
        <v>103</v>
      </c>
      <c r="E22" s="981">
        <v>18</v>
      </c>
      <c r="F22" s="331"/>
      <c r="G22" s="332"/>
      <c r="H22" s="332"/>
      <c r="I22" s="332"/>
      <c r="J22" s="332"/>
      <c r="K22" s="333"/>
      <c r="L22" s="955"/>
      <c r="M22" s="332"/>
      <c r="N22" s="332"/>
      <c r="O22" s="332"/>
      <c r="P22" s="333"/>
    </row>
    <row r="23" spans="1:16" s="74" customFormat="1" ht="61.2">
      <c r="A23" s="900">
        <f>IF(COUNTBLANK(D23)=1,"",COUNTA(D$13:$D23))</f>
        <v>4</v>
      </c>
      <c r="B23" s="1001" t="s">
        <v>501</v>
      </c>
      <c r="C23" s="573" t="s">
        <v>1333</v>
      </c>
      <c r="D23" s="983" t="s">
        <v>103</v>
      </c>
      <c r="E23" s="981">
        <v>36</v>
      </c>
      <c r="F23" s="331"/>
      <c r="G23" s="332"/>
      <c r="H23" s="332"/>
      <c r="I23" s="332"/>
      <c r="J23" s="332"/>
      <c r="K23" s="333"/>
      <c r="L23" s="955"/>
      <c r="M23" s="332"/>
      <c r="N23" s="332"/>
      <c r="O23" s="332"/>
      <c r="P23" s="333"/>
    </row>
    <row r="24" spans="1:16" s="74" customFormat="1" ht="30.6">
      <c r="A24" s="900">
        <f>IF(COUNTBLANK(D24)=1,"",COUNTA(D$13:$D24))</f>
        <v>5</v>
      </c>
      <c r="B24" s="1001" t="s">
        <v>1334</v>
      </c>
      <c r="C24" s="573" t="s">
        <v>1335</v>
      </c>
      <c r="D24" s="983" t="s">
        <v>103</v>
      </c>
      <c r="E24" s="981">
        <v>8</v>
      </c>
      <c r="F24" s="904"/>
      <c r="G24" s="911"/>
      <c r="H24" s="906"/>
      <c r="I24" s="906"/>
      <c r="J24" s="906"/>
      <c r="K24" s="692"/>
      <c r="L24" s="846"/>
      <c r="M24" s="843"/>
      <c r="N24" s="843"/>
      <c r="O24" s="843"/>
      <c r="P24" s="692"/>
    </row>
    <row r="25" spans="1:16" s="74" customFormat="1" ht="71.400000000000006">
      <c r="A25" s="900">
        <f>IF(COUNTBLANK(D25)=1,"",COUNTA(D$13:$D25))</f>
        <v>6</v>
      </c>
      <c r="B25" s="1001" t="s">
        <v>4494</v>
      </c>
      <c r="C25" s="573" t="s">
        <v>1336</v>
      </c>
      <c r="D25" s="983" t="s">
        <v>103</v>
      </c>
      <c r="E25" s="981">
        <v>77</v>
      </c>
      <c r="F25" s="331"/>
      <c r="G25" s="332"/>
      <c r="H25" s="332"/>
      <c r="I25" s="332"/>
      <c r="J25" s="332"/>
      <c r="K25" s="333"/>
      <c r="L25" s="955"/>
      <c r="M25" s="332"/>
      <c r="N25" s="332"/>
      <c r="O25" s="332"/>
      <c r="P25" s="333"/>
    </row>
    <row r="26" spans="1:16" s="74" customFormat="1" ht="40.799999999999997">
      <c r="A26" s="900">
        <f>IF(COUNTBLANK(D26)=1,"",COUNTA(D$13:$D26))</f>
        <v>7</v>
      </c>
      <c r="B26" s="1001" t="s">
        <v>201</v>
      </c>
      <c r="C26" s="573" t="s">
        <v>4171</v>
      </c>
      <c r="D26" s="983" t="s">
        <v>103</v>
      </c>
      <c r="E26" s="981">
        <v>85</v>
      </c>
      <c r="F26" s="331"/>
      <c r="G26" s="332"/>
      <c r="H26" s="332"/>
      <c r="I26" s="332"/>
      <c r="J26" s="332"/>
      <c r="K26" s="333"/>
      <c r="L26" s="955"/>
      <c r="M26" s="332"/>
      <c r="N26" s="332"/>
      <c r="O26" s="332"/>
      <c r="P26" s="333"/>
    </row>
    <row r="27" spans="1:16" s="74" customFormat="1" ht="51">
      <c r="A27" s="900">
        <f>IF(COUNTBLANK(D27)=1,"",COUNTA(D$13:$D27))</f>
        <v>8</v>
      </c>
      <c r="B27" s="1001" t="s">
        <v>492</v>
      </c>
      <c r="C27" s="573" t="s">
        <v>3683</v>
      </c>
      <c r="D27" s="983" t="s">
        <v>103</v>
      </c>
      <c r="E27" s="981">
        <v>46</v>
      </c>
      <c r="F27" s="331"/>
      <c r="G27" s="332"/>
      <c r="H27" s="332"/>
      <c r="I27" s="332"/>
      <c r="J27" s="332"/>
      <c r="K27" s="333"/>
      <c r="L27" s="955"/>
      <c r="M27" s="332"/>
      <c r="N27" s="332"/>
      <c r="O27" s="332"/>
      <c r="P27" s="333"/>
    </row>
    <row r="28" spans="1:16" s="74" customFormat="1" ht="71.400000000000006">
      <c r="A28" s="900">
        <f>IF(COUNTBLANK(D28)=1,"",COUNTA(D$13:$D28))</f>
        <v>9</v>
      </c>
      <c r="B28" s="1001" t="s">
        <v>493</v>
      </c>
      <c r="C28" s="573" t="s">
        <v>1337</v>
      </c>
      <c r="D28" s="983" t="s">
        <v>103</v>
      </c>
      <c r="E28" s="981">
        <v>1</v>
      </c>
      <c r="F28" s="331"/>
      <c r="G28" s="332"/>
      <c r="H28" s="332"/>
      <c r="I28" s="332"/>
      <c r="J28" s="332"/>
      <c r="K28" s="333"/>
      <c r="L28" s="955"/>
      <c r="M28" s="332"/>
      <c r="N28" s="332"/>
      <c r="O28" s="332"/>
      <c r="P28" s="333"/>
    </row>
    <row r="29" spans="1:16" s="74" customFormat="1" ht="71.400000000000006">
      <c r="A29" s="900">
        <f>IF(COUNTBLANK(D29)=1,"",COUNTA(D$13:$D29))</f>
        <v>10</v>
      </c>
      <c r="B29" s="1001" t="s">
        <v>494</v>
      </c>
      <c r="C29" s="573" t="s">
        <v>1338</v>
      </c>
      <c r="D29" s="983" t="s">
        <v>103</v>
      </c>
      <c r="E29" s="981">
        <v>28</v>
      </c>
      <c r="F29" s="331"/>
      <c r="G29" s="332"/>
      <c r="H29" s="332"/>
      <c r="I29" s="332"/>
      <c r="J29" s="332"/>
      <c r="K29" s="333"/>
      <c r="L29" s="955"/>
      <c r="M29" s="332"/>
      <c r="N29" s="332"/>
      <c r="O29" s="332"/>
      <c r="P29" s="333"/>
    </row>
    <row r="30" spans="1:16" s="74" customFormat="1" ht="71.400000000000006">
      <c r="A30" s="900">
        <f>IF(COUNTBLANK(D30)=1,"",COUNTA(D$13:$D30))</f>
        <v>11</v>
      </c>
      <c r="B30" s="1001" t="s">
        <v>495</v>
      </c>
      <c r="C30" s="573" t="s">
        <v>1339</v>
      </c>
      <c r="D30" s="983" t="s">
        <v>103</v>
      </c>
      <c r="E30" s="981">
        <v>2</v>
      </c>
      <c r="F30" s="331"/>
      <c r="G30" s="332"/>
      <c r="H30" s="332"/>
      <c r="I30" s="332"/>
      <c r="J30" s="332"/>
      <c r="K30" s="333"/>
      <c r="L30" s="955"/>
      <c r="M30" s="332"/>
      <c r="N30" s="332"/>
      <c r="O30" s="332"/>
      <c r="P30" s="333"/>
    </row>
    <row r="31" spans="1:16" s="74" customFormat="1">
      <c r="A31" s="900" t="str">
        <f>IF(COUNTBLANK(D31)=1,"",COUNTA(D$13:$D31))</f>
        <v/>
      </c>
      <c r="B31" s="1001"/>
      <c r="C31" s="573" t="s">
        <v>1029</v>
      </c>
      <c r="D31" s="983"/>
      <c r="E31" s="981"/>
      <c r="F31" s="978"/>
      <c r="G31" s="975"/>
      <c r="H31" s="931"/>
      <c r="I31" s="931"/>
      <c r="J31" s="931"/>
      <c r="K31" s="932"/>
      <c r="L31" s="934"/>
      <c r="M31" s="931"/>
      <c r="N31" s="931"/>
      <c r="O31" s="931"/>
      <c r="P31" s="932"/>
    </row>
    <row r="32" spans="1:16" s="30" customFormat="1" ht="30.6">
      <c r="A32" s="900">
        <f>IF(COUNTBLANK(D32)=1,"",COUNTA(D$13:$D32))</f>
        <v>12</v>
      </c>
      <c r="B32" s="1001" t="s">
        <v>4495</v>
      </c>
      <c r="C32" s="573" t="s">
        <v>1340</v>
      </c>
      <c r="D32" s="983" t="s">
        <v>103</v>
      </c>
      <c r="E32" s="981">
        <v>4</v>
      </c>
      <c r="F32" s="904"/>
      <c r="G32" s="911"/>
      <c r="H32" s="906"/>
      <c r="I32" s="906"/>
      <c r="J32" s="906"/>
      <c r="K32" s="692"/>
      <c r="L32" s="846"/>
      <c r="M32" s="843"/>
      <c r="N32" s="843"/>
      <c r="O32" s="843"/>
      <c r="P32" s="692"/>
    </row>
    <row r="33" spans="1:16" s="30" customFormat="1" ht="20.399999999999999">
      <c r="A33" s="900">
        <f>IF(COUNTBLANK(D33)=1,"",COUNTA(D$13:$D33))</f>
        <v>13</v>
      </c>
      <c r="B33" s="1001"/>
      <c r="C33" s="573" t="s">
        <v>3684</v>
      </c>
      <c r="D33" s="983" t="s">
        <v>2</v>
      </c>
      <c r="E33" s="1623">
        <v>33</v>
      </c>
      <c r="F33" s="978"/>
      <c r="G33" s="895"/>
      <c r="H33" s="895"/>
      <c r="I33" s="895"/>
      <c r="J33" s="895"/>
      <c r="K33" s="690"/>
      <c r="L33" s="897"/>
      <c r="M33" s="895"/>
      <c r="N33" s="895"/>
      <c r="O33" s="895"/>
      <c r="P33" s="690"/>
    </row>
    <row r="34" spans="1:16" s="30" customFormat="1" ht="20.399999999999999">
      <c r="A34" s="900">
        <f>IF(COUNTBLANK(D34)=1,"",COUNTA(D$13:$D34))</f>
        <v>14</v>
      </c>
      <c r="B34" s="1001"/>
      <c r="C34" s="573" t="s">
        <v>1341</v>
      </c>
      <c r="D34" s="983" t="s">
        <v>2</v>
      </c>
      <c r="E34" s="1623">
        <v>33</v>
      </c>
      <c r="F34" s="978"/>
      <c r="G34" s="895"/>
      <c r="H34" s="895"/>
      <c r="I34" s="895"/>
      <c r="J34" s="895"/>
      <c r="K34" s="690"/>
      <c r="L34" s="897"/>
      <c r="M34" s="895"/>
      <c r="N34" s="895"/>
      <c r="O34" s="895"/>
      <c r="P34" s="690"/>
    </row>
    <row r="35" spans="1:16" s="30" customFormat="1" ht="20.399999999999999">
      <c r="A35" s="900">
        <f>IF(COUNTBLANK(D35)=1,"",COUNTA(D$13:$D35))</f>
        <v>15</v>
      </c>
      <c r="B35" s="1001"/>
      <c r="C35" s="573" t="s">
        <v>1342</v>
      </c>
      <c r="D35" s="983" t="s">
        <v>2</v>
      </c>
      <c r="E35" s="1623">
        <v>33</v>
      </c>
      <c r="F35" s="978"/>
      <c r="G35" s="895"/>
      <c r="H35" s="895"/>
      <c r="I35" s="895"/>
      <c r="J35" s="895"/>
      <c r="K35" s="690"/>
      <c r="L35" s="897"/>
      <c r="M35" s="895"/>
      <c r="N35" s="895"/>
      <c r="O35" s="895"/>
      <c r="P35" s="690"/>
    </row>
    <row r="36" spans="1:16" s="30" customFormat="1" ht="20.399999999999999">
      <c r="A36" s="900">
        <f>IF(COUNTBLANK(D36)=1,"",COUNTA(D$13:$D36))</f>
        <v>16</v>
      </c>
      <c r="B36" s="1001" t="s">
        <v>1343</v>
      </c>
      <c r="C36" s="573" t="s">
        <v>1344</v>
      </c>
      <c r="D36" s="983" t="s">
        <v>22</v>
      </c>
      <c r="E36" s="981">
        <v>1</v>
      </c>
      <c r="F36" s="978"/>
      <c r="G36" s="895"/>
      <c r="H36" s="895"/>
      <c r="I36" s="895"/>
      <c r="J36" s="895"/>
      <c r="K36" s="690"/>
      <c r="L36" s="897"/>
      <c r="M36" s="895"/>
      <c r="N36" s="895"/>
      <c r="O36" s="895"/>
      <c r="P36" s="690"/>
    </row>
    <row r="37" spans="1:16" s="30" customFormat="1" ht="30.6">
      <c r="A37" s="900">
        <f>IF(COUNTBLANK(D37)=1,"",COUNTA(D$13:$D37))</f>
        <v>17</v>
      </c>
      <c r="B37" s="1001"/>
      <c r="C37" s="573" t="s">
        <v>1345</v>
      </c>
      <c r="D37" s="983" t="s">
        <v>103</v>
      </c>
      <c r="E37" s="981">
        <v>1</v>
      </c>
      <c r="F37" s="978"/>
      <c r="G37" s="895"/>
      <c r="H37" s="895"/>
      <c r="I37" s="895"/>
      <c r="J37" s="895"/>
      <c r="K37" s="690"/>
      <c r="L37" s="897"/>
      <c r="M37" s="895"/>
      <c r="N37" s="895"/>
      <c r="O37" s="895"/>
      <c r="P37" s="690"/>
    </row>
    <row r="38" spans="1:16" s="30" customFormat="1">
      <c r="A38" s="900" t="str">
        <f>IF(COUNTBLANK(D38)=1,"",COUNTA(D$13:$D38))</f>
        <v/>
      </c>
      <c r="B38" s="1001"/>
      <c r="C38" s="573" t="s">
        <v>1029</v>
      </c>
      <c r="D38" s="983"/>
      <c r="E38" s="981"/>
      <c r="F38" s="978"/>
      <c r="G38" s="895"/>
      <c r="H38" s="895"/>
      <c r="I38" s="895"/>
      <c r="J38" s="895"/>
      <c r="K38" s="690"/>
      <c r="L38" s="897"/>
      <c r="M38" s="895"/>
      <c r="N38" s="895"/>
      <c r="O38" s="895"/>
      <c r="P38" s="690"/>
    </row>
    <row r="39" spans="1:16" s="30" customFormat="1" ht="30.6">
      <c r="A39" s="900">
        <f>IF(COUNTBLANK(D39)=1,"",COUNTA(D$13:$D39))</f>
        <v>18</v>
      </c>
      <c r="B39" s="1001" t="s">
        <v>4495</v>
      </c>
      <c r="C39" s="573" t="s">
        <v>1346</v>
      </c>
      <c r="D39" s="983" t="s">
        <v>103</v>
      </c>
      <c r="E39" s="981">
        <v>5</v>
      </c>
      <c r="F39" s="904"/>
      <c r="G39" s="911"/>
      <c r="H39" s="906"/>
      <c r="I39" s="906"/>
      <c r="J39" s="906"/>
      <c r="K39" s="692"/>
      <c r="L39" s="846"/>
      <c r="M39" s="843"/>
      <c r="N39" s="843"/>
      <c r="O39" s="843"/>
      <c r="P39" s="692"/>
    </row>
    <row r="40" spans="1:16" s="30" customFormat="1" ht="20.399999999999999">
      <c r="A40" s="900">
        <f>IF(COUNTBLANK(D40)=1,"",COUNTA(D$13:$D40))</f>
        <v>19</v>
      </c>
      <c r="B40" s="1001"/>
      <c r="C40" s="573" t="s">
        <v>3684</v>
      </c>
      <c r="D40" s="983" t="s">
        <v>2</v>
      </c>
      <c r="E40" s="1623">
        <v>13</v>
      </c>
      <c r="F40" s="978"/>
      <c r="G40" s="895"/>
      <c r="H40" s="895"/>
      <c r="I40" s="895"/>
      <c r="J40" s="895"/>
      <c r="K40" s="690"/>
      <c r="L40" s="897"/>
      <c r="M40" s="895"/>
      <c r="N40" s="895"/>
      <c r="O40" s="895"/>
      <c r="P40" s="690"/>
    </row>
    <row r="41" spans="1:16" s="30" customFormat="1" ht="20.399999999999999">
      <c r="A41" s="900">
        <f>IF(COUNTBLANK(D41)=1,"",COUNTA(D$13:$D41))</f>
        <v>20</v>
      </c>
      <c r="B41" s="1001"/>
      <c r="C41" s="573" t="s">
        <v>1341</v>
      </c>
      <c r="D41" s="983" t="s">
        <v>2</v>
      </c>
      <c r="E41" s="1623">
        <v>13</v>
      </c>
      <c r="F41" s="978"/>
      <c r="G41" s="895"/>
      <c r="H41" s="895"/>
      <c r="I41" s="895"/>
      <c r="J41" s="895"/>
      <c r="K41" s="690"/>
      <c r="L41" s="897"/>
      <c r="M41" s="895"/>
      <c r="N41" s="895"/>
      <c r="O41" s="895"/>
      <c r="P41" s="690"/>
    </row>
    <row r="42" spans="1:16" s="30" customFormat="1" ht="20.399999999999999">
      <c r="A42" s="900">
        <f>IF(COUNTBLANK(D42)=1,"",COUNTA(D$13:$D42))</f>
        <v>21</v>
      </c>
      <c r="B42" s="1001"/>
      <c r="C42" s="573" t="s">
        <v>1342</v>
      </c>
      <c r="D42" s="983" t="s">
        <v>2</v>
      </c>
      <c r="E42" s="1623">
        <v>13</v>
      </c>
      <c r="F42" s="978"/>
      <c r="G42" s="895"/>
      <c r="H42" s="895"/>
      <c r="I42" s="895"/>
      <c r="J42" s="895"/>
      <c r="K42" s="690"/>
      <c r="L42" s="897"/>
      <c r="M42" s="895"/>
      <c r="N42" s="895"/>
      <c r="O42" s="895"/>
      <c r="P42" s="690"/>
    </row>
    <row r="43" spans="1:16" s="30" customFormat="1" ht="20.399999999999999">
      <c r="A43" s="900">
        <f>IF(COUNTBLANK(D43)=1,"",COUNTA(D$13:$D43))</f>
        <v>22</v>
      </c>
      <c r="B43" s="1001" t="s">
        <v>1343</v>
      </c>
      <c r="C43" s="573" t="s">
        <v>1347</v>
      </c>
      <c r="D43" s="983" t="s">
        <v>22</v>
      </c>
      <c r="E43" s="981">
        <v>1</v>
      </c>
      <c r="F43" s="978"/>
      <c r="G43" s="895"/>
      <c r="H43" s="895"/>
      <c r="I43" s="895"/>
      <c r="J43" s="895"/>
      <c r="K43" s="690"/>
      <c r="L43" s="897"/>
      <c r="M43" s="895"/>
      <c r="N43" s="895"/>
      <c r="O43" s="895"/>
      <c r="P43" s="690"/>
    </row>
    <row r="44" spans="1:16" s="30" customFormat="1" ht="30.6">
      <c r="A44" s="900">
        <f>IF(COUNTBLANK(D44)=1,"",COUNTA(D$13:$D44))</f>
        <v>23</v>
      </c>
      <c r="B44" s="1001"/>
      <c r="C44" s="573" t="s">
        <v>1348</v>
      </c>
      <c r="D44" s="983" t="s">
        <v>103</v>
      </c>
      <c r="E44" s="981">
        <v>1</v>
      </c>
      <c r="F44" s="978"/>
      <c r="G44" s="895"/>
      <c r="H44" s="895"/>
      <c r="I44" s="895"/>
      <c r="J44" s="895"/>
      <c r="K44" s="690"/>
      <c r="L44" s="897"/>
      <c r="M44" s="895"/>
      <c r="N44" s="895"/>
      <c r="O44" s="895"/>
      <c r="P44" s="690"/>
    </row>
    <row r="45" spans="1:16" s="30" customFormat="1">
      <c r="A45" s="900" t="str">
        <f>IF(COUNTBLANK(D45)=1,"",COUNTA(D$13:$D45))</f>
        <v/>
      </c>
      <c r="B45" s="1001"/>
      <c r="C45" s="573" t="s">
        <v>1029</v>
      </c>
      <c r="D45" s="983"/>
      <c r="E45" s="981"/>
      <c r="F45" s="978"/>
      <c r="G45" s="895"/>
      <c r="H45" s="895"/>
      <c r="I45" s="895"/>
      <c r="J45" s="895"/>
      <c r="K45" s="690"/>
      <c r="L45" s="897"/>
      <c r="M45" s="895"/>
      <c r="N45" s="895"/>
      <c r="O45" s="895"/>
      <c r="P45" s="690"/>
    </row>
    <row r="46" spans="1:16" s="30" customFormat="1" ht="30.6">
      <c r="A46" s="900">
        <f>IF(COUNTBLANK(D46)=1,"",COUNTA(D$13:$D46))</f>
        <v>24</v>
      </c>
      <c r="B46" s="1001" t="s">
        <v>4495</v>
      </c>
      <c r="C46" s="573" t="s">
        <v>1349</v>
      </c>
      <c r="D46" s="983" t="s">
        <v>103</v>
      </c>
      <c r="E46" s="981">
        <v>1</v>
      </c>
      <c r="F46" s="904"/>
      <c r="G46" s="911"/>
      <c r="H46" s="906"/>
      <c r="I46" s="906"/>
      <c r="J46" s="906"/>
      <c r="K46" s="692"/>
      <c r="L46" s="846"/>
      <c r="M46" s="843"/>
      <c r="N46" s="843"/>
      <c r="O46" s="843"/>
      <c r="P46" s="692"/>
    </row>
    <row r="47" spans="1:16" s="30" customFormat="1" ht="20.399999999999999">
      <c r="A47" s="900">
        <f>IF(COUNTBLANK(D47)=1,"",COUNTA(D$13:$D47))</f>
        <v>25</v>
      </c>
      <c r="B47" s="1001"/>
      <c r="C47" s="573" t="s">
        <v>3684</v>
      </c>
      <c r="D47" s="983" t="s">
        <v>2</v>
      </c>
      <c r="E47" s="1623">
        <v>25</v>
      </c>
      <c r="F47" s="978"/>
      <c r="G47" s="895"/>
      <c r="H47" s="895"/>
      <c r="I47" s="895"/>
      <c r="J47" s="895"/>
      <c r="K47" s="690"/>
      <c r="L47" s="897"/>
      <c r="M47" s="895"/>
      <c r="N47" s="895"/>
      <c r="O47" s="895"/>
      <c r="P47" s="690"/>
    </row>
    <row r="48" spans="1:16" s="30" customFormat="1" ht="20.399999999999999">
      <c r="A48" s="900">
        <f>IF(COUNTBLANK(D48)=1,"",COUNTA(D$13:$D48))</f>
        <v>26</v>
      </c>
      <c r="B48" s="1001"/>
      <c r="C48" s="573" t="s">
        <v>1341</v>
      </c>
      <c r="D48" s="983" t="s">
        <v>2</v>
      </c>
      <c r="E48" s="1623">
        <v>25</v>
      </c>
      <c r="F48" s="978"/>
      <c r="G48" s="895"/>
      <c r="H48" s="895"/>
      <c r="I48" s="895"/>
      <c r="J48" s="895"/>
      <c r="K48" s="690"/>
      <c r="L48" s="897"/>
      <c r="M48" s="895"/>
      <c r="N48" s="895"/>
      <c r="O48" s="895"/>
      <c r="P48" s="690"/>
    </row>
    <row r="49" spans="1:16" s="30" customFormat="1" ht="20.399999999999999">
      <c r="A49" s="900">
        <f>IF(COUNTBLANK(D49)=1,"",COUNTA(D$13:$D49))</f>
        <v>27</v>
      </c>
      <c r="B49" s="1001"/>
      <c r="C49" s="573" t="s">
        <v>1342</v>
      </c>
      <c r="D49" s="983" t="s">
        <v>2</v>
      </c>
      <c r="E49" s="1623">
        <v>25</v>
      </c>
      <c r="F49" s="978"/>
      <c r="G49" s="895"/>
      <c r="H49" s="895"/>
      <c r="I49" s="895"/>
      <c r="J49" s="895"/>
      <c r="K49" s="690"/>
      <c r="L49" s="897"/>
      <c r="M49" s="895"/>
      <c r="N49" s="895"/>
      <c r="O49" s="895"/>
      <c r="P49" s="690"/>
    </row>
    <row r="50" spans="1:16" s="30" customFormat="1" ht="20.399999999999999">
      <c r="A50" s="900">
        <f>IF(COUNTBLANK(D50)=1,"",COUNTA(D$13:$D50))</f>
        <v>28</v>
      </c>
      <c r="B50" s="1001" t="s">
        <v>1343</v>
      </c>
      <c r="C50" s="573" t="s">
        <v>1344</v>
      </c>
      <c r="D50" s="983" t="s">
        <v>22</v>
      </c>
      <c r="E50" s="981">
        <v>1</v>
      </c>
      <c r="F50" s="978"/>
      <c r="G50" s="895"/>
      <c r="H50" s="895"/>
      <c r="I50" s="895"/>
      <c r="J50" s="895"/>
      <c r="K50" s="690"/>
      <c r="L50" s="897"/>
      <c r="M50" s="895"/>
      <c r="N50" s="895"/>
      <c r="O50" s="895"/>
      <c r="P50" s="690"/>
    </row>
    <row r="51" spans="1:16" s="30" customFormat="1" ht="30.6">
      <c r="A51" s="900">
        <f>IF(COUNTBLANK(D51)=1,"",COUNTA(D$13:$D51))</f>
        <v>29</v>
      </c>
      <c r="B51" s="1001"/>
      <c r="C51" s="573" t="s">
        <v>1345</v>
      </c>
      <c r="D51" s="983" t="s">
        <v>103</v>
      </c>
      <c r="E51" s="981">
        <v>1</v>
      </c>
      <c r="F51" s="978"/>
      <c r="G51" s="895"/>
      <c r="H51" s="895"/>
      <c r="I51" s="895"/>
      <c r="J51" s="895"/>
      <c r="K51" s="690"/>
      <c r="L51" s="897"/>
      <c r="M51" s="895"/>
      <c r="N51" s="895"/>
      <c r="O51" s="895"/>
      <c r="P51" s="690"/>
    </row>
    <row r="52" spans="1:16" s="30" customFormat="1">
      <c r="A52" s="900" t="str">
        <f>IF(COUNTBLANK(D52)=1,"",COUNTA(D$13:$D52))</f>
        <v/>
      </c>
      <c r="B52" s="1001"/>
      <c r="C52" s="573" t="s">
        <v>1029</v>
      </c>
      <c r="D52" s="983"/>
      <c r="E52" s="981"/>
      <c r="F52" s="978"/>
      <c r="G52" s="895"/>
      <c r="H52" s="895"/>
      <c r="I52" s="895"/>
      <c r="J52" s="895"/>
      <c r="K52" s="690"/>
      <c r="L52" s="897"/>
      <c r="M52" s="895"/>
      <c r="N52" s="895"/>
      <c r="O52" s="895"/>
      <c r="P52" s="690"/>
    </row>
    <row r="53" spans="1:16" s="30" customFormat="1" ht="30.6">
      <c r="A53" s="900">
        <f>IF(COUNTBLANK(D53)=1,"",COUNTA(D$13:$D53))</f>
        <v>30</v>
      </c>
      <c r="B53" s="1001" t="s">
        <v>4495</v>
      </c>
      <c r="C53" s="573" t="s">
        <v>1350</v>
      </c>
      <c r="D53" s="983" t="s">
        <v>103</v>
      </c>
      <c r="E53" s="981">
        <v>5</v>
      </c>
      <c r="F53" s="904"/>
      <c r="G53" s="911"/>
      <c r="H53" s="906"/>
      <c r="I53" s="906"/>
      <c r="J53" s="906"/>
      <c r="K53" s="692"/>
      <c r="L53" s="846"/>
      <c r="M53" s="843"/>
      <c r="N53" s="843"/>
      <c r="O53" s="843"/>
      <c r="P53" s="692"/>
    </row>
    <row r="54" spans="1:16" s="30" customFormat="1" ht="20.399999999999999">
      <c r="A54" s="900">
        <f>IF(COUNTBLANK(D54)=1,"",COUNTA(D$13:$D54))</f>
        <v>31</v>
      </c>
      <c r="B54" s="1001"/>
      <c r="C54" s="573" t="s">
        <v>3684</v>
      </c>
      <c r="D54" s="983" t="s">
        <v>2</v>
      </c>
      <c r="E54" s="1623">
        <v>27</v>
      </c>
      <c r="F54" s="978"/>
      <c r="G54" s="895"/>
      <c r="H54" s="895"/>
      <c r="I54" s="895"/>
      <c r="J54" s="895"/>
      <c r="K54" s="690"/>
      <c r="L54" s="897"/>
      <c r="M54" s="895"/>
      <c r="N54" s="895"/>
      <c r="O54" s="895"/>
      <c r="P54" s="690"/>
    </row>
    <row r="55" spans="1:16" s="30" customFormat="1" ht="20.399999999999999">
      <c r="A55" s="900">
        <f>IF(COUNTBLANK(D55)=1,"",COUNTA(D$13:$D55))</f>
        <v>32</v>
      </c>
      <c r="B55" s="1001"/>
      <c r="C55" s="573" t="s">
        <v>1341</v>
      </c>
      <c r="D55" s="983" t="s">
        <v>2</v>
      </c>
      <c r="E55" s="1623">
        <v>27</v>
      </c>
      <c r="F55" s="978"/>
      <c r="G55" s="895"/>
      <c r="H55" s="895"/>
      <c r="I55" s="895"/>
      <c r="J55" s="895"/>
      <c r="K55" s="690"/>
      <c r="L55" s="897"/>
      <c r="M55" s="895"/>
      <c r="N55" s="895"/>
      <c r="O55" s="895"/>
      <c r="P55" s="690"/>
    </row>
    <row r="56" spans="1:16" s="30" customFormat="1" ht="20.399999999999999">
      <c r="A56" s="900">
        <f>IF(COUNTBLANK(D56)=1,"",COUNTA(D$13:$D56))</f>
        <v>33</v>
      </c>
      <c r="B56" s="1001"/>
      <c r="C56" s="573" t="s">
        <v>1342</v>
      </c>
      <c r="D56" s="983" t="s">
        <v>2</v>
      </c>
      <c r="E56" s="1623">
        <v>27</v>
      </c>
      <c r="F56" s="978"/>
      <c r="G56" s="895"/>
      <c r="H56" s="895"/>
      <c r="I56" s="895"/>
      <c r="J56" s="895"/>
      <c r="K56" s="690"/>
      <c r="L56" s="897"/>
      <c r="M56" s="895"/>
      <c r="N56" s="895"/>
      <c r="O56" s="895"/>
      <c r="P56" s="690"/>
    </row>
    <row r="57" spans="1:16" s="30" customFormat="1" ht="20.399999999999999">
      <c r="A57" s="900">
        <f>IF(COUNTBLANK(D57)=1,"",COUNTA(D$13:$D57))</f>
        <v>34</v>
      </c>
      <c r="B57" s="1001" t="s">
        <v>1343</v>
      </c>
      <c r="C57" s="573" t="s">
        <v>1344</v>
      </c>
      <c r="D57" s="983" t="s">
        <v>22</v>
      </c>
      <c r="E57" s="981">
        <v>1</v>
      </c>
      <c r="F57" s="978"/>
      <c r="G57" s="895"/>
      <c r="H57" s="895"/>
      <c r="I57" s="895"/>
      <c r="J57" s="895"/>
      <c r="K57" s="690"/>
      <c r="L57" s="897"/>
      <c r="M57" s="895"/>
      <c r="N57" s="895"/>
      <c r="O57" s="895"/>
      <c r="P57" s="690"/>
    </row>
    <row r="58" spans="1:16" s="30" customFormat="1" ht="30.6">
      <c r="A58" s="900">
        <f>IF(COUNTBLANK(D58)=1,"",COUNTA(D$13:$D58))</f>
        <v>35</v>
      </c>
      <c r="B58" s="1001"/>
      <c r="C58" s="573" t="s">
        <v>1345</v>
      </c>
      <c r="D58" s="983" t="s">
        <v>103</v>
      </c>
      <c r="E58" s="981">
        <v>1</v>
      </c>
      <c r="F58" s="978"/>
      <c r="G58" s="895"/>
      <c r="H58" s="895"/>
      <c r="I58" s="895"/>
      <c r="J58" s="895"/>
      <c r="K58" s="690"/>
      <c r="L58" s="897"/>
      <c r="M58" s="895"/>
      <c r="N58" s="895"/>
      <c r="O58" s="895"/>
      <c r="P58" s="690"/>
    </row>
    <row r="59" spans="1:16" s="30" customFormat="1">
      <c r="A59" s="900" t="str">
        <f>IF(COUNTBLANK(D59)=1,"",COUNTA(D$13:$D59))</f>
        <v/>
      </c>
      <c r="B59" s="1001"/>
      <c r="C59" s="573" t="s">
        <v>1029</v>
      </c>
      <c r="D59" s="983"/>
      <c r="E59" s="981"/>
      <c r="F59" s="978"/>
      <c r="G59" s="895"/>
      <c r="H59" s="895"/>
      <c r="I59" s="895"/>
      <c r="J59" s="895"/>
      <c r="K59" s="690"/>
      <c r="L59" s="897"/>
      <c r="M59" s="895"/>
      <c r="N59" s="895"/>
      <c r="O59" s="895"/>
      <c r="P59" s="690"/>
    </row>
    <row r="60" spans="1:16" s="30" customFormat="1" ht="30.6">
      <c r="A60" s="900">
        <f>IF(COUNTBLANK(D60)=1,"",COUNTA(D$13:$D60))</f>
        <v>36</v>
      </c>
      <c r="B60" s="1001" t="s">
        <v>4495</v>
      </c>
      <c r="C60" s="573" t="s">
        <v>1351</v>
      </c>
      <c r="D60" s="983" t="s">
        <v>103</v>
      </c>
      <c r="E60" s="981">
        <v>4</v>
      </c>
      <c r="F60" s="904"/>
      <c r="G60" s="911"/>
      <c r="H60" s="906"/>
      <c r="I60" s="906"/>
      <c r="J60" s="906"/>
      <c r="K60" s="692"/>
      <c r="L60" s="846"/>
      <c r="M60" s="843"/>
      <c r="N60" s="843"/>
      <c r="O60" s="843"/>
      <c r="P60" s="692"/>
    </row>
    <row r="61" spans="1:16" s="30" customFormat="1" ht="20.399999999999999">
      <c r="A61" s="900">
        <f>IF(COUNTBLANK(D61)=1,"",COUNTA(D$13:$D61))</f>
        <v>37</v>
      </c>
      <c r="B61" s="1001"/>
      <c r="C61" s="573" t="s">
        <v>3684</v>
      </c>
      <c r="D61" s="983" t="s">
        <v>2</v>
      </c>
      <c r="E61" s="1623">
        <v>17</v>
      </c>
      <c r="F61" s="978"/>
      <c r="G61" s="895"/>
      <c r="H61" s="895"/>
      <c r="I61" s="895"/>
      <c r="J61" s="895"/>
      <c r="K61" s="690"/>
      <c r="L61" s="897"/>
      <c r="M61" s="895"/>
      <c r="N61" s="895"/>
      <c r="O61" s="895"/>
      <c r="P61" s="690"/>
    </row>
    <row r="62" spans="1:16" s="30" customFormat="1" ht="20.399999999999999">
      <c r="A62" s="900">
        <f>IF(COUNTBLANK(D62)=1,"",COUNTA(D$13:$D62))</f>
        <v>38</v>
      </c>
      <c r="B62" s="1001"/>
      <c r="C62" s="573" t="s">
        <v>1341</v>
      </c>
      <c r="D62" s="983" t="s">
        <v>2</v>
      </c>
      <c r="E62" s="1623">
        <v>17</v>
      </c>
      <c r="F62" s="978"/>
      <c r="G62" s="895"/>
      <c r="H62" s="895"/>
      <c r="I62" s="895"/>
      <c r="J62" s="895"/>
      <c r="K62" s="690"/>
      <c r="L62" s="897"/>
      <c r="M62" s="895"/>
      <c r="N62" s="895"/>
      <c r="O62" s="895"/>
      <c r="P62" s="690"/>
    </row>
    <row r="63" spans="1:16" s="30" customFormat="1" ht="20.399999999999999">
      <c r="A63" s="900">
        <f>IF(COUNTBLANK(D63)=1,"",COUNTA(D$13:$D63))</f>
        <v>39</v>
      </c>
      <c r="B63" s="1001"/>
      <c r="C63" s="573" t="s">
        <v>1342</v>
      </c>
      <c r="D63" s="983" t="s">
        <v>2</v>
      </c>
      <c r="E63" s="1623">
        <v>17</v>
      </c>
      <c r="F63" s="978"/>
      <c r="G63" s="895"/>
      <c r="H63" s="895"/>
      <c r="I63" s="895"/>
      <c r="J63" s="895"/>
      <c r="K63" s="690"/>
      <c r="L63" s="897"/>
      <c r="M63" s="895"/>
      <c r="N63" s="895"/>
      <c r="O63" s="895"/>
      <c r="P63" s="690"/>
    </row>
    <row r="64" spans="1:16" s="30" customFormat="1" ht="20.399999999999999">
      <c r="A64" s="900">
        <f>IF(COUNTBLANK(D64)=1,"",COUNTA(D$13:$D64))</f>
        <v>40</v>
      </c>
      <c r="B64" s="1001" t="s">
        <v>1343</v>
      </c>
      <c r="C64" s="573" t="s">
        <v>1347</v>
      </c>
      <c r="D64" s="983" t="s">
        <v>22</v>
      </c>
      <c r="E64" s="981">
        <v>1</v>
      </c>
      <c r="F64" s="978"/>
      <c r="G64" s="895"/>
      <c r="H64" s="895"/>
      <c r="I64" s="895"/>
      <c r="J64" s="895"/>
      <c r="K64" s="690"/>
      <c r="L64" s="897"/>
      <c r="M64" s="895"/>
      <c r="N64" s="895"/>
      <c r="O64" s="895"/>
      <c r="P64" s="690"/>
    </row>
    <row r="65" spans="1:16" s="30" customFormat="1" ht="30.6">
      <c r="A65" s="900">
        <f>IF(COUNTBLANK(D65)=1,"",COUNTA(D$13:$D65))</f>
        <v>41</v>
      </c>
      <c r="B65" s="1001"/>
      <c r="C65" s="573" t="s">
        <v>1348</v>
      </c>
      <c r="D65" s="983" t="s">
        <v>103</v>
      </c>
      <c r="E65" s="981">
        <v>1</v>
      </c>
      <c r="F65" s="978"/>
      <c r="G65" s="895"/>
      <c r="H65" s="895"/>
      <c r="I65" s="895"/>
      <c r="J65" s="895"/>
      <c r="K65" s="690"/>
      <c r="L65" s="897"/>
      <c r="M65" s="895"/>
      <c r="N65" s="895"/>
      <c r="O65" s="895"/>
      <c r="P65" s="690"/>
    </row>
    <row r="66" spans="1:16" s="30" customFormat="1">
      <c r="A66" s="900" t="str">
        <f>IF(COUNTBLANK(D66)=1,"",COUNTA(D$13:$D66))</f>
        <v/>
      </c>
      <c r="B66" s="1001"/>
      <c r="C66" s="573" t="s">
        <v>1029</v>
      </c>
      <c r="D66" s="983"/>
      <c r="E66" s="981"/>
      <c r="F66" s="978"/>
      <c r="G66" s="895"/>
      <c r="H66" s="895"/>
      <c r="I66" s="895"/>
      <c r="J66" s="895"/>
      <c r="K66" s="690"/>
      <c r="L66" s="897"/>
      <c r="M66" s="895"/>
      <c r="N66" s="895"/>
      <c r="O66" s="895"/>
      <c r="P66" s="690"/>
    </row>
    <row r="67" spans="1:16" s="30" customFormat="1" ht="30.6">
      <c r="A67" s="900">
        <f>IF(COUNTBLANK(D67)=1,"",COUNTA(D$13:$D67))</f>
        <v>42</v>
      </c>
      <c r="B67" s="1001" t="s">
        <v>4495</v>
      </c>
      <c r="C67" s="573" t="s">
        <v>1352</v>
      </c>
      <c r="D67" s="983" t="s">
        <v>103</v>
      </c>
      <c r="E67" s="981">
        <v>1</v>
      </c>
      <c r="F67" s="904"/>
      <c r="G67" s="911"/>
      <c r="H67" s="906"/>
      <c r="I67" s="906"/>
      <c r="J67" s="906"/>
      <c r="K67" s="692"/>
      <c r="L67" s="846"/>
      <c r="M67" s="843"/>
      <c r="N67" s="843"/>
      <c r="O67" s="843"/>
      <c r="P67" s="692"/>
    </row>
    <row r="68" spans="1:16" s="30" customFormat="1" ht="20.399999999999999">
      <c r="A68" s="900">
        <f>IF(COUNTBLANK(D68)=1,"",COUNTA(D$13:$D68))</f>
        <v>43</v>
      </c>
      <c r="B68" s="1001"/>
      <c r="C68" s="573" t="s">
        <v>3684</v>
      </c>
      <c r="D68" s="983" t="s">
        <v>2</v>
      </c>
      <c r="E68" s="1623">
        <v>16</v>
      </c>
      <c r="F68" s="978"/>
      <c r="G68" s="895"/>
      <c r="H68" s="895"/>
      <c r="I68" s="895"/>
      <c r="J68" s="895"/>
      <c r="K68" s="690"/>
      <c r="L68" s="897"/>
      <c r="M68" s="895"/>
      <c r="N68" s="895"/>
      <c r="O68" s="895"/>
      <c r="P68" s="690"/>
    </row>
    <row r="69" spans="1:16" s="30" customFormat="1" ht="20.399999999999999">
      <c r="A69" s="900">
        <f>IF(COUNTBLANK(D69)=1,"",COUNTA(D$13:$D69))</f>
        <v>44</v>
      </c>
      <c r="B69" s="1001"/>
      <c r="C69" s="573" t="s">
        <v>1341</v>
      </c>
      <c r="D69" s="983" t="s">
        <v>2</v>
      </c>
      <c r="E69" s="1623">
        <v>16</v>
      </c>
      <c r="F69" s="978"/>
      <c r="G69" s="895"/>
      <c r="H69" s="895"/>
      <c r="I69" s="895"/>
      <c r="J69" s="895"/>
      <c r="K69" s="690"/>
      <c r="L69" s="897"/>
      <c r="M69" s="895"/>
      <c r="N69" s="895"/>
      <c r="O69" s="895"/>
      <c r="P69" s="690"/>
    </row>
    <row r="70" spans="1:16" s="30" customFormat="1" ht="20.399999999999999">
      <c r="A70" s="900">
        <f>IF(COUNTBLANK(D70)=1,"",COUNTA(D$13:$D70))</f>
        <v>45</v>
      </c>
      <c r="B70" s="1001"/>
      <c r="C70" s="573" t="s">
        <v>1342</v>
      </c>
      <c r="D70" s="983" t="s">
        <v>2</v>
      </c>
      <c r="E70" s="1623">
        <v>16</v>
      </c>
      <c r="F70" s="978"/>
      <c r="G70" s="895"/>
      <c r="H70" s="895"/>
      <c r="I70" s="895"/>
      <c r="J70" s="895"/>
      <c r="K70" s="690"/>
      <c r="L70" s="897"/>
      <c r="M70" s="895"/>
      <c r="N70" s="895"/>
      <c r="O70" s="895"/>
      <c r="P70" s="690"/>
    </row>
    <row r="71" spans="1:16" s="30" customFormat="1" ht="20.399999999999999">
      <c r="A71" s="900">
        <f>IF(COUNTBLANK(D71)=1,"",COUNTA(D$13:$D71))</f>
        <v>46</v>
      </c>
      <c r="B71" s="1001" t="s">
        <v>1343</v>
      </c>
      <c r="C71" s="573" t="s">
        <v>1347</v>
      </c>
      <c r="D71" s="983" t="s">
        <v>22</v>
      </c>
      <c r="E71" s="981">
        <v>1</v>
      </c>
      <c r="F71" s="978"/>
      <c r="G71" s="895"/>
      <c r="H71" s="895"/>
      <c r="I71" s="895"/>
      <c r="J71" s="895"/>
      <c r="K71" s="690"/>
      <c r="L71" s="897"/>
      <c r="M71" s="895"/>
      <c r="N71" s="895"/>
      <c r="O71" s="895"/>
      <c r="P71" s="690"/>
    </row>
    <row r="72" spans="1:16" s="30" customFormat="1" ht="30.6">
      <c r="A72" s="900">
        <f>IF(COUNTBLANK(D72)=1,"",COUNTA(D$13:$D72))</f>
        <v>47</v>
      </c>
      <c r="B72" s="1001"/>
      <c r="C72" s="573" t="s">
        <v>1348</v>
      </c>
      <c r="D72" s="983" t="s">
        <v>103</v>
      </c>
      <c r="E72" s="981">
        <v>1</v>
      </c>
      <c r="F72" s="978"/>
      <c r="G72" s="895"/>
      <c r="H72" s="895"/>
      <c r="I72" s="895"/>
      <c r="J72" s="895"/>
      <c r="K72" s="690"/>
      <c r="L72" s="897"/>
      <c r="M72" s="895"/>
      <c r="N72" s="895"/>
      <c r="O72" s="895"/>
      <c r="P72" s="690"/>
    </row>
    <row r="73" spans="1:16" s="30" customFormat="1">
      <c r="A73" s="900" t="str">
        <f>IF(COUNTBLANK(D73)=1,"",COUNTA(D$13:$D73))</f>
        <v/>
      </c>
      <c r="B73" s="1001"/>
      <c r="C73" s="573" t="s">
        <v>1029</v>
      </c>
      <c r="D73" s="983"/>
      <c r="E73" s="981"/>
      <c r="F73" s="978"/>
      <c r="G73" s="895"/>
      <c r="H73" s="895"/>
      <c r="I73" s="895"/>
      <c r="J73" s="895"/>
      <c r="K73" s="690"/>
      <c r="L73" s="897"/>
      <c r="M73" s="895"/>
      <c r="N73" s="895"/>
      <c r="O73" s="895"/>
      <c r="P73" s="690"/>
    </row>
    <row r="74" spans="1:16" s="30" customFormat="1" ht="30.6">
      <c r="A74" s="900">
        <f>IF(COUNTBLANK(D74)=1,"",COUNTA(D$13:$D74))</f>
        <v>48</v>
      </c>
      <c r="B74" s="1001" t="s">
        <v>4495</v>
      </c>
      <c r="C74" s="573" t="s">
        <v>1353</v>
      </c>
      <c r="D74" s="983" t="s">
        <v>103</v>
      </c>
      <c r="E74" s="981">
        <v>4</v>
      </c>
      <c r="F74" s="904"/>
      <c r="G74" s="911"/>
      <c r="H74" s="906"/>
      <c r="I74" s="906"/>
      <c r="J74" s="906"/>
      <c r="K74" s="692"/>
      <c r="L74" s="846"/>
      <c r="M74" s="843"/>
      <c r="N74" s="843"/>
      <c r="O74" s="843"/>
      <c r="P74" s="692"/>
    </row>
    <row r="75" spans="1:16" s="30" customFormat="1" ht="20.399999999999999">
      <c r="A75" s="900">
        <f>IF(COUNTBLANK(D75)=1,"",COUNTA(D$13:$D75))</f>
        <v>49</v>
      </c>
      <c r="B75" s="1001"/>
      <c r="C75" s="573" t="s">
        <v>3684</v>
      </c>
      <c r="D75" s="983" t="s">
        <v>2</v>
      </c>
      <c r="E75" s="1623">
        <v>9</v>
      </c>
      <c r="F75" s="978"/>
      <c r="G75" s="895"/>
      <c r="H75" s="895"/>
      <c r="I75" s="895"/>
      <c r="J75" s="895"/>
      <c r="K75" s="690"/>
      <c r="L75" s="897"/>
      <c r="M75" s="895"/>
      <c r="N75" s="895"/>
      <c r="O75" s="895"/>
      <c r="P75" s="690"/>
    </row>
    <row r="76" spans="1:16" s="30" customFormat="1" ht="20.399999999999999">
      <c r="A76" s="900">
        <f>IF(COUNTBLANK(D76)=1,"",COUNTA(D$13:$D76))</f>
        <v>50</v>
      </c>
      <c r="B76" s="1001"/>
      <c r="C76" s="573" t="s">
        <v>1341</v>
      </c>
      <c r="D76" s="983" t="s">
        <v>2</v>
      </c>
      <c r="E76" s="1623">
        <v>9</v>
      </c>
      <c r="F76" s="978"/>
      <c r="G76" s="895"/>
      <c r="H76" s="895"/>
      <c r="I76" s="895"/>
      <c r="J76" s="895"/>
      <c r="K76" s="690"/>
      <c r="L76" s="897"/>
      <c r="M76" s="895"/>
      <c r="N76" s="895"/>
      <c r="O76" s="895"/>
      <c r="P76" s="690"/>
    </row>
    <row r="77" spans="1:16" s="30" customFormat="1" ht="20.399999999999999">
      <c r="A77" s="900">
        <f>IF(COUNTBLANK(D77)=1,"",COUNTA(D$13:$D77))</f>
        <v>51</v>
      </c>
      <c r="B77" s="1001"/>
      <c r="C77" s="573" t="s">
        <v>1342</v>
      </c>
      <c r="D77" s="983" t="s">
        <v>2</v>
      </c>
      <c r="E77" s="1623">
        <v>9</v>
      </c>
      <c r="F77" s="978"/>
      <c r="G77" s="895"/>
      <c r="H77" s="895"/>
      <c r="I77" s="895"/>
      <c r="J77" s="895"/>
      <c r="K77" s="690"/>
      <c r="L77" s="897"/>
      <c r="M77" s="895"/>
      <c r="N77" s="895"/>
      <c r="O77" s="895"/>
      <c r="P77" s="690"/>
    </row>
    <row r="78" spans="1:16" s="30" customFormat="1" ht="20.399999999999999">
      <c r="A78" s="900">
        <f>IF(COUNTBLANK(D78)=1,"",COUNTA(D$13:$D78))</f>
        <v>52</v>
      </c>
      <c r="B78" s="1001" t="s">
        <v>1343</v>
      </c>
      <c r="C78" s="573" t="s">
        <v>1354</v>
      </c>
      <c r="D78" s="983" t="s">
        <v>22</v>
      </c>
      <c r="E78" s="981">
        <v>1</v>
      </c>
      <c r="F78" s="978"/>
      <c r="G78" s="895"/>
      <c r="H78" s="895"/>
      <c r="I78" s="895"/>
      <c r="J78" s="895"/>
      <c r="K78" s="690"/>
      <c r="L78" s="897"/>
      <c r="M78" s="895"/>
      <c r="N78" s="895"/>
      <c r="O78" s="895"/>
      <c r="P78" s="690"/>
    </row>
    <row r="79" spans="1:16" s="30" customFormat="1" ht="30.6">
      <c r="A79" s="900">
        <f>IF(COUNTBLANK(D79)=1,"",COUNTA(D$13:$D79))</f>
        <v>53</v>
      </c>
      <c r="B79" s="1001"/>
      <c r="C79" s="573" t="s">
        <v>1345</v>
      </c>
      <c r="D79" s="983" t="s">
        <v>103</v>
      </c>
      <c r="E79" s="981">
        <v>1</v>
      </c>
      <c r="F79" s="978"/>
      <c r="G79" s="895"/>
      <c r="H79" s="895"/>
      <c r="I79" s="895"/>
      <c r="J79" s="895"/>
      <c r="K79" s="690"/>
      <c r="L79" s="897"/>
      <c r="M79" s="895"/>
      <c r="N79" s="895"/>
      <c r="O79" s="895"/>
      <c r="P79" s="690"/>
    </row>
    <row r="80" spans="1:16" s="30" customFormat="1">
      <c r="A80" s="900" t="str">
        <f>IF(COUNTBLANK(D80)=1,"",COUNTA(D$13:$D80))</f>
        <v/>
      </c>
      <c r="B80" s="1001"/>
      <c r="C80" s="573" t="s">
        <v>1029</v>
      </c>
      <c r="D80" s="983"/>
      <c r="E80" s="981"/>
      <c r="F80" s="978"/>
      <c r="G80" s="895"/>
      <c r="H80" s="895"/>
      <c r="I80" s="895"/>
      <c r="J80" s="895"/>
      <c r="K80" s="690"/>
      <c r="L80" s="897"/>
      <c r="M80" s="895"/>
      <c r="N80" s="895"/>
      <c r="O80" s="895"/>
      <c r="P80" s="690"/>
    </row>
    <row r="81" spans="1:16" s="30" customFormat="1" ht="30.6">
      <c r="A81" s="900">
        <f>IF(COUNTBLANK(D81)=1,"",COUNTA(D$13:$D81))</f>
        <v>54</v>
      </c>
      <c r="B81" s="1001" t="s">
        <v>4495</v>
      </c>
      <c r="C81" s="573" t="s">
        <v>1355</v>
      </c>
      <c r="D81" s="983" t="s">
        <v>103</v>
      </c>
      <c r="E81" s="981">
        <v>1</v>
      </c>
      <c r="F81" s="904"/>
      <c r="G81" s="911"/>
      <c r="H81" s="906"/>
      <c r="I81" s="906"/>
      <c r="J81" s="906"/>
      <c r="K81" s="692"/>
      <c r="L81" s="846"/>
      <c r="M81" s="843"/>
      <c r="N81" s="843"/>
      <c r="O81" s="843"/>
      <c r="P81" s="692"/>
    </row>
    <row r="82" spans="1:16" s="30" customFormat="1" ht="20.399999999999999">
      <c r="A82" s="900">
        <f>IF(COUNTBLANK(D82)=1,"",COUNTA(D$13:$D82))</f>
        <v>55</v>
      </c>
      <c r="B82" s="1001"/>
      <c r="C82" s="573" t="s">
        <v>3684</v>
      </c>
      <c r="D82" s="983" t="s">
        <v>2</v>
      </c>
      <c r="E82" s="1623">
        <v>6</v>
      </c>
      <c r="F82" s="978"/>
      <c r="G82" s="895"/>
      <c r="H82" s="895"/>
      <c r="I82" s="895"/>
      <c r="J82" s="895"/>
      <c r="K82" s="690"/>
      <c r="L82" s="897"/>
      <c r="M82" s="895"/>
      <c r="N82" s="895"/>
      <c r="O82" s="895"/>
      <c r="P82" s="690"/>
    </row>
    <row r="83" spans="1:16" s="30" customFormat="1" ht="20.399999999999999">
      <c r="A83" s="900">
        <f>IF(COUNTBLANK(D83)=1,"",COUNTA(D$13:$D83))</f>
        <v>56</v>
      </c>
      <c r="B83" s="1001"/>
      <c r="C83" s="573" t="s">
        <v>1341</v>
      </c>
      <c r="D83" s="983" t="s">
        <v>2</v>
      </c>
      <c r="E83" s="1623">
        <v>6</v>
      </c>
      <c r="F83" s="978"/>
      <c r="G83" s="895"/>
      <c r="H83" s="895"/>
      <c r="I83" s="895"/>
      <c r="J83" s="895"/>
      <c r="K83" s="690"/>
      <c r="L83" s="897"/>
      <c r="M83" s="895"/>
      <c r="N83" s="895"/>
      <c r="O83" s="895"/>
      <c r="P83" s="690"/>
    </row>
    <row r="84" spans="1:16" s="30" customFormat="1" ht="20.399999999999999">
      <c r="A84" s="900">
        <f>IF(COUNTBLANK(D84)=1,"",COUNTA(D$13:$D84))</f>
        <v>57</v>
      </c>
      <c r="B84" s="1001"/>
      <c r="C84" s="573" t="s">
        <v>1342</v>
      </c>
      <c r="D84" s="983" t="s">
        <v>2</v>
      </c>
      <c r="E84" s="1623">
        <v>6</v>
      </c>
      <c r="F84" s="978"/>
      <c r="G84" s="895"/>
      <c r="H84" s="895"/>
      <c r="I84" s="895"/>
      <c r="J84" s="895"/>
      <c r="K84" s="690"/>
      <c r="L84" s="897"/>
      <c r="M84" s="895"/>
      <c r="N84" s="895"/>
      <c r="O84" s="895"/>
      <c r="P84" s="690"/>
    </row>
    <row r="85" spans="1:16" s="30" customFormat="1" ht="20.399999999999999">
      <c r="A85" s="900">
        <f>IF(COUNTBLANK(D85)=1,"",COUNTA(D$13:$D85))</f>
        <v>58</v>
      </c>
      <c r="B85" s="1001" t="s">
        <v>1343</v>
      </c>
      <c r="C85" s="573" t="s">
        <v>1354</v>
      </c>
      <c r="D85" s="983" t="s">
        <v>22</v>
      </c>
      <c r="E85" s="981">
        <v>1</v>
      </c>
      <c r="F85" s="978"/>
      <c r="G85" s="895"/>
      <c r="H85" s="895"/>
      <c r="I85" s="895"/>
      <c r="J85" s="895"/>
      <c r="K85" s="690"/>
      <c r="L85" s="897"/>
      <c r="M85" s="895"/>
      <c r="N85" s="895"/>
      <c r="O85" s="895"/>
      <c r="P85" s="690"/>
    </row>
    <row r="86" spans="1:16" s="30" customFormat="1" ht="30.6">
      <c r="A86" s="900">
        <f>IF(COUNTBLANK(D86)=1,"",COUNTA(D$13:$D86))</f>
        <v>59</v>
      </c>
      <c r="B86" s="1001"/>
      <c r="C86" s="573" t="s">
        <v>1345</v>
      </c>
      <c r="D86" s="983" t="s">
        <v>103</v>
      </c>
      <c r="E86" s="981">
        <v>1</v>
      </c>
      <c r="F86" s="978"/>
      <c r="G86" s="895"/>
      <c r="H86" s="895"/>
      <c r="I86" s="895"/>
      <c r="J86" s="895"/>
      <c r="K86" s="690"/>
      <c r="L86" s="897"/>
      <c r="M86" s="895"/>
      <c r="N86" s="895"/>
      <c r="O86" s="895"/>
      <c r="P86" s="690"/>
    </row>
    <row r="87" spans="1:16" s="30" customFormat="1">
      <c r="A87" s="900" t="str">
        <f>IF(COUNTBLANK(D87)=1,"",COUNTA(D$13:$D87))</f>
        <v/>
      </c>
      <c r="B87" s="1001"/>
      <c r="C87" s="573" t="s">
        <v>1029</v>
      </c>
      <c r="D87" s="983"/>
      <c r="E87" s="981"/>
      <c r="F87" s="978"/>
      <c r="G87" s="895"/>
      <c r="H87" s="895"/>
      <c r="I87" s="895"/>
      <c r="J87" s="895"/>
      <c r="K87" s="690"/>
      <c r="L87" s="897"/>
      <c r="M87" s="895"/>
      <c r="N87" s="895"/>
      <c r="O87" s="895"/>
      <c r="P87" s="690"/>
    </row>
    <row r="88" spans="1:16" s="30" customFormat="1" ht="30.6">
      <c r="A88" s="900">
        <f>IF(COUNTBLANK(D88)=1,"",COUNTA(D$13:$D88))</f>
        <v>60</v>
      </c>
      <c r="B88" s="1001" t="s">
        <v>4495</v>
      </c>
      <c r="C88" s="573" t="s">
        <v>1356</v>
      </c>
      <c r="D88" s="983" t="s">
        <v>103</v>
      </c>
      <c r="E88" s="981">
        <v>15</v>
      </c>
      <c r="F88" s="904"/>
      <c r="G88" s="911"/>
      <c r="H88" s="906"/>
      <c r="I88" s="906"/>
      <c r="J88" s="906"/>
      <c r="K88" s="692"/>
      <c r="L88" s="846"/>
      <c r="M88" s="843"/>
      <c r="N88" s="843"/>
      <c r="O88" s="843"/>
      <c r="P88" s="692"/>
    </row>
    <row r="89" spans="1:16" s="30" customFormat="1" ht="20.399999999999999">
      <c r="A89" s="900">
        <f>IF(COUNTBLANK(D89)=1,"",COUNTA(D$13:$D89))</f>
        <v>61</v>
      </c>
      <c r="B89" s="1001"/>
      <c r="C89" s="573" t="s">
        <v>3685</v>
      </c>
      <c r="D89" s="983" t="s">
        <v>2</v>
      </c>
      <c r="E89" s="1623">
        <v>3</v>
      </c>
      <c r="F89" s="978"/>
      <c r="G89" s="895"/>
      <c r="H89" s="895"/>
      <c r="I89" s="895"/>
      <c r="J89" s="895"/>
      <c r="K89" s="690"/>
      <c r="L89" s="897"/>
      <c r="M89" s="895"/>
      <c r="N89" s="895"/>
      <c r="O89" s="895"/>
      <c r="P89" s="690"/>
    </row>
    <row r="90" spans="1:16" s="30" customFormat="1" ht="20.399999999999999">
      <c r="A90" s="900">
        <f>IF(COUNTBLANK(D90)=1,"",COUNTA(D$13:$D90))</f>
        <v>62</v>
      </c>
      <c r="B90" s="1001"/>
      <c r="C90" s="573" t="s">
        <v>1341</v>
      </c>
      <c r="D90" s="983" t="s">
        <v>2</v>
      </c>
      <c r="E90" s="1623">
        <v>3</v>
      </c>
      <c r="F90" s="978"/>
      <c r="G90" s="895"/>
      <c r="H90" s="895"/>
      <c r="I90" s="895"/>
      <c r="J90" s="895"/>
      <c r="K90" s="690"/>
      <c r="L90" s="897"/>
      <c r="M90" s="895"/>
      <c r="N90" s="895"/>
      <c r="O90" s="895"/>
      <c r="P90" s="690"/>
    </row>
    <row r="91" spans="1:16" s="30" customFormat="1" ht="20.399999999999999">
      <c r="A91" s="900">
        <f>IF(COUNTBLANK(D91)=1,"",COUNTA(D$13:$D91))</f>
        <v>63</v>
      </c>
      <c r="B91" s="1001"/>
      <c r="C91" s="573" t="s">
        <v>1342</v>
      </c>
      <c r="D91" s="983" t="s">
        <v>2</v>
      </c>
      <c r="E91" s="1623">
        <v>3</v>
      </c>
      <c r="F91" s="978"/>
      <c r="G91" s="895"/>
      <c r="H91" s="895"/>
      <c r="I91" s="895"/>
      <c r="J91" s="895"/>
      <c r="K91" s="690"/>
      <c r="L91" s="897"/>
      <c r="M91" s="895"/>
      <c r="N91" s="895"/>
      <c r="O91" s="895"/>
      <c r="P91" s="690"/>
    </row>
    <row r="92" spans="1:16" s="30" customFormat="1" ht="20.399999999999999">
      <c r="A92" s="900">
        <f>IF(COUNTBLANK(D92)=1,"",COUNTA(D$13:$D92))</f>
        <v>64</v>
      </c>
      <c r="B92" s="1001" t="s">
        <v>1343</v>
      </c>
      <c r="C92" s="573" t="s">
        <v>1354</v>
      </c>
      <c r="D92" s="983" t="s">
        <v>22</v>
      </c>
      <c r="E92" s="981">
        <v>1</v>
      </c>
      <c r="F92" s="978"/>
      <c r="G92" s="895"/>
      <c r="H92" s="895"/>
      <c r="I92" s="895"/>
      <c r="J92" s="895"/>
      <c r="K92" s="690"/>
      <c r="L92" s="897"/>
      <c r="M92" s="895"/>
      <c r="N92" s="895"/>
      <c r="O92" s="895"/>
      <c r="P92" s="690"/>
    </row>
    <row r="93" spans="1:16" s="30" customFormat="1" ht="30.6">
      <c r="A93" s="900">
        <f>IF(COUNTBLANK(D93)=1,"",COUNTA(D$13:$D93))</f>
        <v>65</v>
      </c>
      <c r="B93" s="1001"/>
      <c r="C93" s="573" t="s">
        <v>1345</v>
      </c>
      <c r="D93" s="983" t="s">
        <v>103</v>
      </c>
      <c r="E93" s="981">
        <v>1</v>
      </c>
      <c r="F93" s="978"/>
      <c r="G93" s="895"/>
      <c r="H93" s="895"/>
      <c r="I93" s="895"/>
      <c r="J93" s="895"/>
      <c r="K93" s="690"/>
      <c r="L93" s="897"/>
      <c r="M93" s="895"/>
      <c r="N93" s="895"/>
      <c r="O93" s="895"/>
      <c r="P93" s="690"/>
    </row>
    <row r="94" spans="1:16" s="30" customFormat="1">
      <c r="A94" s="900" t="str">
        <f>IF(COUNTBLANK(D94)=1,"",COUNTA(D$13:$D94))</f>
        <v/>
      </c>
      <c r="B94" s="1001"/>
      <c r="C94" s="573" t="s">
        <v>1029</v>
      </c>
      <c r="D94" s="983"/>
      <c r="E94" s="981"/>
      <c r="F94" s="978"/>
      <c r="G94" s="895"/>
      <c r="H94" s="895"/>
      <c r="I94" s="895"/>
      <c r="J94" s="895"/>
      <c r="K94" s="690"/>
      <c r="L94" s="897"/>
      <c r="M94" s="895"/>
      <c r="N94" s="895"/>
      <c r="O94" s="895"/>
      <c r="P94" s="690"/>
    </row>
    <row r="95" spans="1:16" s="74" customFormat="1" ht="71.400000000000006">
      <c r="A95" s="900">
        <f>IF(COUNTBLANK(D95)=1,"",COUNTA(D$13:$D95))</f>
        <v>66</v>
      </c>
      <c r="B95" s="1001" t="s">
        <v>496</v>
      </c>
      <c r="C95" s="573" t="s">
        <v>1357</v>
      </c>
      <c r="D95" s="983" t="s">
        <v>103</v>
      </c>
      <c r="E95" s="981">
        <v>364</v>
      </c>
      <c r="F95" s="331"/>
      <c r="G95" s="332"/>
      <c r="H95" s="332"/>
      <c r="I95" s="332"/>
      <c r="J95" s="332"/>
      <c r="K95" s="333"/>
      <c r="L95" s="955"/>
      <c r="M95" s="332"/>
      <c r="N95" s="332"/>
      <c r="O95" s="332"/>
      <c r="P95" s="333"/>
    </row>
    <row r="96" spans="1:16" s="74" customFormat="1" ht="61.2">
      <c r="A96" s="900">
        <f>IF(COUNTBLANK(D96)=1,"",COUNTA(D$13:$D96))</f>
        <v>67</v>
      </c>
      <c r="B96" s="1001" t="s">
        <v>497</v>
      </c>
      <c r="C96" s="573" t="s">
        <v>1358</v>
      </c>
      <c r="D96" s="983" t="s">
        <v>103</v>
      </c>
      <c r="E96" s="981">
        <v>77</v>
      </c>
      <c r="F96" s="331"/>
      <c r="G96" s="332"/>
      <c r="H96" s="332"/>
      <c r="I96" s="332"/>
      <c r="J96" s="332"/>
      <c r="K96" s="333"/>
      <c r="L96" s="955"/>
      <c r="M96" s="332"/>
      <c r="N96" s="332"/>
      <c r="O96" s="332"/>
      <c r="P96" s="333"/>
    </row>
    <row r="97" spans="1:16" s="74" customFormat="1" ht="81.599999999999994">
      <c r="A97" s="900">
        <f>IF(COUNTBLANK(D97)=1,"",COUNTA(D$13:$D97))</f>
        <v>68</v>
      </c>
      <c r="B97" s="1001" t="s">
        <v>1359</v>
      </c>
      <c r="C97" s="573" t="s">
        <v>1360</v>
      </c>
      <c r="D97" s="983" t="s">
        <v>103</v>
      </c>
      <c r="E97" s="981">
        <v>21</v>
      </c>
      <c r="F97" s="331"/>
      <c r="G97" s="332"/>
      <c r="H97" s="332"/>
      <c r="I97" s="332"/>
      <c r="J97" s="332"/>
      <c r="K97" s="333"/>
      <c r="L97" s="955"/>
      <c r="M97" s="332"/>
      <c r="N97" s="332"/>
      <c r="O97" s="332"/>
      <c r="P97" s="333"/>
    </row>
    <row r="98" spans="1:16" s="74" customFormat="1" ht="81.599999999999994">
      <c r="A98" s="900">
        <f>IF(COUNTBLANK(D98)=1,"",COUNTA(D$13:$D98))</f>
        <v>69</v>
      </c>
      <c r="B98" s="1001" t="s">
        <v>1361</v>
      </c>
      <c r="C98" s="573" t="s">
        <v>1362</v>
      </c>
      <c r="D98" s="983" t="s">
        <v>103</v>
      </c>
      <c r="E98" s="981">
        <v>22</v>
      </c>
      <c r="F98" s="331"/>
      <c r="G98" s="332"/>
      <c r="H98" s="332"/>
      <c r="I98" s="332"/>
      <c r="J98" s="332"/>
      <c r="K98" s="333"/>
      <c r="L98" s="955"/>
      <c r="M98" s="332"/>
      <c r="N98" s="332"/>
      <c r="O98" s="332"/>
      <c r="P98" s="333"/>
    </row>
    <row r="99" spans="1:16" s="74" customFormat="1" ht="61.2">
      <c r="A99" s="900">
        <f>IF(COUNTBLANK(D99)=1,"",COUNTA(D$13:$D99))</f>
        <v>70</v>
      </c>
      <c r="B99" s="1001" t="s">
        <v>498</v>
      </c>
      <c r="C99" s="573" t="s">
        <v>1363</v>
      </c>
      <c r="D99" s="983" t="s">
        <v>103</v>
      </c>
      <c r="E99" s="981">
        <v>21</v>
      </c>
      <c r="F99" s="331"/>
      <c r="G99" s="332"/>
      <c r="H99" s="332"/>
      <c r="I99" s="332"/>
      <c r="J99" s="332"/>
      <c r="K99" s="333"/>
      <c r="L99" s="955"/>
      <c r="M99" s="332"/>
      <c r="N99" s="332"/>
      <c r="O99" s="332"/>
      <c r="P99" s="333"/>
    </row>
    <row r="100" spans="1:16" s="74" customFormat="1" ht="71.400000000000006">
      <c r="A100" s="900">
        <f>IF(COUNTBLANK(D100)=1,"",COUNTA(D$13:$D100))</f>
        <v>71</v>
      </c>
      <c r="B100" s="1001" t="s">
        <v>499</v>
      </c>
      <c r="C100" s="573" t="s">
        <v>1364</v>
      </c>
      <c r="D100" s="983" t="s">
        <v>103</v>
      </c>
      <c r="E100" s="981">
        <v>2</v>
      </c>
      <c r="F100" s="331"/>
      <c r="G100" s="332"/>
      <c r="H100" s="332"/>
      <c r="I100" s="332"/>
      <c r="J100" s="332"/>
      <c r="K100" s="333"/>
      <c r="L100" s="955"/>
      <c r="M100" s="332"/>
      <c r="N100" s="332"/>
      <c r="O100" s="332"/>
      <c r="P100" s="333"/>
    </row>
    <row r="101" spans="1:16" s="74" customFormat="1" ht="51">
      <c r="A101" s="900">
        <f>IF(COUNTBLANK(D101)=1,"",COUNTA(D$13:$D101))</f>
        <v>72</v>
      </c>
      <c r="B101" s="1001" t="s">
        <v>1365</v>
      </c>
      <c r="C101" s="573" t="s">
        <v>1366</v>
      </c>
      <c r="D101" s="983" t="s">
        <v>103</v>
      </c>
      <c r="E101" s="981">
        <v>4</v>
      </c>
      <c r="F101" s="331"/>
      <c r="G101" s="332"/>
      <c r="H101" s="332"/>
      <c r="I101" s="332"/>
      <c r="J101" s="332"/>
      <c r="K101" s="333"/>
      <c r="L101" s="955"/>
      <c r="M101" s="332"/>
      <c r="N101" s="332"/>
      <c r="O101" s="332"/>
      <c r="P101" s="333"/>
    </row>
    <row r="102" spans="1:16" s="74" customFormat="1" ht="61.2">
      <c r="A102" s="900">
        <f>IF(COUNTBLANK(D102)=1,"",COUNTA(D$13:$D102))</f>
        <v>73</v>
      </c>
      <c r="B102" s="1001" t="s">
        <v>1367</v>
      </c>
      <c r="C102" s="573" t="s">
        <v>1368</v>
      </c>
      <c r="D102" s="983" t="s">
        <v>103</v>
      </c>
      <c r="E102" s="981">
        <v>12</v>
      </c>
      <c r="F102" s="331"/>
      <c r="G102" s="332"/>
      <c r="H102" s="332"/>
      <c r="I102" s="332"/>
      <c r="J102" s="332"/>
      <c r="K102" s="333"/>
      <c r="L102" s="955"/>
      <c r="M102" s="332"/>
      <c r="N102" s="332"/>
      <c r="O102" s="332"/>
      <c r="P102" s="333"/>
    </row>
    <row r="103" spans="1:16" s="74" customFormat="1" ht="71.400000000000006">
      <c r="A103" s="900">
        <f>IF(COUNTBLANK(D103)=1,"",COUNTA(D$13:$D103))</f>
        <v>74</v>
      </c>
      <c r="B103" s="1001" t="s">
        <v>1369</v>
      </c>
      <c r="C103" s="573" t="s">
        <v>1370</v>
      </c>
      <c r="D103" s="983" t="s">
        <v>103</v>
      </c>
      <c r="E103" s="981">
        <v>96</v>
      </c>
      <c r="F103" s="331"/>
      <c r="G103" s="332"/>
      <c r="H103" s="332"/>
      <c r="I103" s="332"/>
      <c r="J103" s="332"/>
      <c r="K103" s="333"/>
      <c r="L103" s="955"/>
      <c r="M103" s="332"/>
      <c r="N103" s="332"/>
      <c r="O103" s="332"/>
      <c r="P103" s="333"/>
    </row>
    <row r="104" spans="1:16" s="74" customFormat="1" ht="30.6">
      <c r="A104" s="900">
        <f>IF(COUNTBLANK(D104)=1,"",COUNTA(D$13:$D104))</f>
        <v>75</v>
      </c>
      <c r="B104" s="1001" t="s">
        <v>1371</v>
      </c>
      <c r="C104" s="573" t="s">
        <v>1372</v>
      </c>
      <c r="D104" s="983" t="s">
        <v>103</v>
      </c>
      <c r="E104" s="981">
        <v>7</v>
      </c>
      <c r="F104" s="904"/>
      <c r="G104" s="911"/>
      <c r="H104" s="906"/>
      <c r="I104" s="906"/>
      <c r="J104" s="906"/>
      <c r="K104" s="692"/>
      <c r="L104" s="846"/>
      <c r="M104" s="843"/>
      <c r="N104" s="843"/>
      <c r="O104" s="843"/>
      <c r="P104" s="692"/>
    </row>
    <row r="105" spans="1:16" s="74" customFormat="1" ht="30.6">
      <c r="A105" s="900">
        <f>IF(COUNTBLANK(D105)=1,"",COUNTA(D$13:$D105))</f>
        <v>76</v>
      </c>
      <c r="B105" s="1001"/>
      <c r="C105" s="573" t="s">
        <v>1373</v>
      </c>
      <c r="D105" s="983" t="s">
        <v>103</v>
      </c>
      <c r="E105" s="981">
        <v>26</v>
      </c>
      <c r="F105" s="904"/>
      <c r="G105" s="911"/>
      <c r="H105" s="906"/>
      <c r="I105" s="906"/>
      <c r="J105" s="906"/>
      <c r="K105" s="692"/>
      <c r="L105" s="846"/>
      <c r="M105" s="843"/>
      <c r="N105" s="843"/>
      <c r="O105" s="843"/>
      <c r="P105" s="692"/>
    </row>
    <row r="106" spans="1:16" s="74" customFormat="1" ht="30.6">
      <c r="A106" s="900">
        <f>IF(COUNTBLANK(D106)=1,"",COUNTA(D$13:$D106))</f>
        <v>77</v>
      </c>
      <c r="B106" s="1001"/>
      <c r="C106" s="573" t="s">
        <v>1374</v>
      </c>
      <c r="D106" s="983" t="s">
        <v>103</v>
      </c>
      <c r="E106" s="981">
        <v>7</v>
      </c>
      <c r="F106" s="904"/>
      <c r="G106" s="911"/>
      <c r="H106" s="906"/>
      <c r="I106" s="906"/>
      <c r="J106" s="906"/>
      <c r="K106" s="692"/>
      <c r="L106" s="846"/>
      <c r="M106" s="843"/>
      <c r="N106" s="843"/>
      <c r="O106" s="843"/>
      <c r="P106" s="692"/>
    </row>
    <row r="107" spans="1:16" s="74" customFormat="1" ht="20.399999999999999">
      <c r="A107" s="900" t="str">
        <f>IF(COUNTBLANK(D107)=1,"",COUNTA(D$13:$D107))</f>
        <v/>
      </c>
      <c r="B107" s="1622" t="s">
        <v>248</v>
      </c>
      <c r="C107" s="1603" t="s">
        <v>1416</v>
      </c>
      <c r="D107" s="983"/>
      <c r="E107" s="981">
        <v>0</v>
      </c>
      <c r="F107" s="978"/>
      <c r="G107" s="975"/>
      <c r="H107" s="931"/>
      <c r="I107" s="931"/>
      <c r="J107" s="931"/>
      <c r="K107" s="932"/>
      <c r="L107" s="934"/>
      <c r="M107" s="931"/>
      <c r="N107" s="931"/>
      <c r="O107" s="931"/>
      <c r="P107" s="932"/>
    </row>
    <row r="108" spans="1:16" s="74" customFormat="1">
      <c r="A108" s="900" t="str">
        <f>IF(COUNTBLANK(D108)=1,"",COUNTA(D$13:$D108))</f>
        <v/>
      </c>
      <c r="B108" s="983"/>
      <c r="C108" s="588" t="s">
        <v>1029</v>
      </c>
      <c r="D108" s="984"/>
      <c r="E108" s="981"/>
      <c r="F108" s="978"/>
      <c r="G108" s="975"/>
      <c r="H108" s="931"/>
      <c r="I108" s="931"/>
      <c r="J108" s="931"/>
      <c r="K108" s="932"/>
      <c r="L108" s="934"/>
      <c r="M108" s="931"/>
      <c r="N108" s="931"/>
      <c r="O108" s="931"/>
      <c r="P108" s="932"/>
    </row>
    <row r="109" spans="1:16" s="74" customFormat="1" ht="61.2">
      <c r="A109" s="900">
        <f>IF(COUNTBLANK(D109)=1,"",COUNTA(D$13:$D109))</f>
        <v>78</v>
      </c>
      <c r="B109" s="1001" t="s">
        <v>257</v>
      </c>
      <c r="C109" s="573" t="s">
        <v>1417</v>
      </c>
      <c r="D109" s="983" t="s">
        <v>103</v>
      </c>
      <c r="E109" s="981">
        <v>21</v>
      </c>
      <c r="F109" s="331"/>
      <c r="G109" s="332"/>
      <c r="H109" s="332"/>
      <c r="I109" s="332"/>
      <c r="J109" s="332"/>
      <c r="K109" s="333"/>
      <c r="L109" s="955"/>
      <c r="M109" s="332"/>
      <c r="N109" s="332"/>
      <c r="O109" s="332"/>
      <c r="P109" s="333"/>
    </row>
    <row r="110" spans="1:16" s="74" customFormat="1" ht="61.2">
      <c r="A110" s="900">
        <f>IF(COUNTBLANK(D110)=1,"",COUNTA(D$13:$D110))</f>
        <v>79</v>
      </c>
      <c r="B110" s="1001" t="s">
        <v>258</v>
      </c>
      <c r="C110" s="573" t="s">
        <v>1418</v>
      </c>
      <c r="D110" s="983" t="s">
        <v>103</v>
      </c>
      <c r="E110" s="981">
        <v>80</v>
      </c>
      <c r="F110" s="331"/>
      <c r="G110" s="332"/>
      <c r="H110" s="332"/>
      <c r="I110" s="332"/>
      <c r="J110" s="332"/>
      <c r="K110" s="333"/>
      <c r="L110" s="955"/>
      <c r="M110" s="332"/>
      <c r="N110" s="332"/>
      <c r="O110" s="332"/>
      <c r="P110" s="333"/>
    </row>
    <row r="111" spans="1:16" s="74" customFormat="1" ht="61.2">
      <c r="A111" s="900">
        <f>IF(COUNTBLANK(D111)=1,"",COUNTA(D$13:$D111))</f>
        <v>80</v>
      </c>
      <c r="B111" s="1001" t="s">
        <v>259</v>
      </c>
      <c r="C111" s="573" t="s">
        <v>1419</v>
      </c>
      <c r="D111" s="983" t="s">
        <v>103</v>
      </c>
      <c r="E111" s="981">
        <v>43</v>
      </c>
      <c r="F111" s="331"/>
      <c r="G111" s="332"/>
      <c r="H111" s="332"/>
      <c r="I111" s="332"/>
      <c r="J111" s="332"/>
      <c r="K111" s="333"/>
      <c r="L111" s="955"/>
      <c r="M111" s="332"/>
      <c r="N111" s="332"/>
      <c r="O111" s="332"/>
      <c r="P111" s="333"/>
    </row>
    <row r="112" spans="1:16" s="74" customFormat="1" ht="61.2">
      <c r="A112" s="900">
        <f>IF(COUNTBLANK(D112)=1,"",COUNTA(D$13:$D112))</f>
        <v>81</v>
      </c>
      <c r="B112" s="1001" t="s">
        <v>260</v>
      </c>
      <c r="C112" s="573" t="s">
        <v>1420</v>
      </c>
      <c r="D112" s="983" t="s">
        <v>103</v>
      </c>
      <c r="E112" s="981">
        <v>4</v>
      </c>
      <c r="F112" s="331"/>
      <c r="G112" s="332"/>
      <c r="H112" s="332"/>
      <c r="I112" s="332"/>
      <c r="J112" s="332"/>
      <c r="K112" s="333"/>
      <c r="L112" s="955"/>
      <c r="M112" s="332"/>
      <c r="N112" s="332"/>
      <c r="O112" s="332"/>
      <c r="P112" s="333"/>
    </row>
    <row r="113" spans="1:16" s="74" customFormat="1" ht="61.2">
      <c r="A113" s="900">
        <f>IF(COUNTBLANK(D113)=1,"",COUNTA(D$13:$D113))</f>
        <v>82</v>
      </c>
      <c r="B113" s="1001" t="s">
        <v>261</v>
      </c>
      <c r="C113" s="573" t="s">
        <v>1421</v>
      </c>
      <c r="D113" s="983" t="s">
        <v>103</v>
      </c>
      <c r="E113" s="981">
        <v>25</v>
      </c>
      <c r="F113" s="331"/>
      <c r="G113" s="332"/>
      <c r="H113" s="332"/>
      <c r="I113" s="332"/>
      <c r="J113" s="332"/>
      <c r="K113" s="333"/>
      <c r="L113" s="955"/>
      <c r="M113" s="332"/>
      <c r="N113" s="332"/>
      <c r="O113" s="332"/>
      <c r="P113" s="333"/>
    </row>
    <row r="114" spans="1:16" s="74" customFormat="1" ht="61.2">
      <c r="A114" s="900">
        <f>IF(COUNTBLANK(D114)=1,"",COUNTA(D$13:$D114))</f>
        <v>83</v>
      </c>
      <c r="B114" s="1001" t="s">
        <v>262</v>
      </c>
      <c r="C114" s="573" t="s">
        <v>1422</v>
      </c>
      <c r="D114" s="983" t="s">
        <v>103</v>
      </c>
      <c r="E114" s="981">
        <v>46</v>
      </c>
      <c r="F114" s="331"/>
      <c r="G114" s="332"/>
      <c r="H114" s="332"/>
      <c r="I114" s="332"/>
      <c r="J114" s="332"/>
      <c r="K114" s="333"/>
      <c r="L114" s="955"/>
      <c r="M114" s="332"/>
      <c r="N114" s="332"/>
      <c r="O114" s="332"/>
      <c r="P114" s="333"/>
    </row>
    <row r="115" spans="1:16" s="74" customFormat="1" ht="51">
      <c r="A115" s="900">
        <f>IF(COUNTBLANK(D115)=1,"",COUNTA(D$13:$D115))</f>
        <v>84</v>
      </c>
      <c r="B115" s="1001" t="s">
        <v>263</v>
      </c>
      <c r="C115" s="573" t="s">
        <v>1423</v>
      </c>
      <c r="D115" s="983" t="s">
        <v>103</v>
      </c>
      <c r="E115" s="981">
        <v>15</v>
      </c>
      <c r="F115" s="331"/>
      <c r="G115" s="332"/>
      <c r="H115" s="332"/>
      <c r="I115" s="332"/>
      <c r="J115" s="332"/>
      <c r="K115" s="333"/>
      <c r="L115" s="955"/>
      <c r="M115" s="332"/>
      <c r="N115" s="332"/>
      <c r="O115" s="332"/>
      <c r="P115" s="333"/>
    </row>
    <row r="116" spans="1:16" s="74" customFormat="1" ht="71.400000000000006">
      <c r="A116" s="900">
        <f>IF(COUNTBLANK(D116)=1,"",COUNTA(D$13:$D116))</f>
        <v>85</v>
      </c>
      <c r="B116" s="1001" t="s">
        <v>1424</v>
      </c>
      <c r="C116" s="573" t="s">
        <v>1425</v>
      </c>
      <c r="D116" s="983" t="s">
        <v>103</v>
      </c>
      <c r="E116" s="981">
        <v>25</v>
      </c>
      <c r="F116" s="331"/>
      <c r="G116" s="332"/>
      <c r="H116" s="332"/>
      <c r="I116" s="332"/>
      <c r="J116" s="332"/>
      <c r="K116" s="333"/>
      <c r="L116" s="955"/>
      <c r="M116" s="332"/>
      <c r="N116" s="332"/>
      <c r="O116" s="332"/>
      <c r="P116" s="333"/>
    </row>
    <row r="117" spans="1:16" s="74" customFormat="1" ht="71.400000000000006">
      <c r="A117" s="900">
        <f>IF(COUNTBLANK(D117)=1,"",COUNTA(D$13:$D117))</f>
        <v>86</v>
      </c>
      <c r="B117" s="1001" t="s">
        <v>1426</v>
      </c>
      <c r="C117" s="573" t="s">
        <v>1427</v>
      </c>
      <c r="D117" s="983" t="s">
        <v>103</v>
      </c>
      <c r="E117" s="981">
        <v>5</v>
      </c>
      <c r="F117" s="331"/>
      <c r="G117" s="332"/>
      <c r="H117" s="332"/>
      <c r="I117" s="332"/>
      <c r="J117" s="332"/>
      <c r="K117" s="333"/>
      <c r="L117" s="955"/>
      <c r="M117" s="332"/>
      <c r="N117" s="332"/>
      <c r="O117" s="332"/>
      <c r="P117" s="333"/>
    </row>
    <row r="118" spans="1:16" s="74" customFormat="1" ht="71.400000000000006">
      <c r="A118" s="900">
        <f>IF(COUNTBLANK(D118)=1,"",COUNTA(D$13:$D118))</f>
        <v>87</v>
      </c>
      <c r="B118" s="1001" t="s">
        <v>503</v>
      </c>
      <c r="C118" s="573" t="s">
        <v>1428</v>
      </c>
      <c r="D118" s="983" t="s">
        <v>103</v>
      </c>
      <c r="E118" s="981">
        <v>22</v>
      </c>
      <c r="F118" s="331"/>
      <c r="G118" s="332"/>
      <c r="H118" s="332"/>
      <c r="I118" s="332"/>
      <c r="J118" s="332"/>
      <c r="K118" s="333"/>
      <c r="L118" s="955"/>
      <c r="M118" s="332"/>
      <c r="N118" s="332"/>
      <c r="O118" s="332"/>
      <c r="P118" s="333"/>
    </row>
    <row r="119" spans="1:16" s="74" customFormat="1" ht="81.599999999999994">
      <c r="A119" s="900">
        <f>IF(COUNTBLANK(D119)=1,"",COUNTA(D$13:$D119))</f>
        <v>88</v>
      </c>
      <c r="B119" s="1001" t="s">
        <v>504</v>
      </c>
      <c r="C119" s="573" t="s">
        <v>1429</v>
      </c>
      <c r="D119" s="983" t="s">
        <v>103</v>
      </c>
      <c r="E119" s="981">
        <v>2</v>
      </c>
      <c r="F119" s="331"/>
      <c r="G119" s="332"/>
      <c r="H119" s="332"/>
      <c r="I119" s="332"/>
      <c r="J119" s="332"/>
      <c r="K119" s="333"/>
      <c r="L119" s="955"/>
      <c r="M119" s="332"/>
      <c r="N119" s="332"/>
      <c r="O119" s="332"/>
      <c r="P119" s="333"/>
    </row>
    <row r="120" spans="1:16" s="74" customFormat="1" ht="81.599999999999994">
      <c r="A120" s="900">
        <f>IF(COUNTBLANK(D120)=1,"",COUNTA(D$13:$D120))</f>
        <v>89</v>
      </c>
      <c r="B120" s="1001" t="s">
        <v>505</v>
      </c>
      <c r="C120" s="573" t="s">
        <v>1430</v>
      </c>
      <c r="D120" s="983" t="s">
        <v>103</v>
      </c>
      <c r="E120" s="981">
        <v>21</v>
      </c>
      <c r="F120" s="331"/>
      <c r="G120" s="332"/>
      <c r="H120" s="332"/>
      <c r="I120" s="332"/>
      <c r="J120" s="332"/>
      <c r="K120" s="333"/>
      <c r="L120" s="955"/>
      <c r="M120" s="332"/>
      <c r="N120" s="332"/>
      <c r="O120" s="332"/>
      <c r="P120" s="333"/>
    </row>
    <row r="121" spans="1:16" s="74" customFormat="1" ht="61.2">
      <c r="A121" s="900">
        <f>IF(COUNTBLANK(D121)=1,"",COUNTA(D$13:$D121))</f>
        <v>90</v>
      </c>
      <c r="B121" s="1001" t="s">
        <v>506</v>
      </c>
      <c r="C121" s="573" t="s">
        <v>1431</v>
      </c>
      <c r="D121" s="983" t="s">
        <v>103</v>
      </c>
      <c r="E121" s="981">
        <v>4</v>
      </c>
      <c r="F121" s="331"/>
      <c r="G121" s="332"/>
      <c r="H121" s="332"/>
      <c r="I121" s="332"/>
      <c r="J121" s="332"/>
      <c r="K121" s="333"/>
      <c r="L121" s="955"/>
      <c r="M121" s="332"/>
      <c r="N121" s="332"/>
      <c r="O121" s="332"/>
      <c r="P121" s="333"/>
    </row>
    <row r="122" spans="1:16" s="74" customFormat="1" ht="61.2">
      <c r="A122" s="900">
        <f>IF(COUNTBLANK(D122)=1,"",COUNTA(D$13:$D122))</f>
        <v>91</v>
      </c>
      <c r="B122" s="1001" t="s">
        <v>507</v>
      </c>
      <c r="C122" s="573" t="s">
        <v>1432</v>
      </c>
      <c r="D122" s="983" t="s">
        <v>103</v>
      </c>
      <c r="E122" s="981">
        <v>18</v>
      </c>
      <c r="F122" s="331"/>
      <c r="G122" s="332"/>
      <c r="H122" s="332"/>
      <c r="I122" s="332"/>
      <c r="J122" s="332"/>
      <c r="K122" s="333"/>
      <c r="L122" s="955"/>
      <c r="M122" s="332"/>
      <c r="N122" s="332"/>
      <c r="O122" s="332"/>
      <c r="P122" s="333"/>
    </row>
    <row r="123" spans="1:16" s="74" customFormat="1" ht="81.599999999999994">
      <c r="A123" s="900">
        <f>IF(COUNTBLANK(D123)=1,"",COUNTA(D$13:$D123))</f>
        <v>92</v>
      </c>
      <c r="B123" s="1001" t="s">
        <v>508</v>
      </c>
      <c r="C123" s="573" t="s">
        <v>1433</v>
      </c>
      <c r="D123" s="983" t="s">
        <v>103</v>
      </c>
      <c r="E123" s="981">
        <v>3</v>
      </c>
      <c r="F123" s="331"/>
      <c r="G123" s="332"/>
      <c r="H123" s="332"/>
      <c r="I123" s="332"/>
      <c r="J123" s="332"/>
      <c r="K123" s="333"/>
      <c r="L123" s="955"/>
      <c r="M123" s="332"/>
      <c r="N123" s="332"/>
      <c r="O123" s="332"/>
      <c r="P123" s="333"/>
    </row>
    <row r="124" spans="1:16" s="74" customFormat="1" ht="71.400000000000006">
      <c r="A124" s="900">
        <f>IF(COUNTBLANK(D124)=1,"",COUNTA(D$13:$D124))</f>
        <v>93</v>
      </c>
      <c r="B124" s="1001" t="s">
        <v>509</v>
      </c>
      <c r="C124" s="573" t="s">
        <v>1434</v>
      </c>
      <c r="D124" s="983" t="s">
        <v>103</v>
      </c>
      <c r="E124" s="981">
        <v>2</v>
      </c>
      <c r="F124" s="331"/>
      <c r="G124" s="332"/>
      <c r="H124" s="332"/>
      <c r="I124" s="332"/>
      <c r="J124" s="332"/>
      <c r="K124" s="333"/>
      <c r="L124" s="955"/>
      <c r="M124" s="332"/>
      <c r="N124" s="332"/>
      <c r="O124" s="332"/>
      <c r="P124" s="333"/>
    </row>
    <row r="125" spans="1:16" s="74" customFormat="1" ht="81.599999999999994">
      <c r="A125" s="900">
        <f>IF(COUNTBLANK(D125)=1,"",COUNTA(D$13:$D125))</f>
        <v>94</v>
      </c>
      <c r="B125" s="1001" t="s">
        <v>510</v>
      </c>
      <c r="C125" s="573" t="s">
        <v>1435</v>
      </c>
      <c r="D125" s="983" t="s">
        <v>103</v>
      </c>
      <c r="E125" s="981">
        <v>7</v>
      </c>
      <c r="F125" s="331"/>
      <c r="G125" s="332"/>
      <c r="H125" s="332"/>
      <c r="I125" s="332"/>
      <c r="J125" s="332"/>
      <c r="K125" s="333"/>
      <c r="L125" s="955"/>
      <c r="M125" s="332"/>
      <c r="N125" s="332"/>
      <c r="O125" s="332"/>
      <c r="P125" s="333"/>
    </row>
    <row r="126" spans="1:16" s="74" customFormat="1">
      <c r="A126" s="900" t="str">
        <f>IF(COUNTBLANK(D126)=1,"",COUNTA(D$13:$D126))</f>
        <v/>
      </c>
      <c r="B126" s="983"/>
      <c r="C126" s="588" t="s">
        <v>1029</v>
      </c>
      <c r="D126" s="983"/>
      <c r="E126" s="981">
        <v>0</v>
      </c>
      <c r="F126" s="978"/>
      <c r="G126" s="975"/>
      <c r="H126" s="931"/>
      <c r="I126" s="931"/>
      <c r="J126" s="931"/>
      <c r="K126" s="932"/>
      <c r="L126" s="934"/>
      <c r="M126" s="931"/>
      <c r="N126" s="931"/>
      <c r="O126" s="931"/>
      <c r="P126" s="932"/>
    </row>
    <row r="127" spans="1:16" s="74" customFormat="1">
      <c r="A127" s="900" t="str">
        <f>IF(COUNTBLANK(D127)=1,"",COUNTA(D$13:$D127))</f>
        <v/>
      </c>
      <c r="B127" s="940"/>
      <c r="C127" s="943" t="s">
        <v>1565</v>
      </c>
      <c r="D127" s="940"/>
      <c r="E127" s="981"/>
      <c r="F127" s="978"/>
      <c r="G127" s="930"/>
      <c r="H127" s="931"/>
      <c r="I127" s="931"/>
      <c r="J127" s="931"/>
      <c r="K127" s="932"/>
      <c r="L127" s="934"/>
      <c r="M127" s="931"/>
      <c r="N127" s="931"/>
      <c r="O127" s="931"/>
      <c r="P127" s="932"/>
    </row>
    <row r="128" spans="1:16" s="74" customFormat="1">
      <c r="A128" s="900" t="str">
        <f>IF(COUNTBLANK(D128)=1,"",COUNTA(D$13:$D128))</f>
        <v/>
      </c>
      <c r="B128" s="1622" t="s">
        <v>1589</v>
      </c>
      <c r="C128" s="1603" t="s">
        <v>1327</v>
      </c>
      <c r="D128" s="983"/>
      <c r="E128" s="981">
        <v>0</v>
      </c>
      <c r="F128" s="978"/>
      <c r="G128" s="975"/>
      <c r="H128" s="931"/>
      <c r="I128" s="931"/>
      <c r="J128" s="931"/>
      <c r="K128" s="932"/>
      <c r="L128" s="934"/>
      <c r="M128" s="931"/>
      <c r="N128" s="931"/>
      <c r="O128" s="931"/>
      <c r="P128" s="932"/>
    </row>
    <row r="129" spans="1:16" s="74" customFormat="1" ht="20.399999999999999">
      <c r="A129" s="900" t="str">
        <f>IF(COUNTBLANK(D129)=1,"",COUNTA(D$13:$D129))</f>
        <v/>
      </c>
      <c r="B129" s="982" t="s">
        <v>1590</v>
      </c>
      <c r="C129" s="1603" t="s">
        <v>1328</v>
      </c>
      <c r="D129" s="983"/>
      <c r="E129" s="981">
        <v>0</v>
      </c>
      <c r="F129" s="978"/>
      <c r="G129" s="975"/>
      <c r="H129" s="931"/>
      <c r="I129" s="931"/>
      <c r="J129" s="931"/>
      <c r="K129" s="932"/>
      <c r="L129" s="934"/>
      <c r="M129" s="931"/>
      <c r="N129" s="931"/>
      <c r="O129" s="931"/>
      <c r="P129" s="932"/>
    </row>
    <row r="130" spans="1:16" s="74" customFormat="1">
      <c r="A130" s="900" t="str">
        <f>IF(COUNTBLANK(D130)=1,"",COUNTA(D$13:$D130))</f>
        <v/>
      </c>
      <c r="B130" s="1001"/>
      <c r="C130" s="573" t="s">
        <v>1029</v>
      </c>
      <c r="D130" s="983"/>
      <c r="E130" s="981">
        <v>0</v>
      </c>
      <c r="F130" s="978"/>
      <c r="G130" s="975"/>
      <c r="H130" s="931"/>
      <c r="I130" s="931"/>
      <c r="J130" s="931"/>
      <c r="K130" s="932"/>
      <c r="L130" s="934"/>
      <c r="M130" s="931"/>
      <c r="N130" s="931"/>
      <c r="O130" s="931"/>
      <c r="P130" s="932"/>
    </row>
    <row r="131" spans="1:16" s="74" customFormat="1" ht="71.400000000000006">
      <c r="A131" s="900">
        <f>IF(COUNTBLANK(D131)=1,"",COUNTA(D$13:$D131))</f>
        <v>95</v>
      </c>
      <c r="B131" s="1001" t="s">
        <v>491</v>
      </c>
      <c r="C131" s="573" t="s">
        <v>3686</v>
      </c>
      <c r="D131" s="983" t="s">
        <v>103</v>
      </c>
      <c r="E131" s="981">
        <v>481</v>
      </c>
      <c r="F131" s="331"/>
      <c r="G131" s="332"/>
      <c r="H131" s="332"/>
      <c r="I131" s="332"/>
      <c r="J131" s="332"/>
      <c r="K131" s="333"/>
      <c r="L131" s="955"/>
      <c r="M131" s="332"/>
      <c r="N131" s="332"/>
      <c r="O131" s="332"/>
      <c r="P131" s="333"/>
    </row>
    <row r="132" spans="1:16" s="74" customFormat="1" ht="71.400000000000006">
      <c r="A132" s="900">
        <f>IF(COUNTBLANK(D132)=1,"",COUNTA(D$13:$D132))</f>
        <v>96</v>
      </c>
      <c r="B132" s="1001" t="s">
        <v>256</v>
      </c>
      <c r="C132" s="573" t="s">
        <v>3687</v>
      </c>
      <c r="D132" s="983" t="s">
        <v>103</v>
      </c>
      <c r="E132" s="981">
        <v>364</v>
      </c>
      <c r="F132" s="331"/>
      <c r="G132" s="332"/>
      <c r="H132" s="332"/>
      <c r="I132" s="332"/>
      <c r="J132" s="332"/>
      <c r="K132" s="333"/>
      <c r="L132" s="955"/>
      <c r="M132" s="332"/>
      <c r="N132" s="332"/>
      <c r="O132" s="332"/>
      <c r="P132" s="333"/>
    </row>
    <row r="133" spans="1:16" s="74" customFormat="1" ht="30.6">
      <c r="A133" s="900">
        <f>IF(COUNTBLANK(D133)=1,"",COUNTA(D$13:$D133))</f>
        <v>97</v>
      </c>
      <c r="B133" s="1001"/>
      <c r="C133" s="573" t="s">
        <v>1671</v>
      </c>
      <c r="D133" s="983" t="s">
        <v>22</v>
      </c>
      <c r="E133" s="981">
        <v>37</v>
      </c>
      <c r="F133" s="904"/>
      <c r="G133" s="911"/>
      <c r="H133" s="906"/>
      <c r="I133" s="906"/>
      <c r="J133" s="906"/>
      <c r="K133" s="692"/>
      <c r="L133" s="846"/>
      <c r="M133" s="843"/>
      <c r="N133" s="843"/>
      <c r="O133" s="843"/>
      <c r="P133" s="692"/>
    </row>
    <row r="134" spans="1:16" s="74" customFormat="1">
      <c r="A134" s="900" t="str">
        <f>IF(COUNTBLANK(D134)=1,"",COUNTA(D$13:$D134))</f>
        <v/>
      </c>
      <c r="B134" s="1001"/>
      <c r="C134" s="573" t="s">
        <v>1029</v>
      </c>
      <c r="D134" s="983"/>
      <c r="E134" s="981"/>
      <c r="F134" s="978"/>
      <c r="G134" s="975"/>
      <c r="H134" s="931"/>
      <c r="I134" s="931"/>
      <c r="J134" s="931"/>
      <c r="K134" s="932"/>
      <c r="L134" s="934"/>
      <c r="M134" s="931"/>
      <c r="N134" s="931"/>
      <c r="O134" s="931"/>
      <c r="P134" s="932"/>
    </row>
    <row r="135" spans="1:16" s="74" customFormat="1" ht="30.6">
      <c r="A135" s="900" t="str">
        <f>IF(COUNTBLANK(D135)=1,"",COUNTA(D$13:$D135))</f>
        <v/>
      </c>
      <c r="B135" s="1001"/>
      <c r="C135" s="992" t="s">
        <v>1591</v>
      </c>
      <c r="D135" s="1001"/>
      <c r="E135" s="981">
        <v>0</v>
      </c>
      <c r="F135" s="978"/>
      <c r="G135" s="975"/>
      <c r="H135" s="931"/>
      <c r="I135" s="931"/>
      <c r="J135" s="931"/>
      <c r="K135" s="932"/>
      <c r="L135" s="934"/>
      <c r="M135" s="931"/>
      <c r="N135" s="931"/>
      <c r="O135" s="931"/>
      <c r="P135" s="932"/>
    </row>
    <row r="136" spans="1:16" s="74" customFormat="1" ht="40.799999999999997">
      <c r="A136" s="900">
        <f>IF(COUNTBLANK(D136)=1,"",COUNTA(D$13:$D136))</f>
        <v>98</v>
      </c>
      <c r="B136" s="1001" t="s">
        <v>265</v>
      </c>
      <c r="C136" s="573" t="s">
        <v>1670</v>
      </c>
      <c r="D136" s="983" t="s">
        <v>103</v>
      </c>
      <c r="E136" s="981">
        <v>114</v>
      </c>
      <c r="F136" s="331"/>
      <c r="G136" s="332"/>
      <c r="H136" s="332"/>
      <c r="I136" s="332"/>
      <c r="J136" s="332"/>
      <c r="K136" s="333"/>
      <c r="L136" s="955"/>
      <c r="M136" s="332"/>
      <c r="N136" s="332"/>
      <c r="O136" s="332"/>
      <c r="P136" s="333"/>
    </row>
    <row r="137" spans="1:16" s="74" customFormat="1">
      <c r="A137" s="900" t="str">
        <f>IF(COUNTBLANK(D137)=1,"",COUNTA(D$13:$D137))</f>
        <v/>
      </c>
      <c r="B137" s="1001"/>
      <c r="C137" s="573"/>
      <c r="D137" s="983"/>
      <c r="E137" s="981"/>
      <c r="F137" s="978"/>
      <c r="G137" s="975"/>
      <c r="H137" s="931"/>
      <c r="I137" s="931"/>
      <c r="J137" s="931"/>
      <c r="K137" s="932"/>
      <c r="L137" s="934"/>
      <c r="M137" s="931"/>
      <c r="N137" s="931"/>
      <c r="O137" s="931"/>
      <c r="P137" s="932"/>
    </row>
    <row r="138" spans="1:16" s="74" customFormat="1">
      <c r="A138" s="900" t="str">
        <f>IF(COUNTBLANK(D138)=1,"",COUNTA(D$13:$D138))</f>
        <v/>
      </c>
      <c r="B138" s="940"/>
      <c r="C138" s="943" t="s">
        <v>1610</v>
      </c>
      <c r="D138" s="940"/>
      <c r="E138" s="981"/>
      <c r="F138" s="978"/>
      <c r="G138" s="930"/>
      <c r="H138" s="931"/>
      <c r="I138" s="931"/>
      <c r="J138" s="931"/>
      <c r="K138" s="932"/>
      <c r="L138" s="934"/>
      <c r="M138" s="931"/>
      <c r="N138" s="931"/>
      <c r="O138" s="931"/>
      <c r="P138" s="932"/>
    </row>
    <row r="139" spans="1:16" s="74" customFormat="1">
      <c r="A139" s="900" t="str">
        <f>IF(COUNTBLANK(D139)=1,"",COUNTA(D$13:$D139))</f>
        <v/>
      </c>
      <c r="B139" s="683"/>
      <c r="C139" s="999" t="s">
        <v>1029</v>
      </c>
      <c r="D139" s="683"/>
      <c r="E139" s="981">
        <v>0</v>
      </c>
      <c r="F139" s="978"/>
      <c r="G139" s="931"/>
      <c r="H139" s="931"/>
      <c r="I139" s="931"/>
      <c r="J139" s="931"/>
      <c r="K139" s="932"/>
      <c r="L139" s="934"/>
      <c r="M139" s="931"/>
      <c r="N139" s="931"/>
      <c r="O139" s="931"/>
      <c r="P139" s="932"/>
    </row>
    <row r="140" spans="1:16" s="74" customFormat="1">
      <c r="A140" s="900" t="str">
        <f>IF(COUNTBLANK(D140)=1,"",COUNTA(D$13:$D140))</f>
        <v/>
      </c>
      <c r="B140" s="1622" t="s">
        <v>1641</v>
      </c>
      <c r="C140" s="1603" t="s">
        <v>1327</v>
      </c>
      <c r="D140" s="983"/>
      <c r="E140" s="981">
        <v>0</v>
      </c>
      <c r="F140" s="978"/>
      <c r="G140" s="975"/>
      <c r="H140" s="931"/>
      <c r="I140" s="931"/>
      <c r="J140" s="931"/>
      <c r="K140" s="932"/>
      <c r="L140" s="934"/>
      <c r="M140" s="931"/>
      <c r="N140" s="931"/>
      <c r="O140" s="931"/>
      <c r="P140" s="932"/>
    </row>
    <row r="141" spans="1:16" s="74" customFormat="1" ht="20.399999999999999">
      <c r="A141" s="900" t="str">
        <f>IF(COUNTBLANK(D141)=1,"",COUNTA(D$13:$D141))</f>
        <v/>
      </c>
      <c r="B141" s="982" t="s">
        <v>1642</v>
      </c>
      <c r="C141" s="1603" t="s">
        <v>1328</v>
      </c>
      <c r="D141" s="983"/>
      <c r="E141" s="981">
        <v>0</v>
      </c>
      <c r="F141" s="978"/>
      <c r="G141" s="975"/>
      <c r="H141" s="931"/>
      <c r="I141" s="931"/>
      <c r="J141" s="931"/>
      <c r="K141" s="932"/>
      <c r="L141" s="934"/>
      <c r="M141" s="931"/>
      <c r="N141" s="931"/>
      <c r="O141" s="931"/>
      <c r="P141" s="932"/>
    </row>
    <row r="142" spans="1:16" s="74" customFormat="1">
      <c r="A142" s="900" t="str">
        <f>IF(COUNTBLANK(D142)=1,"",COUNTA(D$13:$D142))</f>
        <v/>
      </c>
      <c r="B142" s="983"/>
      <c r="C142" s="588" t="s">
        <v>1029</v>
      </c>
      <c r="D142" s="983"/>
      <c r="E142" s="981">
        <v>0</v>
      </c>
      <c r="F142" s="978"/>
      <c r="G142" s="975"/>
      <c r="H142" s="931"/>
      <c r="I142" s="931"/>
      <c r="J142" s="931"/>
      <c r="K142" s="932"/>
      <c r="L142" s="934"/>
      <c r="M142" s="931"/>
      <c r="N142" s="931"/>
      <c r="O142" s="931"/>
      <c r="P142" s="932"/>
    </row>
    <row r="143" spans="1:16" s="74" customFormat="1">
      <c r="A143" s="900" t="str">
        <f>IF(COUNTBLANK(D143)=1,"",COUNTA(D$13:$D143))</f>
        <v/>
      </c>
      <c r="B143" s="1001"/>
      <c r="C143" s="992" t="s">
        <v>1668</v>
      </c>
      <c r="D143" s="1001"/>
      <c r="E143" s="981">
        <v>0</v>
      </c>
      <c r="F143" s="978"/>
      <c r="G143" s="975"/>
      <c r="H143" s="931"/>
      <c r="I143" s="931"/>
      <c r="J143" s="931"/>
      <c r="K143" s="932"/>
      <c r="L143" s="934"/>
      <c r="M143" s="931"/>
      <c r="N143" s="931"/>
      <c r="O143" s="931"/>
      <c r="P143" s="932"/>
    </row>
    <row r="144" spans="1:16" s="74" customFormat="1">
      <c r="A144" s="900" t="str">
        <f>IF(COUNTBLANK(D144)=1,"",COUNTA(D$13:$D144))</f>
        <v/>
      </c>
      <c r="B144" s="1001"/>
      <c r="C144" s="573" t="s">
        <v>1029</v>
      </c>
      <c r="D144" s="983"/>
      <c r="E144" s="981">
        <v>0</v>
      </c>
      <c r="F144" s="978"/>
      <c r="G144" s="975"/>
      <c r="H144" s="931"/>
      <c r="I144" s="931"/>
      <c r="J144" s="931"/>
      <c r="K144" s="932"/>
      <c r="L144" s="934"/>
      <c r="M144" s="931"/>
      <c r="N144" s="931"/>
      <c r="O144" s="931"/>
      <c r="P144" s="932"/>
    </row>
    <row r="145" spans="1:16" s="74" customFormat="1" ht="30.6">
      <c r="A145" s="900">
        <f>IF(COUNTBLANK(D145)=1,"",COUNTA(D$13:$D145))</f>
        <v>99</v>
      </c>
      <c r="B145" s="1001" t="s">
        <v>1643</v>
      </c>
      <c r="C145" s="573" t="s">
        <v>1669</v>
      </c>
      <c r="D145" s="983" t="s">
        <v>103</v>
      </c>
      <c r="E145" s="981">
        <v>95</v>
      </c>
      <c r="F145" s="331"/>
      <c r="G145" s="332"/>
      <c r="H145" s="332"/>
      <c r="I145" s="332"/>
      <c r="J145" s="332"/>
      <c r="K145" s="333"/>
      <c r="L145" s="955"/>
      <c r="M145" s="332"/>
      <c r="N145" s="332"/>
      <c r="O145" s="332"/>
      <c r="P145" s="333"/>
    </row>
    <row r="146" spans="1:16" s="82" customFormat="1">
      <c r="A146" s="900" t="str">
        <f>IF(COUNTBLANK(D146)=1,"",COUNTA(D$13:$D146))</f>
        <v/>
      </c>
      <c r="B146" s="1618"/>
      <c r="C146" s="873"/>
      <c r="D146" s="1618"/>
      <c r="E146" s="866"/>
      <c r="F146" s="979"/>
      <c r="G146" s="842"/>
      <c r="H146" s="1619"/>
      <c r="I146" s="1619"/>
      <c r="J146" s="1619"/>
      <c r="K146" s="1620"/>
      <c r="L146" s="1621"/>
      <c r="M146" s="1619"/>
      <c r="N146" s="1619"/>
      <c r="O146" s="1619"/>
      <c r="P146" s="1620"/>
    </row>
    <row r="147" spans="1:16" ht="20.399999999999999">
      <c r="A147" s="900">
        <f>IF(COUNTBLANK(D147)=1,"",COUNTA(D$13:$D147))</f>
        <v>100</v>
      </c>
      <c r="B147" s="683"/>
      <c r="C147" s="587" t="s">
        <v>218</v>
      </c>
      <c r="D147" s="539" t="s">
        <v>1</v>
      </c>
      <c r="E147" s="583">
        <v>1</v>
      </c>
      <c r="F147" s="556"/>
      <c r="G147" s="336"/>
      <c r="H147" s="336"/>
      <c r="I147" s="336"/>
      <c r="J147" s="336"/>
      <c r="K147" s="337"/>
      <c r="L147" s="338"/>
      <c r="M147" s="339"/>
      <c r="N147" s="339"/>
      <c r="O147" s="339"/>
      <c r="P147" s="340"/>
    </row>
    <row r="148" spans="1:16" ht="20.399999999999999">
      <c r="A148" s="900">
        <f>IF(COUNTBLANK(D148)=1,"",COUNTA(D$13:$D148))</f>
        <v>101</v>
      </c>
      <c r="B148" s="683"/>
      <c r="C148" s="944" t="s">
        <v>219</v>
      </c>
      <c r="D148" s="539" t="s">
        <v>1</v>
      </c>
      <c r="E148" s="583">
        <v>1</v>
      </c>
      <c r="F148" s="556"/>
      <c r="G148" s="336"/>
      <c r="H148" s="336"/>
      <c r="I148" s="336"/>
      <c r="J148" s="336"/>
      <c r="K148" s="337"/>
      <c r="L148" s="338"/>
      <c r="M148" s="339"/>
      <c r="N148" s="339"/>
      <c r="O148" s="339"/>
      <c r="P148" s="340"/>
    </row>
    <row r="149" spans="1:16" s="79" customFormat="1" ht="20.399999999999999">
      <c r="A149" s="900">
        <f>IF(COUNTBLANK(D149)=1,"",COUNTA(D$13:$D149))</f>
        <v>102</v>
      </c>
      <c r="B149" s="683"/>
      <c r="C149" s="573" t="s">
        <v>220</v>
      </c>
      <c r="D149" s="539" t="s">
        <v>1</v>
      </c>
      <c r="E149" s="583">
        <v>1</v>
      </c>
      <c r="F149" s="556"/>
      <c r="G149" s="336"/>
      <c r="H149" s="336"/>
      <c r="I149" s="336"/>
      <c r="J149" s="336"/>
      <c r="K149" s="337"/>
      <c r="L149" s="338"/>
      <c r="M149" s="339"/>
      <c r="N149" s="339"/>
      <c r="O149" s="339"/>
      <c r="P149" s="340"/>
    </row>
    <row r="150" spans="1:16" s="79" customFormat="1">
      <c r="A150" s="900">
        <f>IF(COUNTBLANK(D150)=1,"",COUNTA(D$13:$D150))</f>
        <v>103</v>
      </c>
      <c r="B150" s="683"/>
      <c r="C150" s="573" t="s">
        <v>221</v>
      </c>
      <c r="D150" s="539" t="s">
        <v>1</v>
      </c>
      <c r="E150" s="583">
        <v>1</v>
      </c>
      <c r="F150" s="556"/>
      <c r="G150" s="336"/>
      <c r="H150" s="336"/>
      <c r="I150" s="336"/>
      <c r="J150" s="336"/>
      <c r="K150" s="337"/>
      <c r="L150" s="338"/>
      <c r="M150" s="339"/>
      <c r="N150" s="339"/>
      <c r="O150" s="339"/>
      <c r="P150" s="340"/>
    </row>
    <row r="151" spans="1:16" s="79" customFormat="1">
      <c r="A151" s="929"/>
      <c r="B151" s="684"/>
      <c r="C151" s="923"/>
      <c r="D151" s="585"/>
      <c r="E151" s="867"/>
      <c r="F151" s="852"/>
      <c r="G151" s="853"/>
      <c r="H151" s="1624"/>
      <c r="I151" s="917"/>
      <c r="J151" s="916"/>
      <c r="K151" s="918"/>
      <c r="L151" s="915"/>
      <c r="M151" s="860"/>
      <c r="N151" s="860"/>
      <c r="O151" s="860"/>
      <c r="P151" s="861"/>
    </row>
    <row r="152" spans="1:16" s="274" customFormat="1">
      <c r="A152" s="503"/>
      <c r="B152" s="504"/>
      <c r="C152" s="505" t="s">
        <v>29</v>
      </c>
      <c r="D152" s="506"/>
      <c r="E152" s="541"/>
      <c r="F152" s="507"/>
      <c r="G152" s="507"/>
      <c r="H152" s="507"/>
      <c r="I152" s="507"/>
      <c r="J152" s="507"/>
      <c r="K152" s="507"/>
      <c r="L152" s="508">
        <f>SUM($L$13:L151)</f>
        <v>0</v>
      </c>
      <c r="M152" s="508">
        <f>SUM($M$13:M151)</f>
        <v>0</v>
      </c>
      <c r="N152" s="508">
        <f>SUM($N$13:N151)</f>
        <v>0</v>
      </c>
      <c r="O152" s="508">
        <f>SUM($O$13:O151)</f>
        <v>0</v>
      </c>
      <c r="P152" s="509">
        <f>SUM($P$13:P151)</f>
        <v>0</v>
      </c>
    </row>
    <row r="153" spans="1:16">
      <c r="H153" s="82"/>
      <c r="I153" s="291"/>
      <c r="J153" s="291"/>
      <c r="K153" s="36"/>
      <c r="L153" s="36"/>
      <c r="M153" s="37"/>
      <c r="N153" s="37"/>
      <c r="O153" s="37"/>
      <c r="P153" s="37"/>
    </row>
    <row r="154" spans="1:16">
      <c r="H154" s="82"/>
    </row>
    <row r="155" spans="1:16">
      <c r="C155" s="330"/>
      <c r="H155" s="82"/>
    </row>
    <row r="156" spans="1:16">
      <c r="C156" s="330"/>
      <c r="H156" s="82"/>
    </row>
    <row r="157" spans="1:16">
      <c r="C157" s="330"/>
      <c r="H157" s="82"/>
    </row>
    <row r="158" spans="1:16">
      <c r="H158" s="82"/>
    </row>
    <row r="159" spans="1:16">
      <c r="H159" s="82"/>
    </row>
    <row r="160" spans="1:16">
      <c r="H160" s="82"/>
    </row>
    <row r="161" spans="8:8">
      <c r="H161" s="82"/>
    </row>
    <row r="162" spans="8:8">
      <c r="H162" s="82"/>
    </row>
  </sheetData>
  <autoFilter ref="A12:P157" xr:uid="{00000000-0009-0000-0000-000026000000}"/>
  <mergeCells count="1">
    <mergeCell ref="F10:K10"/>
  </mergeCells>
  <conditionalFormatting sqref="A18:A150">
    <cfRule type="expression" dxfId="24" priority="1">
      <formula>TRIM(#REF!)&lt;&gt;""</formula>
    </cfRule>
  </conditionalFormatting>
  <dataValidations disablePrompts="1" count="1">
    <dataValidation type="custom" allowBlank="1" showInputMessage="1" showErrorMessage="1" errorTitle="Nemainīt!" error="Visus datus rakstīt blakus tabulā" promptTitle="Nerakstam" prompt="Ja nav formulas, iekopējam no rūtiņas augstāk." sqref="HK130:HL134 WTW130:WTX134 WKA130:WKB134 WAE130:WAF134 VQI130:VQJ134 VGM130:VGN134 UWQ130:UWR134 UMU130:UMV134 UCY130:UCZ134 TTC130:TTD134 TJG130:TJH134 SZK130:SZL134 SPO130:SPP134 SFS130:SFT134 RVW130:RVX134 RMA130:RMB134 RCE130:RCF134 QSI130:QSJ134 QIM130:QIN134 PYQ130:PYR134 POU130:POV134 PEY130:PEZ134 OVC130:OVD134 OLG130:OLH134 OBK130:OBL134 NRO130:NRP134 NHS130:NHT134 MXW130:MXX134 MOA130:MOB134 MEE130:MEF134 LUI130:LUJ134 LKM130:LKN134 LAQ130:LAR134 KQU130:KQV134 KGY130:KGZ134 JXC130:JXD134 JNG130:JNH134 JDK130:JDL134 ITO130:ITP134 IJS130:IJT134 HZW130:HZX134 HQA130:HQB134 HGE130:HGF134 GWI130:GWJ134 GMM130:GMN134 GCQ130:GCR134 FSU130:FSV134 FIY130:FIZ134 EZC130:EZD134 EPG130:EPH134 EFK130:EFL134 DVO130:DVP134 DLS130:DLT134 DBW130:DBX134 CSA130:CSB134 CIE130:CIF134 BYI130:BYJ134 BOM130:BON134 BEQ130:BER134 AUU130:AUV134 AKY130:AKZ134 ABC130:ABD134 RG130:RH134 RG144:RH145 ABC144:ABD145 AKY144:AKZ145 AUU144:AUV145 BEQ144:BER145 BOM144:BON145 BYI144:BYJ145 CIE144:CIF145 CSA144:CSB145 DBW144:DBX145 DLS144:DLT145 DVO144:DVP145 EFK144:EFL145 EPG144:EPH145 EZC144:EZD145 FIY144:FIZ145 FSU144:FSV145 GCQ144:GCR145 GMM144:GMN145 GWI144:GWJ145 HGE144:HGF145 HQA144:HQB145 HZW144:HZX145 IJS144:IJT145 ITO144:ITP145 JDK144:JDL145 JNG144:JNH145 JXC144:JXD145 KGY144:KGZ145 KQU144:KQV145 LAQ144:LAR145 LKM144:LKN145 LUI144:LUJ145 MEE144:MEF145 MOA144:MOB145 MXW144:MXX145 NHS144:NHT145 NRO144:NRP145 OBK144:OBL145 OLG144:OLH145 OVC144:OVD145 PEY144:PEZ145 POU144:POV145 PYQ144:PYR145 QIM144:QIN145 QSI144:QSJ145 RCE144:RCF145 RMA144:RMB145 RVW144:RVX145 SFS144:SFT145 SPO144:SPP145 SZK144:SZL145 TJG144:TJH145 TTC144:TTD145 UCY144:UCZ145 UMU144:UMV145 UWQ144:UWR145 VGM144:VGN145 VQI144:VQJ145 WAE144:WAF145 WKA144:WKB145 WTW144:WTX145 HK144:HL145 HK136:HL137 WTW136:WTX137 WKA136:WKB137 WAE136:WAF137 VQI136:VQJ137 VGM136:VGN137 UWQ136:UWR137 UMU136:UMV137 UCY136:UCZ137 TTC136:TTD137 TJG136:TJH137 SZK136:SZL137 SPO136:SPP137 SFS136:SFT137 RVW136:RVX137 RMA136:RMB137 RCE136:RCF137 QSI136:QSJ137 QIM136:QIN137 PYQ136:PYR137 POU136:POV137 PEY136:PEZ137 OVC136:OVD137 OLG136:OLH137 OBK136:OBL137 NRO136:NRP137 NHS136:NHT137 MXW136:MXX137 MOA136:MOB137 MEE136:MEF137 LUI136:LUJ137 LKM136:LKN137 LAQ136:LAR137 KQU136:KQV137 KGY136:KGZ137 JXC136:JXD137 JNG136:JNH137 JDK136:JDL137 ITO136:ITP137 IJS136:IJT137 HZW136:HZX137 HQA136:HQB137 HGE136:HGF137 GWI136:GWJ137 GMM136:GMN137 GCQ136:GCR137 FSU136:FSV137 FIY136:FIZ137 EZC136:EZD137 EPG136:EPH137 EFK136:EFL137 DVO136:DVP137 DLS136:DLT137 DBW136:DBX137 CSA136:CSB137 CIE136:CIF137 BYI136:BYJ137 BOM136:BON137 BEQ136:BER137 AUU136:AUV137 AKY136:AKZ137 ABC136:ABD137 RG136:RH137 AKY19:AKZ31 AUU19:AUV31 BEQ19:BER31 BOM19:BON31 BYI19:BYJ31 CIE19:CIF31 CSA19:CSB31 DBW19:DBX31 DLS19:DLT31 DVO19:DVP31 EFK19:EFL31 EPG19:EPH31 EZC19:EZD31 FIY19:FIZ31 FSU19:FSV31 GCQ19:GCR31 GMM19:GMN31 GWI19:GWJ31 HGE19:HGF31 HQA19:HQB31 HZW19:HZX31 IJS19:IJT31 ITO19:ITP31 JDK19:JDL31 JNG19:JNH31 JXC19:JXD31 KGY19:KGZ31 KQU19:KQV31 LAQ19:LAR31 LKM19:LKN31 LUI19:LUJ31 MEE19:MEF31 MOA19:MOB31 MXW19:MXX31 NHS19:NHT31 NRO19:NRP31 OBK19:OBL31 OLG19:OLH31 OVC19:OVD31 PEY19:PEZ31 POU19:POV31 PYQ19:PYR31 QIM19:QIN31 QSI19:QSJ31 RCE19:RCF31 RMA19:RMB31 RVW19:RVX31 SFS19:SFT31 SPO19:SPP31 SZK19:SZL31 TJG19:TJH31 TTC19:TTD31 UCY19:UCZ31 UMU19:UMV31 UWQ19:UWR31 VGM19:VGN31 VQI19:VQJ31 WAE19:WAF31 WKA19:WKB31 WTW19:WTX31 HK19:HL31 RG19:RH31 ABC19:ABD31 ABC95:ABD106 AKY95:AKZ106 AUU95:AUV106 BEQ95:BER106 BOM95:BON106 BYI95:BYJ106 CIE95:CIF106 CSA95:CSB106 DBW95:DBX106 DLS95:DLT106 DVO95:DVP106 EFK95:EFL106 EPG95:EPH106 EZC95:EZD106 FIY95:FIZ106 FSU95:FSV106 GCQ95:GCR106 GMM95:GMN106 GWI95:GWJ106 HGE95:HGF106 HQA95:HQB106 HZW95:HZX106 IJS95:IJT106 ITO95:ITP106 JDK95:JDL106 JNG95:JNH106 JXC95:JXD106 KGY95:KGZ106 KQU95:KQV106 LAQ95:LAR106 LKM95:LKN106 LUI95:LUJ106 MEE95:MEF106 MOA95:MOB106 MXW95:MXX106 NHS95:NHT106 NRO95:NRP106 OBK95:OBL106 OLG95:OLH106 OVC95:OVD106 PEY95:PEZ106 POU95:POV106 PYQ95:PYR106 QIM95:QIN106 QSI95:QSJ106 RCE95:RCF106 RMA95:RMB106 RVW95:RVX106 SFS95:SFT106 SPO95:SPP106 SZK95:SZL106 TJG95:TJH106 TTC95:TTD106 UCY95:UCZ106 UMU95:UMV106 UWQ95:UWR106 VGM95:VGN106 VQI95:VQJ106 WAE95:WAF106 WKA95:WKB106 WTW95:WTX106 HK95:HL106 RG95:RH106 WAE108:WAF126 VQI108:VQJ126 VGM108:VGN126 UWQ108:UWR126 UMU108:UMV126 UCY108:UCZ126 TTC108:TTD126 TJG108:TJH126 SZK108:SZL126 SPO108:SPP126 SFS108:SFT126 RVW108:RVX126 RMA108:RMB126 RCE108:RCF126 QSI108:QSJ126 QIM108:QIN126 PYQ108:PYR126 POU108:POV126 PEY108:PEZ126 OVC108:OVD126 OLG108:OLH126 OBK108:OBL126 NRO108:NRP126 NHS108:NHT126 MXW108:MXX126 MOA108:MOB126 MEE108:MEF126 LUI108:LUJ126 LKM108:LKN126 LAQ108:LAR126 KQU108:KQV126 KGY108:KGZ126 JXC108:JXD126 JNG108:JNH126 JDK108:JDL126 ITO108:ITP126 IJS108:IJT126 HZW108:HZX126 HQA108:HQB126 HGE108:HGF126 GWI108:GWJ126 GMM108:GMN126 GCQ108:GCR126 FSU108:FSV126 FIY108:FIZ126 EZC108:EZD126 EPG108:EPH126 EFK108:EFL126 DVO108:DVP126 DLS108:DLT126 DBW108:DBX126 CSA108:CSB126 CIE108:CIF126 BYI108:BYJ126 BOM108:BON126 BEQ108:BER126 AUU108:AUV126 AKY108:AKZ126 ABC108:ABD126 RG108:RH126 HK108:HL126 WTW108:WTX126 WKA108:WKB126" xr:uid="{3E8B2E7B-33BB-4D5D-BBA7-477B23DB96E7}">
      <formula1>NA()</formula1>
    </dataValidation>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1EA6A-9275-4F8A-990B-CB1A160BCAD3}">
  <dimension ref="A1:P63"/>
  <sheetViews>
    <sheetView zoomScaleNormal="100" zoomScaleSheetLayoutView="100" workbookViewId="0">
      <selection activeCell="J18" sqref="J18"/>
    </sheetView>
  </sheetViews>
  <sheetFormatPr defaultColWidth="9.109375" defaultRowHeight="13.2"/>
  <cols>
    <col min="1" max="1" width="6.6640625" style="11"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 style="11" customWidth="1"/>
    <col min="14" max="14" width="12" style="11" customWidth="1"/>
    <col min="15" max="15" width="11.44140625" style="11" customWidth="1"/>
    <col min="16" max="16" width="11.5546875" style="11" customWidth="1"/>
    <col min="17" max="16384" width="9.109375" style="11"/>
  </cols>
  <sheetData>
    <row r="1" spans="1:16">
      <c r="B1" s="7"/>
      <c r="C1" s="8"/>
      <c r="D1" s="8"/>
      <c r="E1" s="8"/>
      <c r="F1" s="9" t="s">
        <v>35</v>
      </c>
      <c r="G1" s="10" t="s">
        <v>155</v>
      </c>
      <c r="H1" s="9"/>
      <c r="J1" s="8"/>
      <c r="K1" s="8"/>
      <c r="L1" s="8"/>
      <c r="M1" s="8"/>
      <c r="N1" s="8"/>
      <c r="O1" s="8"/>
      <c r="P1" s="8"/>
    </row>
    <row r="2" spans="1:16">
      <c r="B2" s="7"/>
      <c r="C2" s="8"/>
      <c r="D2" s="8"/>
      <c r="E2" s="8"/>
      <c r="F2" s="8" t="s">
        <v>156</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74" customFormat="1">
      <c r="A14" s="942"/>
      <c r="B14" s="1000" t="s">
        <v>520</v>
      </c>
      <c r="C14" s="873" t="s">
        <v>1530</v>
      </c>
      <c r="D14" s="983"/>
      <c r="E14" s="981">
        <v>0</v>
      </c>
      <c r="F14" s="978"/>
      <c r="G14" s="975"/>
      <c r="H14" s="975"/>
      <c r="I14" s="975"/>
      <c r="J14" s="975"/>
      <c r="K14" s="977"/>
      <c r="L14" s="976"/>
      <c r="M14" s="975"/>
      <c r="N14" s="931"/>
      <c r="O14" s="931"/>
      <c r="P14" s="932"/>
    </row>
    <row r="15" spans="1:16" s="74" customFormat="1" ht="20.399999999999999">
      <c r="A15" s="942"/>
      <c r="B15" s="1000"/>
      <c r="C15" s="992" t="s">
        <v>1656</v>
      </c>
      <c r="D15" s="983"/>
      <c r="E15" s="981"/>
      <c r="F15" s="978"/>
      <c r="G15" s="975"/>
      <c r="H15" s="975"/>
      <c r="I15" s="975"/>
      <c r="J15" s="975"/>
      <c r="K15" s="977"/>
      <c r="L15" s="976"/>
      <c r="M15" s="975"/>
      <c r="N15" s="931"/>
      <c r="O15" s="931"/>
      <c r="P15" s="932"/>
    </row>
    <row r="16" spans="1:16" s="74" customFormat="1" ht="30.6">
      <c r="A16" s="900">
        <f>IF(COUNTBLANK(D16)=1,"",COUNTA(D$13:$D16))</f>
        <v>1</v>
      </c>
      <c r="B16" s="1001" t="s">
        <v>522</v>
      </c>
      <c r="C16" s="588" t="s">
        <v>1531</v>
      </c>
      <c r="D16" s="983" t="s">
        <v>2</v>
      </c>
      <c r="E16" s="1008">
        <v>1200</v>
      </c>
      <c r="F16" s="354"/>
      <c r="G16" s="336"/>
      <c r="H16" s="336"/>
      <c r="I16" s="336"/>
      <c r="J16" s="336"/>
      <c r="K16" s="337"/>
      <c r="L16" s="338"/>
      <c r="M16" s="339"/>
      <c r="N16" s="339"/>
      <c r="O16" s="339"/>
      <c r="P16" s="340"/>
    </row>
    <row r="17" spans="1:16" s="74" customFormat="1" ht="40.799999999999997">
      <c r="A17" s="900">
        <f>IF(COUNTBLANK(D17)=1,"",COUNTA(D$13:$D17))</f>
        <v>2</v>
      </c>
      <c r="B17" s="1001" t="s">
        <v>523</v>
      </c>
      <c r="C17" s="588" t="s">
        <v>1532</v>
      </c>
      <c r="D17" s="983" t="s">
        <v>2</v>
      </c>
      <c r="E17" s="1008">
        <v>260</v>
      </c>
      <c r="F17" s="354"/>
      <c r="G17" s="336"/>
      <c r="H17" s="336"/>
      <c r="I17" s="336"/>
      <c r="J17" s="336"/>
      <c r="K17" s="337"/>
      <c r="L17" s="338"/>
      <c r="M17" s="339"/>
      <c r="N17" s="339"/>
      <c r="O17" s="339"/>
      <c r="P17" s="340"/>
    </row>
    <row r="18" spans="1:16" s="74" customFormat="1" ht="61.2">
      <c r="A18" s="900">
        <f>IF(COUNTBLANK(D18)=1,"",COUNTA(D$13:$D18))</f>
        <v>3</v>
      </c>
      <c r="B18" s="1001" t="s">
        <v>524</v>
      </c>
      <c r="C18" s="588" t="s">
        <v>1533</v>
      </c>
      <c r="D18" s="983" t="s">
        <v>2</v>
      </c>
      <c r="E18" s="1008">
        <v>100</v>
      </c>
      <c r="F18" s="354"/>
      <c r="G18" s="336"/>
      <c r="H18" s="336"/>
      <c r="I18" s="336"/>
      <c r="J18" s="336"/>
      <c r="K18" s="337"/>
      <c r="L18" s="338"/>
      <c r="M18" s="339"/>
      <c r="N18" s="339"/>
      <c r="O18" s="339"/>
      <c r="P18" s="340"/>
    </row>
    <row r="19" spans="1:16" s="74" customFormat="1" ht="30.6">
      <c r="A19" s="900">
        <f>IF(COUNTBLANK(D19)=1,"",COUNTA(D$13:$D19))</f>
        <v>4</v>
      </c>
      <c r="B19" s="1001" t="s">
        <v>525</v>
      </c>
      <c r="C19" s="573" t="s">
        <v>1534</v>
      </c>
      <c r="D19" s="983" t="s">
        <v>22</v>
      </c>
      <c r="E19" s="981">
        <v>90</v>
      </c>
      <c r="F19" s="354"/>
      <c r="G19" s="336"/>
      <c r="H19" s="336"/>
      <c r="I19" s="336"/>
      <c r="J19" s="336"/>
      <c r="K19" s="337"/>
      <c r="L19" s="338"/>
      <c r="M19" s="339"/>
      <c r="N19" s="339"/>
      <c r="O19" s="339"/>
      <c r="P19" s="340"/>
    </row>
    <row r="20" spans="1:16" s="74" customFormat="1" ht="61.2">
      <c r="A20" s="900">
        <f>IF(COUNTBLANK(D20)=1,"",COUNTA(D$13:$D20))</f>
        <v>5</v>
      </c>
      <c r="B20" s="1001" t="s">
        <v>526</v>
      </c>
      <c r="C20" s="588" t="s">
        <v>1535</v>
      </c>
      <c r="D20" s="983" t="s">
        <v>103</v>
      </c>
      <c r="E20" s="981">
        <v>8</v>
      </c>
      <c r="F20" s="354"/>
      <c r="G20" s="336"/>
      <c r="H20" s="336"/>
      <c r="I20" s="336"/>
      <c r="J20" s="336"/>
      <c r="K20" s="337"/>
      <c r="L20" s="338"/>
      <c r="M20" s="339"/>
      <c r="N20" s="339"/>
      <c r="O20" s="339"/>
      <c r="P20" s="340"/>
    </row>
    <row r="21" spans="1:16" s="74" customFormat="1" ht="102">
      <c r="A21" s="900">
        <f>IF(COUNTBLANK(D21)=1,"",COUNTA(D$13:$D21))</f>
        <v>6</v>
      </c>
      <c r="B21" s="1001" t="s">
        <v>1536</v>
      </c>
      <c r="C21" s="588" t="s">
        <v>1537</v>
      </c>
      <c r="D21" s="983" t="s">
        <v>103</v>
      </c>
      <c r="E21" s="981">
        <v>4</v>
      </c>
      <c r="F21" s="680"/>
      <c r="G21" s="674"/>
      <c r="H21" s="675"/>
      <c r="I21" s="675"/>
      <c r="J21" s="675"/>
      <c r="K21" s="692"/>
      <c r="L21" s="846"/>
      <c r="M21" s="843"/>
      <c r="N21" s="843"/>
      <c r="O21" s="843"/>
      <c r="P21" s="692"/>
    </row>
    <row r="22" spans="1:16" s="74" customFormat="1" ht="102">
      <c r="A22" s="900">
        <f>IF(COUNTBLANK(D22)=1,"",COUNTA(D$13:$D22))</f>
        <v>7</v>
      </c>
      <c r="B22" s="1001" t="s">
        <v>1538</v>
      </c>
      <c r="C22" s="588" t="s">
        <v>1539</v>
      </c>
      <c r="D22" s="983" t="s">
        <v>103</v>
      </c>
      <c r="E22" s="981">
        <v>9</v>
      </c>
      <c r="F22" s="680"/>
      <c r="G22" s="674"/>
      <c r="H22" s="675"/>
      <c r="I22" s="675"/>
      <c r="J22" s="675"/>
      <c r="K22" s="692"/>
      <c r="L22" s="846"/>
      <c r="M22" s="843"/>
      <c r="N22" s="843"/>
      <c r="O22" s="843"/>
      <c r="P22" s="692"/>
    </row>
    <row r="23" spans="1:16" s="74" customFormat="1" ht="30.6">
      <c r="A23" s="900">
        <f>IF(COUNTBLANK(D23)=1,"",COUNTA(D$13:$D23))</f>
        <v>8</v>
      </c>
      <c r="B23" s="1001" t="s">
        <v>1540</v>
      </c>
      <c r="C23" s="573" t="s">
        <v>1541</v>
      </c>
      <c r="D23" s="983" t="s">
        <v>22</v>
      </c>
      <c r="E23" s="981">
        <v>260</v>
      </c>
      <c r="F23" s="354"/>
      <c r="G23" s="336"/>
      <c r="H23" s="336"/>
      <c r="I23" s="336"/>
      <c r="J23" s="336"/>
      <c r="K23" s="337"/>
      <c r="L23" s="338"/>
      <c r="M23" s="339"/>
      <c r="N23" s="339"/>
      <c r="O23" s="339"/>
      <c r="P23" s="340"/>
    </row>
    <row r="24" spans="1:16" s="74" customFormat="1" ht="30.6">
      <c r="A24" s="900">
        <f>IF(COUNTBLANK(D24)=1,"",COUNTA(D$13:$D24))</f>
        <v>9</v>
      </c>
      <c r="B24" s="1001" t="s">
        <v>1542</v>
      </c>
      <c r="C24" s="573" t="s">
        <v>1543</v>
      </c>
      <c r="D24" s="983" t="s">
        <v>22</v>
      </c>
      <c r="E24" s="981">
        <v>110</v>
      </c>
      <c r="F24" s="354"/>
      <c r="G24" s="336"/>
      <c r="H24" s="336"/>
      <c r="I24" s="336"/>
      <c r="J24" s="336"/>
      <c r="K24" s="337"/>
      <c r="L24" s="338"/>
      <c r="M24" s="339"/>
      <c r="N24" s="339"/>
      <c r="O24" s="339"/>
      <c r="P24" s="340"/>
    </row>
    <row r="25" spans="1:16" s="74" customFormat="1" ht="30.6">
      <c r="A25" s="900">
        <f>IF(COUNTBLANK(D25)=1,"",COUNTA(D$13:$D25))</f>
        <v>10</v>
      </c>
      <c r="B25" s="1001" t="s">
        <v>1544</v>
      </c>
      <c r="C25" s="573" t="s">
        <v>1545</v>
      </c>
      <c r="D25" s="983" t="s">
        <v>22</v>
      </c>
      <c r="E25" s="981">
        <v>50</v>
      </c>
      <c r="F25" s="354"/>
      <c r="G25" s="336"/>
      <c r="H25" s="336"/>
      <c r="I25" s="336"/>
      <c r="J25" s="336"/>
      <c r="K25" s="337"/>
      <c r="L25" s="338"/>
      <c r="M25" s="339"/>
      <c r="N25" s="339"/>
      <c r="O25" s="339"/>
      <c r="P25" s="340"/>
    </row>
    <row r="26" spans="1:16" s="74" customFormat="1" ht="40.799999999999997">
      <c r="A26" s="900">
        <f>IF(COUNTBLANK(D26)=1,"",COUNTA(D$13:$D26))</f>
        <v>11</v>
      </c>
      <c r="B26" s="1001" t="s">
        <v>1546</v>
      </c>
      <c r="C26" s="573" t="s">
        <v>1547</v>
      </c>
      <c r="D26" s="983" t="s">
        <v>22</v>
      </c>
      <c r="E26" s="981">
        <v>600</v>
      </c>
      <c r="F26" s="354"/>
      <c r="G26" s="336"/>
      <c r="H26" s="336"/>
      <c r="I26" s="336"/>
      <c r="J26" s="336"/>
      <c r="K26" s="337"/>
      <c r="L26" s="338"/>
      <c r="M26" s="339"/>
      <c r="N26" s="339"/>
      <c r="O26" s="339"/>
      <c r="P26" s="340"/>
    </row>
    <row r="27" spans="1:16" s="74" customFormat="1" ht="30.6">
      <c r="A27" s="900">
        <f>IF(COUNTBLANK(D27)=1,"",COUNTA(D$13:$D27))</f>
        <v>12</v>
      </c>
      <c r="B27" s="1001" t="s">
        <v>1548</v>
      </c>
      <c r="C27" s="573" t="s">
        <v>1549</v>
      </c>
      <c r="D27" s="983" t="s">
        <v>22</v>
      </c>
      <c r="E27" s="981">
        <v>100</v>
      </c>
      <c r="F27" s="354"/>
      <c r="G27" s="336"/>
      <c r="H27" s="336"/>
      <c r="I27" s="336"/>
      <c r="J27" s="336"/>
      <c r="K27" s="337"/>
      <c r="L27" s="338"/>
      <c r="M27" s="339"/>
      <c r="N27" s="339"/>
      <c r="O27" s="339"/>
      <c r="P27" s="340"/>
    </row>
    <row r="28" spans="1:16" s="74" customFormat="1" ht="30.6">
      <c r="A28" s="900">
        <f>IF(COUNTBLANK(D28)=1,"",COUNTA(D$13:$D28))</f>
        <v>13</v>
      </c>
      <c r="B28" s="1001" t="s">
        <v>1550</v>
      </c>
      <c r="C28" s="588" t="s">
        <v>1551</v>
      </c>
      <c r="D28" s="983" t="s">
        <v>22</v>
      </c>
      <c r="E28" s="981">
        <v>120</v>
      </c>
      <c r="F28" s="354"/>
      <c r="G28" s="336"/>
      <c r="H28" s="336"/>
      <c r="I28" s="336"/>
      <c r="J28" s="336"/>
      <c r="K28" s="337"/>
      <c r="L28" s="338"/>
      <c r="M28" s="339"/>
      <c r="N28" s="339"/>
      <c r="O28" s="339"/>
      <c r="P28" s="340"/>
    </row>
    <row r="29" spans="1:16" s="74" customFormat="1" ht="20.399999999999999">
      <c r="A29" s="900">
        <f>IF(COUNTBLANK(D29)=1,"",COUNTA(D$13:$D29))</f>
        <v>14</v>
      </c>
      <c r="B29" s="1001" t="s">
        <v>1552</v>
      </c>
      <c r="C29" s="588" t="s">
        <v>1553</v>
      </c>
      <c r="D29" s="983" t="s">
        <v>103</v>
      </c>
      <c r="E29" s="981">
        <v>10</v>
      </c>
      <c r="F29" s="354"/>
      <c r="G29" s="336"/>
      <c r="H29" s="336"/>
      <c r="I29" s="336"/>
      <c r="J29" s="336"/>
      <c r="K29" s="337"/>
      <c r="L29" s="338"/>
      <c r="M29" s="339"/>
      <c r="N29" s="339"/>
      <c r="O29" s="339"/>
      <c r="P29" s="340"/>
    </row>
    <row r="30" spans="1:16" s="74" customFormat="1">
      <c r="A30" s="900">
        <f>IF(COUNTBLANK(D30)=1,"",COUNTA(D$13:$D30))</f>
        <v>15</v>
      </c>
      <c r="B30" s="1001"/>
      <c r="C30" s="573" t="s">
        <v>1667</v>
      </c>
      <c r="D30" s="983" t="s">
        <v>22</v>
      </c>
      <c r="E30" s="981">
        <v>1</v>
      </c>
      <c r="F30" s="978"/>
      <c r="G30" s="975"/>
      <c r="H30" s="975"/>
      <c r="I30" s="975"/>
      <c r="J30" s="975"/>
      <c r="K30" s="977"/>
      <c r="L30" s="976"/>
      <c r="M30" s="975"/>
      <c r="N30" s="931"/>
      <c r="O30" s="931"/>
      <c r="P30" s="932"/>
    </row>
    <row r="31" spans="1:16" s="74" customFormat="1" ht="30.6">
      <c r="A31" s="900">
        <f>IF(COUNTBLANK(D31)=1,"",COUNTA(D$13:$D31))</f>
        <v>16</v>
      </c>
      <c r="B31" s="1001"/>
      <c r="C31" s="588" t="s">
        <v>1666</v>
      </c>
      <c r="D31" s="983" t="s">
        <v>22</v>
      </c>
      <c r="E31" s="981">
        <v>2</v>
      </c>
      <c r="F31" s="978"/>
      <c r="G31" s="975"/>
      <c r="H31" s="975"/>
      <c r="I31" s="975"/>
      <c r="J31" s="975"/>
      <c r="K31" s="977"/>
      <c r="L31" s="976"/>
      <c r="M31" s="975"/>
      <c r="N31" s="931"/>
      <c r="O31" s="931"/>
      <c r="P31" s="932"/>
    </row>
    <row r="32" spans="1:16" s="74" customFormat="1">
      <c r="A32" s="900" t="str">
        <f>IF(COUNTBLANK(D32)=1,"",COUNTA(D$13:$D32))</f>
        <v/>
      </c>
      <c r="B32" s="1001"/>
      <c r="C32" s="949" t="s">
        <v>1029</v>
      </c>
      <c r="D32" s="983"/>
      <c r="E32" s="981">
        <v>0</v>
      </c>
      <c r="F32" s="978"/>
      <c r="G32" s="975"/>
      <c r="H32" s="931"/>
      <c r="I32" s="931"/>
      <c r="J32" s="931"/>
      <c r="K32" s="932"/>
      <c r="L32" s="934"/>
      <c r="M32" s="931"/>
      <c r="N32" s="931"/>
      <c r="O32" s="931"/>
      <c r="P32" s="932"/>
    </row>
    <row r="33" spans="1:16" s="74" customFormat="1">
      <c r="A33" s="900" t="str">
        <f>IF(COUNTBLANK(D33)=1,"",COUNTA(D$13:$D33))</f>
        <v/>
      </c>
      <c r="B33" s="1000" t="s">
        <v>527</v>
      </c>
      <c r="C33" s="995" t="s">
        <v>1554</v>
      </c>
      <c r="D33" s="983"/>
      <c r="E33" s="981">
        <v>0</v>
      </c>
      <c r="F33" s="978"/>
      <c r="G33" s="975"/>
      <c r="H33" s="931"/>
      <c r="I33" s="931"/>
      <c r="J33" s="931"/>
      <c r="K33" s="932"/>
      <c r="L33" s="934"/>
      <c r="M33" s="931"/>
      <c r="N33" s="931"/>
      <c r="O33" s="931"/>
      <c r="P33" s="932"/>
    </row>
    <row r="34" spans="1:16" s="74" customFormat="1" ht="20.399999999999999">
      <c r="A34" s="900" t="str">
        <f>IF(COUNTBLANK(D34)=1,"",COUNTA(D$13:$D34))</f>
        <v/>
      </c>
      <c r="B34" s="1000"/>
      <c r="C34" s="992" t="s">
        <v>1655</v>
      </c>
      <c r="D34" s="983"/>
      <c r="E34" s="981"/>
      <c r="F34" s="978"/>
      <c r="G34" s="975"/>
      <c r="H34" s="931"/>
      <c r="I34" s="931"/>
      <c r="J34" s="931"/>
      <c r="K34" s="932"/>
      <c r="L34" s="934"/>
      <c r="M34" s="931"/>
      <c r="N34" s="931"/>
      <c r="O34" s="931"/>
      <c r="P34" s="932"/>
    </row>
    <row r="35" spans="1:16" s="74" customFormat="1" ht="40.799999999999997">
      <c r="A35" s="900">
        <f>IF(COUNTBLANK(D35)=1,"",COUNTA(D$13:$D35))</f>
        <v>17</v>
      </c>
      <c r="B35" s="1001" t="s">
        <v>528</v>
      </c>
      <c r="C35" s="997" t="s">
        <v>1555</v>
      </c>
      <c r="D35" s="983" t="s">
        <v>103</v>
      </c>
      <c r="E35" s="981">
        <v>44</v>
      </c>
      <c r="F35" s="354"/>
      <c r="G35" s="336"/>
      <c r="H35" s="336"/>
      <c r="I35" s="336"/>
      <c r="J35" s="336"/>
      <c r="K35" s="337"/>
      <c r="L35" s="338"/>
      <c r="M35" s="339"/>
      <c r="N35" s="339"/>
      <c r="O35" s="339"/>
      <c r="P35" s="340"/>
    </row>
    <row r="36" spans="1:16" s="74" customFormat="1" ht="40.799999999999997">
      <c r="A36" s="900">
        <f>IF(COUNTBLANK(D36)=1,"",COUNTA(D$13:$D36))</f>
        <v>18</v>
      </c>
      <c r="B36" s="1001" t="s">
        <v>529</v>
      </c>
      <c r="C36" s="997" t="s">
        <v>1556</v>
      </c>
      <c r="D36" s="983" t="s">
        <v>103</v>
      </c>
      <c r="E36" s="981">
        <v>6</v>
      </c>
      <c r="F36" s="680"/>
      <c r="G36" s="674"/>
      <c r="H36" s="675"/>
      <c r="I36" s="675"/>
      <c r="J36" s="675"/>
      <c r="K36" s="692"/>
      <c r="L36" s="846"/>
      <c r="M36" s="843"/>
      <c r="N36" s="843"/>
      <c r="O36" s="843"/>
      <c r="P36" s="692"/>
    </row>
    <row r="37" spans="1:16" s="74" customFormat="1" ht="40.799999999999997">
      <c r="A37" s="900">
        <f>IF(COUNTBLANK(D37)=1,"",COUNTA(D$13:$D37))</f>
        <v>19</v>
      </c>
      <c r="B37" s="1001" t="s">
        <v>530</v>
      </c>
      <c r="C37" s="997" t="s">
        <v>1557</v>
      </c>
      <c r="D37" s="983" t="s">
        <v>103</v>
      </c>
      <c r="E37" s="981">
        <v>2</v>
      </c>
      <c r="F37" s="680"/>
      <c r="G37" s="674"/>
      <c r="H37" s="675"/>
      <c r="I37" s="675"/>
      <c r="J37" s="675"/>
      <c r="K37" s="692"/>
      <c r="L37" s="846"/>
      <c r="M37" s="843"/>
      <c r="N37" s="843"/>
      <c r="O37" s="843"/>
      <c r="P37" s="692"/>
    </row>
    <row r="38" spans="1:16" s="74" customFormat="1" ht="51">
      <c r="A38" s="900">
        <f>IF(COUNTBLANK(D38)=1,"",COUNTA(D$13:$D38))</f>
        <v>20</v>
      </c>
      <c r="B38" s="1001" t="s">
        <v>530</v>
      </c>
      <c r="C38" s="588" t="s">
        <v>1558</v>
      </c>
      <c r="D38" s="983" t="s">
        <v>2</v>
      </c>
      <c r="E38" s="1008">
        <v>1700</v>
      </c>
      <c r="F38" s="354"/>
      <c r="G38" s="336"/>
      <c r="H38" s="336"/>
      <c r="I38" s="336"/>
      <c r="J38" s="336"/>
      <c r="K38" s="337"/>
      <c r="L38" s="338"/>
      <c r="M38" s="339"/>
      <c r="N38" s="339"/>
      <c r="O38" s="339"/>
      <c r="P38" s="340"/>
    </row>
    <row r="39" spans="1:16" s="74" customFormat="1" ht="51">
      <c r="A39" s="900">
        <f>IF(COUNTBLANK(D39)=1,"",COUNTA(D$13:$D39))</f>
        <v>21</v>
      </c>
      <c r="B39" s="1001" t="s">
        <v>531</v>
      </c>
      <c r="C39" s="588" t="s">
        <v>1559</v>
      </c>
      <c r="D39" s="983" t="s">
        <v>2</v>
      </c>
      <c r="E39" s="1008">
        <v>200</v>
      </c>
      <c r="F39" s="354"/>
      <c r="G39" s="336"/>
      <c r="H39" s="336"/>
      <c r="I39" s="336"/>
      <c r="J39" s="336"/>
      <c r="K39" s="337"/>
      <c r="L39" s="338"/>
      <c r="M39" s="339"/>
      <c r="N39" s="339"/>
      <c r="O39" s="339"/>
      <c r="P39" s="340"/>
    </row>
    <row r="40" spans="1:16" s="74" customFormat="1" ht="30.6">
      <c r="A40" s="900">
        <f>IF(COUNTBLANK(D40)=1,"",COUNTA(D$13:$D40))</f>
        <v>22</v>
      </c>
      <c r="B40" s="1001" t="s">
        <v>532</v>
      </c>
      <c r="C40" s="997" t="s">
        <v>1560</v>
      </c>
      <c r="D40" s="983" t="s">
        <v>22</v>
      </c>
      <c r="E40" s="981">
        <v>100</v>
      </c>
      <c r="F40" s="354"/>
      <c r="G40" s="336"/>
      <c r="H40" s="336"/>
      <c r="I40" s="336"/>
      <c r="J40" s="336"/>
      <c r="K40" s="337"/>
      <c r="L40" s="338"/>
      <c r="M40" s="339"/>
      <c r="N40" s="339"/>
      <c r="O40" s="339"/>
      <c r="P40" s="340"/>
    </row>
    <row r="41" spans="1:16" s="74" customFormat="1" ht="40.799999999999997">
      <c r="A41" s="900">
        <f>IF(COUNTBLANK(D41)=1,"",COUNTA(D$13:$D41))</f>
        <v>23</v>
      </c>
      <c r="B41" s="1001" t="s">
        <v>533</v>
      </c>
      <c r="C41" s="997" t="s">
        <v>1561</v>
      </c>
      <c r="D41" s="983" t="s">
        <v>22</v>
      </c>
      <c r="E41" s="981">
        <v>1500</v>
      </c>
      <c r="F41" s="354"/>
      <c r="G41" s="336"/>
      <c r="H41" s="336"/>
      <c r="I41" s="336"/>
      <c r="J41" s="336"/>
      <c r="K41" s="337"/>
      <c r="L41" s="338"/>
      <c r="M41" s="339"/>
      <c r="N41" s="339"/>
      <c r="O41" s="339"/>
      <c r="P41" s="340"/>
    </row>
    <row r="42" spans="1:16" s="74" customFormat="1" ht="30.6">
      <c r="A42" s="900">
        <f>IF(COUNTBLANK(D42)=1,"",COUNTA(D$13:$D42))</f>
        <v>24</v>
      </c>
      <c r="B42" s="1001" t="s">
        <v>534</v>
      </c>
      <c r="C42" s="997" t="s">
        <v>1657</v>
      </c>
      <c r="D42" s="983" t="s">
        <v>103</v>
      </c>
      <c r="E42" s="981">
        <v>30</v>
      </c>
      <c r="F42" s="354"/>
      <c r="G42" s="336"/>
      <c r="H42" s="336"/>
      <c r="I42" s="336"/>
      <c r="J42" s="336"/>
      <c r="K42" s="337"/>
      <c r="L42" s="338"/>
      <c r="M42" s="339"/>
      <c r="N42" s="339"/>
      <c r="O42" s="339"/>
      <c r="P42" s="340"/>
    </row>
    <row r="43" spans="1:16" s="74" customFormat="1" ht="61.2">
      <c r="A43" s="900">
        <f>IF(COUNTBLANK(D43)=1,"",COUNTA(D$13:$D43))</f>
        <v>25</v>
      </c>
      <c r="B43" s="1001" t="s">
        <v>535</v>
      </c>
      <c r="C43" s="997" t="s">
        <v>1562</v>
      </c>
      <c r="D43" s="983" t="s">
        <v>103</v>
      </c>
      <c r="E43" s="981">
        <v>35</v>
      </c>
      <c r="F43" s="354"/>
      <c r="G43" s="336"/>
      <c r="H43" s="336"/>
      <c r="I43" s="336"/>
      <c r="J43" s="336"/>
      <c r="K43" s="337"/>
      <c r="L43" s="338"/>
      <c r="M43" s="339"/>
      <c r="N43" s="339"/>
      <c r="O43" s="339"/>
      <c r="P43" s="340"/>
    </row>
    <row r="44" spans="1:16" s="74" customFormat="1" ht="20.399999999999999">
      <c r="A44" s="900">
        <f>IF(COUNTBLANK(D44)=1,"",COUNTA(D$13:$D44))</f>
        <v>26</v>
      </c>
      <c r="B44" s="1001" t="s">
        <v>536</v>
      </c>
      <c r="C44" s="588" t="s">
        <v>1658</v>
      </c>
      <c r="D44" s="983" t="s">
        <v>22</v>
      </c>
      <c r="E44" s="981">
        <v>25</v>
      </c>
      <c r="F44" s="680"/>
      <c r="G44" s="674"/>
      <c r="H44" s="675"/>
      <c r="I44" s="675"/>
      <c r="J44" s="675"/>
      <c r="K44" s="692"/>
      <c r="L44" s="846"/>
      <c r="M44" s="843"/>
      <c r="N44" s="843"/>
      <c r="O44" s="843"/>
      <c r="P44" s="692"/>
    </row>
    <row r="45" spans="1:16" s="74" customFormat="1" ht="20.399999999999999">
      <c r="A45" s="900">
        <f>IF(COUNTBLANK(D45)=1,"",COUNTA(D$13:$D45))</f>
        <v>27</v>
      </c>
      <c r="B45" s="1001" t="s">
        <v>933</v>
      </c>
      <c r="C45" s="588" t="s">
        <v>1659</v>
      </c>
      <c r="D45" s="983" t="s">
        <v>22</v>
      </c>
      <c r="E45" s="981">
        <v>100</v>
      </c>
      <c r="F45" s="680"/>
      <c r="G45" s="674"/>
      <c r="H45" s="675"/>
      <c r="I45" s="675"/>
      <c r="J45" s="675"/>
      <c r="K45" s="692"/>
      <c r="L45" s="846"/>
      <c r="M45" s="843"/>
      <c r="N45" s="843"/>
      <c r="O45" s="843"/>
      <c r="P45" s="692"/>
    </row>
    <row r="46" spans="1:16" s="74" customFormat="1" ht="20.399999999999999">
      <c r="A46" s="900">
        <f>IF(COUNTBLANK(D46)=1,"",COUNTA(D$13:$D46))</f>
        <v>28</v>
      </c>
      <c r="B46" s="1001" t="s">
        <v>935</v>
      </c>
      <c r="C46" s="588" t="s">
        <v>1660</v>
      </c>
      <c r="D46" s="983" t="s">
        <v>22</v>
      </c>
      <c r="E46" s="981">
        <v>15</v>
      </c>
      <c r="F46" s="680"/>
      <c r="G46" s="674"/>
      <c r="H46" s="675"/>
      <c r="I46" s="675"/>
      <c r="J46" s="675"/>
      <c r="K46" s="692"/>
      <c r="L46" s="846"/>
      <c r="M46" s="843"/>
      <c r="N46" s="843"/>
      <c r="O46" s="843"/>
      <c r="P46" s="692"/>
    </row>
    <row r="47" spans="1:16" s="74" customFormat="1" ht="20.399999999999999">
      <c r="A47" s="900">
        <f>IF(COUNTBLANK(D47)=1,"",COUNTA(D$13:$D47))</f>
        <v>29</v>
      </c>
      <c r="B47" s="1001" t="s">
        <v>936</v>
      </c>
      <c r="C47" s="588" t="s">
        <v>1661</v>
      </c>
      <c r="D47" s="983" t="s">
        <v>22</v>
      </c>
      <c r="E47" s="981">
        <v>20</v>
      </c>
      <c r="F47" s="680"/>
      <c r="G47" s="674"/>
      <c r="H47" s="675"/>
      <c r="I47" s="675"/>
      <c r="J47" s="675"/>
      <c r="K47" s="692"/>
      <c r="L47" s="846"/>
      <c r="M47" s="843"/>
      <c r="N47" s="843"/>
      <c r="O47" s="843"/>
      <c r="P47" s="692"/>
    </row>
    <row r="48" spans="1:16" s="74" customFormat="1" ht="20.399999999999999">
      <c r="A48" s="900">
        <f>IF(COUNTBLANK(D48)=1,"",COUNTA(D$13:$D48))</f>
        <v>30</v>
      </c>
      <c r="B48" s="1001" t="s">
        <v>937</v>
      </c>
      <c r="C48" s="997" t="s">
        <v>1662</v>
      </c>
      <c r="D48" s="983" t="s">
        <v>103</v>
      </c>
      <c r="E48" s="981">
        <v>6</v>
      </c>
      <c r="F48" s="680"/>
      <c r="G48" s="674"/>
      <c r="H48" s="675"/>
      <c r="I48" s="675"/>
      <c r="J48" s="675"/>
      <c r="K48" s="692"/>
      <c r="L48" s="846"/>
      <c r="M48" s="843"/>
      <c r="N48" s="843"/>
      <c r="O48" s="843"/>
      <c r="P48" s="692"/>
    </row>
    <row r="49" spans="1:16" s="74" customFormat="1">
      <c r="A49" s="900">
        <f>IF(COUNTBLANK(D49)=1,"",COUNTA(D$13:$D49))</f>
        <v>31</v>
      </c>
      <c r="B49" s="1001" t="s">
        <v>938</v>
      </c>
      <c r="C49" s="997" t="s">
        <v>1663</v>
      </c>
      <c r="D49" s="983" t="s">
        <v>103</v>
      </c>
      <c r="E49" s="981">
        <v>30</v>
      </c>
      <c r="F49" s="680"/>
      <c r="G49" s="674"/>
      <c r="H49" s="675"/>
      <c r="I49" s="675"/>
      <c r="J49" s="675"/>
      <c r="K49" s="692"/>
      <c r="L49" s="846"/>
      <c r="M49" s="843"/>
      <c r="N49" s="843"/>
      <c r="O49" s="843"/>
      <c r="P49" s="692"/>
    </row>
    <row r="50" spans="1:16" s="74" customFormat="1" ht="20.399999999999999">
      <c r="A50" s="900">
        <f>IF(COUNTBLANK(D50)=1,"",COUNTA(D$13:$D50))</f>
        <v>32</v>
      </c>
      <c r="B50" s="1001" t="s">
        <v>1563</v>
      </c>
      <c r="C50" s="588" t="s">
        <v>1664</v>
      </c>
      <c r="D50" s="983" t="s">
        <v>22</v>
      </c>
      <c r="E50" s="981">
        <v>8</v>
      </c>
      <c r="F50" s="680"/>
      <c r="G50" s="674"/>
      <c r="H50" s="675"/>
      <c r="I50" s="675"/>
      <c r="J50" s="675"/>
      <c r="K50" s="692"/>
      <c r="L50" s="846"/>
      <c r="M50" s="843"/>
      <c r="N50" s="843"/>
      <c r="O50" s="843"/>
      <c r="P50" s="692"/>
    </row>
    <row r="51" spans="1:16" s="74" customFormat="1">
      <c r="A51" s="900">
        <f>IF(COUNTBLANK(D51)=1,"",COUNTA(D$13:$D51))</f>
        <v>33</v>
      </c>
      <c r="B51" s="1001" t="s">
        <v>1564</v>
      </c>
      <c r="C51" s="588" t="s">
        <v>1665</v>
      </c>
      <c r="D51" s="983" t="s">
        <v>537</v>
      </c>
      <c r="E51" s="981">
        <v>5</v>
      </c>
      <c r="F51" s="680"/>
      <c r="G51" s="674"/>
      <c r="H51" s="675"/>
      <c r="I51" s="675"/>
      <c r="J51" s="675"/>
      <c r="K51" s="692"/>
      <c r="L51" s="846"/>
      <c r="M51" s="843"/>
      <c r="N51" s="843"/>
      <c r="O51" s="843"/>
      <c r="P51" s="692"/>
    </row>
    <row r="52" spans="1:16" s="30" customFormat="1">
      <c r="A52" s="900" t="str">
        <f>IF(COUNTBLANK(D52)=1,"",COUNTA(D$13:$D52))</f>
        <v/>
      </c>
      <c r="B52" s="945"/>
      <c r="C52" s="573"/>
      <c r="D52" s="683"/>
      <c r="E52" s="866"/>
      <c r="F52" s="979"/>
      <c r="G52" s="842"/>
      <c r="H52" s="912"/>
      <c r="I52" s="528"/>
      <c r="J52" s="1005"/>
      <c r="K52" s="1007"/>
      <c r="L52" s="1006"/>
      <c r="M52" s="339"/>
      <c r="N52" s="339"/>
      <c r="O52" s="339"/>
      <c r="P52" s="340"/>
    </row>
    <row r="53" spans="1:16" ht="20.399999999999999">
      <c r="A53" s="900">
        <f>IF(COUNTBLANK(D53)=1,"",COUNTA(D$13:$D53))</f>
        <v>34</v>
      </c>
      <c r="B53" s="683"/>
      <c r="C53" s="587" t="s">
        <v>218</v>
      </c>
      <c r="D53" s="539" t="s">
        <v>1</v>
      </c>
      <c r="E53" s="583">
        <v>1</v>
      </c>
      <c r="F53" s="556"/>
      <c r="G53" s="336"/>
      <c r="H53" s="336"/>
      <c r="I53" s="336"/>
      <c r="J53" s="336"/>
      <c r="K53" s="337"/>
      <c r="L53" s="338"/>
      <c r="M53" s="339"/>
      <c r="N53" s="339"/>
      <c r="O53" s="339"/>
      <c r="P53" s="340"/>
    </row>
    <row r="54" spans="1:16" ht="20.399999999999999">
      <c r="A54" s="900">
        <f>IF(COUNTBLANK(D54)=1,"",COUNTA(D$13:$D54))</f>
        <v>35</v>
      </c>
      <c r="B54" s="683"/>
      <c r="C54" s="944" t="s">
        <v>219</v>
      </c>
      <c r="D54" s="539" t="s">
        <v>1</v>
      </c>
      <c r="E54" s="583">
        <v>1</v>
      </c>
      <c r="F54" s="556"/>
      <c r="G54" s="336"/>
      <c r="H54" s="336"/>
      <c r="I54" s="336"/>
      <c r="J54" s="336"/>
      <c r="K54" s="337"/>
      <c r="L54" s="338"/>
      <c r="M54" s="339"/>
      <c r="N54" s="339"/>
      <c r="O54" s="339"/>
      <c r="P54" s="340"/>
    </row>
    <row r="55" spans="1:16" s="79" customFormat="1" ht="20.399999999999999">
      <c r="A55" s="900">
        <f>IF(COUNTBLANK(D55)=1,"",COUNTA(D$13:$D55))</f>
        <v>36</v>
      </c>
      <c r="B55" s="683"/>
      <c r="C55" s="573" t="s">
        <v>220</v>
      </c>
      <c r="D55" s="539" t="s">
        <v>1</v>
      </c>
      <c r="E55" s="583">
        <v>1</v>
      </c>
      <c r="F55" s="556"/>
      <c r="G55" s="336"/>
      <c r="H55" s="336"/>
      <c r="I55" s="336"/>
      <c r="J55" s="336"/>
      <c r="K55" s="337"/>
      <c r="L55" s="338"/>
      <c r="M55" s="339"/>
      <c r="N55" s="339"/>
      <c r="O55" s="339"/>
      <c r="P55" s="340"/>
    </row>
    <row r="56" spans="1:16" s="79" customFormat="1">
      <c r="A56" s="900">
        <f>IF(COUNTBLANK(D56)=1,"",COUNTA(D$13:$D56))</f>
        <v>37</v>
      </c>
      <c r="B56" s="683"/>
      <c r="C56" s="573" t="s">
        <v>221</v>
      </c>
      <c r="D56" s="585" t="s">
        <v>1</v>
      </c>
      <c r="E56" s="583">
        <v>1</v>
      </c>
      <c r="F56" s="556"/>
      <c r="G56" s="336"/>
      <c r="H56" s="336"/>
      <c r="I56" s="336"/>
      <c r="J56" s="336"/>
      <c r="K56" s="337"/>
      <c r="L56" s="338"/>
      <c r="M56" s="339"/>
      <c r="N56" s="339"/>
      <c r="O56" s="339"/>
      <c r="P56" s="340"/>
    </row>
    <row r="57" spans="1:16" s="79" customFormat="1">
      <c r="A57" s="929"/>
      <c r="B57" s="684"/>
      <c r="C57" s="1010"/>
      <c r="D57" s="1009"/>
      <c r="E57" s="856"/>
      <c r="F57" s="852"/>
      <c r="G57" s="853"/>
      <c r="H57" s="916"/>
      <c r="I57" s="917"/>
      <c r="J57" s="916"/>
      <c r="K57" s="918"/>
      <c r="L57" s="915"/>
      <c r="M57" s="860"/>
      <c r="N57" s="860"/>
      <c r="O57" s="860"/>
      <c r="P57" s="861"/>
    </row>
    <row r="58" spans="1:16" s="274" customFormat="1">
      <c r="A58" s="503"/>
      <c r="B58" s="504"/>
      <c r="C58" s="505" t="s">
        <v>29</v>
      </c>
      <c r="D58" s="506"/>
      <c r="E58" s="541"/>
      <c r="F58" s="507"/>
      <c r="G58" s="507"/>
      <c r="H58" s="507"/>
      <c r="I58" s="507"/>
      <c r="J58" s="507"/>
      <c r="K58" s="507"/>
      <c r="L58" s="508">
        <f>SUM($L$13:L57)</f>
        <v>0</v>
      </c>
      <c r="M58" s="508">
        <f>SUM($M$13:M57)</f>
        <v>0</v>
      </c>
      <c r="N58" s="508">
        <f>SUM($N$13:N57)</f>
        <v>0</v>
      </c>
      <c r="O58" s="508">
        <f>SUM($O$13:O57)</f>
        <v>0</v>
      </c>
      <c r="P58" s="509">
        <f>SUM($P$13:P57)</f>
        <v>0</v>
      </c>
    </row>
    <row r="59" spans="1:16">
      <c r="D59" s="2"/>
      <c r="E59" s="2"/>
      <c r="F59" s="2"/>
      <c r="G59" s="2"/>
      <c r="I59" s="81"/>
      <c r="J59" s="2"/>
      <c r="K59" s="2"/>
      <c r="L59" s="2"/>
      <c r="M59" s="3"/>
      <c r="N59" s="3"/>
      <c r="O59" s="3"/>
      <c r="P59" s="3"/>
    </row>
    <row r="61" spans="1:16">
      <c r="C61" s="330"/>
    </row>
    <row r="62" spans="1:16">
      <c r="C62" s="330"/>
    </row>
    <row r="63" spans="1:16">
      <c r="C63" s="330"/>
    </row>
  </sheetData>
  <autoFilter ref="A12:P63" xr:uid="{00000000-0009-0000-0000-000027000000}"/>
  <mergeCells count="1">
    <mergeCell ref="F10:K10"/>
  </mergeCells>
  <conditionalFormatting sqref="A16:A56">
    <cfRule type="expression" dxfId="23" priority="2">
      <formula>TRIM(#REF!)&lt;&gt;""</formula>
    </cfRule>
  </conditionalFormatting>
  <dataValidations count="2">
    <dataValidation type="custom" allowBlank="1" showInputMessage="1" showErrorMessage="1" errorTitle="Nemainīt!" error="Visus datus rakstīt blakus tabulā" promptTitle="Nerakstam" prompt="Ja nav formulas, iekopējam no rūtiņas augstāk." sqref="WKA51:WKB51 WTW51:WTX51 HK51:HL51 RG51:RH51 ABC51:ABD51 AKY51:AKZ51 AUU51:AUV51 BEQ51:BER51 BOM51:BON51 BYI51:BYJ51 CIE51:CIF51 CSA51:CSB51 DBW51:DBX51 DLS51:DLT51 DVO51:DVP51 EFK51:EFL51 EPG51:EPH51 EZC51:EZD51 FIY51:FIZ51 FSU51:FSV51 GCQ51:GCR51 GMM51:GMN51 GWI51:GWJ51 HGE51:HGF51 HQA51:HQB51 HZW51:HZX51 IJS51:IJT51 ITO51:ITP51 JDK51:JDL51 JNG51:JNH51 JXC51:JXD51 KGY51:KGZ51 KQU51:KQV51 LAQ51:LAR51 LKM51:LKN51 LUI51:LUJ51 MEE51:MEF51 MOA51:MOB51 MXW51:MXX51 NHS51:NHT51 NRO51:NRP51 OBK51:OBL51 OLG51:OLH51 OVC51:OVD51 PEY51:PEZ51 POU51:POV51 PYQ51:PYR51 QIM51:QIN51 QSI51:QSJ51 RCE51:RCF51 RMA51:RMB51 RVW51:RVX51 SFS51:SFT51 SPO51:SPP51 SZK51:SZL51 TJG51:TJH51 TTC51:TTD51 UCY51:UCZ51 UMU51:UMV51 UWQ51:UWR51 VGM51:VGN51 VQI51:VQJ51 WAE51:WAF51 ABC14:ABD49 RG14:RH49 HK14:HL49 WTW14:WTX49 WKA14:WKB49 WAE14:WAF49 VQI14:VQJ49 VGM14:VGN49 UWQ14:UWR49 UMU14:UMV49 UCY14:UCZ49 TTC14:TTD49 TJG14:TJH49 SZK14:SZL49 SPO14:SPP49 SFS14:SFT49 RVW14:RVX49 RMA14:RMB49 RCE14:RCF49 QSI14:QSJ49 QIM14:QIN49 PYQ14:PYR49 POU14:POV49 PEY14:PEZ49 OVC14:OVD49 OLG14:OLH49 OBK14:OBL49 NRO14:NRP49 NHS14:NHT49 MXW14:MXX49 MOA14:MOB49 MEE14:MEF49 LUI14:LUJ49 LKM14:LKN49 LAQ14:LAR49 KQU14:KQV49 KGY14:KGZ49 JXC14:JXD49 JNG14:JNH49 JDK14:JDL49 ITO14:ITP49 IJS14:IJT49 HZW14:HZX49 HQA14:HQB49 HGE14:HGF49 GWI14:GWJ49 GMM14:GMN49 GCQ14:GCR49 FSU14:FSV49 FIY14:FIZ49 EZC14:EZD49 EPG14:EPH49 EFK14:EFL49 DVO14:DVP49 DLS14:DLT49 DBW14:DBX49 CSA14:CSB49 CIE14:CIF49 BYI14:BYJ49 BOM14:BON49 BEQ14:BER49 AUU14:AUV49 AKY14:AKZ49" xr:uid="{DDF1A8C9-0C50-4E64-9B21-A716247F4AE3}">
      <formula1>NA()</formula1>
    </dataValidation>
    <dataValidation allowBlank="1" showErrorMessage="1" errorTitle="Nemainīt!" error="Visus datus rakstīt blakus tabulā" promptTitle="Nerakstam" prompt="Šeit ir tikai formulas" sqref="G16:G20 G38:G43 G23:G29 G35 G53:G56" xr:uid="{4E3EA708-96A8-45F2-AA9C-1734107186AC}"/>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848CF-CD50-4B26-B2E7-B07225582EF5}">
  <dimension ref="A1:P141"/>
  <sheetViews>
    <sheetView zoomScaleNormal="100" zoomScaleSheetLayoutView="115" workbookViewId="0">
      <selection activeCell="R17" sqref="R17"/>
    </sheetView>
  </sheetViews>
  <sheetFormatPr defaultColWidth="9.109375" defaultRowHeight="13.2"/>
  <cols>
    <col min="1" max="1" width="7.21875" style="11"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 style="11" customWidth="1"/>
    <col min="14" max="14" width="12" style="11" customWidth="1"/>
    <col min="15" max="15" width="11.44140625" style="11" customWidth="1"/>
    <col min="16" max="16" width="11.5546875" style="11" customWidth="1"/>
    <col min="17" max="16384" width="9.109375" style="11"/>
  </cols>
  <sheetData>
    <row r="1" spans="1:16">
      <c r="A1" s="8"/>
      <c r="B1" s="7"/>
      <c r="C1" s="8"/>
      <c r="D1" s="8"/>
      <c r="E1" s="8"/>
      <c r="F1" s="9" t="s">
        <v>35</v>
      </c>
      <c r="G1" s="10" t="s">
        <v>157</v>
      </c>
      <c r="H1" s="9"/>
      <c r="J1" s="8"/>
      <c r="K1" s="8"/>
      <c r="L1" s="8"/>
      <c r="M1" s="8"/>
      <c r="N1" s="8"/>
      <c r="O1" s="8"/>
      <c r="P1" s="8"/>
    </row>
    <row r="2" spans="1:16">
      <c r="B2" s="7"/>
      <c r="C2" s="8"/>
      <c r="D2" s="8"/>
      <c r="E2" s="8"/>
      <c r="F2" s="8" t="s">
        <v>699</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N6" s="15"/>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1015"/>
      <c r="G13" s="1016"/>
      <c r="H13" s="1016"/>
      <c r="I13" s="1016"/>
      <c r="J13" s="1016"/>
      <c r="K13" s="1017"/>
      <c r="L13" s="1018"/>
      <c r="M13" s="1016"/>
      <c r="N13" s="1016"/>
      <c r="O13" s="1016"/>
      <c r="P13" s="1017"/>
    </row>
    <row r="14" spans="1:16" s="74" customFormat="1">
      <c r="A14" s="986"/>
      <c r="B14" s="940"/>
      <c r="C14" s="943" t="s">
        <v>483</v>
      </c>
      <c r="D14" s="940"/>
      <c r="E14" s="938"/>
      <c r="F14" s="1019"/>
      <c r="G14" s="1020"/>
      <c r="H14" s="1020"/>
      <c r="I14" s="1020"/>
      <c r="J14" s="1020"/>
      <c r="K14" s="1021"/>
      <c r="L14" s="1022"/>
      <c r="M14" s="1020"/>
      <c r="N14" s="1020"/>
      <c r="O14" s="1020"/>
      <c r="P14" s="696"/>
    </row>
    <row r="15" spans="1:16" s="74" customFormat="1">
      <c r="A15" s="989" t="s">
        <v>269</v>
      </c>
      <c r="B15" s="1001"/>
      <c r="C15" s="995" t="s">
        <v>700</v>
      </c>
      <c r="D15" s="982"/>
      <c r="E15" s="1036"/>
      <c r="F15" s="703"/>
      <c r="G15" s="695"/>
      <c r="H15" s="695"/>
      <c r="I15" s="695"/>
      <c r="J15" s="695"/>
      <c r="K15" s="696"/>
      <c r="L15" s="705"/>
      <c r="M15" s="695"/>
      <c r="N15" s="695"/>
      <c r="O15" s="695"/>
      <c r="P15" s="696"/>
    </row>
    <row r="16" spans="1:16" s="74" customFormat="1" ht="30.6">
      <c r="A16" s="989"/>
      <c r="B16" s="1001"/>
      <c r="C16" s="1044" t="s">
        <v>701</v>
      </c>
      <c r="D16" s="982"/>
      <c r="E16" s="1036"/>
      <c r="F16" s="703"/>
      <c r="G16" s="695"/>
      <c r="H16" s="695"/>
      <c r="I16" s="695"/>
      <c r="J16" s="695"/>
      <c r="K16" s="696"/>
      <c r="L16" s="705"/>
      <c r="M16" s="695"/>
      <c r="N16" s="695"/>
      <c r="O16" s="695"/>
      <c r="P16" s="696"/>
    </row>
    <row r="17" spans="1:16" s="74" customFormat="1" ht="40.799999999999997">
      <c r="A17" s="987" t="s">
        <v>94</v>
      </c>
      <c r="B17" s="1001" t="s">
        <v>702</v>
      </c>
      <c r="C17" s="573" t="s">
        <v>1138</v>
      </c>
      <c r="D17" s="1040" t="s">
        <v>103</v>
      </c>
      <c r="E17" s="1036">
        <v>2</v>
      </c>
      <c r="F17" s="502"/>
      <c r="G17" s="497"/>
      <c r="H17" s="497"/>
      <c r="I17" s="497"/>
      <c r="J17" s="497"/>
      <c r="K17" s="704"/>
      <c r="L17" s="705"/>
      <c r="M17" s="695"/>
      <c r="N17" s="695"/>
      <c r="O17" s="695"/>
      <c r="P17" s="696"/>
    </row>
    <row r="18" spans="1:16" s="74" customFormat="1" ht="20.399999999999999">
      <c r="A18" s="987"/>
      <c r="B18" s="1001"/>
      <c r="C18" s="1045" t="s">
        <v>1139</v>
      </c>
      <c r="D18" s="1040" t="s">
        <v>103</v>
      </c>
      <c r="E18" s="1036">
        <v>1</v>
      </c>
      <c r="F18" s="703"/>
      <c r="G18" s="695"/>
      <c r="H18" s="695"/>
      <c r="I18" s="695"/>
      <c r="J18" s="695"/>
      <c r="K18" s="696"/>
      <c r="L18" s="705"/>
      <c r="M18" s="695"/>
      <c r="N18" s="695"/>
      <c r="O18" s="695"/>
      <c r="P18" s="696"/>
    </row>
    <row r="19" spans="1:16" s="74" customFormat="1" ht="30.6">
      <c r="A19" s="987"/>
      <c r="B19" s="1001"/>
      <c r="C19" s="1045" t="s">
        <v>703</v>
      </c>
      <c r="D19" s="983" t="s">
        <v>22</v>
      </c>
      <c r="E19" s="1036">
        <v>1</v>
      </c>
      <c r="F19" s="703"/>
      <c r="G19" s="695"/>
      <c r="H19" s="695"/>
      <c r="I19" s="695"/>
      <c r="J19" s="695"/>
      <c r="K19" s="696"/>
      <c r="L19" s="705"/>
      <c r="M19" s="695"/>
      <c r="N19" s="695"/>
      <c r="O19" s="695"/>
      <c r="P19" s="696"/>
    </row>
    <row r="20" spans="1:16" s="74" customFormat="1" ht="20.399999999999999">
      <c r="A20" s="987"/>
      <c r="B20" s="1001"/>
      <c r="C20" s="1045" t="s">
        <v>704</v>
      </c>
      <c r="D20" s="983" t="s">
        <v>22</v>
      </c>
      <c r="E20" s="1036">
        <v>1</v>
      </c>
      <c r="F20" s="703"/>
      <c r="G20" s="695"/>
      <c r="H20" s="695"/>
      <c r="I20" s="695"/>
      <c r="J20" s="695"/>
      <c r="K20" s="696"/>
      <c r="L20" s="705"/>
      <c r="M20" s="695"/>
      <c r="N20" s="695"/>
      <c r="O20" s="695"/>
      <c r="P20" s="696"/>
    </row>
    <row r="21" spans="1:16" s="74" customFormat="1" ht="40.799999999999997">
      <c r="A21" s="987" t="s">
        <v>95</v>
      </c>
      <c r="B21" s="1001" t="s">
        <v>705</v>
      </c>
      <c r="C21" s="573" t="s">
        <v>1140</v>
      </c>
      <c r="D21" s="1040" t="s">
        <v>103</v>
      </c>
      <c r="E21" s="1036">
        <v>1</v>
      </c>
      <c r="F21" s="502"/>
      <c r="G21" s="497"/>
      <c r="H21" s="497"/>
      <c r="I21" s="497"/>
      <c r="J21" s="497"/>
      <c r="K21" s="704"/>
      <c r="L21" s="705"/>
      <c r="M21" s="695"/>
      <c r="N21" s="695"/>
      <c r="O21" s="695"/>
      <c r="P21" s="696"/>
    </row>
    <row r="22" spans="1:16" s="74" customFormat="1" ht="20.399999999999999">
      <c r="A22" s="987"/>
      <c r="B22" s="1001"/>
      <c r="C22" s="1045" t="s">
        <v>706</v>
      </c>
      <c r="D22" s="1040" t="s">
        <v>103</v>
      </c>
      <c r="E22" s="1036">
        <v>1</v>
      </c>
      <c r="F22" s="703"/>
      <c r="G22" s="695"/>
      <c r="H22" s="695"/>
      <c r="I22" s="695"/>
      <c r="J22" s="695"/>
      <c r="K22" s="696"/>
      <c r="L22" s="705"/>
      <c r="M22" s="695"/>
      <c r="N22" s="695"/>
      <c r="O22" s="695"/>
      <c r="P22" s="696"/>
    </row>
    <row r="23" spans="1:16" s="74" customFormat="1" ht="30.6">
      <c r="A23" s="987"/>
      <c r="B23" s="1001"/>
      <c r="C23" s="1045" t="s">
        <v>703</v>
      </c>
      <c r="D23" s="983" t="s">
        <v>22</v>
      </c>
      <c r="E23" s="1036">
        <v>1</v>
      </c>
      <c r="F23" s="703"/>
      <c r="G23" s="695"/>
      <c r="H23" s="695"/>
      <c r="I23" s="695"/>
      <c r="J23" s="695"/>
      <c r="K23" s="696"/>
      <c r="L23" s="705"/>
      <c r="M23" s="695"/>
      <c r="N23" s="695"/>
      <c r="O23" s="695"/>
      <c r="P23" s="696"/>
    </row>
    <row r="24" spans="1:16" s="74" customFormat="1" ht="20.399999999999999">
      <c r="A24" s="987"/>
      <c r="B24" s="1001"/>
      <c r="C24" s="1045" t="s">
        <v>704</v>
      </c>
      <c r="D24" s="983" t="s">
        <v>22</v>
      </c>
      <c r="E24" s="1036">
        <v>1</v>
      </c>
      <c r="F24" s="703"/>
      <c r="G24" s="695"/>
      <c r="H24" s="695"/>
      <c r="I24" s="695"/>
      <c r="J24" s="695"/>
      <c r="K24" s="696"/>
      <c r="L24" s="705"/>
      <c r="M24" s="695"/>
      <c r="N24" s="695"/>
      <c r="O24" s="695"/>
      <c r="P24" s="696"/>
    </row>
    <row r="25" spans="1:16" s="74" customFormat="1">
      <c r="A25" s="987"/>
      <c r="B25" s="1001"/>
      <c r="C25" s="573" t="s">
        <v>268</v>
      </c>
      <c r="D25" s="1040"/>
      <c r="E25" s="1036"/>
      <c r="F25" s="703"/>
      <c r="G25" s="695"/>
      <c r="H25" s="695"/>
      <c r="I25" s="695"/>
      <c r="J25" s="695"/>
      <c r="K25" s="696"/>
      <c r="L25" s="705"/>
      <c r="M25" s="695"/>
      <c r="N25" s="695"/>
      <c r="O25" s="695"/>
      <c r="P25" s="696"/>
    </row>
    <row r="26" spans="1:16" s="74" customFormat="1">
      <c r="A26" s="987" t="s">
        <v>107</v>
      </c>
      <c r="B26" s="1001"/>
      <c r="C26" s="995" t="s">
        <v>709</v>
      </c>
      <c r="D26" s="1040"/>
      <c r="E26" s="1036"/>
      <c r="F26" s="703"/>
      <c r="G26" s="695"/>
      <c r="H26" s="695"/>
      <c r="I26" s="695"/>
      <c r="J26" s="695"/>
      <c r="K26" s="696"/>
      <c r="L26" s="705"/>
      <c r="M26" s="695"/>
      <c r="N26" s="695"/>
      <c r="O26" s="695"/>
      <c r="P26" s="696"/>
    </row>
    <row r="27" spans="1:16" s="74" customFormat="1" ht="30.6">
      <c r="A27" s="987"/>
      <c r="B27" s="1001"/>
      <c r="C27" s="1046" t="s">
        <v>710</v>
      </c>
      <c r="D27" s="1040"/>
      <c r="E27" s="1036"/>
      <c r="F27" s="703"/>
      <c r="G27" s="695"/>
      <c r="H27" s="695"/>
      <c r="I27" s="695"/>
      <c r="J27" s="695"/>
      <c r="K27" s="696"/>
      <c r="L27" s="705"/>
      <c r="M27" s="695"/>
      <c r="N27" s="695"/>
      <c r="O27" s="695"/>
      <c r="P27" s="696"/>
    </row>
    <row r="28" spans="1:16" s="74" customFormat="1" ht="30.6">
      <c r="A28" s="987" t="s">
        <v>276</v>
      </c>
      <c r="B28" s="1001"/>
      <c r="C28" s="573" t="s">
        <v>746</v>
      </c>
      <c r="D28" s="1040" t="s">
        <v>103</v>
      </c>
      <c r="E28" s="1036">
        <v>4</v>
      </c>
      <c r="F28" s="502"/>
      <c r="G28" s="497"/>
      <c r="H28" s="497"/>
      <c r="I28" s="497"/>
      <c r="J28" s="497"/>
      <c r="K28" s="704"/>
      <c r="L28" s="705"/>
      <c r="M28" s="695"/>
      <c r="N28" s="695"/>
      <c r="O28" s="695"/>
      <c r="P28" s="696"/>
    </row>
    <row r="29" spans="1:16" s="74" customFormat="1" ht="30.6">
      <c r="A29" s="987" t="s">
        <v>241</v>
      </c>
      <c r="B29" s="1001"/>
      <c r="C29" s="573" t="s">
        <v>711</v>
      </c>
      <c r="D29" s="1040" t="s">
        <v>103</v>
      </c>
      <c r="E29" s="1036">
        <v>4</v>
      </c>
      <c r="F29" s="502"/>
      <c r="G29" s="497"/>
      <c r="H29" s="497"/>
      <c r="I29" s="497"/>
      <c r="J29" s="497"/>
      <c r="K29" s="704"/>
      <c r="L29" s="705"/>
      <c r="M29" s="695"/>
      <c r="N29" s="695"/>
      <c r="O29" s="695"/>
      <c r="P29" s="696"/>
    </row>
    <row r="30" spans="1:16" s="74" customFormat="1" ht="30.6">
      <c r="A30" s="987" t="s">
        <v>1141</v>
      </c>
      <c r="B30" s="1001"/>
      <c r="C30" s="573" t="s">
        <v>712</v>
      </c>
      <c r="D30" s="1040" t="s">
        <v>103</v>
      </c>
      <c r="E30" s="1036">
        <v>4</v>
      </c>
      <c r="F30" s="502"/>
      <c r="G30" s="497"/>
      <c r="H30" s="497"/>
      <c r="I30" s="497"/>
      <c r="J30" s="497"/>
      <c r="K30" s="704"/>
      <c r="L30" s="705"/>
      <c r="M30" s="695"/>
      <c r="N30" s="695"/>
      <c r="O30" s="695"/>
      <c r="P30" s="696"/>
    </row>
    <row r="31" spans="1:16" s="74" customFormat="1" ht="20.399999999999999">
      <c r="A31" s="987" t="s">
        <v>277</v>
      </c>
      <c r="B31" s="1001"/>
      <c r="C31" s="573" t="s">
        <v>713</v>
      </c>
      <c r="D31" s="983" t="s">
        <v>22</v>
      </c>
      <c r="E31" s="1036">
        <v>53</v>
      </c>
      <c r="F31" s="502"/>
      <c r="G31" s="497"/>
      <c r="H31" s="497"/>
      <c r="I31" s="497"/>
      <c r="J31" s="497"/>
      <c r="K31" s="704"/>
      <c r="L31" s="705"/>
      <c r="M31" s="695"/>
      <c r="N31" s="695"/>
      <c r="O31" s="695"/>
      <c r="P31" s="696"/>
    </row>
    <row r="32" spans="1:16" s="74" customFormat="1" ht="20.399999999999999">
      <c r="A32" s="987" t="s">
        <v>1142</v>
      </c>
      <c r="B32" s="1001"/>
      <c r="C32" s="573" t="s">
        <v>714</v>
      </c>
      <c r="D32" s="983" t="s">
        <v>22</v>
      </c>
      <c r="E32" s="1036">
        <v>7</v>
      </c>
      <c r="F32" s="502"/>
      <c r="G32" s="497"/>
      <c r="H32" s="497"/>
      <c r="I32" s="497"/>
      <c r="J32" s="497"/>
      <c r="K32" s="704"/>
      <c r="L32" s="705"/>
      <c r="M32" s="695"/>
      <c r="N32" s="695"/>
      <c r="O32" s="695"/>
      <c r="P32" s="696"/>
    </row>
    <row r="33" spans="1:16" s="74" customFormat="1" ht="20.399999999999999">
      <c r="A33" s="987" t="s">
        <v>1143</v>
      </c>
      <c r="B33" s="1001"/>
      <c r="C33" s="573" t="s">
        <v>715</v>
      </c>
      <c r="D33" s="983" t="s">
        <v>22</v>
      </c>
      <c r="E33" s="1036">
        <v>29</v>
      </c>
      <c r="F33" s="502"/>
      <c r="G33" s="497"/>
      <c r="H33" s="497"/>
      <c r="I33" s="497"/>
      <c r="J33" s="497"/>
      <c r="K33" s="704"/>
      <c r="L33" s="705"/>
      <c r="M33" s="695"/>
      <c r="N33" s="695"/>
      <c r="O33" s="695"/>
      <c r="P33" s="696"/>
    </row>
    <row r="34" spans="1:16" s="74" customFormat="1" ht="20.399999999999999">
      <c r="A34" s="987" t="s">
        <v>1144</v>
      </c>
      <c r="B34" s="1001"/>
      <c r="C34" s="573" t="s">
        <v>717</v>
      </c>
      <c r="D34" s="983" t="s">
        <v>22</v>
      </c>
      <c r="E34" s="1036">
        <v>18</v>
      </c>
      <c r="F34" s="502"/>
      <c r="G34" s="497"/>
      <c r="H34" s="497"/>
      <c r="I34" s="497"/>
      <c r="J34" s="497"/>
      <c r="K34" s="704"/>
      <c r="L34" s="705"/>
      <c r="M34" s="695"/>
      <c r="N34" s="695"/>
      <c r="O34" s="695"/>
      <c r="P34" s="696"/>
    </row>
    <row r="35" spans="1:16" s="74" customFormat="1" ht="20.399999999999999">
      <c r="A35" s="987" t="s">
        <v>1145</v>
      </c>
      <c r="B35" s="1001"/>
      <c r="C35" s="573" t="s">
        <v>293</v>
      </c>
      <c r="D35" s="1040" t="s">
        <v>103</v>
      </c>
      <c r="E35" s="1036">
        <v>1</v>
      </c>
      <c r="F35" s="502"/>
      <c r="G35" s="497"/>
      <c r="H35" s="497"/>
      <c r="I35" s="497"/>
      <c r="J35" s="497"/>
      <c r="K35" s="704"/>
      <c r="L35" s="705"/>
      <c r="M35" s="695"/>
      <c r="N35" s="695"/>
      <c r="O35" s="695"/>
      <c r="P35" s="696"/>
    </row>
    <row r="36" spans="1:16" s="74" customFormat="1">
      <c r="A36" s="987"/>
      <c r="B36" s="1001"/>
      <c r="C36" s="573" t="s">
        <v>268</v>
      </c>
      <c r="D36" s="1040"/>
      <c r="E36" s="1036"/>
      <c r="F36" s="703"/>
      <c r="G36" s="695"/>
      <c r="H36" s="695"/>
      <c r="I36" s="695"/>
      <c r="J36" s="695"/>
      <c r="K36" s="696"/>
      <c r="L36" s="705"/>
      <c r="M36" s="695"/>
      <c r="N36" s="695"/>
      <c r="O36" s="695"/>
      <c r="P36" s="696"/>
    </row>
    <row r="37" spans="1:16" s="74" customFormat="1" ht="20.399999999999999">
      <c r="A37" s="987" t="s">
        <v>278</v>
      </c>
      <c r="B37" s="1001"/>
      <c r="C37" s="1047" t="s">
        <v>718</v>
      </c>
      <c r="D37" s="982"/>
      <c r="E37" s="1036"/>
      <c r="F37" s="703"/>
      <c r="G37" s="695"/>
      <c r="H37" s="695"/>
      <c r="I37" s="695"/>
      <c r="J37" s="695"/>
      <c r="K37" s="696"/>
      <c r="L37" s="705"/>
      <c r="M37" s="695"/>
      <c r="N37" s="695"/>
      <c r="O37" s="695"/>
      <c r="P37" s="696"/>
    </row>
    <row r="38" spans="1:16" s="74" customFormat="1" ht="30.6">
      <c r="A38" s="987"/>
      <c r="B38" s="1001"/>
      <c r="C38" s="1048" t="s">
        <v>708</v>
      </c>
      <c r="D38" s="982"/>
      <c r="E38" s="1036"/>
      <c r="F38" s="703"/>
      <c r="G38" s="695"/>
      <c r="H38" s="695"/>
      <c r="I38" s="695"/>
      <c r="J38" s="695"/>
      <c r="K38" s="696"/>
      <c r="L38" s="705"/>
      <c r="M38" s="695"/>
      <c r="N38" s="695"/>
      <c r="O38" s="695"/>
      <c r="P38" s="696"/>
    </row>
    <row r="39" spans="1:16" s="74" customFormat="1" ht="40.799999999999997">
      <c r="A39" s="987" t="s">
        <v>279</v>
      </c>
      <c r="B39" s="1001"/>
      <c r="C39" s="994" t="s">
        <v>719</v>
      </c>
      <c r="D39" s="983" t="s">
        <v>22</v>
      </c>
      <c r="E39" s="1036">
        <v>2</v>
      </c>
      <c r="F39" s="502"/>
      <c r="G39" s="497"/>
      <c r="H39" s="497"/>
      <c r="I39" s="497"/>
      <c r="J39" s="497"/>
      <c r="K39" s="704"/>
      <c r="L39" s="705"/>
      <c r="M39" s="695"/>
      <c r="N39" s="695"/>
      <c r="O39" s="695"/>
      <c r="P39" s="696"/>
    </row>
    <row r="40" spans="1:16" s="74" customFormat="1" ht="30.6">
      <c r="A40" s="987" t="s">
        <v>296</v>
      </c>
      <c r="B40" s="1001"/>
      <c r="C40" s="1049" t="s">
        <v>720</v>
      </c>
      <c r="D40" s="983" t="s">
        <v>22</v>
      </c>
      <c r="E40" s="1036">
        <v>2</v>
      </c>
      <c r="F40" s="502"/>
      <c r="G40" s="497"/>
      <c r="H40" s="497"/>
      <c r="I40" s="497"/>
      <c r="J40" s="497"/>
      <c r="K40" s="704"/>
      <c r="L40" s="705"/>
      <c r="M40" s="695"/>
      <c r="N40" s="695"/>
      <c r="O40" s="695"/>
      <c r="P40" s="696"/>
    </row>
    <row r="41" spans="1:16" s="74" customFormat="1">
      <c r="A41" s="987" t="s">
        <v>1146</v>
      </c>
      <c r="B41" s="1001"/>
      <c r="C41" s="1050" t="s">
        <v>1147</v>
      </c>
      <c r="D41" s="983" t="s">
        <v>22</v>
      </c>
      <c r="E41" s="1036">
        <v>2</v>
      </c>
      <c r="F41" s="502"/>
      <c r="G41" s="497"/>
      <c r="H41" s="497"/>
      <c r="I41" s="497"/>
      <c r="J41" s="497"/>
      <c r="K41" s="704"/>
      <c r="L41" s="705"/>
      <c r="M41" s="695"/>
      <c r="N41" s="695"/>
      <c r="O41" s="695"/>
      <c r="P41" s="696"/>
    </row>
    <row r="42" spans="1:16" s="74" customFormat="1" ht="20.399999999999999">
      <c r="A42" s="987" t="s">
        <v>1148</v>
      </c>
      <c r="B42" s="1001"/>
      <c r="C42" s="573" t="s">
        <v>293</v>
      </c>
      <c r="D42" s="1040" t="s">
        <v>103</v>
      </c>
      <c r="E42" s="1036">
        <v>1</v>
      </c>
      <c r="F42" s="502"/>
      <c r="G42" s="497"/>
      <c r="H42" s="497"/>
      <c r="I42" s="497"/>
      <c r="J42" s="497"/>
      <c r="K42" s="704"/>
      <c r="L42" s="705"/>
      <c r="M42" s="695"/>
      <c r="N42" s="695"/>
      <c r="O42" s="695"/>
      <c r="P42" s="696"/>
    </row>
    <row r="43" spans="1:16" s="74" customFormat="1">
      <c r="A43" s="942"/>
      <c r="B43" s="1001"/>
      <c r="C43" s="1049" t="s">
        <v>268</v>
      </c>
      <c r="D43" s="1040"/>
      <c r="E43" s="1036"/>
      <c r="F43" s="703"/>
      <c r="G43" s="695"/>
      <c r="H43" s="695"/>
      <c r="I43" s="695"/>
      <c r="J43" s="695"/>
      <c r="K43" s="696"/>
      <c r="L43" s="705"/>
      <c r="M43" s="695"/>
      <c r="N43" s="695"/>
      <c r="O43" s="695"/>
      <c r="P43" s="696"/>
    </row>
    <row r="44" spans="1:16" s="74" customFormat="1">
      <c r="A44" s="989" t="s">
        <v>284</v>
      </c>
      <c r="B44" s="1001"/>
      <c r="C44" s="873" t="s">
        <v>476</v>
      </c>
      <c r="D44" s="1040"/>
      <c r="E44" s="1036"/>
      <c r="F44" s="703"/>
      <c r="G44" s="695"/>
      <c r="H44" s="695"/>
      <c r="I44" s="695"/>
      <c r="J44" s="695"/>
      <c r="K44" s="696"/>
      <c r="L44" s="705"/>
      <c r="M44" s="695"/>
      <c r="N44" s="695"/>
      <c r="O44" s="695"/>
      <c r="P44" s="696"/>
    </row>
    <row r="45" spans="1:16" s="74" customFormat="1" ht="30.6">
      <c r="A45" s="989"/>
      <c r="B45" s="1001"/>
      <c r="C45" s="1051" t="s">
        <v>710</v>
      </c>
      <c r="D45" s="1040"/>
      <c r="E45" s="1036"/>
      <c r="F45" s="703"/>
      <c r="G45" s="695"/>
      <c r="H45" s="695"/>
      <c r="I45" s="695"/>
      <c r="J45" s="695"/>
      <c r="K45" s="696"/>
      <c r="L45" s="705"/>
      <c r="M45" s="695"/>
      <c r="N45" s="695"/>
      <c r="O45" s="695"/>
      <c r="P45" s="696"/>
    </row>
    <row r="46" spans="1:16" s="74" customFormat="1" ht="20.399999999999999">
      <c r="A46" s="987" t="s">
        <v>285</v>
      </c>
      <c r="B46" s="1001"/>
      <c r="C46" s="1052" t="s">
        <v>1149</v>
      </c>
      <c r="D46" s="1040" t="s">
        <v>2</v>
      </c>
      <c r="E46" s="1037">
        <v>3960</v>
      </c>
      <c r="F46" s="706"/>
      <c r="G46" s="698"/>
      <c r="H46" s="698"/>
      <c r="I46" s="698"/>
      <c r="J46" s="698"/>
      <c r="K46" s="707"/>
      <c r="L46" s="1023"/>
      <c r="M46" s="1024"/>
      <c r="N46" s="1024"/>
      <c r="O46" s="1024"/>
      <c r="P46" s="707"/>
    </row>
    <row r="47" spans="1:16" s="74" customFormat="1" ht="20.399999999999999">
      <c r="A47" s="987" t="s">
        <v>288</v>
      </c>
      <c r="B47" s="1001"/>
      <c r="C47" s="1052" t="s">
        <v>1150</v>
      </c>
      <c r="D47" s="1040" t="s">
        <v>2</v>
      </c>
      <c r="E47" s="1037">
        <v>360</v>
      </c>
      <c r="F47" s="706"/>
      <c r="G47" s="698"/>
      <c r="H47" s="698"/>
      <c r="I47" s="698"/>
      <c r="J47" s="698"/>
      <c r="K47" s="707"/>
      <c r="L47" s="1023"/>
      <c r="M47" s="1024"/>
      <c r="N47" s="1024"/>
      <c r="O47" s="1024"/>
      <c r="P47" s="707"/>
    </row>
    <row r="48" spans="1:16" s="74" customFormat="1" ht="20.399999999999999">
      <c r="A48" s="987" t="s">
        <v>303</v>
      </c>
      <c r="B48" s="1001"/>
      <c r="C48" s="1052" t="s">
        <v>722</v>
      </c>
      <c r="D48" s="1040" t="s">
        <v>2</v>
      </c>
      <c r="E48" s="1037">
        <v>90</v>
      </c>
      <c r="F48" s="502"/>
      <c r="G48" s="497"/>
      <c r="H48" s="497"/>
      <c r="I48" s="497"/>
      <c r="J48" s="497"/>
      <c r="K48" s="704"/>
      <c r="L48" s="705"/>
      <c r="M48" s="695"/>
      <c r="N48" s="695"/>
      <c r="O48" s="695"/>
      <c r="P48" s="696"/>
    </row>
    <row r="49" spans="1:16" s="74" customFormat="1" ht="20.399999999999999">
      <c r="A49" s="987" t="s">
        <v>304</v>
      </c>
      <c r="B49" s="1001"/>
      <c r="C49" s="1052" t="s">
        <v>723</v>
      </c>
      <c r="D49" s="1040" t="s">
        <v>2</v>
      </c>
      <c r="E49" s="1037">
        <v>220</v>
      </c>
      <c r="F49" s="502"/>
      <c r="G49" s="497"/>
      <c r="H49" s="497"/>
      <c r="I49" s="497"/>
      <c r="J49" s="497"/>
      <c r="K49" s="704"/>
      <c r="L49" s="705"/>
      <c r="M49" s="695"/>
      <c r="N49" s="695"/>
      <c r="O49" s="695"/>
      <c r="P49" s="696"/>
    </row>
    <row r="50" spans="1:16" s="74" customFormat="1" ht="20.399999999999999">
      <c r="A50" s="987" t="s">
        <v>459</v>
      </c>
      <c r="B50" s="1001"/>
      <c r="C50" s="1052" t="s">
        <v>1151</v>
      </c>
      <c r="D50" s="1040" t="s">
        <v>2</v>
      </c>
      <c r="E50" s="1037">
        <v>185</v>
      </c>
      <c r="F50" s="502"/>
      <c r="G50" s="497"/>
      <c r="H50" s="497"/>
      <c r="I50" s="497"/>
      <c r="J50" s="497"/>
      <c r="K50" s="704"/>
      <c r="L50" s="705"/>
      <c r="M50" s="695"/>
      <c r="N50" s="695"/>
      <c r="O50" s="695"/>
      <c r="P50" s="696"/>
    </row>
    <row r="51" spans="1:16" s="74" customFormat="1" ht="20.399999999999999">
      <c r="A51" s="987" t="s">
        <v>1091</v>
      </c>
      <c r="B51" s="1001"/>
      <c r="C51" s="1050" t="s">
        <v>744</v>
      </c>
      <c r="D51" s="1040" t="s">
        <v>103</v>
      </c>
      <c r="E51" s="1036">
        <v>11</v>
      </c>
      <c r="F51" s="706"/>
      <c r="G51" s="698"/>
      <c r="H51" s="698"/>
      <c r="I51" s="698"/>
      <c r="J51" s="698"/>
      <c r="K51" s="707"/>
      <c r="L51" s="1023"/>
      <c r="M51" s="1024"/>
      <c r="N51" s="1024"/>
      <c r="O51" s="1024"/>
      <c r="P51" s="707"/>
    </row>
    <row r="52" spans="1:16" s="74" customFormat="1" ht="20.399999999999999">
      <c r="A52" s="987" t="s">
        <v>1093</v>
      </c>
      <c r="B52" s="1001"/>
      <c r="C52" s="573" t="s">
        <v>293</v>
      </c>
      <c r="D52" s="1040" t="s">
        <v>103</v>
      </c>
      <c r="E52" s="1036">
        <v>1</v>
      </c>
      <c r="F52" s="502"/>
      <c r="G52" s="497"/>
      <c r="H52" s="497"/>
      <c r="I52" s="497"/>
      <c r="J52" s="497"/>
      <c r="K52" s="704"/>
      <c r="L52" s="705"/>
      <c r="M52" s="695"/>
      <c r="N52" s="695"/>
      <c r="O52" s="695"/>
      <c r="P52" s="696"/>
    </row>
    <row r="53" spans="1:16" s="74" customFormat="1">
      <c r="A53" s="987"/>
      <c r="B53" s="1001"/>
      <c r="C53" s="1050" t="s">
        <v>268</v>
      </c>
      <c r="D53" s="983"/>
      <c r="E53" s="1036"/>
      <c r="F53" s="703"/>
      <c r="G53" s="695"/>
      <c r="H53" s="695"/>
      <c r="I53" s="695"/>
      <c r="J53" s="695"/>
      <c r="K53" s="696"/>
      <c r="L53" s="705"/>
      <c r="M53" s="695"/>
      <c r="N53" s="695"/>
      <c r="O53" s="695"/>
      <c r="P53" s="696"/>
    </row>
    <row r="54" spans="1:16" s="74" customFormat="1">
      <c r="A54" s="989" t="s">
        <v>290</v>
      </c>
      <c r="B54" s="1001"/>
      <c r="C54" s="1047" t="s">
        <v>724</v>
      </c>
      <c r="D54" s="983"/>
      <c r="E54" s="1036"/>
      <c r="F54" s="703"/>
      <c r="G54" s="695"/>
      <c r="H54" s="695"/>
      <c r="I54" s="695"/>
      <c r="J54" s="695"/>
      <c r="K54" s="696"/>
      <c r="L54" s="705"/>
      <c r="M54" s="695"/>
      <c r="N54" s="695"/>
      <c r="O54" s="695"/>
      <c r="P54" s="696"/>
    </row>
    <row r="55" spans="1:16" s="74" customFormat="1" ht="30.6">
      <c r="A55" s="987"/>
      <c r="B55" s="1001"/>
      <c r="C55" s="1051" t="s">
        <v>710</v>
      </c>
      <c r="D55" s="983"/>
      <c r="E55" s="1036"/>
      <c r="F55" s="703"/>
      <c r="G55" s="695"/>
      <c r="H55" s="695"/>
      <c r="I55" s="695"/>
      <c r="J55" s="695"/>
      <c r="K55" s="696"/>
      <c r="L55" s="705"/>
      <c r="M55" s="695"/>
      <c r="N55" s="695"/>
      <c r="O55" s="695"/>
      <c r="P55" s="696"/>
    </row>
    <row r="56" spans="1:16" s="74" customFormat="1" ht="20.399999999999999">
      <c r="A56" s="987" t="s">
        <v>203</v>
      </c>
      <c r="B56" s="1001"/>
      <c r="C56" s="1049" t="s">
        <v>725</v>
      </c>
      <c r="D56" s="983" t="s">
        <v>22</v>
      </c>
      <c r="E56" s="1036">
        <v>95</v>
      </c>
      <c r="F56" s="502"/>
      <c r="G56" s="497"/>
      <c r="H56" s="497"/>
      <c r="I56" s="497"/>
      <c r="J56" s="497"/>
      <c r="K56" s="704"/>
      <c r="L56" s="705"/>
      <c r="M56" s="695"/>
      <c r="N56" s="695"/>
      <c r="O56" s="695"/>
      <c r="P56" s="696"/>
    </row>
    <row r="57" spans="1:16" s="74" customFormat="1">
      <c r="A57" s="987" t="s">
        <v>204</v>
      </c>
      <c r="B57" s="1001"/>
      <c r="C57" s="1050" t="s">
        <v>1147</v>
      </c>
      <c r="D57" s="983" t="s">
        <v>22</v>
      </c>
      <c r="E57" s="1036">
        <v>11</v>
      </c>
      <c r="F57" s="502"/>
      <c r="G57" s="497"/>
      <c r="H57" s="497"/>
      <c r="I57" s="497"/>
      <c r="J57" s="497"/>
      <c r="K57" s="704"/>
      <c r="L57" s="705"/>
      <c r="M57" s="695"/>
      <c r="N57" s="695"/>
      <c r="O57" s="695"/>
      <c r="P57" s="696"/>
    </row>
    <row r="58" spans="1:16" s="74" customFormat="1">
      <c r="A58" s="987"/>
      <c r="B58" s="1001"/>
      <c r="C58" s="999" t="s">
        <v>268</v>
      </c>
      <c r="D58" s="1041"/>
      <c r="E58" s="1036"/>
      <c r="F58" s="703"/>
      <c r="G58" s="695"/>
      <c r="H58" s="695"/>
      <c r="I58" s="695"/>
      <c r="J58" s="695"/>
      <c r="K58" s="696"/>
      <c r="L58" s="705"/>
      <c r="M58" s="695"/>
      <c r="N58" s="695"/>
      <c r="O58" s="695"/>
      <c r="P58" s="696"/>
    </row>
    <row r="59" spans="1:16" s="74" customFormat="1">
      <c r="A59" s="989" t="s">
        <v>1152</v>
      </c>
      <c r="B59" s="1001"/>
      <c r="C59" s="1047" t="s">
        <v>478</v>
      </c>
      <c r="D59" s="1040"/>
      <c r="E59" s="1036"/>
      <c r="F59" s="703"/>
      <c r="G59" s="695"/>
      <c r="H59" s="695"/>
      <c r="I59" s="695"/>
      <c r="J59" s="695"/>
      <c r="K59" s="696"/>
      <c r="L59" s="705"/>
      <c r="M59" s="695"/>
      <c r="N59" s="695"/>
      <c r="O59" s="695"/>
      <c r="P59" s="696"/>
    </row>
    <row r="60" spans="1:16" s="74" customFormat="1" ht="30.6">
      <c r="A60" s="987"/>
      <c r="B60" s="1002"/>
      <c r="C60" s="1051" t="s">
        <v>726</v>
      </c>
      <c r="D60" s="1042"/>
      <c r="E60" s="682"/>
      <c r="F60" s="703"/>
      <c r="G60" s="695"/>
      <c r="H60" s="695"/>
      <c r="I60" s="695"/>
      <c r="J60" s="695"/>
      <c r="K60" s="696"/>
      <c r="L60" s="705"/>
      <c r="M60" s="695"/>
      <c r="N60" s="695"/>
      <c r="O60" s="695"/>
      <c r="P60" s="696"/>
    </row>
    <row r="61" spans="1:16" s="74" customFormat="1" ht="20.399999999999999">
      <c r="A61" s="987" t="s">
        <v>1153</v>
      </c>
      <c r="B61" s="1002"/>
      <c r="C61" s="1049" t="s">
        <v>479</v>
      </c>
      <c r="D61" s="1042"/>
      <c r="E61" s="682"/>
      <c r="F61" s="703"/>
      <c r="G61" s="695"/>
      <c r="H61" s="695"/>
      <c r="I61" s="695"/>
      <c r="J61" s="695"/>
      <c r="K61" s="696"/>
      <c r="L61" s="705"/>
      <c r="M61" s="695"/>
      <c r="N61" s="695"/>
      <c r="O61" s="695"/>
      <c r="P61" s="696"/>
    </row>
    <row r="62" spans="1:16" s="74" customFormat="1">
      <c r="A62" s="987"/>
      <c r="B62" s="1002"/>
      <c r="C62" s="1045" t="s">
        <v>1154</v>
      </c>
      <c r="D62" s="1042" t="s">
        <v>2</v>
      </c>
      <c r="E62" s="866">
        <v>205</v>
      </c>
      <c r="F62" s="502"/>
      <c r="G62" s="497"/>
      <c r="H62" s="497"/>
      <c r="I62" s="497"/>
      <c r="J62" s="497"/>
      <c r="K62" s="704"/>
      <c r="L62" s="705"/>
      <c r="M62" s="695"/>
      <c r="N62" s="695"/>
      <c r="O62" s="695"/>
      <c r="P62" s="696"/>
    </row>
    <row r="63" spans="1:16" s="74" customFormat="1" ht="20.399999999999999">
      <c r="A63" s="987"/>
      <c r="B63" s="1002"/>
      <c r="C63" s="1045" t="s">
        <v>1155</v>
      </c>
      <c r="D63" s="1042" t="s">
        <v>2</v>
      </c>
      <c r="E63" s="866">
        <v>1740</v>
      </c>
      <c r="F63" s="706"/>
      <c r="G63" s="698"/>
      <c r="H63" s="698"/>
      <c r="I63" s="698"/>
      <c r="J63" s="698"/>
      <c r="K63" s="707"/>
      <c r="L63" s="1023"/>
      <c r="M63" s="1024"/>
      <c r="N63" s="1024"/>
      <c r="O63" s="1024"/>
      <c r="P63" s="707"/>
    </row>
    <row r="64" spans="1:16" s="74" customFormat="1" ht="20.399999999999999">
      <c r="A64" s="987" t="s">
        <v>1156</v>
      </c>
      <c r="B64" s="1002"/>
      <c r="C64" s="573" t="s">
        <v>481</v>
      </c>
      <c r="D64" s="1040" t="s">
        <v>103</v>
      </c>
      <c r="E64" s="682">
        <v>1</v>
      </c>
      <c r="F64" s="502"/>
      <c r="G64" s="497"/>
      <c r="H64" s="497"/>
      <c r="I64" s="497"/>
      <c r="J64" s="497"/>
      <c r="K64" s="704"/>
      <c r="L64" s="705"/>
      <c r="M64" s="695"/>
      <c r="N64" s="695"/>
      <c r="O64" s="695"/>
      <c r="P64" s="696"/>
    </row>
    <row r="65" spans="1:16" s="74" customFormat="1">
      <c r="A65" s="987"/>
      <c r="B65" s="1002"/>
      <c r="C65" s="573" t="s">
        <v>268</v>
      </c>
      <c r="D65" s="1040"/>
      <c r="E65" s="1038"/>
      <c r="F65" s="703"/>
      <c r="G65" s="695"/>
      <c r="H65" s="695"/>
      <c r="I65" s="695"/>
      <c r="J65" s="695"/>
      <c r="K65" s="696"/>
      <c r="L65" s="705"/>
      <c r="M65" s="695"/>
      <c r="N65" s="695"/>
      <c r="O65" s="695"/>
      <c r="P65" s="696"/>
    </row>
    <row r="66" spans="1:16" s="74" customFormat="1" ht="20.399999999999999">
      <c r="A66" s="989" t="s">
        <v>1157</v>
      </c>
      <c r="B66" s="1002"/>
      <c r="C66" s="943" t="s">
        <v>521</v>
      </c>
      <c r="D66" s="1040"/>
      <c r="E66" s="1038"/>
      <c r="F66" s="703"/>
      <c r="G66" s="695"/>
      <c r="H66" s="695"/>
      <c r="I66" s="695"/>
      <c r="J66" s="695"/>
      <c r="K66" s="696"/>
      <c r="L66" s="705"/>
      <c r="M66" s="695"/>
      <c r="N66" s="695"/>
      <c r="O66" s="695"/>
      <c r="P66" s="696"/>
    </row>
    <row r="67" spans="1:16" s="74" customFormat="1" ht="30.6">
      <c r="A67" s="987"/>
      <c r="B67" s="1002"/>
      <c r="C67" s="1051" t="s">
        <v>690</v>
      </c>
      <c r="D67" s="1040"/>
      <c r="E67" s="1038"/>
      <c r="F67" s="703"/>
      <c r="G67" s="695"/>
      <c r="H67" s="695"/>
      <c r="I67" s="695"/>
      <c r="J67" s="695"/>
      <c r="K67" s="696"/>
      <c r="L67" s="705"/>
      <c r="M67" s="695"/>
      <c r="N67" s="695"/>
      <c r="O67" s="695"/>
      <c r="P67" s="696"/>
    </row>
    <row r="68" spans="1:16" s="74" customFormat="1" ht="20.399999999999999">
      <c r="A68" s="987" t="s">
        <v>1158</v>
      </c>
      <c r="B68" s="1002"/>
      <c r="C68" s="573" t="s">
        <v>727</v>
      </c>
      <c r="D68" s="1040"/>
      <c r="E68" s="1038"/>
      <c r="F68" s="703"/>
      <c r="G68" s="695"/>
      <c r="H68" s="695"/>
      <c r="I68" s="695"/>
      <c r="J68" s="695"/>
      <c r="K68" s="696"/>
      <c r="L68" s="705"/>
      <c r="M68" s="695"/>
      <c r="N68" s="695"/>
      <c r="O68" s="695"/>
      <c r="P68" s="696"/>
    </row>
    <row r="69" spans="1:16" s="74" customFormat="1">
      <c r="A69" s="987"/>
      <c r="B69" s="1002"/>
      <c r="C69" s="949" t="s">
        <v>728</v>
      </c>
      <c r="D69" s="1040" t="s">
        <v>2</v>
      </c>
      <c r="E69" s="1008">
        <v>168</v>
      </c>
      <c r="F69" s="706"/>
      <c r="G69" s="698"/>
      <c r="H69" s="698"/>
      <c r="I69" s="698"/>
      <c r="J69" s="698"/>
      <c r="K69" s="707"/>
      <c r="L69" s="1023"/>
      <c r="M69" s="1024"/>
      <c r="N69" s="1024"/>
      <c r="O69" s="1024"/>
      <c r="P69" s="707"/>
    </row>
    <row r="70" spans="1:16" s="74" customFormat="1">
      <c r="A70" s="987"/>
      <c r="B70" s="1002"/>
      <c r="C70" s="949" t="s">
        <v>729</v>
      </c>
      <c r="D70" s="1040" t="s">
        <v>2</v>
      </c>
      <c r="E70" s="1008">
        <v>6</v>
      </c>
      <c r="F70" s="706"/>
      <c r="G70" s="698"/>
      <c r="H70" s="698"/>
      <c r="I70" s="698"/>
      <c r="J70" s="698"/>
      <c r="K70" s="707"/>
      <c r="L70" s="1023"/>
      <c r="M70" s="1024"/>
      <c r="N70" s="1024"/>
      <c r="O70" s="1024"/>
      <c r="P70" s="707"/>
    </row>
    <row r="71" spans="1:16" s="74" customFormat="1">
      <c r="A71" s="987"/>
      <c r="B71" s="1002"/>
      <c r="C71" s="949" t="s">
        <v>1159</v>
      </c>
      <c r="D71" s="1040" t="s">
        <v>2</v>
      </c>
      <c r="E71" s="1008">
        <v>6</v>
      </c>
      <c r="F71" s="706"/>
      <c r="G71" s="698"/>
      <c r="H71" s="698"/>
      <c r="I71" s="698"/>
      <c r="J71" s="698"/>
      <c r="K71" s="707"/>
      <c r="L71" s="1023"/>
      <c r="M71" s="1024"/>
      <c r="N71" s="1024"/>
      <c r="O71" s="1024"/>
      <c r="P71" s="707"/>
    </row>
    <row r="72" spans="1:16" s="74" customFormat="1" ht="20.399999999999999">
      <c r="A72" s="987" t="s">
        <v>461</v>
      </c>
      <c r="B72" s="1002"/>
      <c r="C72" s="573" t="s">
        <v>730</v>
      </c>
      <c r="D72" s="1040"/>
      <c r="E72" s="1038"/>
      <c r="F72" s="703"/>
      <c r="G72" s="695"/>
      <c r="H72" s="695"/>
      <c r="I72" s="695"/>
      <c r="J72" s="695"/>
      <c r="K72" s="696"/>
      <c r="L72" s="705"/>
      <c r="M72" s="695"/>
      <c r="N72" s="695"/>
      <c r="O72" s="695"/>
      <c r="P72" s="696"/>
    </row>
    <row r="73" spans="1:16" s="74" customFormat="1">
      <c r="A73" s="987"/>
      <c r="B73" s="1002"/>
      <c r="C73" s="949" t="s">
        <v>1160</v>
      </c>
      <c r="D73" s="1040" t="s">
        <v>2</v>
      </c>
      <c r="E73" s="1008">
        <v>54</v>
      </c>
      <c r="F73" s="706"/>
      <c r="G73" s="698"/>
      <c r="H73" s="698"/>
      <c r="I73" s="698"/>
      <c r="J73" s="698"/>
      <c r="K73" s="707"/>
      <c r="L73" s="1023"/>
      <c r="M73" s="1024"/>
      <c r="N73" s="1024"/>
      <c r="O73" s="1024"/>
      <c r="P73" s="707"/>
    </row>
    <row r="74" spans="1:16" s="74" customFormat="1" ht="20.399999999999999">
      <c r="A74" s="987" t="s">
        <v>291</v>
      </c>
      <c r="B74" s="1002"/>
      <c r="C74" s="573" t="s">
        <v>293</v>
      </c>
      <c r="D74" s="1040" t="s">
        <v>103</v>
      </c>
      <c r="E74" s="1038">
        <v>1</v>
      </c>
      <c r="F74" s="706"/>
      <c r="G74" s="698"/>
      <c r="H74" s="698"/>
      <c r="I74" s="698"/>
      <c r="J74" s="698"/>
      <c r="K74" s="707"/>
      <c r="L74" s="1023"/>
      <c r="M74" s="1024"/>
      <c r="N74" s="1024"/>
      <c r="O74" s="1024"/>
      <c r="P74" s="707"/>
    </row>
    <row r="75" spans="1:16" s="74" customFormat="1">
      <c r="A75" s="987"/>
      <c r="B75" s="1002"/>
      <c r="C75" s="573" t="s">
        <v>268</v>
      </c>
      <c r="D75" s="1040"/>
      <c r="E75" s="1038"/>
      <c r="F75" s="703"/>
      <c r="G75" s="695"/>
      <c r="H75" s="695"/>
      <c r="I75" s="695"/>
      <c r="J75" s="695"/>
      <c r="K75" s="696"/>
      <c r="L75" s="705"/>
      <c r="M75" s="695"/>
      <c r="N75" s="695"/>
      <c r="O75" s="695"/>
      <c r="P75" s="696"/>
    </row>
    <row r="76" spans="1:16" s="74" customFormat="1">
      <c r="A76" s="985" t="s">
        <v>1161</v>
      </c>
      <c r="B76" s="983"/>
      <c r="C76" s="1047" t="s">
        <v>482</v>
      </c>
      <c r="D76" s="1042"/>
      <c r="E76" s="1038"/>
      <c r="F76" s="703"/>
      <c r="G76" s="695"/>
      <c r="H76" s="695"/>
      <c r="I76" s="695"/>
      <c r="J76" s="695"/>
      <c r="K76" s="696"/>
      <c r="L76" s="705"/>
      <c r="M76" s="695"/>
      <c r="N76" s="695"/>
      <c r="O76" s="695"/>
      <c r="P76" s="696"/>
    </row>
    <row r="77" spans="1:16" s="74" customFormat="1" ht="30.6">
      <c r="A77" s="985"/>
      <c r="B77" s="983"/>
      <c r="C77" s="1051" t="s">
        <v>1162</v>
      </c>
      <c r="D77" s="1042"/>
      <c r="E77" s="1038"/>
      <c r="F77" s="703"/>
      <c r="G77" s="695"/>
      <c r="H77" s="695"/>
      <c r="I77" s="695"/>
      <c r="J77" s="695"/>
      <c r="K77" s="696"/>
      <c r="L77" s="705"/>
      <c r="M77" s="695"/>
      <c r="N77" s="695"/>
      <c r="O77" s="695"/>
      <c r="P77" s="696"/>
    </row>
    <row r="78" spans="1:16" s="74" customFormat="1" ht="20.399999999999999">
      <c r="A78" s="988" t="s">
        <v>1163</v>
      </c>
      <c r="B78" s="983"/>
      <c r="C78" s="1050" t="s">
        <v>1164</v>
      </c>
      <c r="D78" s="1040"/>
      <c r="E78" s="1038"/>
      <c r="F78" s="703"/>
      <c r="G78" s="695"/>
      <c r="H78" s="695"/>
      <c r="I78" s="695"/>
      <c r="J78" s="695"/>
      <c r="K78" s="696"/>
      <c r="L78" s="705"/>
      <c r="M78" s="695"/>
      <c r="N78" s="695"/>
      <c r="O78" s="695"/>
      <c r="P78" s="696"/>
    </row>
    <row r="79" spans="1:16" s="74" customFormat="1" ht="30.6">
      <c r="A79" s="988"/>
      <c r="B79" s="983"/>
      <c r="C79" s="1045" t="s">
        <v>1165</v>
      </c>
      <c r="D79" s="1040" t="s">
        <v>103</v>
      </c>
      <c r="E79" s="1038">
        <v>6</v>
      </c>
      <c r="F79" s="502"/>
      <c r="G79" s="497"/>
      <c r="H79" s="497"/>
      <c r="I79" s="497"/>
      <c r="J79" s="497"/>
      <c r="K79" s="704"/>
      <c r="L79" s="705"/>
      <c r="M79" s="695"/>
      <c r="N79" s="695"/>
      <c r="O79" s="695"/>
      <c r="P79" s="696"/>
    </row>
    <row r="80" spans="1:16" s="74" customFormat="1" ht="30.6">
      <c r="A80" s="988"/>
      <c r="B80" s="983"/>
      <c r="C80" s="1045" t="s">
        <v>1166</v>
      </c>
      <c r="D80" s="1040" t="s">
        <v>103</v>
      </c>
      <c r="E80" s="1038">
        <v>6</v>
      </c>
      <c r="F80" s="502"/>
      <c r="G80" s="497"/>
      <c r="H80" s="497"/>
      <c r="I80" s="497"/>
      <c r="J80" s="497"/>
      <c r="K80" s="704"/>
      <c r="L80" s="705"/>
      <c r="M80" s="695"/>
      <c r="N80" s="695"/>
      <c r="O80" s="695"/>
      <c r="P80" s="696"/>
    </row>
    <row r="81" spans="1:16" s="74" customFormat="1" ht="20.399999999999999">
      <c r="A81" s="988" t="s">
        <v>1167</v>
      </c>
      <c r="B81" s="983"/>
      <c r="C81" s="1050" t="s">
        <v>1168</v>
      </c>
      <c r="D81" s="1040"/>
      <c r="E81" s="1038"/>
      <c r="F81" s="703"/>
      <c r="G81" s="695"/>
      <c r="H81" s="695"/>
      <c r="I81" s="695"/>
      <c r="J81" s="695"/>
      <c r="K81" s="696"/>
      <c r="L81" s="705"/>
      <c r="M81" s="695"/>
      <c r="N81" s="695"/>
      <c r="O81" s="695"/>
      <c r="P81" s="696"/>
    </row>
    <row r="82" spans="1:16" s="74" customFormat="1" ht="30.6">
      <c r="A82" s="988"/>
      <c r="B82" s="983"/>
      <c r="C82" s="1045" t="s">
        <v>735</v>
      </c>
      <c r="D82" s="1040" t="s">
        <v>103</v>
      </c>
      <c r="E82" s="1038">
        <v>1</v>
      </c>
      <c r="F82" s="502"/>
      <c r="G82" s="497"/>
      <c r="H82" s="497"/>
      <c r="I82" s="497"/>
      <c r="J82" s="497"/>
      <c r="K82" s="704"/>
      <c r="L82" s="705"/>
      <c r="M82" s="695"/>
      <c r="N82" s="695"/>
      <c r="O82" s="695"/>
      <c r="P82" s="696"/>
    </row>
    <row r="83" spans="1:16" s="74" customFormat="1" ht="30.6">
      <c r="A83" s="988"/>
      <c r="B83" s="983"/>
      <c r="C83" s="1045" t="s">
        <v>1169</v>
      </c>
      <c r="D83" s="1040" t="s">
        <v>103</v>
      </c>
      <c r="E83" s="1038">
        <v>1</v>
      </c>
      <c r="F83" s="502"/>
      <c r="G83" s="497"/>
      <c r="H83" s="497"/>
      <c r="I83" s="497"/>
      <c r="J83" s="497"/>
      <c r="K83" s="704"/>
      <c r="L83" s="705"/>
      <c r="M83" s="695"/>
      <c r="N83" s="695"/>
      <c r="O83" s="695"/>
      <c r="P83" s="696"/>
    </row>
    <row r="84" spans="1:16" s="74" customFormat="1" ht="51">
      <c r="A84" s="988" t="s">
        <v>1170</v>
      </c>
      <c r="B84" s="983"/>
      <c r="C84" s="1050" t="s">
        <v>1105</v>
      </c>
      <c r="D84" s="1040" t="s">
        <v>103</v>
      </c>
      <c r="E84" s="1038">
        <v>133</v>
      </c>
      <c r="F84" s="502"/>
      <c r="G84" s="497"/>
      <c r="H84" s="497"/>
      <c r="I84" s="497"/>
      <c r="J84" s="497"/>
      <c r="K84" s="704"/>
      <c r="L84" s="705"/>
      <c r="M84" s="695"/>
      <c r="N84" s="695"/>
      <c r="O84" s="695"/>
      <c r="P84" s="696"/>
    </row>
    <row r="85" spans="1:16" s="74" customFormat="1">
      <c r="A85" s="988"/>
      <c r="B85" s="983"/>
      <c r="C85" s="1050" t="s">
        <v>268</v>
      </c>
      <c r="D85" s="1040"/>
      <c r="E85" s="1038"/>
      <c r="F85" s="703"/>
      <c r="G85" s="695"/>
      <c r="H85" s="695"/>
      <c r="I85" s="695"/>
      <c r="J85" s="695"/>
      <c r="K85" s="696"/>
      <c r="L85" s="705"/>
      <c r="M85" s="695"/>
      <c r="N85" s="695"/>
      <c r="O85" s="695"/>
      <c r="P85" s="696"/>
    </row>
    <row r="86" spans="1:16" s="74" customFormat="1">
      <c r="A86" s="986"/>
      <c r="B86" s="940"/>
      <c r="C86" s="943" t="s">
        <v>1171</v>
      </c>
      <c r="D86" s="940"/>
      <c r="E86" s="1038"/>
      <c r="F86" s="703"/>
      <c r="G86" s="695"/>
      <c r="H86" s="695"/>
      <c r="I86" s="695"/>
      <c r="J86" s="695"/>
      <c r="K86" s="696"/>
      <c r="L86" s="705"/>
      <c r="M86" s="695"/>
      <c r="N86" s="695"/>
      <c r="O86" s="695"/>
      <c r="P86" s="696"/>
    </row>
    <row r="87" spans="1:16" s="74" customFormat="1">
      <c r="A87" s="985" t="s">
        <v>1172</v>
      </c>
      <c r="B87" s="983"/>
      <c r="C87" s="1053" t="s">
        <v>1173</v>
      </c>
      <c r="D87" s="1040"/>
      <c r="E87" s="1038"/>
      <c r="F87" s="703"/>
      <c r="G87" s="695"/>
      <c r="H87" s="695"/>
      <c r="I87" s="695"/>
      <c r="J87" s="695"/>
      <c r="K87" s="696"/>
      <c r="L87" s="705"/>
      <c r="M87" s="695"/>
      <c r="N87" s="695"/>
      <c r="O87" s="695"/>
      <c r="P87" s="696"/>
    </row>
    <row r="88" spans="1:16" s="74" customFormat="1" ht="30.6">
      <c r="A88" s="988"/>
      <c r="B88" s="983"/>
      <c r="C88" s="1051" t="s">
        <v>1174</v>
      </c>
      <c r="D88" s="1040"/>
      <c r="E88" s="1038"/>
      <c r="F88" s="703"/>
      <c r="G88" s="695"/>
      <c r="H88" s="695"/>
      <c r="I88" s="695"/>
      <c r="J88" s="695"/>
      <c r="K88" s="696"/>
      <c r="L88" s="705"/>
      <c r="M88" s="695"/>
      <c r="N88" s="695"/>
      <c r="O88" s="695"/>
      <c r="P88" s="696"/>
    </row>
    <row r="89" spans="1:16" s="74" customFormat="1" ht="20.399999999999999">
      <c r="A89" s="988" t="s">
        <v>1175</v>
      </c>
      <c r="B89" s="983"/>
      <c r="C89" s="1050" t="s">
        <v>1176</v>
      </c>
      <c r="D89" s="1040" t="s">
        <v>103</v>
      </c>
      <c r="E89" s="1038">
        <v>77</v>
      </c>
      <c r="F89" s="706"/>
      <c r="G89" s="698"/>
      <c r="H89" s="698"/>
      <c r="I89" s="698"/>
      <c r="J89" s="698"/>
      <c r="K89" s="707"/>
      <c r="L89" s="1023"/>
      <c r="M89" s="1024"/>
      <c r="N89" s="1024"/>
      <c r="O89" s="1024"/>
      <c r="P89" s="707"/>
    </row>
    <row r="90" spans="1:16" s="74" customFormat="1" ht="51">
      <c r="A90" s="988"/>
      <c r="B90" s="983"/>
      <c r="C90" s="1045" t="s">
        <v>1177</v>
      </c>
      <c r="D90" s="1040" t="s">
        <v>103</v>
      </c>
      <c r="E90" s="1038">
        <v>1</v>
      </c>
      <c r="F90" s="706"/>
      <c r="G90" s="698"/>
      <c r="H90" s="698"/>
      <c r="I90" s="698"/>
      <c r="J90" s="698"/>
      <c r="K90" s="707"/>
      <c r="L90" s="1023"/>
      <c r="M90" s="1024"/>
      <c r="N90" s="1024"/>
      <c r="O90" s="1024"/>
      <c r="P90" s="707"/>
    </row>
    <row r="91" spans="1:16" s="74" customFormat="1" ht="20.399999999999999">
      <c r="A91" s="988"/>
      <c r="B91" s="983"/>
      <c r="C91" s="1045" t="s">
        <v>1178</v>
      </c>
      <c r="D91" s="1040" t="s">
        <v>103</v>
      </c>
      <c r="E91" s="1038">
        <v>1</v>
      </c>
      <c r="F91" s="706"/>
      <c r="G91" s="698"/>
      <c r="H91" s="698"/>
      <c r="I91" s="698"/>
      <c r="J91" s="698"/>
      <c r="K91" s="707"/>
      <c r="L91" s="1023"/>
      <c r="M91" s="1024"/>
      <c r="N91" s="1024"/>
      <c r="O91" s="1024"/>
      <c r="P91" s="707"/>
    </row>
    <row r="92" spans="1:16" s="74" customFormat="1">
      <c r="A92" s="988"/>
      <c r="B92" s="983"/>
      <c r="C92" s="1045" t="s">
        <v>1179</v>
      </c>
      <c r="D92" s="1040" t="s">
        <v>103</v>
      </c>
      <c r="E92" s="1038">
        <v>1</v>
      </c>
      <c r="F92" s="706"/>
      <c r="G92" s="698"/>
      <c r="H92" s="698"/>
      <c r="I92" s="698"/>
      <c r="J92" s="698"/>
      <c r="K92" s="707"/>
      <c r="L92" s="1023"/>
      <c r="M92" s="1024"/>
      <c r="N92" s="1024"/>
      <c r="O92" s="1024"/>
      <c r="P92" s="707"/>
    </row>
    <row r="93" spans="1:16" s="74" customFormat="1" ht="20.399999999999999">
      <c r="A93" s="988" t="s">
        <v>1180</v>
      </c>
      <c r="B93" s="983"/>
      <c r="C93" s="573" t="s">
        <v>713</v>
      </c>
      <c r="D93" s="983" t="s">
        <v>22</v>
      </c>
      <c r="E93" s="1038">
        <v>13</v>
      </c>
      <c r="F93" s="706"/>
      <c r="G93" s="698"/>
      <c r="H93" s="698"/>
      <c r="I93" s="698"/>
      <c r="J93" s="698"/>
      <c r="K93" s="707"/>
      <c r="L93" s="1023"/>
      <c r="M93" s="1024"/>
      <c r="N93" s="1024"/>
      <c r="O93" s="1024"/>
      <c r="P93" s="707"/>
    </row>
    <row r="94" spans="1:16" s="74" customFormat="1" ht="20.399999999999999">
      <c r="A94" s="988" t="s">
        <v>1181</v>
      </c>
      <c r="B94" s="983"/>
      <c r="C94" s="573" t="s">
        <v>714</v>
      </c>
      <c r="D94" s="983" t="s">
        <v>22</v>
      </c>
      <c r="E94" s="1038">
        <v>2</v>
      </c>
      <c r="F94" s="706"/>
      <c r="G94" s="698"/>
      <c r="H94" s="698"/>
      <c r="I94" s="698"/>
      <c r="J94" s="698"/>
      <c r="K94" s="707"/>
      <c r="L94" s="1023"/>
      <c r="M94" s="1024"/>
      <c r="N94" s="1024"/>
      <c r="O94" s="1024"/>
      <c r="P94" s="707"/>
    </row>
    <row r="95" spans="1:16" s="74" customFormat="1" ht="20.399999999999999">
      <c r="A95" s="988" t="s">
        <v>1182</v>
      </c>
      <c r="B95" s="983"/>
      <c r="C95" s="573" t="s">
        <v>481</v>
      </c>
      <c r="D95" s="1040" t="s">
        <v>103</v>
      </c>
      <c r="E95" s="1038">
        <v>1</v>
      </c>
      <c r="F95" s="706"/>
      <c r="G95" s="698"/>
      <c r="H95" s="698"/>
      <c r="I95" s="698"/>
      <c r="J95" s="698"/>
      <c r="K95" s="707"/>
      <c r="L95" s="1023"/>
      <c r="M95" s="1024"/>
      <c r="N95" s="1024"/>
      <c r="O95" s="1024"/>
      <c r="P95" s="707"/>
    </row>
    <row r="96" spans="1:16" s="74" customFormat="1">
      <c r="A96" s="988"/>
      <c r="B96" s="983"/>
      <c r="C96" s="1050" t="s">
        <v>268</v>
      </c>
      <c r="D96" s="1040"/>
      <c r="E96" s="1038"/>
      <c r="F96" s="703"/>
      <c r="G96" s="695"/>
      <c r="H96" s="695"/>
      <c r="I96" s="695"/>
      <c r="J96" s="695"/>
      <c r="K96" s="696"/>
      <c r="L96" s="705"/>
      <c r="M96" s="695"/>
      <c r="N96" s="695"/>
      <c r="O96" s="695"/>
      <c r="P96" s="696"/>
    </row>
    <row r="97" spans="1:16" s="74" customFormat="1">
      <c r="A97" s="985" t="s">
        <v>1183</v>
      </c>
      <c r="B97" s="983"/>
      <c r="C97" s="1054" t="s">
        <v>731</v>
      </c>
      <c r="D97" s="1040"/>
      <c r="E97" s="1038"/>
      <c r="F97" s="703"/>
      <c r="G97" s="695"/>
      <c r="H97" s="695"/>
      <c r="I97" s="695"/>
      <c r="J97" s="695"/>
      <c r="K97" s="696"/>
      <c r="L97" s="705"/>
      <c r="M97" s="695"/>
      <c r="N97" s="695"/>
      <c r="O97" s="695"/>
      <c r="P97" s="696"/>
    </row>
    <row r="98" spans="1:16" s="74" customFormat="1" ht="30.6">
      <c r="A98" s="988"/>
      <c r="B98" s="983"/>
      <c r="C98" s="873" t="s">
        <v>732</v>
      </c>
      <c r="D98" s="1040"/>
      <c r="E98" s="1038"/>
      <c r="F98" s="703"/>
      <c r="G98" s="695"/>
      <c r="H98" s="695"/>
      <c r="I98" s="695"/>
      <c r="J98" s="695"/>
      <c r="K98" s="696"/>
      <c r="L98" s="705"/>
      <c r="M98" s="695"/>
      <c r="N98" s="695"/>
      <c r="O98" s="695"/>
      <c r="P98" s="696"/>
    </row>
    <row r="99" spans="1:16" s="74" customFormat="1" ht="51">
      <c r="A99" s="988"/>
      <c r="B99" s="983"/>
      <c r="C99" s="1055" t="s">
        <v>733</v>
      </c>
      <c r="D99" s="1040"/>
      <c r="E99" s="1038"/>
      <c r="F99" s="703"/>
      <c r="G99" s="695"/>
      <c r="H99" s="695"/>
      <c r="I99" s="695"/>
      <c r="J99" s="695"/>
      <c r="K99" s="696"/>
      <c r="L99" s="705"/>
      <c r="M99" s="695"/>
      <c r="N99" s="695"/>
      <c r="O99" s="695"/>
      <c r="P99" s="696"/>
    </row>
    <row r="100" spans="1:16" s="74" customFormat="1" ht="51">
      <c r="A100" s="988" t="s">
        <v>1184</v>
      </c>
      <c r="B100" s="983"/>
      <c r="C100" s="1049" t="s">
        <v>3549</v>
      </c>
      <c r="D100" s="1040" t="s">
        <v>103</v>
      </c>
      <c r="E100" s="1038">
        <v>154</v>
      </c>
      <c r="F100" s="706"/>
      <c r="G100" s="698"/>
      <c r="H100" s="698"/>
      <c r="I100" s="698"/>
      <c r="J100" s="698"/>
      <c r="K100" s="707"/>
      <c r="L100" s="1023"/>
      <c r="M100" s="1024"/>
      <c r="N100" s="1024"/>
      <c r="O100" s="1024"/>
      <c r="P100" s="707"/>
    </row>
    <row r="101" spans="1:16" s="74" customFormat="1" ht="51">
      <c r="A101" s="988" t="s">
        <v>1185</v>
      </c>
      <c r="B101" s="983"/>
      <c r="C101" s="1049" t="s">
        <v>3550</v>
      </c>
      <c r="D101" s="1040" t="s">
        <v>103</v>
      </c>
      <c r="E101" s="1038">
        <v>124</v>
      </c>
      <c r="F101" s="706"/>
      <c r="G101" s="698"/>
      <c r="H101" s="698"/>
      <c r="I101" s="698"/>
      <c r="J101" s="698"/>
      <c r="K101" s="707"/>
      <c r="L101" s="1023"/>
      <c r="M101" s="1024"/>
      <c r="N101" s="1024"/>
      <c r="O101" s="1024"/>
      <c r="P101" s="707"/>
    </row>
    <row r="102" spans="1:16" s="74" customFormat="1" ht="20.399999999999999">
      <c r="A102" s="988" t="s">
        <v>1186</v>
      </c>
      <c r="B102" s="983"/>
      <c r="C102" s="573" t="s">
        <v>481</v>
      </c>
      <c r="D102" s="1040" t="s">
        <v>103</v>
      </c>
      <c r="E102" s="1038">
        <v>1</v>
      </c>
      <c r="F102" s="706"/>
      <c r="G102" s="698"/>
      <c r="H102" s="698"/>
      <c r="I102" s="698"/>
      <c r="J102" s="698"/>
      <c r="K102" s="707"/>
      <c r="L102" s="1023"/>
      <c r="M102" s="1024"/>
      <c r="N102" s="1024"/>
      <c r="O102" s="1024"/>
      <c r="P102" s="707"/>
    </row>
    <row r="103" spans="1:16" s="74" customFormat="1">
      <c r="A103" s="988"/>
      <c r="B103" s="983"/>
      <c r="C103" s="1049" t="s">
        <v>268</v>
      </c>
      <c r="D103" s="1040"/>
      <c r="E103" s="1038"/>
      <c r="F103" s="703"/>
      <c r="G103" s="695"/>
      <c r="H103" s="695"/>
      <c r="I103" s="695"/>
      <c r="J103" s="695"/>
      <c r="K103" s="696"/>
      <c r="L103" s="705"/>
      <c r="M103" s="695"/>
      <c r="N103" s="695"/>
      <c r="O103" s="695"/>
      <c r="P103" s="696"/>
    </row>
    <row r="104" spans="1:16" s="74" customFormat="1">
      <c r="A104" s="985" t="s">
        <v>1187</v>
      </c>
      <c r="B104" s="983"/>
      <c r="C104" s="873" t="s">
        <v>476</v>
      </c>
      <c r="D104" s="1040"/>
      <c r="E104" s="1038"/>
      <c r="F104" s="703"/>
      <c r="G104" s="695"/>
      <c r="H104" s="695"/>
      <c r="I104" s="695"/>
      <c r="J104" s="695"/>
      <c r="K104" s="696"/>
      <c r="L104" s="705"/>
      <c r="M104" s="695"/>
      <c r="N104" s="695"/>
      <c r="O104" s="695"/>
      <c r="P104" s="696"/>
    </row>
    <row r="105" spans="1:16" s="74" customFormat="1" ht="30.6">
      <c r="A105" s="988"/>
      <c r="B105" s="983"/>
      <c r="C105" s="1051" t="s">
        <v>710</v>
      </c>
      <c r="D105" s="1040"/>
      <c r="E105" s="1038"/>
      <c r="F105" s="703"/>
      <c r="G105" s="695"/>
      <c r="H105" s="695"/>
      <c r="I105" s="695"/>
      <c r="J105" s="695"/>
      <c r="K105" s="696"/>
      <c r="L105" s="705"/>
      <c r="M105" s="695"/>
      <c r="N105" s="695"/>
      <c r="O105" s="695"/>
      <c r="P105" s="696"/>
    </row>
    <row r="106" spans="1:16" s="74" customFormat="1" ht="20.399999999999999">
      <c r="A106" s="988" t="s">
        <v>1032</v>
      </c>
      <c r="B106" s="983"/>
      <c r="C106" s="1052" t="s">
        <v>1151</v>
      </c>
      <c r="D106" s="1040" t="s">
        <v>2</v>
      </c>
      <c r="E106" s="1008">
        <v>7905</v>
      </c>
      <c r="F106" s="706"/>
      <c r="G106" s="698"/>
      <c r="H106" s="698"/>
      <c r="I106" s="698"/>
      <c r="J106" s="698"/>
      <c r="K106" s="707"/>
      <c r="L106" s="1023"/>
      <c r="M106" s="1024"/>
      <c r="N106" s="1024"/>
      <c r="O106" s="1024"/>
      <c r="P106" s="707"/>
    </row>
    <row r="107" spans="1:16" s="74" customFormat="1" ht="20.399999999999999">
      <c r="A107" s="988" t="s">
        <v>1188</v>
      </c>
      <c r="B107" s="983"/>
      <c r="C107" s="1050" t="s">
        <v>744</v>
      </c>
      <c r="D107" s="1040" t="s">
        <v>2</v>
      </c>
      <c r="E107" s="1008">
        <v>432</v>
      </c>
      <c r="F107" s="706"/>
      <c r="G107" s="698"/>
      <c r="H107" s="698"/>
      <c r="I107" s="698"/>
      <c r="J107" s="698"/>
      <c r="K107" s="707"/>
      <c r="L107" s="1023"/>
      <c r="M107" s="1024"/>
      <c r="N107" s="1024"/>
      <c r="O107" s="1024"/>
      <c r="P107" s="707"/>
    </row>
    <row r="108" spans="1:16" s="74" customFormat="1" ht="20.399999999999999">
      <c r="A108" s="988" t="s">
        <v>1033</v>
      </c>
      <c r="B108" s="983"/>
      <c r="C108" s="573" t="s">
        <v>293</v>
      </c>
      <c r="D108" s="1040" t="s">
        <v>103</v>
      </c>
      <c r="E108" s="1038">
        <v>1</v>
      </c>
      <c r="F108" s="706"/>
      <c r="G108" s="698"/>
      <c r="H108" s="698"/>
      <c r="I108" s="698"/>
      <c r="J108" s="698"/>
      <c r="K108" s="707"/>
      <c r="L108" s="1023"/>
      <c r="M108" s="1024"/>
      <c r="N108" s="1024"/>
      <c r="O108" s="1024"/>
      <c r="P108" s="707"/>
    </row>
    <row r="109" spans="1:16" s="74" customFormat="1">
      <c r="A109" s="988"/>
      <c r="B109" s="983"/>
      <c r="C109" s="1052" t="s">
        <v>268</v>
      </c>
      <c r="D109" s="1040"/>
      <c r="E109" s="1038"/>
      <c r="F109" s="703"/>
      <c r="G109" s="695"/>
      <c r="H109" s="695"/>
      <c r="I109" s="695"/>
      <c r="J109" s="695"/>
      <c r="K109" s="696"/>
      <c r="L109" s="705"/>
      <c r="M109" s="695"/>
      <c r="N109" s="695"/>
      <c r="O109" s="695"/>
      <c r="P109" s="696"/>
    </row>
    <row r="110" spans="1:16" s="74" customFormat="1">
      <c r="A110" s="985" t="s">
        <v>1189</v>
      </c>
      <c r="B110" s="983"/>
      <c r="C110" s="1047" t="s">
        <v>478</v>
      </c>
      <c r="D110" s="1040"/>
      <c r="E110" s="1038"/>
      <c r="F110" s="703"/>
      <c r="G110" s="695"/>
      <c r="H110" s="695"/>
      <c r="I110" s="695"/>
      <c r="J110" s="695"/>
      <c r="K110" s="696"/>
      <c r="L110" s="705"/>
      <c r="M110" s="695"/>
      <c r="N110" s="695"/>
      <c r="O110" s="695"/>
      <c r="P110" s="696"/>
    </row>
    <row r="111" spans="1:16" s="74" customFormat="1" ht="30.6">
      <c r="A111" s="988"/>
      <c r="B111" s="983"/>
      <c r="C111" s="1051" t="s">
        <v>726</v>
      </c>
      <c r="D111" s="983"/>
      <c r="E111" s="1038"/>
      <c r="F111" s="703"/>
      <c r="G111" s="695"/>
      <c r="H111" s="695"/>
      <c r="I111" s="695"/>
      <c r="J111" s="695"/>
      <c r="K111" s="696"/>
      <c r="L111" s="705"/>
      <c r="M111" s="695"/>
      <c r="N111" s="695"/>
      <c r="O111" s="695"/>
      <c r="P111" s="696"/>
    </row>
    <row r="112" spans="1:16" s="74" customFormat="1" ht="20.399999999999999">
      <c r="A112" s="988" t="s">
        <v>1035</v>
      </c>
      <c r="B112" s="983"/>
      <c r="C112" s="1049" t="s">
        <v>479</v>
      </c>
      <c r="D112" s="1040"/>
      <c r="E112" s="1038"/>
      <c r="F112" s="703"/>
      <c r="G112" s="695"/>
      <c r="H112" s="695"/>
      <c r="I112" s="695"/>
      <c r="J112" s="695"/>
      <c r="K112" s="696"/>
      <c r="L112" s="705"/>
      <c r="M112" s="695"/>
      <c r="N112" s="695"/>
      <c r="O112" s="695"/>
      <c r="P112" s="696"/>
    </row>
    <row r="113" spans="1:16" s="74" customFormat="1">
      <c r="A113" s="988"/>
      <c r="B113" s="983"/>
      <c r="C113" s="1045" t="s">
        <v>1190</v>
      </c>
      <c r="D113" s="1040" t="s">
        <v>2</v>
      </c>
      <c r="E113" s="1008">
        <v>3165</v>
      </c>
      <c r="F113" s="706"/>
      <c r="G113" s="698"/>
      <c r="H113" s="698"/>
      <c r="I113" s="698"/>
      <c r="J113" s="698"/>
      <c r="K113" s="707"/>
      <c r="L113" s="1023"/>
      <c r="M113" s="1024"/>
      <c r="N113" s="1024"/>
      <c r="O113" s="1024"/>
      <c r="P113" s="707"/>
    </row>
    <row r="114" spans="1:16" s="74" customFormat="1" ht="20.399999999999999">
      <c r="A114" s="988" t="s">
        <v>1191</v>
      </c>
      <c r="B114" s="983"/>
      <c r="C114" s="573" t="s">
        <v>481</v>
      </c>
      <c r="D114" s="1040" t="s">
        <v>103</v>
      </c>
      <c r="E114" s="1038">
        <v>1</v>
      </c>
      <c r="F114" s="706"/>
      <c r="G114" s="698"/>
      <c r="H114" s="698"/>
      <c r="I114" s="698"/>
      <c r="J114" s="698"/>
      <c r="K114" s="707"/>
      <c r="L114" s="1023"/>
      <c r="M114" s="1024"/>
      <c r="N114" s="1024"/>
      <c r="O114" s="1024"/>
      <c r="P114" s="707"/>
    </row>
    <row r="115" spans="1:16" s="74" customFormat="1">
      <c r="A115" s="988"/>
      <c r="B115" s="983"/>
      <c r="C115" s="573" t="s">
        <v>268</v>
      </c>
      <c r="D115" s="1040"/>
      <c r="E115" s="1038"/>
      <c r="F115" s="703"/>
      <c r="G115" s="695"/>
      <c r="H115" s="695"/>
      <c r="I115" s="695"/>
      <c r="J115" s="695"/>
      <c r="K115" s="696"/>
      <c r="L115" s="705"/>
      <c r="M115" s="695"/>
      <c r="N115" s="695"/>
      <c r="O115" s="695"/>
      <c r="P115" s="696"/>
    </row>
    <row r="116" spans="1:16" s="74" customFormat="1">
      <c r="A116" s="986"/>
      <c r="B116" s="940"/>
      <c r="C116" s="943" t="s">
        <v>1192</v>
      </c>
      <c r="D116" s="940"/>
      <c r="E116" s="1038"/>
      <c r="F116" s="703"/>
      <c r="G116" s="695"/>
      <c r="H116" s="695"/>
      <c r="I116" s="695"/>
      <c r="J116" s="695"/>
      <c r="K116" s="696"/>
      <c r="L116" s="705"/>
      <c r="M116" s="695"/>
      <c r="N116" s="695"/>
      <c r="O116" s="695"/>
      <c r="P116" s="696"/>
    </row>
    <row r="117" spans="1:16" s="74" customFormat="1">
      <c r="A117" s="985" t="s">
        <v>1193</v>
      </c>
      <c r="B117" s="983"/>
      <c r="C117" s="995" t="s">
        <v>1194</v>
      </c>
      <c r="D117" s="1040"/>
      <c r="E117" s="1038"/>
      <c r="F117" s="703"/>
      <c r="G117" s="695"/>
      <c r="H117" s="695"/>
      <c r="I117" s="695"/>
      <c r="J117" s="695"/>
      <c r="K117" s="696"/>
      <c r="L117" s="705"/>
      <c r="M117" s="695"/>
      <c r="N117" s="695"/>
      <c r="O117" s="695"/>
      <c r="P117" s="696"/>
    </row>
    <row r="118" spans="1:16" s="74" customFormat="1" ht="30.6">
      <c r="A118" s="988"/>
      <c r="B118" s="983"/>
      <c r="C118" s="1051" t="s">
        <v>1195</v>
      </c>
      <c r="D118" s="1040"/>
      <c r="E118" s="1038"/>
      <c r="F118" s="703"/>
      <c r="G118" s="695"/>
      <c r="H118" s="695"/>
      <c r="I118" s="695"/>
      <c r="J118" s="695"/>
      <c r="K118" s="696"/>
      <c r="L118" s="705"/>
      <c r="M118" s="695"/>
      <c r="N118" s="695"/>
      <c r="O118" s="695"/>
      <c r="P118" s="696"/>
    </row>
    <row r="119" spans="1:16" s="74" customFormat="1" ht="20.399999999999999">
      <c r="A119" s="988" t="s">
        <v>1196</v>
      </c>
      <c r="B119" s="1001" t="s">
        <v>1197</v>
      </c>
      <c r="C119" s="573" t="s">
        <v>1198</v>
      </c>
      <c r="D119" s="1040" t="s">
        <v>103</v>
      </c>
      <c r="E119" s="1036">
        <v>9</v>
      </c>
      <c r="F119" s="706"/>
      <c r="G119" s="698"/>
      <c r="H119" s="698"/>
      <c r="I119" s="698"/>
      <c r="J119" s="698"/>
      <c r="K119" s="707"/>
      <c r="L119" s="1023"/>
      <c r="M119" s="1024"/>
      <c r="N119" s="1024"/>
      <c r="O119" s="1024"/>
      <c r="P119" s="707"/>
    </row>
    <row r="120" spans="1:16" s="74" customFormat="1" ht="20.399999999999999">
      <c r="A120" s="988"/>
      <c r="B120" s="1001"/>
      <c r="C120" s="949" t="s">
        <v>1199</v>
      </c>
      <c r="D120" s="1040" t="s">
        <v>103</v>
      </c>
      <c r="E120" s="1036">
        <v>1</v>
      </c>
      <c r="F120" s="703"/>
      <c r="G120" s="695"/>
      <c r="H120" s="695"/>
      <c r="I120" s="695"/>
      <c r="J120" s="695"/>
      <c r="K120" s="696"/>
      <c r="L120" s="705"/>
      <c r="M120" s="695"/>
      <c r="N120" s="695"/>
      <c r="O120" s="695"/>
      <c r="P120" s="696"/>
    </row>
    <row r="121" spans="1:16" s="74" customFormat="1" ht="30.6">
      <c r="A121" s="988"/>
      <c r="B121" s="1001"/>
      <c r="C121" s="1045" t="s">
        <v>1200</v>
      </c>
      <c r="D121" s="983" t="s">
        <v>22</v>
      </c>
      <c r="E121" s="1036">
        <v>1</v>
      </c>
      <c r="F121" s="703"/>
      <c r="G121" s="695"/>
      <c r="H121" s="695"/>
      <c r="I121" s="695"/>
      <c r="J121" s="695"/>
      <c r="K121" s="696"/>
      <c r="L121" s="705"/>
      <c r="M121" s="695"/>
      <c r="N121" s="695"/>
      <c r="O121" s="695"/>
      <c r="P121" s="696"/>
    </row>
    <row r="122" spans="1:16" s="74" customFormat="1" ht="20.399999999999999">
      <c r="A122" s="988"/>
      <c r="B122" s="1001"/>
      <c r="C122" s="1045" t="s">
        <v>704</v>
      </c>
      <c r="D122" s="983" t="s">
        <v>22</v>
      </c>
      <c r="E122" s="1036">
        <v>1</v>
      </c>
      <c r="F122" s="703"/>
      <c r="G122" s="695"/>
      <c r="H122" s="695"/>
      <c r="I122" s="695"/>
      <c r="J122" s="695"/>
      <c r="K122" s="696"/>
      <c r="L122" s="705"/>
      <c r="M122" s="695"/>
      <c r="N122" s="695"/>
      <c r="O122" s="695"/>
      <c r="P122" s="696"/>
    </row>
    <row r="123" spans="1:16" s="74" customFormat="1" ht="20.399999999999999">
      <c r="A123" s="988" t="s">
        <v>1201</v>
      </c>
      <c r="B123" s="1001"/>
      <c r="C123" s="573" t="s">
        <v>293</v>
      </c>
      <c r="D123" s="1040" t="s">
        <v>103</v>
      </c>
      <c r="E123" s="1036">
        <v>1</v>
      </c>
      <c r="F123" s="703"/>
      <c r="G123" s="695"/>
      <c r="H123" s="695"/>
      <c r="I123" s="695"/>
      <c r="J123" s="695"/>
      <c r="K123" s="696"/>
      <c r="L123" s="705"/>
      <c r="M123" s="695"/>
      <c r="N123" s="695"/>
      <c r="O123" s="695"/>
      <c r="P123" s="696"/>
    </row>
    <row r="124" spans="1:16" s="74" customFormat="1">
      <c r="A124" s="988"/>
      <c r="B124" s="983"/>
      <c r="C124" s="573" t="s">
        <v>268</v>
      </c>
      <c r="D124" s="1040"/>
      <c r="E124" s="1038"/>
      <c r="F124" s="703"/>
      <c r="G124" s="695"/>
      <c r="H124" s="695"/>
      <c r="I124" s="695"/>
      <c r="J124" s="695"/>
      <c r="K124" s="696"/>
      <c r="L124" s="705"/>
      <c r="M124" s="695"/>
      <c r="N124" s="695"/>
      <c r="O124" s="695"/>
      <c r="P124" s="696"/>
    </row>
    <row r="125" spans="1:16" s="74" customFormat="1">
      <c r="A125" s="985" t="s">
        <v>1202</v>
      </c>
      <c r="B125" s="983"/>
      <c r="C125" s="995" t="s">
        <v>709</v>
      </c>
      <c r="D125" s="1040"/>
      <c r="E125" s="1038"/>
      <c r="F125" s="703"/>
      <c r="G125" s="695"/>
      <c r="H125" s="695"/>
      <c r="I125" s="695"/>
      <c r="J125" s="695"/>
      <c r="K125" s="696"/>
      <c r="L125" s="705"/>
      <c r="M125" s="695"/>
      <c r="N125" s="695"/>
      <c r="O125" s="695"/>
      <c r="P125" s="696"/>
    </row>
    <row r="126" spans="1:16" s="74" customFormat="1" ht="30.6">
      <c r="A126" s="988"/>
      <c r="B126" s="983"/>
      <c r="C126" s="1051" t="s">
        <v>710</v>
      </c>
      <c r="D126" s="1040"/>
      <c r="E126" s="1038"/>
      <c r="F126" s="703"/>
      <c r="G126" s="695"/>
      <c r="H126" s="695"/>
      <c r="I126" s="695"/>
      <c r="J126" s="695"/>
      <c r="K126" s="696"/>
      <c r="L126" s="705"/>
      <c r="M126" s="695"/>
      <c r="N126" s="695"/>
      <c r="O126" s="695"/>
      <c r="P126" s="696"/>
    </row>
    <row r="127" spans="1:16" s="74" customFormat="1" ht="20.399999999999999">
      <c r="A127" s="988" t="s">
        <v>56</v>
      </c>
      <c r="B127" s="983"/>
      <c r="C127" s="573" t="s">
        <v>1203</v>
      </c>
      <c r="D127" s="1040" t="s">
        <v>103</v>
      </c>
      <c r="E127" s="1036">
        <v>9</v>
      </c>
      <c r="F127" s="706"/>
      <c r="G127" s="698"/>
      <c r="H127" s="698"/>
      <c r="I127" s="698"/>
      <c r="J127" s="698"/>
      <c r="K127" s="707"/>
      <c r="L127" s="1023"/>
      <c r="M127" s="1024"/>
      <c r="N127" s="1024"/>
      <c r="O127" s="1024"/>
      <c r="P127" s="707"/>
    </row>
    <row r="128" spans="1:16" s="74" customFormat="1" ht="20.399999999999999">
      <c r="A128" s="988" t="s">
        <v>989</v>
      </c>
      <c r="B128" s="983"/>
      <c r="C128" s="573" t="s">
        <v>1204</v>
      </c>
      <c r="D128" s="1040" t="s">
        <v>103</v>
      </c>
      <c r="E128" s="1036">
        <v>9</v>
      </c>
      <c r="F128" s="706"/>
      <c r="G128" s="698"/>
      <c r="H128" s="698"/>
      <c r="I128" s="698"/>
      <c r="J128" s="698"/>
      <c r="K128" s="707"/>
      <c r="L128" s="1023"/>
      <c r="M128" s="1024"/>
      <c r="N128" s="1024"/>
      <c r="O128" s="1024"/>
      <c r="P128" s="707"/>
    </row>
    <row r="129" spans="1:16" s="74" customFormat="1" ht="20.399999999999999">
      <c r="A129" s="988" t="s">
        <v>990</v>
      </c>
      <c r="B129" s="983"/>
      <c r="C129" s="573" t="s">
        <v>713</v>
      </c>
      <c r="D129" s="983" t="s">
        <v>22</v>
      </c>
      <c r="E129" s="1038">
        <v>3</v>
      </c>
      <c r="F129" s="706"/>
      <c r="G129" s="698"/>
      <c r="H129" s="698"/>
      <c r="I129" s="698"/>
      <c r="J129" s="698"/>
      <c r="K129" s="707"/>
      <c r="L129" s="1023"/>
      <c r="M129" s="1024"/>
      <c r="N129" s="1024"/>
      <c r="O129" s="1024"/>
      <c r="P129" s="707"/>
    </row>
    <row r="130" spans="1:16" s="74" customFormat="1" ht="20.399999999999999">
      <c r="A130" s="988" t="s">
        <v>1205</v>
      </c>
      <c r="B130" s="1001"/>
      <c r="C130" s="573" t="s">
        <v>714</v>
      </c>
      <c r="D130" s="983" t="s">
        <v>22</v>
      </c>
      <c r="E130" s="1038">
        <v>1</v>
      </c>
      <c r="F130" s="706"/>
      <c r="G130" s="698"/>
      <c r="H130" s="698"/>
      <c r="I130" s="698"/>
      <c r="J130" s="698"/>
      <c r="K130" s="707"/>
      <c r="L130" s="1023"/>
      <c r="M130" s="1024"/>
      <c r="N130" s="1024"/>
      <c r="O130" s="1024"/>
      <c r="P130" s="707"/>
    </row>
    <row r="131" spans="1:16" s="82" customFormat="1">
      <c r="A131" s="987"/>
      <c r="B131" s="983"/>
      <c r="C131" s="1056"/>
      <c r="D131" s="983"/>
      <c r="E131" s="1039"/>
      <c r="F131" s="1025"/>
      <c r="G131" s="1026"/>
      <c r="H131" s="708"/>
      <c r="I131" s="1026"/>
      <c r="J131" s="1026"/>
      <c r="K131" s="1027"/>
      <c r="L131" s="1028"/>
      <c r="M131" s="1026"/>
      <c r="N131" s="1026"/>
      <c r="O131" s="1026"/>
      <c r="P131" s="1027"/>
    </row>
    <row r="132" spans="1:16" ht="20.399999999999999">
      <c r="A132" s="1043">
        <v>15</v>
      </c>
      <c r="B132" s="683"/>
      <c r="C132" s="944" t="s">
        <v>219</v>
      </c>
      <c r="D132" s="539" t="s">
        <v>103</v>
      </c>
      <c r="E132" s="583">
        <v>1</v>
      </c>
      <c r="F132" s="703"/>
      <c r="G132" s="497"/>
      <c r="H132" s="497"/>
      <c r="I132" s="497"/>
      <c r="J132" s="497"/>
      <c r="K132" s="704"/>
      <c r="L132" s="705"/>
      <c r="M132" s="695"/>
      <c r="N132" s="695"/>
      <c r="O132" s="695"/>
      <c r="P132" s="696"/>
    </row>
    <row r="133" spans="1:16" s="79" customFormat="1" ht="20.399999999999999">
      <c r="A133" s="1043">
        <f>A132+1</f>
        <v>16</v>
      </c>
      <c r="B133" s="683"/>
      <c r="C133" s="573" t="s">
        <v>220</v>
      </c>
      <c r="D133" s="539" t="s">
        <v>103</v>
      </c>
      <c r="E133" s="583">
        <v>1</v>
      </c>
      <c r="F133" s="703"/>
      <c r="G133" s="497"/>
      <c r="H133" s="497"/>
      <c r="I133" s="497"/>
      <c r="J133" s="497"/>
      <c r="K133" s="704"/>
      <c r="L133" s="705"/>
      <c r="M133" s="695"/>
      <c r="N133" s="695"/>
      <c r="O133" s="695"/>
      <c r="P133" s="696"/>
    </row>
    <row r="134" spans="1:16" s="79" customFormat="1">
      <c r="A134" s="1043">
        <f>A133+1</f>
        <v>17</v>
      </c>
      <c r="B134" s="683"/>
      <c r="C134" s="573" t="s">
        <v>221</v>
      </c>
      <c r="D134" s="539" t="s">
        <v>103</v>
      </c>
      <c r="E134" s="583">
        <v>1</v>
      </c>
      <c r="F134" s="703"/>
      <c r="G134" s="497"/>
      <c r="H134" s="497"/>
      <c r="I134" s="497"/>
      <c r="J134" s="497"/>
      <c r="K134" s="704"/>
      <c r="L134" s="705"/>
      <c r="M134" s="695"/>
      <c r="N134" s="695"/>
      <c r="O134" s="695"/>
      <c r="P134" s="696"/>
    </row>
    <row r="135" spans="1:16" s="79" customFormat="1">
      <c r="A135" s="929"/>
      <c r="B135" s="684"/>
      <c r="C135" s="923"/>
      <c r="D135" s="585"/>
      <c r="E135" s="867"/>
      <c r="F135" s="1029"/>
      <c r="G135" s="1030"/>
      <c r="H135" s="1030"/>
      <c r="I135" s="1030"/>
      <c r="J135" s="1030"/>
      <c r="K135" s="1031"/>
      <c r="L135" s="1032"/>
      <c r="M135" s="1030"/>
      <c r="N135" s="1030"/>
      <c r="O135" s="1030"/>
      <c r="P135" s="1031"/>
    </row>
    <row r="136" spans="1:16" s="274" customFormat="1">
      <c r="A136" s="503"/>
      <c r="B136" s="504"/>
      <c r="C136" s="505" t="s">
        <v>29</v>
      </c>
      <c r="D136" s="506"/>
      <c r="E136" s="541"/>
      <c r="F136" s="1033"/>
      <c r="G136" s="1033"/>
      <c r="H136" s="1033"/>
      <c r="I136" s="1033"/>
      <c r="J136" s="1033"/>
      <c r="K136" s="1033"/>
      <c r="L136" s="1034">
        <f>SUM($L$13:L135)</f>
        <v>0</v>
      </c>
      <c r="M136" s="1034">
        <f>SUM($M$13:M135)</f>
        <v>0</v>
      </c>
      <c r="N136" s="1034">
        <f>SUM($N$13:N135)</f>
        <v>0</v>
      </c>
      <c r="O136" s="1034">
        <f>SUM($O$13:O135)</f>
        <v>0</v>
      </c>
      <c r="P136" s="1035">
        <f>SUM($P$13:P135)</f>
        <v>0</v>
      </c>
    </row>
    <row r="137" spans="1:16">
      <c r="A137" s="291"/>
      <c r="B137" s="80"/>
      <c r="D137" s="291"/>
      <c r="E137" s="291"/>
      <c r="F137" s="291"/>
      <c r="G137" s="291"/>
      <c r="H137" s="291"/>
      <c r="I137" s="291"/>
      <c r="J137" s="291"/>
      <c r="K137" s="36"/>
      <c r="L137" s="36"/>
      <c r="M137" s="37"/>
      <c r="N137" s="37"/>
      <c r="O137" s="37"/>
      <c r="P137" s="37"/>
    </row>
    <row r="138" spans="1:16">
      <c r="A138" s="291"/>
      <c r="B138" s="80"/>
      <c r="D138" s="291"/>
      <c r="E138" s="291"/>
      <c r="F138" s="291"/>
      <c r="G138" s="291"/>
      <c r="H138" s="291"/>
      <c r="I138" s="291"/>
      <c r="J138" s="291"/>
      <c r="K138" s="36"/>
      <c r="L138" s="36"/>
      <c r="M138" s="37"/>
      <c r="N138" s="37"/>
      <c r="O138" s="37"/>
      <c r="P138" s="37"/>
    </row>
    <row r="139" spans="1:16">
      <c r="C139" s="13"/>
    </row>
    <row r="140" spans="1:16">
      <c r="C140" s="13"/>
    </row>
    <row r="141" spans="1:16">
      <c r="C141" s="13"/>
    </row>
  </sheetData>
  <autoFilter ref="A12:P154" xr:uid="{00000000-0009-0000-0000-000028000000}"/>
  <mergeCells count="1">
    <mergeCell ref="F10:K10"/>
  </mergeCells>
  <dataValidations count="2">
    <dataValidation type="custom" allowBlank="1" showInputMessage="1" showErrorMessage="1" errorTitle="Nemainīt!" error="Visus datus rakstīt blakus tabulā" promptTitle="Nerakstam" prompt="Ja nav formulas, iekopējam no rūtiņas augstāk." sqref="WJY131:WJZ131 WTU131:WTV131 HI131:HJ131 RE131:RF131 ABA131:ABB131 AKW131:AKX131 AUS131:AUT131 BEO131:BEP131 BOK131:BOL131 BYG131:BYH131 CIC131:CID131 CRY131:CRZ131 DBU131:DBV131 DLQ131:DLR131 DVM131:DVN131 EFI131:EFJ131 EPE131:EPF131 EZA131:EZB131 FIW131:FIX131 FSS131:FST131 GCO131:GCP131 GMK131:GML131 GWG131:GWH131 HGC131:HGD131 HPY131:HPZ131 HZU131:HZV131 IJQ131:IJR131 ITM131:ITN131 JDI131:JDJ131 JNE131:JNF131 JXA131:JXB131 KGW131:KGX131 KQS131:KQT131 LAO131:LAP131 LKK131:LKL131 LUG131:LUH131 MEC131:MED131 MNY131:MNZ131 MXU131:MXV131 NHQ131:NHR131 NRM131:NRN131 OBI131:OBJ131 OLE131:OLF131 OVA131:OVB131 PEW131:PEX131 POS131:POT131 PYO131:PYP131 QIK131:QIL131 QSG131:QSH131 RCC131:RCD131 RLY131:RLZ131 RVU131:RVV131 SFQ131:SFR131 SPM131:SPN131 SZI131:SZJ131 TJE131:TJF131 TTA131:TTB131 UCW131:UCX131 UMS131:UMT131 UWO131:UWP131 VGK131:VGL131 VQG131:VQH131 WAC131:WAD131" xr:uid="{5C54FEF0-8079-4EDD-AB3F-2375DC39A7AA}">
      <formula1>NA()</formula1>
    </dataValidation>
    <dataValidation allowBlank="1" showErrorMessage="1" errorTitle="Nemainīt!" error="Visus datus rakstīt blakus tabulā" promptTitle="Nerakstam" prompt="Šeit ir tikai formulas" sqref="G17 G21 G28:G35 G39:G42 G48:G50 G52 G56:G57 G62 G64 G70:G71 G79:G80 G82:G84" xr:uid="{FADD8B3D-693C-47BB-B0F0-87AA45A162B0}"/>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546E-F238-45E3-8D10-14CE82447960}">
  <dimension ref="A1:P85"/>
  <sheetViews>
    <sheetView zoomScaleNormal="100" zoomScaleSheetLayoutView="70" workbookViewId="0">
      <selection activeCell="M17" sqref="M17"/>
    </sheetView>
  </sheetViews>
  <sheetFormatPr defaultColWidth="9.109375" defaultRowHeight="13.2"/>
  <cols>
    <col min="1" max="1" width="5" style="11" customWidth="1"/>
    <col min="2" max="2" width="6.21875" style="12" bestFit="1" customWidth="1"/>
    <col min="3" max="3" width="69.332031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 style="11" customWidth="1"/>
    <col min="14" max="14" width="12" style="11" customWidth="1"/>
    <col min="15" max="15" width="11.44140625" style="11" customWidth="1"/>
    <col min="16" max="16" width="11.5546875" style="11" customWidth="1"/>
    <col min="17" max="16384" width="9.109375" style="11"/>
  </cols>
  <sheetData>
    <row r="1" spans="1:16">
      <c r="B1" s="7"/>
      <c r="C1" s="8"/>
      <c r="D1" s="8"/>
      <c r="E1" s="8"/>
      <c r="F1" s="9" t="s">
        <v>35</v>
      </c>
      <c r="G1" s="10" t="s">
        <v>158</v>
      </c>
      <c r="H1" s="9"/>
      <c r="J1" s="8"/>
      <c r="K1" s="8"/>
      <c r="L1" s="8"/>
      <c r="M1" s="8"/>
      <c r="N1" s="8"/>
      <c r="O1" s="8"/>
      <c r="P1" s="8"/>
    </row>
    <row r="2" spans="1:16">
      <c r="B2" s="7"/>
      <c r="C2" s="8"/>
      <c r="D2" s="8"/>
      <c r="E2" s="8"/>
      <c r="F2" s="8" t="s">
        <v>737</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292</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74" customFormat="1">
      <c r="A14" s="989" t="s">
        <v>269</v>
      </c>
      <c r="B14" s="1001"/>
      <c r="C14" s="995" t="s">
        <v>1206</v>
      </c>
      <c r="D14" s="982"/>
      <c r="E14" s="980"/>
      <c r="F14" s="355"/>
      <c r="G14" s="931"/>
      <c r="H14" s="931"/>
      <c r="I14" s="931"/>
      <c r="J14" s="931"/>
      <c r="K14" s="932"/>
      <c r="L14" s="934"/>
      <c r="M14" s="931"/>
      <c r="N14" s="931"/>
      <c r="O14" s="931"/>
      <c r="P14" s="932"/>
    </row>
    <row r="15" spans="1:16" s="74" customFormat="1" ht="30.6">
      <c r="A15" s="989"/>
      <c r="B15" s="1001"/>
      <c r="C15" s="1051" t="s">
        <v>1207</v>
      </c>
      <c r="D15" s="982"/>
      <c r="E15" s="980"/>
      <c r="F15" s="355"/>
      <c r="G15" s="931"/>
      <c r="H15" s="931"/>
      <c r="I15" s="931"/>
      <c r="J15" s="931"/>
      <c r="K15" s="932"/>
      <c r="L15" s="934"/>
      <c r="M15" s="931"/>
      <c r="N15" s="931"/>
      <c r="O15" s="931"/>
      <c r="P15" s="932"/>
    </row>
    <row r="16" spans="1:16" s="74" customFormat="1" ht="61.2">
      <c r="A16" s="987" t="s">
        <v>94</v>
      </c>
      <c r="B16" s="1001" t="s">
        <v>1208</v>
      </c>
      <c r="C16" s="573" t="s">
        <v>1209</v>
      </c>
      <c r="D16" s="1040" t="s">
        <v>103</v>
      </c>
      <c r="E16" s="981">
        <v>1</v>
      </c>
      <c r="F16" s="904"/>
      <c r="G16" s="911"/>
      <c r="H16" s="906"/>
      <c r="I16" s="906"/>
      <c r="J16" s="906"/>
      <c r="K16" s="692"/>
      <c r="L16" s="846"/>
      <c r="M16" s="843"/>
      <c r="N16" s="843"/>
      <c r="O16" s="843"/>
      <c r="P16" s="692"/>
    </row>
    <row r="17" spans="1:16" s="74" customFormat="1" ht="61.2">
      <c r="A17" s="987" t="s">
        <v>95</v>
      </c>
      <c r="B17" s="1001" t="s">
        <v>1208</v>
      </c>
      <c r="C17" s="573" t="s">
        <v>1210</v>
      </c>
      <c r="D17" s="1040" t="s">
        <v>103</v>
      </c>
      <c r="E17" s="981">
        <v>7</v>
      </c>
      <c r="F17" s="904"/>
      <c r="G17" s="911"/>
      <c r="H17" s="906"/>
      <c r="I17" s="906"/>
      <c r="J17" s="906"/>
      <c r="K17" s="692"/>
      <c r="L17" s="846"/>
      <c r="M17" s="843"/>
      <c r="N17" s="843"/>
      <c r="O17" s="843"/>
      <c r="P17" s="692"/>
    </row>
    <row r="18" spans="1:16" s="74" customFormat="1" ht="20.399999999999999">
      <c r="A18" s="987" t="s">
        <v>96</v>
      </c>
      <c r="B18" s="1001" t="s">
        <v>738</v>
      </c>
      <c r="C18" s="573" t="s">
        <v>739</v>
      </c>
      <c r="D18" s="1040" t="s">
        <v>103</v>
      </c>
      <c r="E18" s="981">
        <v>4</v>
      </c>
      <c r="F18" s="904"/>
      <c r="G18" s="911"/>
      <c r="H18" s="906"/>
      <c r="I18" s="906"/>
      <c r="J18" s="906"/>
      <c r="K18" s="692"/>
      <c r="L18" s="846"/>
      <c r="M18" s="843"/>
      <c r="N18" s="843"/>
      <c r="O18" s="843"/>
      <c r="P18" s="692"/>
    </row>
    <row r="19" spans="1:16" s="74" customFormat="1">
      <c r="A19" s="987"/>
      <c r="B19" s="1001"/>
      <c r="C19" s="1045" t="s">
        <v>740</v>
      </c>
      <c r="D19" s="983" t="s">
        <v>22</v>
      </c>
      <c r="E19" s="981">
        <v>1</v>
      </c>
      <c r="F19" s="355"/>
      <c r="G19" s="931"/>
      <c r="H19" s="931"/>
      <c r="I19" s="931"/>
      <c r="J19" s="931"/>
      <c r="K19" s="932"/>
      <c r="L19" s="934"/>
      <c r="M19" s="931"/>
      <c r="N19" s="931"/>
      <c r="O19" s="931"/>
      <c r="P19" s="932"/>
    </row>
    <row r="20" spans="1:16" s="74" customFormat="1">
      <c r="A20" s="987"/>
      <c r="B20" s="1001"/>
      <c r="C20" s="1045" t="s">
        <v>741</v>
      </c>
      <c r="D20" s="983" t="s">
        <v>22</v>
      </c>
      <c r="E20" s="981">
        <v>2</v>
      </c>
      <c r="F20" s="355"/>
      <c r="G20" s="931"/>
      <c r="H20" s="931"/>
      <c r="I20" s="931"/>
      <c r="J20" s="931"/>
      <c r="K20" s="932"/>
      <c r="L20" s="934"/>
      <c r="M20" s="931"/>
      <c r="N20" s="931"/>
      <c r="O20" s="931"/>
      <c r="P20" s="932"/>
    </row>
    <row r="21" spans="1:16" s="74" customFormat="1">
      <c r="A21" s="987"/>
      <c r="B21" s="1001"/>
      <c r="C21" s="1045" t="s">
        <v>742</v>
      </c>
      <c r="D21" s="983" t="s">
        <v>22</v>
      </c>
      <c r="E21" s="981">
        <v>1</v>
      </c>
      <c r="F21" s="355"/>
      <c r="G21" s="931"/>
      <c r="H21" s="931"/>
      <c r="I21" s="931"/>
      <c r="J21" s="931"/>
      <c r="K21" s="932"/>
      <c r="L21" s="934"/>
      <c r="M21" s="931"/>
      <c r="N21" s="931"/>
      <c r="O21" s="931"/>
      <c r="P21" s="932"/>
    </row>
    <row r="22" spans="1:16" s="74" customFormat="1" ht="20.399999999999999">
      <c r="A22" s="987" t="s">
        <v>97</v>
      </c>
      <c r="B22" s="1001" t="s">
        <v>1211</v>
      </c>
      <c r="C22" s="573" t="s">
        <v>1212</v>
      </c>
      <c r="D22" s="1040" t="s">
        <v>103</v>
      </c>
      <c r="E22" s="981">
        <v>24</v>
      </c>
      <c r="F22" s="904"/>
      <c r="G22" s="911"/>
      <c r="H22" s="906"/>
      <c r="I22" s="906"/>
      <c r="J22" s="906"/>
      <c r="K22" s="692"/>
      <c r="L22" s="846"/>
      <c r="M22" s="843"/>
      <c r="N22" s="843"/>
      <c r="O22" s="843"/>
      <c r="P22" s="692"/>
    </row>
    <row r="23" spans="1:16" s="74" customFormat="1" ht="30.6">
      <c r="A23" s="987" t="s">
        <v>98</v>
      </c>
      <c r="B23" s="1001" t="s">
        <v>1213</v>
      </c>
      <c r="C23" s="573" t="s">
        <v>1214</v>
      </c>
      <c r="D23" s="1040" t="s">
        <v>103</v>
      </c>
      <c r="E23" s="981">
        <v>2</v>
      </c>
      <c r="F23" s="904"/>
      <c r="G23" s="911"/>
      <c r="H23" s="906"/>
      <c r="I23" s="906"/>
      <c r="J23" s="906"/>
      <c r="K23" s="692"/>
      <c r="L23" s="846"/>
      <c r="M23" s="843"/>
      <c r="N23" s="843"/>
      <c r="O23" s="843"/>
      <c r="P23" s="692"/>
    </row>
    <row r="24" spans="1:16" s="74" customFormat="1" ht="20.399999999999999">
      <c r="A24" s="987"/>
      <c r="B24" s="1001"/>
      <c r="C24" s="1045" t="s">
        <v>1215</v>
      </c>
      <c r="D24" s="1040" t="s">
        <v>103</v>
      </c>
      <c r="E24" s="981">
        <v>1</v>
      </c>
      <c r="F24" s="355"/>
      <c r="G24" s="931"/>
      <c r="H24" s="931"/>
      <c r="I24" s="931"/>
      <c r="J24" s="931"/>
      <c r="K24" s="932"/>
      <c r="L24" s="934"/>
      <c r="M24" s="931"/>
      <c r="N24" s="931"/>
      <c r="O24" s="931"/>
      <c r="P24" s="932"/>
    </row>
    <row r="25" spans="1:16" s="74" customFormat="1" ht="40.799999999999997">
      <c r="A25" s="987"/>
      <c r="B25" s="1001"/>
      <c r="C25" s="1045" t="s">
        <v>1216</v>
      </c>
      <c r="D25" s="1040" t="s">
        <v>103</v>
      </c>
      <c r="E25" s="981">
        <v>1</v>
      </c>
      <c r="F25" s="355"/>
      <c r="G25" s="931"/>
      <c r="H25" s="931"/>
      <c r="I25" s="931"/>
      <c r="J25" s="931"/>
      <c r="K25" s="932"/>
      <c r="L25" s="934"/>
      <c r="M25" s="931"/>
      <c r="N25" s="931"/>
      <c r="O25" s="931"/>
      <c r="P25" s="932"/>
    </row>
    <row r="26" spans="1:16" s="74" customFormat="1" ht="20.399999999999999">
      <c r="A26" s="987"/>
      <c r="B26" s="1001"/>
      <c r="C26" s="1045" t="s">
        <v>1217</v>
      </c>
      <c r="D26" s="1040" t="s">
        <v>103</v>
      </c>
      <c r="E26" s="981">
        <v>1</v>
      </c>
      <c r="F26" s="355"/>
      <c r="G26" s="931"/>
      <c r="H26" s="931"/>
      <c r="I26" s="931"/>
      <c r="J26" s="931"/>
      <c r="K26" s="932"/>
      <c r="L26" s="934"/>
      <c r="M26" s="931"/>
      <c r="N26" s="931"/>
      <c r="O26" s="931"/>
      <c r="P26" s="932"/>
    </row>
    <row r="27" spans="1:16" s="74" customFormat="1" ht="20.399999999999999">
      <c r="A27" s="987"/>
      <c r="B27" s="1001"/>
      <c r="C27" s="1045" t="s">
        <v>1218</v>
      </c>
      <c r="D27" s="1040" t="s">
        <v>103</v>
      </c>
      <c r="E27" s="981">
        <v>1</v>
      </c>
      <c r="F27" s="355"/>
      <c r="G27" s="931"/>
      <c r="H27" s="931"/>
      <c r="I27" s="931"/>
      <c r="J27" s="931"/>
      <c r="K27" s="932"/>
      <c r="L27" s="934"/>
      <c r="M27" s="931"/>
      <c r="N27" s="931"/>
      <c r="O27" s="931"/>
      <c r="P27" s="932"/>
    </row>
    <row r="28" spans="1:16" s="74" customFormat="1" ht="30.6">
      <c r="A28" s="987" t="s">
        <v>99</v>
      </c>
      <c r="B28" s="1001" t="s">
        <v>1219</v>
      </c>
      <c r="C28" s="573" t="s">
        <v>1220</v>
      </c>
      <c r="D28" s="1040" t="s">
        <v>103</v>
      </c>
      <c r="E28" s="981">
        <v>77</v>
      </c>
      <c r="F28" s="904"/>
      <c r="G28" s="911"/>
      <c r="H28" s="906"/>
      <c r="I28" s="906"/>
      <c r="J28" s="906"/>
      <c r="K28" s="692"/>
      <c r="L28" s="846"/>
      <c r="M28" s="843"/>
      <c r="N28" s="843"/>
      <c r="O28" s="843"/>
      <c r="P28" s="692"/>
    </row>
    <row r="29" spans="1:16" s="74" customFormat="1" ht="20.399999999999999">
      <c r="A29" s="987" t="s">
        <v>100</v>
      </c>
      <c r="B29" s="1001"/>
      <c r="C29" s="573" t="s">
        <v>1221</v>
      </c>
      <c r="D29" s="983" t="s">
        <v>22</v>
      </c>
      <c r="E29" s="981">
        <v>34</v>
      </c>
      <c r="F29" s="904"/>
      <c r="G29" s="911"/>
      <c r="H29" s="906"/>
      <c r="I29" s="906"/>
      <c r="J29" s="906"/>
      <c r="K29" s="692"/>
      <c r="L29" s="846"/>
      <c r="M29" s="843"/>
      <c r="N29" s="843"/>
      <c r="O29" s="843"/>
      <c r="P29" s="692"/>
    </row>
    <row r="30" spans="1:16" s="74" customFormat="1" ht="20.399999999999999">
      <c r="A30" s="987" t="s">
        <v>101</v>
      </c>
      <c r="B30" s="1001"/>
      <c r="C30" s="573" t="s">
        <v>1222</v>
      </c>
      <c r="D30" s="983" t="s">
        <v>22</v>
      </c>
      <c r="E30" s="981">
        <v>231</v>
      </c>
      <c r="F30" s="904"/>
      <c r="G30" s="911"/>
      <c r="H30" s="906"/>
      <c r="I30" s="906"/>
      <c r="J30" s="906"/>
      <c r="K30" s="692"/>
      <c r="L30" s="846"/>
      <c r="M30" s="843"/>
      <c r="N30" s="843"/>
      <c r="O30" s="843"/>
      <c r="P30" s="692"/>
    </row>
    <row r="31" spans="1:16" s="74" customFormat="1" ht="20.399999999999999">
      <c r="A31" s="987" t="s">
        <v>102</v>
      </c>
      <c r="B31" s="1001"/>
      <c r="C31" s="573" t="s">
        <v>1223</v>
      </c>
      <c r="D31" s="1040" t="s">
        <v>103</v>
      </c>
      <c r="E31" s="981">
        <v>1</v>
      </c>
      <c r="F31" s="904"/>
      <c r="G31" s="911"/>
      <c r="H31" s="906"/>
      <c r="I31" s="906"/>
      <c r="J31" s="906"/>
      <c r="K31" s="692"/>
      <c r="L31" s="846"/>
      <c r="M31" s="843"/>
      <c r="N31" s="843"/>
      <c r="O31" s="843"/>
      <c r="P31" s="692"/>
    </row>
    <row r="32" spans="1:16" s="74" customFormat="1" ht="20.399999999999999">
      <c r="A32" s="987" t="s">
        <v>120</v>
      </c>
      <c r="B32" s="1001"/>
      <c r="C32" s="573" t="s">
        <v>1224</v>
      </c>
      <c r="D32" s="1040" t="s">
        <v>103</v>
      </c>
      <c r="E32" s="981">
        <v>2</v>
      </c>
      <c r="F32" s="904"/>
      <c r="G32" s="911"/>
      <c r="H32" s="906"/>
      <c r="I32" s="906"/>
      <c r="J32" s="906"/>
      <c r="K32" s="692"/>
      <c r="L32" s="846"/>
      <c r="M32" s="843"/>
      <c r="N32" s="843"/>
      <c r="O32" s="843"/>
      <c r="P32" s="692"/>
    </row>
    <row r="33" spans="1:16" s="74" customFormat="1">
      <c r="A33" s="987" t="s">
        <v>121</v>
      </c>
      <c r="B33" s="1001"/>
      <c r="C33" s="573" t="s">
        <v>1225</v>
      </c>
      <c r="D33" s="983" t="s">
        <v>22</v>
      </c>
      <c r="E33" s="981">
        <v>63</v>
      </c>
      <c r="F33" s="904"/>
      <c r="G33" s="911"/>
      <c r="H33" s="906"/>
      <c r="I33" s="906"/>
      <c r="J33" s="906"/>
      <c r="K33" s="692"/>
      <c r="L33" s="846"/>
      <c r="M33" s="843"/>
      <c r="N33" s="843"/>
      <c r="O33" s="843"/>
      <c r="P33" s="692"/>
    </row>
    <row r="34" spans="1:16" s="74" customFormat="1" ht="20.399999999999999">
      <c r="A34" s="987" t="s">
        <v>1226</v>
      </c>
      <c r="B34" s="1001"/>
      <c r="C34" s="573" t="s">
        <v>293</v>
      </c>
      <c r="D34" s="1040" t="s">
        <v>103</v>
      </c>
      <c r="E34" s="981">
        <v>1</v>
      </c>
      <c r="F34" s="904"/>
      <c r="G34" s="911"/>
      <c r="H34" s="906"/>
      <c r="I34" s="906"/>
      <c r="J34" s="906"/>
      <c r="K34" s="692"/>
      <c r="L34" s="846"/>
      <c r="M34" s="843"/>
      <c r="N34" s="843"/>
      <c r="O34" s="843"/>
      <c r="P34" s="692"/>
    </row>
    <row r="35" spans="1:16" s="74" customFormat="1">
      <c r="A35" s="987"/>
      <c r="B35" s="1001"/>
      <c r="C35" s="1625" t="s">
        <v>268</v>
      </c>
      <c r="D35" s="1040"/>
      <c r="E35" s="981"/>
      <c r="F35" s="355"/>
      <c r="G35" s="931"/>
      <c r="H35" s="931"/>
      <c r="I35" s="931"/>
      <c r="J35" s="931"/>
      <c r="K35" s="932"/>
      <c r="L35" s="934"/>
      <c r="M35" s="931"/>
      <c r="N35" s="931"/>
      <c r="O35" s="931"/>
      <c r="P35" s="932"/>
    </row>
    <row r="36" spans="1:16" s="74" customFormat="1">
      <c r="A36" s="989" t="s">
        <v>107</v>
      </c>
      <c r="B36" s="1001"/>
      <c r="C36" s="995" t="s">
        <v>1227</v>
      </c>
      <c r="D36" s="1040"/>
      <c r="E36" s="981">
        <v>0</v>
      </c>
      <c r="F36" s="355"/>
      <c r="G36" s="931"/>
      <c r="H36" s="931"/>
      <c r="I36" s="931"/>
      <c r="J36" s="931"/>
      <c r="K36" s="932"/>
      <c r="L36" s="934"/>
      <c r="M36" s="931"/>
      <c r="N36" s="931"/>
      <c r="O36" s="931"/>
      <c r="P36" s="932"/>
    </row>
    <row r="37" spans="1:16" s="74" customFormat="1" ht="30.6">
      <c r="A37" s="987"/>
      <c r="B37" s="1001"/>
      <c r="C37" s="1051" t="s">
        <v>710</v>
      </c>
      <c r="D37" s="1040"/>
      <c r="E37" s="981">
        <v>0</v>
      </c>
      <c r="F37" s="355"/>
      <c r="G37" s="931"/>
      <c r="H37" s="931"/>
      <c r="I37" s="931"/>
      <c r="J37" s="931"/>
      <c r="K37" s="932"/>
      <c r="L37" s="934"/>
      <c r="M37" s="931"/>
      <c r="N37" s="931"/>
      <c r="O37" s="931"/>
      <c r="P37" s="932"/>
    </row>
    <row r="38" spans="1:16" s="74" customFormat="1" ht="20.399999999999999">
      <c r="A38" s="987" t="s">
        <v>276</v>
      </c>
      <c r="B38" s="1001"/>
      <c r="C38" s="1049" t="s">
        <v>1228</v>
      </c>
      <c r="D38" s="1040" t="s">
        <v>103</v>
      </c>
      <c r="E38" s="981">
        <v>5</v>
      </c>
      <c r="F38" s="904"/>
      <c r="G38" s="911"/>
      <c r="H38" s="906"/>
      <c r="I38" s="906"/>
      <c r="J38" s="906"/>
      <c r="K38" s="692"/>
      <c r="L38" s="846"/>
      <c r="M38" s="843"/>
      <c r="N38" s="843"/>
      <c r="O38" s="843"/>
      <c r="P38" s="692"/>
    </row>
    <row r="39" spans="1:16" s="74" customFormat="1" ht="20.399999999999999">
      <c r="A39" s="987" t="s">
        <v>241</v>
      </c>
      <c r="B39" s="1001"/>
      <c r="C39" s="573" t="s">
        <v>293</v>
      </c>
      <c r="D39" s="1040" t="s">
        <v>103</v>
      </c>
      <c r="E39" s="981">
        <v>1</v>
      </c>
      <c r="F39" s="904"/>
      <c r="G39" s="911"/>
      <c r="H39" s="906"/>
      <c r="I39" s="906"/>
      <c r="J39" s="906"/>
      <c r="K39" s="692"/>
      <c r="L39" s="846"/>
      <c r="M39" s="843"/>
      <c r="N39" s="843"/>
      <c r="O39" s="843"/>
      <c r="P39" s="692"/>
    </row>
    <row r="40" spans="1:16" s="74" customFormat="1">
      <c r="A40" s="987"/>
      <c r="B40" s="1001"/>
      <c r="C40" s="573" t="s">
        <v>268</v>
      </c>
      <c r="D40" s="1040"/>
      <c r="E40" s="981"/>
      <c r="F40" s="355"/>
      <c r="G40" s="931"/>
      <c r="H40" s="931"/>
      <c r="I40" s="931"/>
      <c r="J40" s="931"/>
      <c r="K40" s="932"/>
      <c r="L40" s="934"/>
      <c r="M40" s="931"/>
      <c r="N40" s="931"/>
      <c r="O40" s="931"/>
      <c r="P40" s="932"/>
    </row>
    <row r="41" spans="1:16" s="74" customFormat="1">
      <c r="A41" s="989" t="s">
        <v>278</v>
      </c>
      <c r="B41" s="1001"/>
      <c r="C41" s="1054" t="s">
        <v>1229</v>
      </c>
      <c r="D41" s="982"/>
      <c r="E41" s="981">
        <v>0</v>
      </c>
      <c r="F41" s="355"/>
      <c r="G41" s="931"/>
      <c r="H41" s="931"/>
      <c r="I41" s="931"/>
      <c r="J41" s="931"/>
      <c r="K41" s="932"/>
      <c r="L41" s="934"/>
      <c r="M41" s="931"/>
      <c r="N41" s="931"/>
      <c r="O41" s="931"/>
      <c r="P41" s="932"/>
    </row>
    <row r="42" spans="1:16" s="74" customFormat="1" ht="30.6">
      <c r="A42" s="987"/>
      <c r="B42" s="1001"/>
      <c r="C42" s="873" t="s">
        <v>1230</v>
      </c>
      <c r="D42" s="982"/>
      <c r="E42" s="981">
        <v>0</v>
      </c>
      <c r="F42" s="355"/>
      <c r="G42" s="931"/>
      <c r="H42" s="931"/>
      <c r="I42" s="931"/>
      <c r="J42" s="931"/>
      <c r="K42" s="932"/>
      <c r="L42" s="934"/>
      <c r="M42" s="931"/>
      <c r="N42" s="931"/>
      <c r="O42" s="931"/>
      <c r="P42" s="932"/>
    </row>
    <row r="43" spans="1:16" s="74" customFormat="1" ht="20.399999999999999">
      <c r="A43" s="987" t="s">
        <v>279</v>
      </c>
      <c r="B43" s="1001"/>
      <c r="C43" s="994" t="s">
        <v>1231</v>
      </c>
      <c r="D43" s="1040" t="s">
        <v>103</v>
      </c>
      <c r="E43" s="981">
        <v>3</v>
      </c>
      <c r="F43" s="904"/>
      <c r="G43" s="911"/>
      <c r="H43" s="906"/>
      <c r="I43" s="906"/>
      <c r="J43" s="906"/>
      <c r="K43" s="692"/>
      <c r="L43" s="846"/>
      <c r="M43" s="843"/>
      <c r="N43" s="843"/>
      <c r="O43" s="843"/>
      <c r="P43" s="692"/>
    </row>
    <row r="44" spans="1:16" s="74" customFormat="1" ht="40.799999999999997">
      <c r="A44" s="987"/>
      <c r="B44" s="1001"/>
      <c r="C44" s="993" t="s">
        <v>1232</v>
      </c>
      <c r="D44" s="1040" t="s">
        <v>103</v>
      </c>
      <c r="E44" s="981">
        <v>1</v>
      </c>
      <c r="F44" s="355"/>
      <c r="G44" s="931"/>
      <c r="H44" s="931"/>
      <c r="I44" s="931"/>
      <c r="J44" s="931"/>
      <c r="K44" s="932"/>
      <c r="L44" s="934"/>
      <c r="M44" s="931"/>
      <c r="N44" s="931"/>
      <c r="O44" s="931"/>
      <c r="P44" s="932"/>
    </row>
    <row r="45" spans="1:16" s="74" customFormat="1" ht="20.399999999999999">
      <c r="A45" s="987"/>
      <c r="B45" s="1001"/>
      <c r="C45" s="993" t="s">
        <v>1233</v>
      </c>
      <c r="D45" s="1040" t="s">
        <v>103</v>
      </c>
      <c r="E45" s="981">
        <v>1</v>
      </c>
      <c r="F45" s="355"/>
      <c r="G45" s="931"/>
      <c r="H45" s="931"/>
      <c r="I45" s="931"/>
      <c r="J45" s="931"/>
      <c r="K45" s="932"/>
      <c r="L45" s="934"/>
      <c r="M45" s="931"/>
      <c r="N45" s="931"/>
      <c r="O45" s="931"/>
      <c r="P45" s="932"/>
    </row>
    <row r="46" spans="1:16" s="74" customFormat="1" ht="30.6">
      <c r="A46" s="987"/>
      <c r="B46" s="1001"/>
      <c r="C46" s="1626" t="s">
        <v>1234</v>
      </c>
      <c r="D46" s="1040" t="s">
        <v>103</v>
      </c>
      <c r="E46" s="981">
        <v>1</v>
      </c>
      <c r="F46" s="355"/>
      <c r="G46" s="931"/>
      <c r="H46" s="931"/>
      <c r="I46" s="931"/>
      <c r="J46" s="931"/>
      <c r="K46" s="932"/>
      <c r="L46" s="934"/>
      <c r="M46" s="931"/>
      <c r="N46" s="931"/>
      <c r="O46" s="931"/>
      <c r="P46" s="932"/>
    </row>
    <row r="47" spans="1:16" s="74" customFormat="1">
      <c r="A47" s="987"/>
      <c r="B47" s="1001"/>
      <c r="C47" s="1045" t="s">
        <v>1235</v>
      </c>
      <c r="D47" s="983" t="s">
        <v>22</v>
      </c>
      <c r="E47" s="981">
        <v>1</v>
      </c>
      <c r="F47" s="355"/>
      <c r="G47" s="931"/>
      <c r="H47" s="931"/>
      <c r="I47" s="931"/>
      <c r="J47" s="931"/>
      <c r="K47" s="932"/>
      <c r="L47" s="934"/>
      <c r="M47" s="931"/>
      <c r="N47" s="931"/>
      <c r="O47" s="931"/>
      <c r="P47" s="932"/>
    </row>
    <row r="48" spans="1:16" s="74" customFormat="1" ht="20.399999999999999">
      <c r="A48" s="987" t="s">
        <v>296</v>
      </c>
      <c r="B48" s="1001"/>
      <c r="C48" s="573" t="s">
        <v>293</v>
      </c>
      <c r="D48" s="1040" t="s">
        <v>103</v>
      </c>
      <c r="E48" s="981">
        <v>1</v>
      </c>
      <c r="F48" s="904"/>
      <c r="G48" s="911"/>
      <c r="H48" s="906"/>
      <c r="I48" s="906"/>
      <c r="J48" s="906"/>
      <c r="K48" s="692"/>
      <c r="L48" s="846"/>
      <c r="M48" s="843"/>
      <c r="N48" s="843"/>
      <c r="O48" s="843"/>
      <c r="P48" s="692"/>
    </row>
    <row r="49" spans="1:16" s="74" customFormat="1">
      <c r="A49" s="942"/>
      <c r="B49" s="1001"/>
      <c r="C49" s="1049" t="s">
        <v>268</v>
      </c>
      <c r="D49" s="1040"/>
      <c r="E49" s="981">
        <v>0</v>
      </c>
      <c r="F49" s="355"/>
      <c r="G49" s="931"/>
      <c r="H49" s="931"/>
      <c r="I49" s="931"/>
      <c r="J49" s="931"/>
      <c r="K49" s="932"/>
      <c r="L49" s="934"/>
      <c r="M49" s="931"/>
      <c r="N49" s="931"/>
      <c r="O49" s="931"/>
      <c r="P49" s="932"/>
    </row>
    <row r="50" spans="1:16" s="74" customFormat="1">
      <c r="A50" s="989" t="s">
        <v>284</v>
      </c>
      <c r="B50" s="1001"/>
      <c r="C50" s="873" t="s">
        <v>476</v>
      </c>
      <c r="D50" s="1040"/>
      <c r="E50" s="981">
        <v>0</v>
      </c>
      <c r="F50" s="355"/>
      <c r="G50" s="931"/>
      <c r="H50" s="931"/>
      <c r="I50" s="931"/>
      <c r="J50" s="931"/>
      <c r="K50" s="932"/>
      <c r="L50" s="934"/>
      <c r="M50" s="931"/>
      <c r="N50" s="931"/>
      <c r="O50" s="931"/>
      <c r="P50" s="932"/>
    </row>
    <row r="51" spans="1:16" s="74" customFormat="1" ht="30.6">
      <c r="A51" s="989"/>
      <c r="B51" s="1001"/>
      <c r="C51" s="1051" t="s">
        <v>1236</v>
      </c>
      <c r="D51" s="1040"/>
      <c r="E51" s="866"/>
      <c r="F51" s="355"/>
      <c r="G51" s="931"/>
      <c r="H51" s="931"/>
      <c r="I51" s="931"/>
      <c r="J51" s="931"/>
      <c r="K51" s="932"/>
      <c r="L51" s="934"/>
      <c r="M51" s="931"/>
      <c r="N51" s="931"/>
      <c r="O51" s="931"/>
      <c r="P51" s="932"/>
    </row>
    <row r="52" spans="1:16" s="74" customFormat="1" ht="20.399999999999999">
      <c r="A52" s="987" t="s">
        <v>285</v>
      </c>
      <c r="B52" s="1001"/>
      <c r="C52" s="1052" t="s">
        <v>1151</v>
      </c>
      <c r="D52" s="1040" t="s">
        <v>2</v>
      </c>
      <c r="E52" s="866">
        <v>4190</v>
      </c>
      <c r="F52" s="352"/>
      <c r="G52" s="336"/>
      <c r="H52" s="336"/>
      <c r="I52" s="336"/>
      <c r="J52" s="336"/>
      <c r="K52" s="337"/>
      <c r="L52" s="338"/>
      <c r="M52" s="339"/>
      <c r="N52" s="339"/>
      <c r="O52" s="339"/>
      <c r="P52" s="340"/>
    </row>
    <row r="53" spans="1:16" s="74" customFormat="1" ht="20.399999999999999">
      <c r="A53" s="987" t="s">
        <v>288</v>
      </c>
      <c r="B53" s="1001"/>
      <c r="C53" s="1050" t="s">
        <v>1237</v>
      </c>
      <c r="D53" s="1040" t="s">
        <v>103</v>
      </c>
      <c r="E53" s="981">
        <v>136</v>
      </c>
      <c r="F53" s="352"/>
      <c r="G53" s="336"/>
      <c r="H53" s="336"/>
      <c r="I53" s="336"/>
      <c r="J53" s="336"/>
      <c r="K53" s="337"/>
      <c r="L53" s="338"/>
      <c r="M53" s="339"/>
      <c r="N53" s="339"/>
      <c r="O53" s="339"/>
      <c r="P53" s="340"/>
    </row>
    <row r="54" spans="1:16" s="74" customFormat="1" ht="30.6">
      <c r="A54" s="987" t="s">
        <v>303</v>
      </c>
      <c r="B54" s="1001"/>
      <c r="C54" s="1050" t="s">
        <v>1238</v>
      </c>
      <c r="D54" s="1040" t="s">
        <v>2</v>
      </c>
      <c r="E54" s="866">
        <v>575</v>
      </c>
      <c r="F54" s="352"/>
      <c r="G54" s="336"/>
      <c r="H54" s="336"/>
      <c r="I54" s="336"/>
      <c r="J54" s="336"/>
      <c r="K54" s="337"/>
      <c r="L54" s="338"/>
      <c r="M54" s="339"/>
      <c r="N54" s="339"/>
      <c r="O54" s="339"/>
      <c r="P54" s="340"/>
    </row>
    <row r="55" spans="1:16" s="74" customFormat="1" ht="30.6">
      <c r="A55" s="987" t="s">
        <v>304</v>
      </c>
      <c r="B55" s="1001"/>
      <c r="C55" s="1050" t="s">
        <v>1239</v>
      </c>
      <c r="D55" s="1040" t="s">
        <v>2</v>
      </c>
      <c r="E55" s="866">
        <v>695</v>
      </c>
      <c r="F55" s="352"/>
      <c r="G55" s="336"/>
      <c r="H55" s="336"/>
      <c r="I55" s="336"/>
      <c r="J55" s="336"/>
      <c r="K55" s="337"/>
      <c r="L55" s="338"/>
      <c r="M55" s="339"/>
      <c r="N55" s="339"/>
      <c r="O55" s="339"/>
      <c r="P55" s="340"/>
    </row>
    <row r="56" spans="1:16" s="74" customFormat="1" ht="20.399999999999999">
      <c r="A56" s="987" t="s">
        <v>459</v>
      </c>
      <c r="B56" s="1001"/>
      <c r="C56" s="1050" t="s">
        <v>1240</v>
      </c>
      <c r="D56" s="1040" t="s">
        <v>2</v>
      </c>
      <c r="E56" s="866">
        <v>665</v>
      </c>
      <c r="F56" s="352"/>
      <c r="G56" s="336"/>
      <c r="H56" s="336"/>
      <c r="I56" s="336"/>
      <c r="J56" s="336"/>
      <c r="K56" s="337"/>
      <c r="L56" s="338"/>
      <c r="M56" s="339"/>
      <c r="N56" s="339"/>
      <c r="O56" s="339"/>
      <c r="P56" s="340"/>
    </row>
    <row r="57" spans="1:16" s="74" customFormat="1">
      <c r="A57" s="987" t="s">
        <v>1091</v>
      </c>
      <c r="B57" s="1001"/>
      <c r="C57" s="1050" t="s">
        <v>743</v>
      </c>
      <c r="D57" s="1040" t="s">
        <v>2</v>
      </c>
      <c r="E57" s="866">
        <v>250</v>
      </c>
      <c r="F57" s="352"/>
      <c r="G57" s="336"/>
      <c r="H57" s="336"/>
      <c r="I57" s="336"/>
      <c r="J57" s="336"/>
      <c r="K57" s="337"/>
      <c r="L57" s="338"/>
      <c r="M57" s="339"/>
      <c r="N57" s="339"/>
      <c r="O57" s="339"/>
      <c r="P57" s="340"/>
    </row>
    <row r="58" spans="1:16" s="74" customFormat="1">
      <c r="A58" s="987" t="s">
        <v>1093</v>
      </c>
      <c r="B58" s="1001"/>
      <c r="C58" s="1050" t="s">
        <v>1147</v>
      </c>
      <c r="D58" s="983" t="s">
        <v>22</v>
      </c>
      <c r="E58" s="927">
        <v>87</v>
      </c>
      <c r="F58" s="352"/>
      <c r="G58" s="336"/>
      <c r="H58" s="336"/>
      <c r="I58" s="336"/>
      <c r="J58" s="336"/>
      <c r="K58" s="337"/>
      <c r="L58" s="338"/>
      <c r="M58" s="339"/>
      <c r="N58" s="339"/>
      <c r="O58" s="339"/>
      <c r="P58" s="340"/>
    </row>
    <row r="59" spans="1:16" s="74" customFormat="1">
      <c r="A59" s="987" t="s">
        <v>1094</v>
      </c>
      <c r="B59" s="1001"/>
      <c r="C59" s="1050" t="s">
        <v>1241</v>
      </c>
      <c r="D59" s="1040" t="s">
        <v>103</v>
      </c>
      <c r="E59" s="981">
        <v>10</v>
      </c>
      <c r="F59" s="352"/>
      <c r="G59" s="336"/>
      <c r="H59" s="336"/>
      <c r="I59" s="336"/>
      <c r="J59" s="336"/>
      <c r="K59" s="337"/>
      <c r="L59" s="338"/>
      <c r="M59" s="339"/>
      <c r="N59" s="339"/>
      <c r="O59" s="339"/>
      <c r="P59" s="340"/>
    </row>
    <row r="60" spans="1:16" s="74" customFormat="1" ht="20.399999999999999">
      <c r="A60" s="987" t="s">
        <v>1095</v>
      </c>
      <c r="B60" s="1001"/>
      <c r="C60" s="573" t="s">
        <v>293</v>
      </c>
      <c r="D60" s="1040" t="s">
        <v>103</v>
      </c>
      <c r="E60" s="981">
        <v>1</v>
      </c>
      <c r="F60" s="352"/>
      <c r="G60" s="336"/>
      <c r="H60" s="336"/>
      <c r="I60" s="336"/>
      <c r="J60" s="336"/>
      <c r="K60" s="337"/>
      <c r="L60" s="338"/>
      <c r="M60" s="339"/>
      <c r="N60" s="339"/>
      <c r="O60" s="339"/>
      <c r="P60" s="340"/>
    </row>
    <row r="61" spans="1:16" s="74" customFormat="1">
      <c r="A61" s="987"/>
      <c r="B61" s="1001"/>
      <c r="C61" s="999" t="s">
        <v>268</v>
      </c>
      <c r="D61" s="1041"/>
      <c r="E61" s="981">
        <v>0</v>
      </c>
      <c r="F61" s="355"/>
      <c r="G61" s="931"/>
      <c r="H61" s="931"/>
      <c r="I61" s="931"/>
      <c r="J61" s="931"/>
      <c r="K61" s="932"/>
      <c r="L61" s="934"/>
      <c r="M61" s="931"/>
      <c r="N61" s="931"/>
      <c r="O61" s="931"/>
      <c r="P61" s="932"/>
    </row>
    <row r="62" spans="1:16" s="74" customFormat="1">
      <c r="A62" s="989" t="s">
        <v>290</v>
      </c>
      <c r="B62" s="1001"/>
      <c r="C62" s="1047" t="s">
        <v>478</v>
      </c>
      <c r="D62" s="1040"/>
      <c r="E62" s="981">
        <v>0</v>
      </c>
      <c r="F62" s="355"/>
      <c r="G62" s="931"/>
      <c r="H62" s="931"/>
      <c r="I62" s="931"/>
      <c r="J62" s="931"/>
      <c r="K62" s="932"/>
      <c r="L62" s="934"/>
      <c r="M62" s="931"/>
      <c r="N62" s="931"/>
      <c r="O62" s="931"/>
      <c r="P62" s="932"/>
    </row>
    <row r="63" spans="1:16" s="74" customFormat="1" ht="30.6">
      <c r="A63" s="987"/>
      <c r="B63" s="1002"/>
      <c r="C63" s="1051" t="s">
        <v>726</v>
      </c>
      <c r="D63" s="1042"/>
      <c r="E63" s="981">
        <v>0</v>
      </c>
      <c r="F63" s="355"/>
      <c r="G63" s="931"/>
      <c r="H63" s="931"/>
      <c r="I63" s="931"/>
      <c r="J63" s="931"/>
      <c r="K63" s="932"/>
      <c r="L63" s="934"/>
      <c r="M63" s="931"/>
      <c r="N63" s="931"/>
      <c r="O63" s="931"/>
      <c r="P63" s="932"/>
    </row>
    <row r="64" spans="1:16" s="74" customFormat="1" ht="20.399999999999999">
      <c r="A64" s="987" t="s">
        <v>203</v>
      </c>
      <c r="B64" s="1002"/>
      <c r="C64" s="1049" t="s">
        <v>479</v>
      </c>
      <c r="D64" s="1042"/>
      <c r="E64" s="981">
        <v>0</v>
      </c>
      <c r="F64" s="355"/>
      <c r="G64" s="931"/>
      <c r="H64" s="931"/>
      <c r="I64" s="931"/>
      <c r="J64" s="931"/>
      <c r="K64" s="932"/>
      <c r="L64" s="934"/>
      <c r="M64" s="931"/>
      <c r="N64" s="931"/>
      <c r="O64" s="931"/>
      <c r="P64" s="932"/>
    </row>
    <row r="65" spans="1:16" s="74" customFormat="1">
      <c r="A65" s="987"/>
      <c r="B65" s="1002"/>
      <c r="C65" s="1045" t="s">
        <v>1154</v>
      </c>
      <c r="D65" s="1042" t="s">
        <v>2</v>
      </c>
      <c r="E65" s="866">
        <v>370</v>
      </c>
      <c r="F65" s="352"/>
      <c r="G65" s="336"/>
      <c r="H65" s="336"/>
      <c r="I65" s="336"/>
      <c r="J65" s="336"/>
      <c r="K65" s="337"/>
      <c r="L65" s="338"/>
      <c r="M65" s="339"/>
      <c r="N65" s="339"/>
      <c r="O65" s="339"/>
      <c r="P65" s="340"/>
    </row>
    <row r="66" spans="1:16" s="74" customFormat="1" ht="20.399999999999999">
      <c r="A66" s="987"/>
      <c r="B66" s="1002"/>
      <c r="C66" s="1045" t="s">
        <v>1242</v>
      </c>
      <c r="D66" s="1042" t="s">
        <v>2</v>
      </c>
      <c r="E66" s="866">
        <v>1765</v>
      </c>
      <c r="F66" s="352"/>
      <c r="G66" s="336"/>
      <c r="H66" s="336"/>
      <c r="I66" s="336"/>
      <c r="J66" s="336"/>
      <c r="K66" s="337"/>
      <c r="L66" s="338"/>
      <c r="M66" s="339"/>
      <c r="N66" s="339"/>
      <c r="O66" s="339"/>
      <c r="P66" s="340"/>
    </row>
    <row r="67" spans="1:16" s="74" customFormat="1" ht="20.399999999999999">
      <c r="A67" s="987" t="s">
        <v>204</v>
      </c>
      <c r="B67" s="1002"/>
      <c r="C67" s="573" t="s">
        <v>481</v>
      </c>
      <c r="D67" s="1040" t="s">
        <v>103</v>
      </c>
      <c r="E67" s="981">
        <v>1</v>
      </c>
      <c r="F67" s="352"/>
      <c r="G67" s="336"/>
      <c r="H67" s="336"/>
      <c r="I67" s="336"/>
      <c r="J67" s="336"/>
      <c r="K67" s="337"/>
      <c r="L67" s="338"/>
      <c r="M67" s="339"/>
      <c r="N67" s="339"/>
      <c r="O67" s="339"/>
      <c r="P67" s="340"/>
    </row>
    <row r="68" spans="1:16" s="74" customFormat="1">
      <c r="A68" s="987"/>
      <c r="B68" s="1002"/>
      <c r="C68" s="573" t="s">
        <v>268</v>
      </c>
      <c r="D68" s="1040"/>
      <c r="E68" s="981">
        <v>0</v>
      </c>
      <c r="F68" s="355"/>
      <c r="G68" s="931"/>
      <c r="H68" s="931"/>
      <c r="I68" s="931"/>
      <c r="J68" s="931"/>
      <c r="K68" s="932"/>
      <c r="L68" s="934"/>
      <c r="M68" s="931"/>
      <c r="N68" s="931"/>
      <c r="O68" s="931"/>
      <c r="P68" s="932"/>
    </row>
    <row r="69" spans="1:16" s="74" customFormat="1">
      <c r="A69" s="985" t="s">
        <v>1152</v>
      </c>
      <c r="B69" s="983"/>
      <c r="C69" s="1047" t="s">
        <v>482</v>
      </c>
      <c r="D69" s="1042"/>
      <c r="E69" s="981">
        <v>0</v>
      </c>
      <c r="F69" s="355"/>
      <c r="G69" s="931"/>
      <c r="H69" s="931"/>
      <c r="I69" s="931"/>
      <c r="J69" s="931"/>
      <c r="K69" s="932"/>
      <c r="L69" s="934"/>
      <c r="M69" s="931"/>
      <c r="N69" s="931"/>
      <c r="O69" s="931"/>
      <c r="P69" s="932"/>
    </row>
    <row r="70" spans="1:16" s="74" customFormat="1" ht="30.6">
      <c r="A70" s="985"/>
      <c r="B70" s="983"/>
      <c r="C70" s="1051" t="s">
        <v>734</v>
      </c>
      <c r="D70" s="1042"/>
      <c r="E70" s="981">
        <v>0</v>
      </c>
      <c r="F70" s="355"/>
      <c r="G70" s="931"/>
      <c r="H70" s="931"/>
      <c r="I70" s="931"/>
      <c r="J70" s="931"/>
      <c r="K70" s="932"/>
      <c r="L70" s="934"/>
      <c r="M70" s="931"/>
      <c r="N70" s="931"/>
      <c r="O70" s="931"/>
      <c r="P70" s="932"/>
    </row>
    <row r="71" spans="1:16" s="74" customFormat="1" ht="51">
      <c r="A71" s="988" t="s">
        <v>1153</v>
      </c>
      <c r="B71" s="983"/>
      <c r="C71" s="1050" t="s">
        <v>1105</v>
      </c>
      <c r="D71" s="1040" t="s">
        <v>103</v>
      </c>
      <c r="E71" s="981">
        <v>162</v>
      </c>
      <c r="F71" s="352"/>
      <c r="G71" s="336"/>
      <c r="H71" s="336"/>
      <c r="I71" s="336"/>
      <c r="J71" s="336"/>
      <c r="K71" s="337"/>
      <c r="L71" s="338"/>
      <c r="M71" s="339"/>
      <c r="N71" s="339"/>
      <c r="O71" s="339"/>
      <c r="P71" s="340"/>
    </row>
    <row r="72" spans="1:16" s="74" customFormat="1" ht="51">
      <c r="A72" s="988" t="s">
        <v>1156</v>
      </c>
      <c r="B72" s="983"/>
      <c r="C72" s="1050" t="s">
        <v>1243</v>
      </c>
      <c r="D72" s="1040" t="s">
        <v>103</v>
      </c>
      <c r="E72" s="981">
        <v>2</v>
      </c>
      <c r="F72" s="352"/>
      <c r="G72" s="336"/>
      <c r="H72" s="336"/>
      <c r="I72" s="336"/>
      <c r="J72" s="336"/>
      <c r="K72" s="337"/>
      <c r="L72" s="338"/>
      <c r="M72" s="339"/>
      <c r="N72" s="339"/>
      <c r="O72" s="339"/>
      <c r="P72" s="340"/>
    </row>
    <row r="73" spans="1:16" s="74" customFormat="1" ht="30.6">
      <c r="A73" s="988" t="s">
        <v>1244</v>
      </c>
      <c r="B73" s="983"/>
      <c r="C73" s="1050" t="s">
        <v>1245</v>
      </c>
      <c r="D73" s="1040" t="s">
        <v>103</v>
      </c>
      <c r="E73" s="981">
        <v>7</v>
      </c>
      <c r="F73" s="352"/>
      <c r="G73" s="336"/>
      <c r="H73" s="336"/>
      <c r="I73" s="336"/>
      <c r="J73" s="336"/>
      <c r="K73" s="337"/>
      <c r="L73" s="338"/>
      <c r="M73" s="339"/>
      <c r="N73" s="339"/>
      <c r="O73" s="339"/>
      <c r="P73" s="340"/>
    </row>
    <row r="74" spans="1:16">
      <c r="A74" s="1043"/>
      <c r="B74" s="683"/>
      <c r="C74" s="587" t="s">
        <v>268</v>
      </c>
      <c r="D74" s="539"/>
      <c r="E74" s="583"/>
      <c r="F74" s="1627"/>
      <c r="G74" s="1628"/>
      <c r="H74" s="1629"/>
      <c r="I74" s="528"/>
      <c r="J74" s="528"/>
      <c r="K74" s="529"/>
      <c r="L74" s="1630"/>
      <c r="M74" s="528"/>
      <c r="N74" s="528"/>
      <c r="O74" s="528"/>
      <c r="P74" s="529"/>
    </row>
    <row r="75" spans="1:16">
      <c r="A75" s="1043">
        <v>7</v>
      </c>
      <c r="B75" s="683"/>
      <c r="C75" s="944" t="s">
        <v>219</v>
      </c>
      <c r="D75" s="1040" t="s">
        <v>103</v>
      </c>
      <c r="E75" s="583">
        <v>1</v>
      </c>
      <c r="F75" s="556"/>
      <c r="G75" s="336"/>
      <c r="H75" s="336"/>
      <c r="I75" s="336"/>
      <c r="J75" s="336"/>
      <c r="K75" s="337"/>
      <c r="L75" s="338"/>
      <c r="M75" s="339"/>
      <c r="N75" s="339"/>
      <c r="O75" s="339"/>
      <c r="P75" s="340"/>
    </row>
    <row r="76" spans="1:16" s="79" customFormat="1" ht="20.399999999999999">
      <c r="A76" s="1043">
        <f>A75+1</f>
        <v>8</v>
      </c>
      <c r="B76" s="683"/>
      <c r="C76" s="573" t="s">
        <v>300</v>
      </c>
      <c r="D76" s="1040" t="s">
        <v>103</v>
      </c>
      <c r="E76" s="583">
        <v>1</v>
      </c>
      <c r="F76" s="556"/>
      <c r="G76" s="336"/>
      <c r="H76" s="336"/>
      <c r="I76" s="336"/>
      <c r="J76" s="336"/>
      <c r="K76" s="337"/>
      <c r="L76" s="338"/>
      <c r="M76" s="339"/>
      <c r="N76" s="339"/>
      <c r="O76" s="339"/>
      <c r="P76" s="340"/>
    </row>
    <row r="77" spans="1:16" s="79" customFormat="1">
      <c r="A77" s="1043">
        <f>A76+1</f>
        <v>9</v>
      </c>
      <c r="B77" s="683"/>
      <c r="C77" s="573" t="s">
        <v>301</v>
      </c>
      <c r="D77" s="1040" t="s">
        <v>103</v>
      </c>
      <c r="E77" s="583">
        <v>1</v>
      </c>
      <c r="F77" s="556"/>
      <c r="G77" s="336"/>
      <c r="H77" s="336"/>
      <c r="I77" s="336"/>
      <c r="J77" s="336"/>
      <c r="K77" s="337"/>
      <c r="L77" s="338"/>
      <c r="M77" s="339"/>
      <c r="N77" s="339"/>
      <c r="O77" s="339"/>
      <c r="P77" s="340"/>
    </row>
    <row r="78" spans="1:16" s="79" customFormat="1">
      <c r="A78" s="929"/>
      <c r="B78" s="684"/>
      <c r="C78" s="923"/>
      <c r="D78" s="585"/>
      <c r="E78" s="867"/>
      <c r="F78" s="852"/>
      <c r="G78" s="853"/>
      <c r="H78" s="1631"/>
      <c r="I78" s="917"/>
      <c r="J78" s="916"/>
      <c r="K78" s="918"/>
      <c r="L78" s="915"/>
      <c r="M78" s="860"/>
      <c r="N78" s="860"/>
      <c r="O78" s="860"/>
      <c r="P78" s="861"/>
    </row>
    <row r="79" spans="1:16" s="274" customFormat="1">
      <c r="A79" s="503"/>
      <c r="B79" s="504"/>
      <c r="C79" s="505" t="s">
        <v>29</v>
      </c>
      <c r="D79" s="506"/>
      <c r="E79" s="541"/>
      <c r="F79" s="507"/>
      <c r="G79" s="507"/>
      <c r="H79" s="507"/>
      <c r="I79" s="507"/>
      <c r="J79" s="507"/>
      <c r="K79" s="507"/>
      <c r="L79" s="508">
        <f>SUM($L$13:L78)</f>
        <v>0</v>
      </c>
      <c r="M79" s="508">
        <f>SUM($M$13:M78)</f>
        <v>0</v>
      </c>
      <c r="N79" s="508">
        <f>SUM($N$13:N78)</f>
        <v>0</v>
      </c>
      <c r="O79" s="508">
        <f>SUM($O$13:O78)</f>
        <v>0</v>
      </c>
      <c r="P79" s="509">
        <f>SUM($P$13:P78)</f>
        <v>0</v>
      </c>
    </row>
    <row r="82" spans="3:3">
      <c r="C82" s="13"/>
    </row>
    <row r="83" spans="3:3">
      <c r="C83" s="13"/>
    </row>
    <row r="84" spans="3:3">
      <c r="C84" s="13"/>
    </row>
    <row r="85" spans="3:3">
      <c r="C85" s="334"/>
    </row>
  </sheetData>
  <autoFilter ref="A12:P79" xr:uid="{00000000-0009-0000-0000-000029000000}"/>
  <mergeCells count="1">
    <mergeCell ref="F10:K10"/>
  </mergeCells>
  <dataValidations count="1">
    <dataValidation allowBlank="1" showErrorMessage="1" errorTitle="Nemainīt!" error="Visus datus rakstīt blakus tabulā" promptTitle="Nerakstam" prompt="Šeit ir tikai formulas" sqref="G23 G52:G60 G65:G67 G71:G73 G75:G77" xr:uid="{B6898F8A-E4DC-487E-A0BF-B316220C2E14}"/>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79EE3-0F28-4BEF-9075-4E797AB4D102}">
  <dimension ref="A1:P98"/>
  <sheetViews>
    <sheetView zoomScaleNormal="100" zoomScaleSheetLayoutView="100" workbookViewId="0">
      <selection activeCell="N19" sqref="N19"/>
    </sheetView>
  </sheetViews>
  <sheetFormatPr defaultColWidth="9.109375" defaultRowHeight="13.2"/>
  <cols>
    <col min="1" max="1" width="6.44140625" style="11" customWidth="1"/>
    <col min="2" max="2" width="6.21875" style="12" bestFit="1" customWidth="1"/>
    <col min="3" max="3" width="63.6640625" style="11" customWidth="1"/>
    <col min="4" max="4" width="7.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33203125" style="11" customWidth="1"/>
    <col min="14" max="14" width="12" style="11" customWidth="1"/>
    <col min="15" max="15" width="11.44140625" style="11" customWidth="1"/>
    <col min="16" max="16" width="11.5546875" style="11" customWidth="1"/>
    <col min="17" max="16384" width="9.109375" style="11"/>
  </cols>
  <sheetData>
    <row r="1" spans="1:16">
      <c r="B1" s="7"/>
      <c r="C1" s="8"/>
      <c r="D1" s="8"/>
      <c r="E1" s="8"/>
      <c r="F1" s="9" t="s">
        <v>35</v>
      </c>
      <c r="G1" s="10" t="s">
        <v>159</v>
      </c>
      <c r="H1" s="9"/>
      <c r="J1" s="8"/>
      <c r="K1" s="8"/>
      <c r="L1" s="8"/>
      <c r="M1" s="8"/>
      <c r="N1" s="8"/>
      <c r="O1" s="8"/>
      <c r="P1" s="8"/>
    </row>
    <row r="2" spans="1:16">
      <c r="B2" s="7"/>
      <c r="C2" s="8"/>
      <c r="D2" s="8"/>
      <c r="E2" s="8"/>
      <c r="F2" s="8" t="s">
        <v>745</v>
      </c>
      <c r="G2" s="8"/>
      <c r="I2" s="8"/>
      <c r="J2" s="8"/>
      <c r="K2" s="8"/>
      <c r="L2" s="8"/>
      <c r="M2" s="8"/>
      <c r="N2" s="8"/>
      <c r="O2" s="8"/>
      <c r="P2" s="8"/>
    </row>
    <row r="3" spans="1:16">
      <c r="C3" s="13"/>
      <c r="H3" s="329"/>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74" customFormat="1">
      <c r="A14" s="989" t="s">
        <v>269</v>
      </c>
      <c r="B14" s="1001"/>
      <c r="C14" s="995" t="s">
        <v>1246</v>
      </c>
      <c r="D14" s="982"/>
      <c r="E14" s="980"/>
      <c r="F14" s="355"/>
      <c r="G14" s="931"/>
      <c r="H14" s="931"/>
      <c r="I14" s="931"/>
      <c r="J14" s="931"/>
      <c r="K14" s="932"/>
      <c r="L14" s="934"/>
      <c r="M14" s="931"/>
      <c r="N14" s="931"/>
      <c r="O14" s="931"/>
      <c r="P14" s="932"/>
    </row>
    <row r="15" spans="1:16" s="74" customFormat="1" ht="38.25" customHeight="1">
      <c r="A15" s="989"/>
      <c r="B15" s="1001"/>
      <c r="C15" s="1051" t="s">
        <v>1247</v>
      </c>
      <c r="D15" s="982"/>
      <c r="E15" s="980"/>
      <c r="F15" s="355"/>
      <c r="G15" s="931"/>
      <c r="H15" s="931"/>
      <c r="I15" s="931"/>
      <c r="J15" s="931"/>
      <c r="K15" s="932"/>
      <c r="L15" s="934"/>
      <c r="M15" s="931"/>
      <c r="N15" s="931"/>
      <c r="O15" s="931"/>
      <c r="P15" s="932"/>
    </row>
    <row r="16" spans="1:16" s="74" customFormat="1" ht="30.6">
      <c r="A16" s="987" t="s">
        <v>94</v>
      </c>
      <c r="B16" s="1001"/>
      <c r="C16" s="994" t="s">
        <v>1248</v>
      </c>
      <c r="D16" s="983" t="s">
        <v>22</v>
      </c>
      <c r="E16" s="981">
        <v>24</v>
      </c>
      <c r="F16" s="680"/>
      <c r="G16" s="674"/>
      <c r="H16" s="675"/>
      <c r="I16" s="675"/>
      <c r="J16" s="675"/>
      <c r="K16" s="692"/>
      <c r="L16" s="903"/>
      <c r="M16" s="673"/>
      <c r="N16" s="673"/>
      <c r="O16" s="673"/>
      <c r="P16" s="896"/>
    </row>
    <row r="17" spans="1:16" s="74" customFormat="1" ht="30.6">
      <c r="A17" s="987" t="s">
        <v>95</v>
      </c>
      <c r="B17" s="1001"/>
      <c r="C17" s="994" t="s">
        <v>1249</v>
      </c>
      <c r="D17" s="983" t="s">
        <v>22</v>
      </c>
      <c r="E17" s="981">
        <v>15</v>
      </c>
      <c r="F17" s="680"/>
      <c r="G17" s="674"/>
      <c r="H17" s="675"/>
      <c r="I17" s="675"/>
      <c r="J17" s="675"/>
      <c r="K17" s="692"/>
      <c r="L17" s="903"/>
      <c r="M17" s="673"/>
      <c r="N17" s="673"/>
      <c r="O17" s="673"/>
      <c r="P17" s="896"/>
    </row>
    <row r="18" spans="1:16" s="74" customFormat="1" ht="20.399999999999999">
      <c r="A18" s="987" t="s">
        <v>96</v>
      </c>
      <c r="B18" s="1001"/>
      <c r="C18" s="994" t="s">
        <v>1250</v>
      </c>
      <c r="D18" s="983" t="s">
        <v>22</v>
      </c>
      <c r="E18" s="981">
        <v>24</v>
      </c>
      <c r="F18" s="680"/>
      <c r="G18" s="674"/>
      <c r="H18" s="675"/>
      <c r="I18" s="675"/>
      <c r="J18" s="675"/>
      <c r="K18" s="692"/>
      <c r="L18" s="903"/>
      <c r="M18" s="673"/>
      <c r="N18" s="673"/>
      <c r="O18" s="673"/>
      <c r="P18" s="896"/>
    </row>
    <row r="19" spans="1:16" s="74" customFormat="1" ht="20.399999999999999">
      <c r="A19" s="987" t="s">
        <v>97</v>
      </c>
      <c r="B19" s="1001"/>
      <c r="C19" s="994" t="s">
        <v>1251</v>
      </c>
      <c r="D19" s="983" t="s">
        <v>22</v>
      </c>
      <c r="E19" s="981">
        <v>15</v>
      </c>
      <c r="F19" s="680"/>
      <c r="G19" s="674"/>
      <c r="H19" s="675"/>
      <c r="I19" s="675"/>
      <c r="J19" s="675"/>
      <c r="K19" s="692"/>
      <c r="L19" s="903"/>
      <c r="M19" s="673"/>
      <c r="N19" s="673"/>
      <c r="O19" s="673"/>
      <c r="P19" s="896"/>
    </row>
    <row r="20" spans="1:16" s="74" customFormat="1" ht="20.399999999999999">
      <c r="A20" s="987" t="s">
        <v>98</v>
      </c>
      <c r="B20" s="1061"/>
      <c r="C20" s="994" t="s">
        <v>1252</v>
      </c>
      <c r="D20" s="983" t="s">
        <v>22</v>
      </c>
      <c r="E20" s="981">
        <v>39</v>
      </c>
      <c r="F20" s="680"/>
      <c r="G20" s="674"/>
      <c r="H20" s="675"/>
      <c r="I20" s="675"/>
      <c r="J20" s="675"/>
      <c r="K20" s="692"/>
      <c r="L20" s="903"/>
      <c r="M20" s="673"/>
      <c r="N20" s="673"/>
      <c r="O20" s="673"/>
      <c r="P20" s="896"/>
    </row>
    <row r="21" spans="1:16" s="74" customFormat="1" ht="20.399999999999999">
      <c r="A21" s="987" t="s">
        <v>99</v>
      </c>
      <c r="B21" s="1001"/>
      <c r="C21" s="573" t="s">
        <v>293</v>
      </c>
      <c r="D21" s="1040" t="s">
        <v>103</v>
      </c>
      <c r="E21" s="981">
        <v>1</v>
      </c>
      <c r="F21" s="680"/>
      <c r="G21" s="674"/>
      <c r="H21" s="675"/>
      <c r="I21" s="675"/>
      <c r="J21" s="675"/>
      <c r="K21" s="692"/>
      <c r="L21" s="903"/>
      <c r="M21" s="673"/>
      <c r="N21" s="673"/>
      <c r="O21" s="673"/>
      <c r="P21" s="896"/>
    </row>
    <row r="22" spans="1:16" s="74" customFormat="1">
      <c r="A22" s="987"/>
      <c r="B22" s="1001"/>
      <c r="C22" s="573" t="s">
        <v>268</v>
      </c>
      <c r="D22" s="982"/>
      <c r="E22" s="981">
        <v>0</v>
      </c>
      <c r="F22" s="355"/>
      <c r="G22" s="931"/>
      <c r="H22" s="931"/>
      <c r="I22" s="931"/>
      <c r="J22" s="931"/>
      <c r="K22" s="932"/>
      <c r="L22" s="934"/>
      <c r="M22" s="931"/>
      <c r="N22" s="931"/>
      <c r="O22" s="931"/>
      <c r="P22" s="932"/>
    </row>
    <row r="23" spans="1:16" s="74" customFormat="1">
      <c r="A23" s="987" t="s">
        <v>107</v>
      </c>
      <c r="B23" s="1001"/>
      <c r="C23" s="995" t="s">
        <v>1253</v>
      </c>
      <c r="D23" s="982"/>
      <c r="E23" s="981">
        <v>0</v>
      </c>
      <c r="F23" s="355"/>
      <c r="G23" s="931"/>
      <c r="H23" s="931"/>
      <c r="I23" s="931"/>
      <c r="J23" s="931"/>
      <c r="K23" s="932"/>
      <c r="L23" s="934"/>
      <c r="M23" s="931"/>
      <c r="N23" s="931"/>
      <c r="O23" s="931"/>
      <c r="P23" s="932"/>
    </row>
    <row r="24" spans="1:16" s="74" customFormat="1" ht="30.6">
      <c r="A24" s="987"/>
      <c r="B24" s="1001"/>
      <c r="C24" s="1051" t="s">
        <v>1254</v>
      </c>
      <c r="D24" s="982"/>
      <c r="E24" s="981">
        <v>0</v>
      </c>
      <c r="F24" s="355"/>
      <c r="G24" s="931"/>
      <c r="H24" s="931"/>
      <c r="I24" s="931"/>
      <c r="J24" s="931"/>
      <c r="K24" s="932"/>
      <c r="L24" s="934"/>
      <c r="M24" s="931"/>
      <c r="N24" s="931"/>
      <c r="O24" s="931"/>
      <c r="P24" s="932"/>
    </row>
    <row r="25" spans="1:16" s="74" customFormat="1" ht="30.6">
      <c r="A25" s="987" t="s">
        <v>276</v>
      </c>
      <c r="B25" s="1001"/>
      <c r="C25" s="1052" t="s">
        <v>1255</v>
      </c>
      <c r="D25" s="983" t="s">
        <v>22</v>
      </c>
      <c r="E25" s="981">
        <v>1</v>
      </c>
      <c r="F25" s="680"/>
      <c r="G25" s="674"/>
      <c r="H25" s="675"/>
      <c r="I25" s="675"/>
      <c r="J25" s="675"/>
      <c r="K25" s="692"/>
      <c r="L25" s="903"/>
      <c r="M25" s="673"/>
      <c r="N25" s="673"/>
      <c r="O25" s="673"/>
      <c r="P25" s="896"/>
    </row>
    <row r="26" spans="1:16" s="74" customFormat="1" ht="20.399999999999999">
      <c r="A26" s="987" t="s">
        <v>241</v>
      </c>
      <c r="B26" s="1001"/>
      <c r="C26" s="1052" t="s">
        <v>1256</v>
      </c>
      <c r="D26" s="983" t="s">
        <v>22</v>
      </c>
      <c r="E26" s="981">
        <v>8</v>
      </c>
      <c r="F26" s="680"/>
      <c r="G26" s="674"/>
      <c r="H26" s="675"/>
      <c r="I26" s="675"/>
      <c r="J26" s="675"/>
      <c r="K26" s="692"/>
      <c r="L26" s="903"/>
      <c r="M26" s="673"/>
      <c r="N26" s="673"/>
      <c r="O26" s="673"/>
      <c r="P26" s="896"/>
    </row>
    <row r="27" spans="1:16" s="74" customFormat="1" ht="56.25" customHeight="1">
      <c r="A27" s="987" t="s">
        <v>1141</v>
      </c>
      <c r="B27" s="1001"/>
      <c r="C27" s="573" t="s">
        <v>293</v>
      </c>
      <c r="D27" s="1040" t="s">
        <v>103</v>
      </c>
      <c r="E27" s="981">
        <v>1</v>
      </c>
      <c r="F27" s="680"/>
      <c r="G27" s="674"/>
      <c r="H27" s="675"/>
      <c r="I27" s="675"/>
      <c r="J27" s="675"/>
      <c r="K27" s="692"/>
      <c r="L27" s="903"/>
      <c r="M27" s="673"/>
      <c r="N27" s="673"/>
      <c r="O27" s="673"/>
      <c r="P27" s="896"/>
    </row>
    <row r="28" spans="1:16" s="74" customFormat="1">
      <c r="A28" s="987"/>
      <c r="B28" s="1001"/>
      <c r="C28" s="573" t="s">
        <v>268</v>
      </c>
      <c r="D28" s="982"/>
      <c r="E28" s="981">
        <v>0</v>
      </c>
      <c r="F28" s="355"/>
      <c r="G28" s="931"/>
      <c r="H28" s="931"/>
      <c r="I28" s="931"/>
      <c r="J28" s="931"/>
      <c r="K28" s="932"/>
      <c r="L28" s="934"/>
      <c r="M28" s="931"/>
      <c r="N28" s="931"/>
      <c r="O28" s="931"/>
      <c r="P28" s="932"/>
    </row>
    <row r="29" spans="1:16" s="74" customFormat="1">
      <c r="A29" s="989" t="s">
        <v>278</v>
      </c>
      <c r="B29" s="1001"/>
      <c r="C29" s="995" t="s">
        <v>707</v>
      </c>
      <c r="D29" s="982"/>
      <c r="E29" s="981">
        <v>0</v>
      </c>
      <c r="F29" s="355"/>
      <c r="G29" s="931"/>
      <c r="H29" s="931"/>
      <c r="I29" s="931"/>
      <c r="J29" s="931"/>
      <c r="K29" s="932"/>
      <c r="L29" s="934"/>
      <c r="M29" s="931"/>
      <c r="N29" s="931"/>
      <c r="O29" s="931"/>
      <c r="P29" s="932"/>
    </row>
    <row r="30" spans="1:16" s="74" customFormat="1" ht="30.6">
      <c r="A30" s="987"/>
      <c r="B30" s="1001"/>
      <c r="C30" s="873" t="s">
        <v>708</v>
      </c>
      <c r="D30" s="982"/>
      <c r="E30" s="981">
        <v>0</v>
      </c>
      <c r="F30" s="355"/>
      <c r="G30" s="931"/>
      <c r="H30" s="931"/>
      <c r="I30" s="931"/>
      <c r="J30" s="931"/>
      <c r="K30" s="932"/>
      <c r="L30" s="934"/>
      <c r="M30" s="931"/>
      <c r="N30" s="931"/>
      <c r="O30" s="931"/>
      <c r="P30" s="932"/>
    </row>
    <row r="31" spans="1:16" s="74" customFormat="1" ht="40.799999999999997">
      <c r="A31" s="987" t="s">
        <v>279</v>
      </c>
      <c r="B31" s="1001"/>
      <c r="C31" s="1052" t="s">
        <v>1257</v>
      </c>
      <c r="D31" s="1040" t="s">
        <v>103</v>
      </c>
      <c r="E31" s="981">
        <v>1</v>
      </c>
      <c r="F31" s="680"/>
      <c r="G31" s="674"/>
      <c r="H31" s="675"/>
      <c r="I31" s="675"/>
      <c r="J31" s="675"/>
      <c r="K31" s="692"/>
      <c r="L31" s="903"/>
      <c r="M31" s="673"/>
      <c r="N31" s="673"/>
      <c r="O31" s="673"/>
      <c r="P31" s="896"/>
    </row>
    <row r="32" spans="1:16" s="74" customFormat="1" ht="40.799999999999997">
      <c r="A32" s="987" t="s">
        <v>296</v>
      </c>
      <c r="B32" s="1001"/>
      <c r="C32" s="1052" t="s">
        <v>1258</v>
      </c>
      <c r="D32" s="1040" t="s">
        <v>103</v>
      </c>
      <c r="E32" s="981">
        <v>2</v>
      </c>
      <c r="F32" s="680"/>
      <c r="G32" s="674"/>
      <c r="H32" s="675"/>
      <c r="I32" s="675"/>
      <c r="J32" s="675"/>
      <c r="K32" s="692"/>
      <c r="L32" s="903"/>
      <c r="M32" s="673"/>
      <c r="N32" s="673"/>
      <c r="O32" s="673"/>
      <c r="P32" s="896"/>
    </row>
    <row r="33" spans="1:16" s="74" customFormat="1" ht="40.799999999999997">
      <c r="A33" s="987" t="s">
        <v>1146</v>
      </c>
      <c r="B33" s="1001"/>
      <c r="C33" s="1052" t="s">
        <v>1259</v>
      </c>
      <c r="D33" s="1040" t="s">
        <v>103</v>
      </c>
      <c r="E33" s="981">
        <v>3</v>
      </c>
      <c r="F33" s="680"/>
      <c r="G33" s="674"/>
      <c r="H33" s="675"/>
      <c r="I33" s="675"/>
      <c r="J33" s="675"/>
      <c r="K33" s="692"/>
      <c r="L33" s="903"/>
      <c r="M33" s="673"/>
      <c r="N33" s="673"/>
      <c r="O33" s="673"/>
      <c r="P33" s="896"/>
    </row>
    <row r="34" spans="1:16" s="74" customFormat="1" ht="40.799999999999997">
      <c r="A34" s="987" t="s">
        <v>1148</v>
      </c>
      <c r="B34" s="1001"/>
      <c r="C34" s="1052" t="s">
        <v>1260</v>
      </c>
      <c r="D34" s="983" t="s">
        <v>22</v>
      </c>
      <c r="E34" s="981">
        <v>10</v>
      </c>
      <c r="F34" s="680"/>
      <c r="G34" s="674"/>
      <c r="H34" s="675"/>
      <c r="I34" s="675"/>
      <c r="J34" s="675"/>
      <c r="K34" s="692"/>
      <c r="L34" s="903"/>
      <c r="M34" s="673"/>
      <c r="N34" s="673"/>
      <c r="O34" s="673"/>
      <c r="P34" s="896"/>
    </row>
    <row r="35" spans="1:16" s="74" customFormat="1">
      <c r="A35" s="987"/>
      <c r="B35" s="1001"/>
      <c r="C35" s="1052" t="s">
        <v>268</v>
      </c>
      <c r="D35" s="983"/>
      <c r="E35" s="981"/>
      <c r="F35" s="355"/>
      <c r="G35" s="931"/>
      <c r="H35" s="931"/>
      <c r="I35" s="931"/>
      <c r="J35" s="931"/>
      <c r="K35" s="932"/>
      <c r="L35" s="934"/>
      <c r="M35" s="931"/>
      <c r="N35" s="931"/>
      <c r="O35" s="931"/>
      <c r="P35" s="932"/>
    </row>
    <row r="36" spans="1:16" s="74" customFormat="1">
      <c r="A36" s="989" t="s">
        <v>284</v>
      </c>
      <c r="B36" s="1001"/>
      <c r="C36" s="873" t="s">
        <v>1261</v>
      </c>
      <c r="D36" s="983"/>
      <c r="E36" s="981"/>
      <c r="F36" s="355"/>
      <c r="G36" s="931"/>
      <c r="H36" s="931"/>
      <c r="I36" s="931"/>
      <c r="J36" s="931"/>
      <c r="K36" s="932"/>
      <c r="L36" s="934"/>
      <c r="M36" s="931"/>
      <c r="N36" s="931"/>
      <c r="O36" s="931"/>
      <c r="P36" s="932"/>
    </row>
    <row r="37" spans="1:16" s="74" customFormat="1" ht="30.6">
      <c r="A37" s="987"/>
      <c r="B37" s="1001"/>
      <c r="C37" s="1051" t="s">
        <v>1262</v>
      </c>
      <c r="D37" s="983"/>
      <c r="E37" s="981"/>
      <c r="F37" s="355"/>
      <c r="G37" s="931"/>
      <c r="H37" s="931"/>
      <c r="I37" s="931"/>
      <c r="J37" s="931"/>
      <c r="K37" s="932"/>
      <c r="L37" s="934"/>
      <c r="M37" s="931"/>
      <c r="N37" s="931"/>
      <c r="O37" s="931"/>
      <c r="P37" s="932"/>
    </row>
    <row r="38" spans="1:16" s="74" customFormat="1" ht="20.399999999999999">
      <c r="A38" s="987" t="s">
        <v>285</v>
      </c>
      <c r="B38" s="1001"/>
      <c r="C38" s="1052" t="s">
        <v>1263</v>
      </c>
      <c r="D38" s="1040" t="s">
        <v>103</v>
      </c>
      <c r="E38" s="981">
        <v>3</v>
      </c>
      <c r="F38" s="680"/>
      <c r="G38" s="674"/>
      <c r="H38" s="675"/>
      <c r="I38" s="675"/>
      <c r="J38" s="675"/>
      <c r="K38" s="692"/>
      <c r="L38" s="903"/>
      <c r="M38" s="673"/>
      <c r="N38" s="673"/>
      <c r="O38" s="673"/>
      <c r="P38" s="896"/>
    </row>
    <row r="39" spans="1:16" s="74" customFormat="1" ht="30.6">
      <c r="A39" s="987"/>
      <c r="B39" s="1001"/>
      <c r="C39" s="1045" t="s">
        <v>1264</v>
      </c>
      <c r="D39" s="983" t="s">
        <v>22</v>
      </c>
      <c r="E39" s="981">
        <v>1</v>
      </c>
      <c r="F39" s="680"/>
      <c r="G39" s="674"/>
      <c r="H39" s="675"/>
      <c r="I39" s="675"/>
      <c r="J39" s="675"/>
      <c r="K39" s="692"/>
      <c r="L39" s="903"/>
      <c r="M39" s="673"/>
      <c r="N39" s="673"/>
      <c r="O39" s="673"/>
      <c r="P39" s="896"/>
    </row>
    <row r="40" spans="1:16" s="74" customFormat="1" ht="20.399999999999999">
      <c r="A40" s="987"/>
      <c r="B40" s="1001"/>
      <c r="C40" s="1045" t="s">
        <v>1265</v>
      </c>
      <c r="D40" s="983" t="s">
        <v>22</v>
      </c>
      <c r="E40" s="981">
        <v>1</v>
      </c>
      <c r="F40" s="680"/>
      <c r="G40" s="674"/>
      <c r="H40" s="675"/>
      <c r="I40" s="675"/>
      <c r="J40" s="675"/>
      <c r="K40" s="692"/>
      <c r="L40" s="903"/>
      <c r="M40" s="673"/>
      <c r="N40" s="673"/>
      <c r="O40" s="673"/>
      <c r="P40" s="896"/>
    </row>
    <row r="41" spans="1:16" s="74" customFormat="1" ht="20.399999999999999">
      <c r="A41" s="987"/>
      <c r="B41" s="1001"/>
      <c r="C41" s="1045" t="s">
        <v>1266</v>
      </c>
      <c r="D41" s="1040" t="s">
        <v>103</v>
      </c>
      <c r="E41" s="981">
        <v>2</v>
      </c>
      <c r="F41" s="680"/>
      <c r="G41" s="674"/>
      <c r="H41" s="675"/>
      <c r="I41" s="675"/>
      <c r="J41" s="675"/>
      <c r="K41" s="692"/>
      <c r="L41" s="903"/>
      <c r="M41" s="673"/>
      <c r="N41" s="673"/>
      <c r="O41" s="673"/>
      <c r="P41" s="896"/>
    </row>
    <row r="42" spans="1:16" s="74" customFormat="1" ht="66" customHeight="1">
      <c r="A42" s="987" t="s">
        <v>288</v>
      </c>
      <c r="B42" s="1001"/>
      <c r="C42" s="573" t="s">
        <v>293</v>
      </c>
      <c r="D42" s="1040" t="s">
        <v>103</v>
      </c>
      <c r="E42" s="981">
        <v>1</v>
      </c>
      <c r="F42" s="680"/>
      <c r="G42" s="674"/>
      <c r="H42" s="675"/>
      <c r="I42" s="675"/>
      <c r="J42" s="675"/>
      <c r="K42" s="692"/>
      <c r="L42" s="903"/>
      <c r="M42" s="673"/>
      <c r="N42" s="673"/>
      <c r="O42" s="673"/>
      <c r="P42" s="896"/>
    </row>
    <row r="43" spans="1:16" s="74" customFormat="1">
      <c r="A43" s="987"/>
      <c r="B43" s="1001"/>
      <c r="C43" s="573" t="s">
        <v>268</v>
      </c>
      <c r="D43" s="982"/>
      <c r="E43" s="981">
        <v>0</v>
      </c>
      <c r="F43" s="355"/>
      <c r="G43" s="931"/>
      <c r="H43" s="931"/>
      <c r="I43" s="931"/>
      <c r="J43" s="931"/>
      <c r="K43" s="932"/>
      <c r="L43" s="934"/>
      <c r="M43" s="931"/>
      <c r="N43" s="931"/>
      <c r="O43" s="931"/>
      <c r="P43" s="932"/>
    </row>
    <row r="44" spans="1:16" s="74" customFormat="1">
      <c r="A44" s="989" t="s">
        <v>290</v>
      </c>
      <c r="B44" s="1001"/>
      <c r="C44" s="995" t="s">
        <v>1227</v>
      </c>
      <c r="D44" s="982"/>
      <c r="E44" s="981">
        <v>0</v>
      </c>
      <c r="F44" s="355"/>
      <c r="G44" s="931"/>
      <c r="H44" s="931"/>
      <c r="I44" s="931"/>
      <c r="J44" s="931"/>
      <c r="K44" s="932"/>
      <c r="L44" s="934"/>
      <c r="M44" s="931"/>
      <c r="N44" s="931"/>
      <c r="O44" s="931"/>
      <c r="P44" s="932"/>
    </row>
    <row r="45" spans="1:16" s="74" customFormat="1" ht="30.6">
      <c r="A45" s="987"/>
      <c r="B45" s="1001"/>
      <c r="C45" s="1051" t="s">
        <v>710</v>
      </c>
      <c r="D45" s="982"/>
      <c r="E45" s="981">
        <v>0</v>
      </c>
      <c r="F45" s="355"/>
      <c r="G45" s="931"/>
      <c r="H45" s="931"/>
      <c r="I45" s="931"/>
      <c r="J45" s="931"/>
      <c r="K45" s="932"/>
      <c r="L45" s="934"/>
      <c r="M45" s="931"/>
      <c r="N45" s="931"/>
      <c r="O45" s="931"/>
      <c r="P45" s="932"/>
    </row>
    <row r="46" spans="1:16" s="74" customFormat="1" ht="20.399999999999999">
      <c r="A46" s="987" t="s">
        <v>203</v>
      </c>
      <c r="B46" s="1001"/>
      <c r="C46" s="573" t="s">
        <v>716</v>
      </c>
      <c r="D46" s="1040" t="s">
        <v>103</v>
      </c>
      <c r="E46" s="981">
        <v>3</v>
      </c>
      <c r="F46" s="680"/>
      <c r="G46" s="674"/>
      <c r="H46" s="675"/>
      <c r="I46" s="675"/>
      <c r="J46" s="675"/>
      <c r="K46" s="692"/>
      <c r="L46" s="903"/>
      <c r="M46" s="673"/>
      <c r="N46" s="673"/>
      <c r="O46" s="673"/>
      <c r="P46" s="896"/>
    </row>
    <row r="47" spans="1:16" s="74" customFormat="1" ht="20.399999999999999">
      <c r="A47" s="987" t="s">
        <v>204</v>
      </c>
      <c r="B47" s="1001"/>
      <c r="C47" s="573" t="s">
        <v>293</v>
      </c>
      <c r="D47" s="1040" t="s">
        <v>103</v>
      </c>
      <c r="E47" s="981">
        <v>1</v>
      </c>
      <c r="F47" s="680"/>
      <c r="G47" s="674"/>
      <c r="H47" s="675"/>
      <c r="I47" s="675"/>
      <c r="J47" s="675"/>
      <c r="K47" s="692"/>
      <c r="L47" s="903"/>
      <c r="M47" s="673"/>
      <c r="N47" s="673"/>
      <c r="O47" s="673"/>
      <c r="P47" s="896"/>
    </row>
    <row r="48" spans="1:16" s="74" customFormat="1">
      <c r="A48" s="987"/>
      <c r="B48" s="1001"/>
      <c r="C48" s="573" t="s">
        <v>268</v>
      </c>
      <c r="D48" s="982"/>
      <c r="E48" s="981">
        <v>0</v>
      </c>
      <c r="F48" s="355"/>
      <c r="G48" s="931"/>
      <c r="H48" s="931"/>
      <c r="I48" s="931"/>
      <c r="J48" s="931"/>
      <c r="K48" s="932"/>
      <c r="L48" s="934"/>
      <c r="M48" s="931"/>
      <c r="N48" s="931"/>
      <c r="O48" s="931"/>
      <c r="P48" s="932"/>
    </row>
    <row r="49" spans="1:16" s="74" customFormat="1" ht="26.25" customHeight="1">
      <c r="A49" s="989" t="s">
        <v>1152</v>
      </c>
      <c r="B49" s="1001"/>
      <c r="C49" s="1047" t="s">
        <v>747</v>
      </c>
      <c r="D49" s="1040"/>
      <c r="E49" s="981"/>
      <c r="F49" s="355"/>
      <c r="G49" s="931"/>
      <c r="H49" s="931"/>
      <c r="I49" s="931"/>
      <c r="J49" s="931"/>
      <c r="K49" s="932"/>
      <c r="L49" s="934"/>
      <c r="M49" s="931"/>
      <c r="N49" s="931"/>
      <c r="O49" s="931"/>
      <c r="P49" s="932"/>
    </row>
    <row r="50" spans="1:16" s="74" customFormat="1" ht="30.6">
      <c r="A50" s="989"/>
      <c r="B50" s="1001"/>
      <c r="C50" s="1051" t="s">
        <v>1267</v>
      </c>
      <c r="D50" s="1040"/>
      <c r="E50" s="981"/>
      <c r="F50" s="355"/>
      <c r="G50" s="931"/>
      <c r="H50" s="931"/>
      <c r="I50" s="931"/>
      <c r="J50" s="931"/>
      <c r="K50" s="932"/>
      <c r="L50" s="934"/>
      <c r="M50" s="931"/>
      <c r="N50" s="931"/>
      <c r="O50" s="931"/>
      <c r="P50" s="932"/>
    </row>
    <row r="51" spans="1:16" s="74" customFormat="1" ht="20.399999999999999">
      <c r="A51" s="987" t="s">
        <v>1153</v>
      </c>
      <c r="B51" s="1001" t="s">
        <v>1268</v>
      </c>
      <c r="C51" s="1052" t="s">
        <v>1269</v>
      </c>
      <c r="D51" s="1040" t="s">
        <v>103</v>
      </c>
      <c r="E51" s="981">
        <v>7</v>
      </c>
      <c r="F51" s="680"/>
      <c r="G51" s="674"/>
      <c r="H51" s="675"/>
      <c r="I51" s="675"/>
      <c r="J51" s="675"/>
      <c r="K51" s="692"/>
      <c r="L51" s="903"/>
      <c r="M51" s="673"/>
      <c r="N51" s="673"/>
      <c r="O51" s="673"/>
      <c r="P51" s="896"/>
    </row>
    <row r="52" spans="1:16" s="74" customFormat="1" ht="20.399999999999999">
      <c r="A52" s="987"/>
      <c r="B52" s="1001"/>
      <c r="C52" s="1045" t="s">
        <v>1270</v>
      </c>
      <c r="D52" s="983" t="s">
        <v>22</v>
      </c>
      <c r="E52" s="981">
        <v>1</v>
      </c>
      <c r="F52" s="355"/>
      <c r="G52" s="931"/>
      <c r="H52" s="931"/>
      <c r="I52" s="931"/>
      <c r="J52" s="931"/>
      <c r="K52" s="932"/>
      <c r="L52" s="934"/>
      <c r="M52" s="931"/>
      <c r="N52" s="931"/>
      <c r="O52" s="931"/>
      <c r="P52" s="932"/>
    </row>
    <row r="53" spans="1:16" s="74" customFormat="1" ht="20.399999999999999">
      <c r="A53" s="987"/>
      <c r="B53" s="1001"/>
      <c r="C53" s="1045" t="s">
        <v>1271</v>
      </c>
      <c r="D53" s="983" t="s">
        <v>22</v>
      </c>
      <c r="E53" s="981">
        <v>1</v>
      </c>
      <c r="F53" s="355"/>
      <c r="G53" s="931"/>
      <c r="H53" s="931"/>
      <c r="I53" s="931"/>
      <c r="J53" s="931"/>
      <c r="K53" s="932"/>
      <c r="L53" s="934"/>
      <c r="M53" s="931"/>
      <c r="N53" s="931"/>
      <c r="O53" s="931"/>
      <c r="P53" s="932"/>
    </row>
    <row r="54" spans="1:16" s="74" customFormat="1">
      <c r="A54" s="987"/>
      <c r="B54" s="1001"/>
      <c r="C54" s="1045" t="s">
        <v>1272</v>
      </c>
      <c r="D54" s="983" t="s">
        <v>22</v>
      </c>
      <c r="E54" s="981">
        <v>1</v>
      </c>
      <c r="F54" s="355"/>
      <c r="G54" s="931"/>
      <c r="H54" s="931"/>
      <c r="I54" s="931"/>
      <c r="J54" s="931"/>
      <c r="K54" s="932"/>
      <c r="L54" s="934"/>
      <c r="M54" s="931"/>
      <c r="N54" s="931"/>
      <c r="O54" s="931"/>
      <c r="P54" s="932"/>
    </row>
    <row r="55" spans="1:16" s="74" customFormat="1" ht="20.399999999999999">
      <c r="A55" s="987" t="s">
        <v>1156</v>
      </c>
      <c r="B55" s="1001" t="s">
        <v>1268</v>
      </c>
      <c r="C55" s="1052" t="s">
        <v>1273</v>
      </c>
      <c r="D55" s="1040" t="s">
        <v>103</v>
      </c>
      <c r="E55" s="981">
        <v>4</v>
      </c>
      <c r="F55" s="680"/>
      <c r="G55" s="674"/>
      <c r="H55" s="675"/>
      <c r="I55" s="675"/>
      <c r="J55" s="675"/>
      <c r="K55" s="692"/>
      <c r="L55" s="903"/>
      <c r="M55" s="673"/>
      <c r="N55" s="673"/>
      <c r="O55" s="673"/>
      <c r="P55" s="896"/>
    </row>
    <row r="56" spans="1:16" s="74" customFormat="1" ht="20.399999999999999">
      <c r="A56" s="987"/>
      <c r="B56" s="1001"/>
      <c r="C56" s="1045" t="s">
        <v>1270</v>
      </c>
      <c r="D56" s="983" t="s">
        <v>22</v>
      </c>
      <c r="E56" s="981">
        <v>1</v>
      </c>
      <c r="F56" s="355"/>
      <c r="G56" s="931"/>
      <c r="H56" s="931"/>
      <c r="I56" s="931"/>
      <c r="J56" s="931"/>
      <c r="K56" s="932"/>
      <c r="L56" s="934"/>
      <c r="M56" s="931"/>
      <c r="N56" s="931"/>
      <c r="O56" s="931"/>
      <c r="P56" s="932"/>
    </row>
    <row r="57" spans="1:16" s="74" customFormat="1" ht="20.399999999999999">
      <c r="A57" s="987"/>
      <c r="B57" s="1001"/>
      <c r="C57" s="1045" t="s">
        <v>1271</v>
      </c>
      <c r="D57" s="983" t="s">
        <v>22</v>
      </c>
      <c r="E57" s="981">
        <v>2</v>
      </c>
      <c r="F57" s="355"/>
      <c r="G57" s="931"/>
      <c r="H57" s="931"/>
      <c r="I57" s="931"/>
      <c r="J57" s="931"/>
      <c r="K57" s="932"/>
      <c r="L57" s="934"/>
      <c r="M57" s="931"/>
      <c r="N57" s="931"/>
      <c r="O57" s="931"/>
      <c r="P57" s="932"/>
    </row>
    <row r="58" spans="1:16" s="74" customFormat="1">
      <c r="A58" s="987"/>
      <c r="B58" s="1001"/>
      <c r="C58" s="1045" t="s">
        <v>1272</v>
      </c>
      <c r="D58" s="983" t="s">
        <v>22</v>
      </c>
      <c r="E58" s="981">
        <v>1</v>
      </c>
      <c r="F58" s="355"/>
      <c r="G58" s="931"/>
      <c r="H58" s="931"/>
      <c r="I58" s="931"/>
      <c r="J58" s="931"/>
      <c r="K58" s="932"/>
      <c r="L58" s="934"/>
      <c r="M58" s="931"/>
      <c r="N58" s="931"/>
      <c r="O58" s="931"/>
      <c r="P58" s="932"/>
    </row>
    <row r="59" spans="1:16" s="74" customFormat="1" ht="20.399999999999999">
      <c r="A59" s="987" t="s">
        <v>1244</v>
      </c>
      <c r="B59" s="1001"/>
      <c r="C59" s="1052" t="s">
        <v>293</v>
      </c>
      <c r="D59" s="1040" t="s">
        <v>103</v>
      </c>
      <c r="E59" s="981">
        <v>1</v>
      </c>
      <c r="F59" s="680"/>
      <c r="G59" s="674"/>
      <c r="H59" s="675"/>
      <c r="I59" s="675"/>
      <c r="J59" s="675"/>
      <c r="K59" s="692"/>
      <c r="L59" s="903"/>
      <c r="M59" s="673"/>
      <c r="N59" s="673"/>
      <c r="O59" s="673"/>
      <c r="P59" s="896"/>
    </row>
    <row r="60" spans="1:16" s="74" customFormat="1">
      <c r="A60" s="942"/>
      <c r="B60" s="1001"/>
      <c r="C60" s="1049" t="s">
        <v>268</v>
      </c>
      <c r="D60" s="1040"/>
      <c r="E60" s="981">
        <v>0</v>
      </c>
      <c r="F60" s="355"/>
      <c r="G60" s="931"/>
      <c r="H60" s="931"/>
      <c r="I60" s="931"/>
      <c r="J60" s="931"/>
      <c r="K60" s="932"/>
      <c r="L60" s="934"/>
      <c r="M60" s="931"/>
      <c r="N60" s="931"/>
      <c r="O60" s="931"/>
      <c r="P60" s="932"/>
    </row>
    <row r="61" spans="1:16" s="74" customFormat="1">
      <c r="A61" s="989" t="s">
        <v>1157</v>
      </c>
      <c r="B61" s="1001"/>
      <c r="C61" s="873" t="s">
        <v>476</v>
      </c>
      <c r="D61" s="1040"/>
      <c r="E61" s="981">
        <v>0</v>
      </c>
      <c r="F61" s="355"/>
      <c r="G61" s="931"/>
      <c r="H61" s="931"/>
      <c r="I61" s="931"/>
      <c r="J61" s="931"/>
      <c r="K61" s="932"/>
      <c r="L61" s="934"/>
      <c r="M61" s="931"/>
      <c r="N61" s="931"/>
      <c r="O61" s="931"/>
      <c r="P61" s="932"/>
    </row>
    <row r="62" spans="1:16" s="74" customFormat="1" ht="30.6">
      <c r="A62" s="989"/>
      <c r="B62" s="1001"/>
      <c r="C62" s="1051" t="s">
        <v>710</v>
      </c>
      <c r="D62" s="1040"/>
      <c r="E62" s="981">
        <v>0</v>
      </c>
      <c r="F62" s="355"/>
      <c r="G62" s="931"/>
      <c r="H62" s="931"/>
      <c r="I62" s="931"/>
      <c r="J62" s="931"/>
      <c r="K62" s="932"/>
      <c r="L62" s="934"/>
      <c r="M62" s="931"/>
      <c r="N62" s="931"/>
      <c r="O62" s="931"/>
      <c r="P62" s="932"/>
    </row>
    <row r="63" spans="1:16" s="74" customFormat="1" ht="32.25" customHeight="1">
      <c r="A63" s="987" t="s">
        <v>1158</v>
      </c>
      <c r="B63" s="1001"/>
      <c r="C63" s="1052" t="s">
        <v>1274</v>
      </c>
      <c r="D63" s="1040" t="s">
        <v>2</v>
      </c>
      <c r="E63" s="866">
        <v>220</v>
      </c>
      <c r="F63" s="680"/>
      <c r="G63" s="674"/>
      <c r="H63" s="675"/>
      <c r="I63" s="675"/>
      <c r="J63" s="675"/>
      <c r="K63" s="692"/>
      <c r="L63" s="903"/>
      <c r="M63" s="673"/>
      <c r="N63" s="673"/>
      <c r="O63" s="673"/>
      <c r="P63" s="896"/>
    </row>
    <row r="64" spans="1:16" s="74" customFormat="1" ht="20.399999999999999">
      <c r="A64" s="987" t="s">
        <v>461</v>
      </c>
      <c r="B64" s="1001"/>
      <c r="C64" s="1052" t="s">
        <v>1275</v>
      </c>
      <c r="D64" s="1040" t="s">
        <v>2</v>
      </c>
      <c r="E64" s="866">
        <v>1485</v>
      </c>
      <c r="F64" s="680"/>
      <c r="G64" s="674"/>
      <c r="H64" s="675"/>
      <c r="I64" s="675"/>
      <c r="J64" s="675"/>
      <c r="K64" s="692"/>
      <c r="L64" s="903"/>
      <c r="M64" s="673"/>
      <c r="N64" s="673"/>
      <c r="O64" s="673"/>
      <c r="P64" s="896"/>
    </row>
    <row r="65" spans="1:16" s="74" customFormat="1" ht="20.399999999999999">
      <c r="A65" s="987" t="s">
        <v>291</v>
      </c>
      <c r="B65" s="1001"/>
      <c r="C65" s="1052" t="s">
        <v>1276</v>
      </c>
      <c r="D65" s="1040" t="s">
        <v>2</v>
      </c>
      <c r="E65" s="866">
        <v>200</v>
      </c>
      <c r="F65" s="680"/>
      <c r="G65" s="674"/>
      <c r="H65" s="675"/>
      <c r="I65" s="675"/>
      <c r="J65" s="675"/>
      <c r="K65" s="692"/>
      <c r="L65" s="903"/>
      <c r="M65" s="673"/>
      <c r="N65" s="673"/>
      <c r="O65" s="673"/>
      <c r="P65" s="896"/>
    </row>
    <row r="66" spans="1:16" s="74" customFormat="1" ht="30" customHeight="1">
      <c r="A66" s="987" t="s">
        <v>1277</v>
      </c>
      <c r="B66" s="1001"/>
      <c r="C66" s="1050" t="s">
        <v>744</v>
      </c>
      <c r="D66" s="1040" t="s">
        <v>103</v>
      </c>
      <c r="E66" s="866">
        <v>69</v>
      </c>
      <c r="F66" s="680"/>
      <c r="G66" s="674"/>
      <c r="H66" s="675"/>
      <c r="I66" s="675"/>
      <c r="J66" s="675"/>
      <c r="K66" s="692"/>
      <c r="L66" s="903"/>
      <c r="M66" s="673"/>
      <c r="N66" s="673"/>
      <c r="O66" s="673"/>
      <c r="P66" s="896"/>
    </row>
    <row r="67" spans="1:16" s="74" customFormat="1" ht="68.25" customHeight="1">
      <c r="A67" s="987" t="s">
        <v>1278</v>
      </c>
      <c r="B67" s="1001"/>
      <c r="C67" s="573" t="s">
        <v>293</v>
      </c>
      <c r="D67" s="1040" t="s">
        <v>103</v>
      </c>
      <c r="E67" s="866">
        <v>1</v>
      </c>
      <c r="F67" s="680"/>
      <c r="G67" s="674"/>
      <c r="H67" s="675"/>
      <c r="I67" s="675"/>
      <c r="J67" s="675"/>
      <c r="K67" s="692"/>
      <c r="L67" s="903"/>
      <c r="M67" s="673"/>
      <c r="N67" s="673"/>
      <c r="O67" s="673"/>
      <c r="P67" s="896"/>
    </row>
    <row r="68" spans="1:16" s="74" customFormat="1">
      <c r="A68" s="987"/>
      <c r="B68" s="1001"/>
      <c r="C68" s="1050" t="s">
        <v>268</v>
      </c>
      <c r="D68" s="983"/>
      <c r="E68" s="866"/>
      <c r="F68" s="355"/>
      <c r="G68" s="931"/>
      <c r="H68" s="931"/>
      <c r="I68" s="931"/>
      <c r="J68" s="931"/>
      <c r="K68" s="932"/>
      <c r="L68" s="934"/>
      <c r="M68" s="931"/>
      <c r="N68" s="931"/>
      <c r="O68" s="931"/>
      <c r="P68" s="932"/>
    </row>
    <row r="69" spans="1:16" s="74" customFormat="1">
      <c r="A69" s="989" t="s">
        <v>1161</v>
      </c>
      <c r="B69" s="1001"/>
      <c r="C69" s="1047" t="s">
        <v>724</v>
      </c>
      <c r="D69" s="983"/>
      <c r="E69" s="866"/>
      <c r="F69" s="355"/>
      <c r="G69" s="931"/>
      <c r="H69" s="931"/>
      <c r="I69" s="931"/>
      <c r="J69" s="931"/>
      <c r="K69" s="932"/>
      <c r="L69" s="934"/>
      <c r="M69" s="931"/>
      <c r="N69" s="931"/>
      <c r="O69" s="931"/>
      <c r="P69" s="932"/>
    </row>
    <row r="70" spans="1:16" s="74" customFormat="1" ht="30.6">
      <c r="A70" s="987"/>
      <c r="B70" s="1001"/>
      <c r="C70" s="1051" t="s">
        <v>710</v>
      </c>
      <c r="D70" s="983"/>
      <c r="E70" s="866"/>
      <c r="F70" s="355"/>
      <c r="G70" s="931"/>
      <c r="H70" s="931"/>
      <c r="I70" s="931"/>
      <c r="J70" s="931"/>
      <c r="K70" s="932"/>
      <c r="L70" s="934"/>
      <c r="M70" s="931"/>
      <c r="N70" s="931"/>
      <c r="O70" s="931"/>
      <c r="P70" s="932"/>
    </row>
    <row r="71" spans="1:16" s="74" customFormat="1" ht="20.399999999999999">
      <c r="A71" s="987" t="s">
        <v>1163</v>
      </c>
      <c r="B71" s="1001"/>
      <c r="C71" s="1049" t="s">
        <v>1279</v>
      </c>
      <c r="D71" s="983" t="s">
        <v>22</v>
      </c>
      <c r="E71" s="866">
        <v>10</v>
      </c>
      <c r="F71" s="680"/>
      <c r="G71" s="674"/>
      <c r="H71" s="675"/>
      <c r="I71" s="675"/>
      <c r="J71" s="675"/>
      <c r="K71" s="692"/>
      <c r="L71" s="903"/>
      <c r="M71" s="673"/>
      <c r="N71" s="673"/>
      <c r="O71" s="673"/>
      <c r="P71" s="896"/>
    </row>
    <row r="72" spans="1:16" s="74" customFormat="1">
      <c r="A72" s="987" t="s">
        <v>1167</v>
      </c>
      <c r="B72" s="1001"/>
      <c r="C72" s="1050" t="s">
        <v>721</v>
      </c>
      <c r="D72" s="983" t="s">
        <v>22</v>
      </c>
      <c r="E72" s="866">
        <v>41</v>
      </c>
      <c r="F72" s="680"/>
      <c r="G72" s="674"/>
      <c r="H72" s="675"/>
      <c r="I72" s="675"/>
      <c r="J72" s="675"/>
      <c r="K72" s="692"/>
      <c r="L72" s="903"/>
      <c r="M72" s="673"/>
      <c r="N72" s="673"/>
      <c r="O72" s="673"/>
      <c r="P72" s="896"/>
    </row>
    <row r="73" spans="1:16" s="74" customFormat="1">
      <c r="A73" s="987"/>
      <c r="B73" s="1001"/>
      <c r="C73" s="999" t="s">
        <v>268</v>
      </c>
      <c r="D73" s="1041"/>
      <c r="E73" s="866"/>
      <c r="F73" s="355"/>
      <c r="G73" s="931"/>
      <c r="H73" s="931"/>
      <c r="I73" s="931"/>
      <c r="J73" s="931"/>
      <c r="K73" s="932"/>
      <c r="L73" s="934"/>
      <c r="M73" s="931"/>
      <c r="N73" s="931"/>
      <c r="O73" s="931"/>
      <c r="P73" s="932"/>
    </row>
    <row r="74" spans="1:16" s="74" customFormat="1">
      <c r="A74" s="989" t="s">
        <v>1172</v>
      </c>
      <c r="B74" s="1001"/>
      <c r="C74" s="1047" t="s">
        <v>478</v>
      </c>
      <c r="D74" s="1040"/>
      <c r="E74" s="866"/>
      <c r="F74" s="355"/>
      <c r="G74" s="931"/>
      <c r="H74" s="931"/>
      <c r="I74" s="931"/>
      <c r="J74" s="931"/>
      <c r="K74" s="932"/>
      <c r="L74" s="934"/>
      <c r="M74" s="931"/>
      <c r="N74" s="931"/>
      <c r="O74" s="931"/>
      <c r="P74" s="932"/>
    </row>
    <row r="75" spans="1:16" s="74" customFormat="1" ht="30.6">
      <c r="A75" s="987"/>
      <c r="B75" s="1002"/>
      <c r="C75" s="1051" t="s">
        <v>726</v>
      </c>
      <c r="D75" s="1042"/>
      <c r="E75" s="866"/>
      <c r="F75" s="355"/>
      <c r="G75" s="931"/>
      <c r="H75" s="931"/>
      <c r="I75" s="931"/>
      <c r="J75" s="931"/>
      <c r="K75" s="932"/>
      <c r="L75" s="934"/>
      <c r="M75" s="931"/>
      <c r="N75" s="931"/>
      <c r="O75" s="931"/>
      <c r="P75" s="932"/>
    </row>
    <row r="76" spans="1:16" s="74" customFormat="1" ht="20.399999999999999">
      <c r="A76" s="987" t="s">
        <v>1175</v>
      </c>
      <c r="B76" s="1002"/>
      <c r="C76" s="1049" t="s">
        <v>479</v>
      </c>
      <c r="D76" s="1042"/>
      <c r="E76" s="866"/>
      <c r="F76" s="355"/>
      <c r="G76" s="931"/>
      <c r="H76" s="931"/>
      <c r="I76" s="931"/>
      <c r="J76" s="931"/>
      <c r="K76" s="932"/>
      <c r="L76" s="934"/>
      <c r="M76" s="931"/>
      <c r="N76" s="931"/>
      <c r="O76" s="931"/>
      <c r="P76" s="932"/>
    </row>
    <row r="77" spans="1:16" s="74" customFormat="1" ht="30.75" customHeight="1">
      <c r="A77" s="987"/>
      <c r="B77" s="1002"/>
      <c r="C77" s="1045" t="s">
        <v>1280</v>
      </c>
      <c r="D77" s="1042" t="s">
        <v>2</v>
      </c>
      <c r="E77" s="866">
        <v>350</v>
      </c>
      <c r="F77" s="680"/>
      <c r="G77" s="674"/>
      <c r="H77" s="675"/>
      <c r="I77" s="675"/>
      <c r="J77" s="675"/>
      <c r="K77" s="692"/>
      <c r="L77" s="903"/>
      <c r="M77" s="673"/>
      <c r="N77" s="673"/>
      <c r="O77" s="673"/>
      <c r="P77" s="896"/>
    </row>
    <row r="78" spans="1:16" s="74" customFormat="1">
      <c r="A78" s="987"/>
      <c r="B78" s="1002"/>
      <c r="C78" s="1045" t="s">
        <v>1281</v>
      </c>
      <c r="D78" s="1042" t="s">
        <v>2</v>
      </c>
      <c r="E78" s="866">
        <v>150</v>
      </c>
      <c r="F78" s="680"/>
      <c r="G78" s="674"/>
      <c r="H78" s="675"/>
      <c r="I78" s="675"/>
      <c r="J78" s="675"/>
      <c r="K78" s="692"/>
      <c r="L78" s="903"/>
      <c r="M78" s="673"/>
      <c r="N78" s="673"/>
      <c r="O78" s="673"/>
      <c r="P78" s="896"/>
    </row>
    <row r="79" spans="1:16" s="74" customFormat="1" ht="54.75" customHeight="1">
      <c r="A79" s="987" t="s">
        <v>1180</v>
      </c>
      <c r="B79" s="1002"/>
      <c r="C79" s="573" t="s">
        <v>293</v>
      </c>
      <c r="D79" s="1040" t="s">
        <v>103</v>
      </c>
      <c r="E79" s="981">
        <v>1</v>
      </c>
      <c r="F79" s="680"/>
      <c r="G79" s="674"/>
      <c r="H79" s="675"/>
      <c r="I79" s="675"/>
      <c r="J79" s="675"/>
      <c r="K79" s="692"/>
      <c r="L79" s="903"/>
      <c r="M79" s="673"/>
      <c r="N79" s="673"/>
      <c r="O79" s="673"/>
      <c r="P79" s="896"/>
    </row>
    <row r="80" spans="1:16" s="74" customFormat="1">
      <c r="A80" s="987"/>
      <c r="B80" s="1002"/>
      <c r="C80" s="573" t="s">
        <v>268</v>
      </c>
      <c r="D80" s="1040"/>
      <c r="E80" s="981">
        <v>0</v>
      </c>
      <c r="F80" s="355"/>
      <c r="G80" s="931"/>
      <c r="H80" s="931"/>
      <c r="I80" s="931"/>
      <c r="J80" s="931"/>
      <c r="K80" s="932"/>
      <c r="L80" s="934"/>
      <c r="M80" s="931"/>
      <c r="N80" s="931"/>
      <c r="O80" s="931"/>
      <c r="P80" s="932"/>
    </row>
    <row r="81" spans="1:16" s="74" customFormat="1">
      <c r="A81" s="985" t="s">
        <v>1183</v>
      </c>
      <c r="B81" s="983"/>
      <c r="C81" s="1047" t="s">
        <v>482</v>
      </c>
      <c r="D81" s="1042"/>
      <c r="E81" s="981">
        <v>0</v>
      </c>
      <c r="F81" s="355"/>
      <c r="G81" s="931"/>
      <c r="H81" s="931"/>
      <c r="I81" s="931"/>
      <c r="J81" s="931"/>
      <c r="K81" s="932"/>
      <c r="L81" s="934"/>
      <c r="M81" s="931"/>
      <c r="N81" s="931"/>
      <c r="O81" s="931"/>
      <c r="P81" s="932"/>
    </row>
    <row r="82" spans="1:16" s="74" customFormat="1" ht="30.6">
      <c r="A82" s="985"/>
      <c r="B82" s="983"/>
      <c r="C82" s="1051" t="s">
        <v>1162</v>
      </c>
      <c r="D82" s="1042"/>
      <c r="E82" s="981"/>
      <c r="F82" s="355"/>
      <c r="G82" s="931"/>
      <c r="H82" s="931"/>
      <c r="I82" s="931"/>
      <c r="J82" s="931"/>
      <c r="K82" s="932"/>
      <c r="L82" s="934"/>
      <c r="M82" s="931"/>
      <c r="N82" s="931"/>
      <c r="O82" s="931"/>
      <c r="P82" s="932"/>
    </row>
    <row r="83" spans="1:16" s="74" customFormat="1" ht="51">
      <c r="A83" s="988" t="s">
        <v>1184</v>
      </c>
      <c r="B83" s="983"/>
      <c r="C83" s="1050" t="s">
        <v>1105</v>
      </c>
      <c r="D83" s="1040" t="s">
        <v>103</v>
      </c>
      <c r="E83" s="981">
        <v>18</v>
      </c>
      <c r="F83" s="680"/>
      <c r="G83" s="674"/>
      <c r="H83" s="675"/>
      <c r="I83" s="675"/>
      <c r="J83" s="675"/>
      <c r="K83" s="692"/>
      <c r="L83" s="903"/>
      <c r="M83" s="673"/>
      <c r="N83" s="673"/>
      <c r="O83" s="673"/>
      <c r="P83" s="896"/>
    </row>
    <row r="84" spans="1:16" s="74" customFormat="1" ht="51">
      <c r="A84" s="988" t="s">
        <v>1185</v>
      </c>
      <c r="B84" s="983"/>
      <c r="C84" s="1050" t="s">
        <v>1243</v>
      </c>
      <c r="D84" s="1040" t="s">
        <v>103</v>
      </c>
      <c r="E84" s="981">
        <v>2</v>
      </c>
      <c r="F84" s="680"/>
      <c r="G84" s="674"/>
      <c r="H84" s="675"/>
      <c r="I84" s="675"/>
      <c r="J84" s="675"/>
      <c r="K84" s="692"/>
      <c r="L84" s="903"/>
      <c r="M84" s="673"/>
      <c r="N84" s="673"/>
      <c r="O84" s="673"/>
      <c r="P84" s="896"/>
    </row>
    <row r="85" spans="1:16" s="74" customFormat="1" ht="30.6">
      <c r="A85" s="988" t="s">
        <v>1186</v>
      </c>
      <c r="B85" s="983"/>
      <c r="C85" s="1050" t="s">
        <v>1245</v>
      </c>
      <c r="D85" s="1040" t="s">
        <v>103</v>
      </c>
      <c r="E85" s="981">
        <v>12</v>
      </c>
      <c r="F85" s="680"/>
      <c r="G85" s="674"/>
      <c r="H85" s="675"/>
      <c r="I85" s="675"/>
      <c r="J85" s="675"/>
      <c r="K85" s="692"/>
      <c r="L85" s="903"/>
      <c r="M85" s="673"/>
      <c r="N85" s="673"/>
      <c r="O85" s="673"/>
      <c r="P85" s="896"/>
    </row>
    <row r="86" spans="1:16" s="30" customFormat="1">
      <c r="A86" s="537"/>
      <c r="B86" s="683"/>
      <c r="C86" s="1060"/>
      <c r="D86" s="683"/>
      <c r="E86" s="1059"/>
      <c r="F86" s="1058"/>
      <c r="G86" s="1057"/>
      <c r="H86" s="895"/>
      <c r="I86" s="895"/>
      <c r="J86" s="895"/>
      <c r="K86" s="690"/>
      <c r="L86" s="897"/>
      <c r="M86" s="895"/>
      <c r="N86" s="895"/>
      <c r="O86" s="895"/>
      <c r="P86" s="690"/>
    </row>
    <row r="87" spans="1:16" ht="20.399999999999999">
      <c r="A87" s="1043">
        <v>11</v>
      </c>
      <c r="B87" s="683"/>
      <c r="C87" s="573" t="s">
        <v>305</v>
      </c>
      <c r="D87" s="539" t="s">
        <v>103</v>
      </c>
      <c r="E87" s="583">
        <v>1</v>
      </c>
      <c r="F87" s="556"/>
      <c r="G87" s="336"/>
      <c r="H87" s="336"/>
      <c r="I87" s="336"/>
      <c r="J87" s="336"/>
      <c r="K87" s="337"/>
      <c r="L87" s="338"/>
      <c r="M87" s="339"/>
      <c r="N87" s="339"/>
      <c r="O87" s="339"/>
      <c r="P87" s="340"/>
    </row>
    <row r="88" spans="1:16" s="79" customFormat="1" ht="20.399999999999999">
      <c r="A88" s="1043">
        <f>A87+1</f>
        <v>12</v>
      </c>
      <c r="B88" s="683"/>
      <c r="C88" s="573" t="s">
        <v>306</v>
      </c>
      <c r="D88" s="539" t="s">
        <v>103</v>
      </c>
      <c r="E88" s="583">
        <v>1</v>
      </c>
      <c r="F88" s="556"/>
      <c r="G88" s="336"/>
      <c r="H88" s="336"/>
      <c r="I88" s="336"/>
      <c r="J88" s="336"/>
      <c r="K88" s="337"/>
      <c r="L88" s="338"/>
      <c r="M88" s="339"/>
      <c r="N88" s="339"/>
      <c r="O88" s="339"/>
      <c r="P88" s="340"/>
    </row>
    <row r="89" spans="1:16" s="79" customFormat="1">
      <c r="A89" s="1043">
        <f>A88+1</f>
        <v>13</v>
      </c>
      <c r="B89" s="683"/>
      <c r="C89" s="573" t="s">
        <v>301</v>
      </c>
      <c r="D89" s="539" t="s">
        <v>103</v>
      </c>
      <c r="E89" s="583">
        <v>1</v>
      </c>
      <c r="F89" s="556"/>
      <c r="G89" s="336"/>
      <c r="H89" s="336"/>
      <c r="I89" s="336"/>
      <c r="J89" s="336"/>
      <c r="K89" s="337"/>
      <c r="L89" s="338"/>
      <c r="M89" s="339"/>
      <c r="N89" s="339"/>
      <c r="O89" s="339"/>
      <c r="P89" s="340"/>
    </row>
    <row r="90" spans="1:16" s="79" customFormat="1">
      <c r="A90" s="929"/>
      <c r="B90" s="684"/>
      <c r="C90" s="923"/>
      <c r="D90" s="585"/>
      <c r="E90" s="867"/>
      <c r="F90" s="852"/>
      <c r="G90" s="853"/>
      <c r="H90" s="916"/>
      <c r="I90" s="917"/>
      <c r="J90" s="916"/>
      <c r="K90" s="918"/>
      <c r="L90" s="915"/>
      <c r="M90" s="860"/>
      <c r="N90" s="860"/>
      <c r="O90" s="860"/>
      <c r="P90" s="861"/>
    </row>
    <row r="91" spans="1:16" s="274" customFormat="1">
      <c r="A91" s="503"/>
      <c r="B91" s="504"/>
      <c r="C91" s="505" t="s">
        <v>29</v>
      </c>
      <c r="D91" s="506"/>
      <c r="E91" s="541"/>
      <c r="F91" s="507"/>
      <c r="G91" s="507"/>
      <c r="H91" s="507"/>
      <c r="I91" s="507"/>
      <c r="J91" s="507"/>
      <c r="K91" s="507"/>
      <c r="L91" s="508">
        <f>SUM($L$13:L90)</f>
        <v>0</v>
      </c>
      <c r="M91" s="508">
        <f>SUM($M$13:M90)</f>
        <v>0</v>
      </c>
      <c r="N91" s="508">
        <f>SUM($N$13:N90)</f>
        <v>0</v>
      </c>
      <c r="O91" s="508">
        <f>SUM($O$13:O90)</f>
        <v>0</v>
      </c>
      <c r="P91" s="509">
        <f>SUM($P$13:P90)</f>
        <v>0</v>
      </c>
    </row>
    <row r="92" spans="1:16">
      <c r="D92" s="2"/>
      <c r="E92" s="2"/>
      <c r="F92" s="2"/>
      <c r="G92" s="2"/>
      <c r="I92" s="2"/>
      <c r="J92" s="2"/>
      <c r="K92" s="2"/>
      <c r="L92" s="2"/>
      <c r="M92" s="3"/>
      <c r="N92" s="3"/>
      <c r="O92" s="3"/>
      <c r="P92" s="3"/>
    </row>
    <row r="94" spans="1:16">
      <c r="C94" s="13"/>
    </row>
    <row r="95" spans="1:16">
      <c r="C95" s="13"/>
    </row>
    <row r="96" spans="1:16">
      <c r="C96" s="13"/>
    </row>
    <row r="97" spans="3:3">
      <c r="C97" s="334"/>
    </row>
    <row r="98" spans="3:3">
      <c r="C98" s="334"/>
    </row>
  </sheetData>
  <autoFilter ref="A12:P91" xr:uid="{00000000-0009-0000-0000-00002A000000}"/>
  <mergeCells count="1">
    <mergeCell ref="F10:K10"/>
  </mergeCells>
  <dataValidations count="1">
    <dataValidation allowBlank="1" showErrorMessage="1" errorTitle="Nemainīt!" error="Visus datus rakstīt blakus tabulā" promptTitle="Nerakstam" prompt="Šeit ir tikai formulas" sqref="G87:G89" xr:uid="{863CE4E1-947D-4A9D-8C86-39E8DCE92526}"/>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04EA-2217-4841-A0A1-22604D0A7EEE}">
  <dimension ref="A1:P41"/>
  <sheetViews>
    <sheetView zoomScaleNormal="100" zoomScaleSheetLayoutView="100" workbookViewId="0">
      <selection activeCell="M18" sqref="M18"/>
    </sheetView>
  </sheetViews>
  <sheetFormatPr defaultColWidth="9.109375" defaultRowHeight="13.2"/>
  <cols>
    <col min="1" max="1" width="5" style="11"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 style="11" customWidth="1"/>
    <col min="14" max="14" width="12" style="11" customWidth="1"/>
    <col min="15" max="15" width="11.44140625" style="11" customWidth="1"/>
    <col min="16" max="16" width="11.5546875" style="11" customWidth="1"/>
    <col min="17" max="16384" width="9.109375" style="11"/>
  </cols>
  <sheetData>
    <row r="1" spans="1:16">
      <c r="B1" s="7"/>
      <c r="C1" s="8"/>
      <c r="D1" s="8"/>
      <c r="E1" s="8"/>
      <c r="F1" s="9" t="s">
        <v>35</v>
      </c>
      <c r="G1" s="10" t="s">
        <v>160</v>
      </c>
      <c r="H1" s="9"/>
      <c r="J1" s="8"/>
      <c r="K1" s="8"/>
      <c r="L1" s="8"/>
      <c r="M1" s="8"/>
      <c r="N1" s="8"/>
      <c r="O1" s="8"/>
      <c r="P1" s="8"/>
    </row>
    <row r="2" spans="1:16">
      <c r="B2" s="7"/>
      <c r="C2" s="8"/>
      <c r="D2" s="8"/>
      <c r="E2" s="8"/>
      <c r="F2" s="8" t="s">
        <v>161</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292</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0" customFormat="1">
      <c r="A14" s="686"/>
      <c r="B14" s="1066"/>
      <c r="C14" s="898" t="s">
        <v>453</v>
      </c>
      <c r="D14" s="1066"/>
      <c r="E14" s="898"/>
      <c r="F14" s="671"/>
      <c r="G14" s="895"/>
      <c r="H14" s="895"/>
      <c r="I14" s="895"/>
      <c r="J14" s="895"/>
      <c r="K14" s="690"/>
      <c r="L14" s="897"/>
      <c r="M14" s="895"/>
      <c r="N14" s="895"/>
      <c r="O14" s="895"/>
      <c r="P14" s="690"/>
    </row>
    <row r="15" spans="1:16" s="30" customFormat="1" ht="20.399999999999999">
      <c r="A15" s="686">
        <v>1</v>
      </c>
      <c r="B15" s="575" t="s">
        <v>1674</v>
      </c>
      <c r="C15" s="588" t="s">
        <v>1675</v>
      </c>
      <c r="D15" s="683" t="s">
        <v>22</v>
      </c>
      <c r="E15" s="682">
        <v>3</v>
      </c>
      <c r="F15" s="680"/>
      <c r="G15" s="697"/>
      <c r="H15" s="698"/>
      <c r="I15" s="698"/>
      <c r="J15" s="698"/>
      <c r="K15" s="699"/>
      <c r="L15" s="700"/>
      <c r="M15" s="673"/>
      <c r="N15" s="673"/>
      <c r="O15" s="673"/>
      <c r="P15" s="701"/>
    </row>
    <row r="16" spans="1:16" s="30" customFormat="1" ht="20.399999999999999">
      <c r="A16" s="686">
        <v>2</v>
      </c>
      <c r="B16" s="575" t="s">
        <v>1674</v>
      </c>
      <c r="C16" s="588" t="s">
        <v>1676</v>
      </c>
      <c r="D16" s="683" t="s">
        <v>22</v>
      </c>
      <c r="E16" s="682">
        <v>2</v>
      </c>
      <c r="F16" s="680"/>
      <c r="G16" s="697"/>
      <c r="H16" s="698"/>
      <c r="I16" s="698"/>
      <c r="J16" s="698"/>
      <c r="K16" s="699"/>
      <c r="L16" s="700"/>
      <c r="M16" s="673"/>
      <c r="N16" s="673"/>
      <c r="O16" s="673"/>
      <c r="P16" s="701"/>
    </row>
    <row r="17" spans="1:16" s="30" customFormat="1" ht="20.399999999999999">
      <c r="A17" s="686">
        <v>3</v>
      </c>
      <c r="B17" s="575" t="s">
        <v>1674</v>
      </c>
      <c r="C17" s="588" t="s">
        <v>1677</v>
      </c>
      <c r="D17" s="683" t="s">
        <v>22</v>
      </c>
      <c r="E17" s="682">
        <v>12</v>
      </c>
      <c r="F17" s="850"/>
      <c r="G17" s="496"/>
      <c r="H17" s="496"/>
      <c r="I17" s="496"/>
      <c r="J17" s="496"/>
      <c r="K17" s="841"/>
      <c r="L17" s="321"/>
      <c r="M17" s="496"/>
      <c r="N17" s="496"/>
      <c r="O17" s="496"/>
      <c r="P17" s="841"/>
    </row>
    <row r="18" spans="1:16" s="30" customFormat="1" ht="20.399999999999999">
      <c r="A18" s="686">
        <v>4</v>
      </c>
      <c r="B18" s="575" t="s">
        <v>1674</v>
      </c>
      <c r="C18" s="588" t="s">
        <v>1678</v>
      </c>
      <c r="D18" s="683" t="s">
        <v>22</v>
      </c>
      <c r="E18" s="682">
        <v>4</v>
      </c>
      <c r="F18" s="850"/>
      <c r="G18" s="496"/>
      <c r="H18" s="496"/>
      <c r="I18" s="496"/>
      <c r="J18" s="496"/>
      <c r="K18" s="841"/>
      <c r="L18" s="321"/>
      <c r="M18" s="496"/>
      <c r="N18" s="496"/>
      <c r="O18" s="496"/>
      <c r="P18" s="841"/>
    </row>
    <row r="19" spans="1:16" s="30" customFormat="1" ht="20.399999999999999">
      <c r="A19" s="686">
        <v>5</v>
      </c>
      <c r="B19" s="575" t="s">
        <v>1674</v>
      </c>
      <c r="C19" s="573" t="s">
        <v>1679</v>
      </c>
      <c r="D19" s="683" t="s">
        <v>22</v>
      </c>
      <c r="E19" s="682">
        <v>21</v>
      </c>
      <c r="F19" s="680"/>
      <c r="G19" s="697"/>
      <c r="H19" s="698"/>
      <c r="I19" s="698"/>
      <c r="J19" s="698"/>
      <c r="K19" s="699"/>
      <c r="L19" s="700"/>
      <c r="M19" s="673"/>
      <c r="N19" s="673"/>
      <c r="O19" s="673"/>
      <c r="P19" s="701"/>
    </row>
    <row r="20" spans="1:16" s="30" customFormat="1" ht="20.399999999999999">
      <c r="A20" s="686">
        <v>6</v>
      </c>
      <c r="B20" s="575" t="s">
        <v>1674</v>
      </c>
      <c r="C20" s="573" t="s">
        <v>1680</v>
      </c>
      <c r="D20" s="683" t="s">
        <v>22</v>
      </c>
      <c r="E20" s="682">
        <v>23</v>
      </c>
      <c r="F20" s="680"/>
      <c r="G20" s="697"/>
      <c r="H20" s="698"/>
      <c r="I20" s="698"/>
      <c r="J20" s="698"/>
      <c r="K20" s="699"/>
      <c r="L20" s="700"/>
      <c r="M20" s="673"/>
      <c r="N20" s="673"/>
      <c r="O20" s="673"/>
      <c r="P20" s="701"/>
    </row>
    <row r="21" spans="1:16" s="30" customFormat="1">
      <c r="A21" s="686">
        <v>7</v>
      </c>
      <c r="B21" s="575" t="s">
        <v>1674</v>
      </c>
      <c r="C21" s="573" t="s">
        <v>1681</v>
      </c>
      <c r="D21" s="683" t="s">
        <v>22</v>
      </c>
      <c r="E21" s="682">
        <v>9</v>
      </c>
      <c r="F21" s="680"/>
      <c r="G21" s="697"/>
      <c r="H21" s="698"/>
      <c r="I21" s="698"/>
      <c r="J21" s="698"/>
      <c r="K21" s="699"/>
      <c r="L21" s="700"/>
      <c r="M21" s="673"/>
      <c r="N21" s="673"/>
      <c r="O21" s="673"/>
      <c r="P21" s="701"/>
    </row>
    <row r="22" spans="1:16" s="30" customFormat="1">
      <c r="A22" s="686">
        <v>8</v>
      </c>
      <c r="B22" s="575"/>
      <c r="C22" s="1067" t="s">
        <v>1682</v>
      </c>
      <c r="D22" s="683" t="s">
        <v>2</v>
      </c>
      <c r="E22" s="866">
        <v>1940</v>
      </c>
      <c r="F22" s="680"/>
      <c r="G22" s="697"/>
      <c r="H22" s="698"/>
      <c r="I22" s="698"/>
      <c r="J22" s="698"/>
      <c r="K22" s="699"/>
      <c r="L22" s="700"/>
      <c r="M22" s="673"/>
      <c r="N22" s="673"/>
      <c r="O22" s="673"/>
      <c r="P22" s="701"/>
    </row>
    <row r="23" spans="1:16" s="30" customFormat="1">
      <c r="A23" s="686">
        <v>9</v>
      </c>
      <c r="B23" s="575"/>
      <c r="C23" s="1067" t="s">
        <v>1683</v>
      </c>
      <c r="D23" s="683" t="s">
        <v>2</v>
      </c>
      <c r="E23" s="866">
        <v>480</v>
      </c>
      <c r="F23" s="680"/>
      <c r="G23" s="697"/>
      <c r="H23" s="698"/>
      <c r="I23" s="698"/>
      <c r="J23" s="698"/>
      <c r="K23" s="699"/>
      <c r="L23" s="700"/>
      <c r="M23" s="673"/>
      <c r="N23" s="673"/>
      <c r="O23" s="673"/>
      <c r="P23" s="701"/>
    </row>
    <row r="24" spans="1:16" s="30" customFormat="1">
      <c r="A24" s="686">
        <v>10</v>
      </c>
      <c r="B24" s="575"/>
      <c r="C24" s="1067" t="s">
        <v>1684</v>
      </c>
      <c r="D24" s="683" t="s">
        <v>2</v>
      </c>
      <c r="E24" s="866">
        <v>330</v>
      </c>
      <c r="F24" s="680"/>
      <c r="G24" s="697"/>
      <c r="H24" s="698"/>
      <c r="I24" s="698"/>
      <c r="J24" s="698"/>
      <c r="K24" s="699"/>
      <c r="L24" s="700"/>
      <c r="M24" s="673"/>
      <c r="N24" s="673"/>
      <c r="O24" s="673"/>
      <c r="P24" s="701"/>
    </row>
    <row r="25" spans="1:16" s="30" customFormat="1">
      <c r="A25" s="686">
        <v>11</v>
      </c>
      <c r="B25" s="575"/>
      <c r="C25" s="1067" t="s">
        <v>1685</v>
      </c>
      <c r="D25" s="683" t="s">
        <v>2</v>
      </c>
      <c r="E25" s="866">
        <v>600</v>
      </c>
      <c r="F25" s="680"/>
      <c r="G25" s="697"/>
      <c r="H25" s="698"/>
      <c r="I25" s="698"/>
      <c r="J25" s="698"/>
      <c r="K25" s="699"/>
      <c r="L25" s="700"/>
      <c r="M25" s="673"/>
      <c r="N25" s="673"/>
      <c r="O25" s="673"/>
      <c r="P25" s="701"/>
    </row>
    <row r="26" spans="1:16" s="30" customFormat="1" ht="20.399999999999999">
      <c r="A26" s="686">
        <v>12</v>
      </c>
      <c r="B26" s="575"/>
      <c r="C26" s="1067" t="s">
        <v>1686</v>
      </c>
      <c r="D26" s="683" t="s">
        <v>22</v>
      </c>
      <c r="E26" s="682">
        <v>16</v>
      </c>
      <c r="F26" s="680"/>
      <c r="G26" s="697"/>
      <c r="H26" s="698"/>
      <c r="I26" s="698"/>
      <c r="J26" s="698"/>
      <c r="K26" s="699"/>
      <c r="L26" s="700"/>
      <c r="M26" s="673"/>
      <c r="N26" s="673"/>
      <c r="O26" s="673"/>
      <c r="P26" s="701"/>
    </row>
    <row r="27" spans="1:16" s="30" customFormat="1" ht="20.399999999999999">
      <c r="A27" s="686">
        <v>13</v>
      </c>
      <c r="B27" s="575"/>
      <c r="C27" s="1067" t="s">
        <v>1687</v>
      </c>
      <c r="D27" s="683" t="s">
        <v>22</v>
      </c>
      <c r="E27" s="682">
        <v>16</v>
      </c>
      <c r="F27" s="680"/>
      <c r="G27" s="697"/>
      <c r="H27" s="698"/>
      <c r="I27" s="698"/>
      <c r="J27" s="698"/>
      <c r="K27" s="699"/>
      <c r="L27" s="700"/>
      <c r="M27" s="673"/>
      <c r="N27" s="673"/>
      <c r="O27" s="673"/>
      <c r="P27" s="701"/>
    </row>
    <row r="28" spans="1:16" s="30" customFormat="1" ht="30.6">
      <c r="A28" s="686">
        <v>14</v>
      </c>
      <c r="B28" s="575"/>
      <c r="C28" s="588" t="s">
        <v>1688</v>
      </c>
      <c r="D28" s="683" t="s">
        <v>103</v>
      </c>
      <c r="E28" s="682">
        <v>1</v>
      </c>
      <c r="F28" s="680"/>
      <c r="G28" s="697"/>
      <c r="H28" s="698"/>
      <c r="I28" s="698"/>
      <c r="J28" s="698"/>
      <c r="K28" s="699"/>
      <c r="L28" s="700"/>
      <c r="M28" s="673"/>
      <c r="N28" s="673"/>
      <c r="O28" s="673"/>
      <c r="P28" s="701"/>
    </row>
    <row r="29" spans="1:16" ht="20.399999999999999">
      <c r="A29" s="900">
        <f>IF(COUNTBLANK(D29)=1,"",COUNTA(D$13:$D29))</f>
        <v>15</v>
      </c>
      <c r="B29" s="683"/>
      <c r="C29" s="944" t="s">
        <v>219</v>
      </c>
      <c r="D29" s="539" t="s">
        <v>1</v>
      </c>
      <c r="E29" s="583">
        <v>1</v>
      </c>
      <c r="F29" s="694"/>
      <c r="G29" s="497"/>
      <c r="H29" s="497"/>
      <c r="I29" s="497"/>
      <c r="J29" s="497"/>
      <c r="K29" s="501"/>
      <c r="L29" s="499"/>
      <c r="M29" s="498"/>
      <c r="N29" s="498"/>
      <c r="O29" s="498"/>
      <c r="P29" s="576"/>
    </row>
    <row r="30" spans="1:16" s="79" customFormat="1" ht="20.399999999999999">
      <c r="A30" s="900">
        <f>IF(COUNTBLANK(D30)=1,"",COUNTA(D$13:$D30))</f>
        <v>16</v>
      </c>
      <c r="B30" s="683"/>
      <c r="C30" s="573" t="s">
        <v>310</v>
      </c>
      <c r="D30" s="539" t="s">
        <v>1</v>
      </c>
      <c r="E30" s="583">
        <v>1</v>
      </c>
      <c r="F30" s="694"/>
      <c r="G30" s="497"/>
      <c r="H30" s="497"/>
      <c r="I30" s="497"/>
      <c r="J30" s="497"/>
      <c r="K30" s="501"/>
      <c r="L30" s="499"/>
      <c r="M30" s="498"/>
      <c r="N30" s="498"/>
      <c r="O30" s="498"/>
      <c r="P30" s="576"/>
    </row>
    <row r="31" spans="1:16" s="79" customFormat="1">
      <c r="A31" s="900">
        <f>IF(COUNTBLANK(D31)=1,"",COUNTA(D$13:$D31))</f>
        <v>17</v>
      </c>
      <c r="B31" s="683"/>
      <c r="C31" s="573" t="s">
        <v>301</v>
      </c>
      <c r="D31" s="539" t="s">
        <v>1</v>
      </c>
      <c r="E31" s="583">
        <v>1</v>
      </c>
      <c r="F31" s="694"/>
      <c r="G31" s="497"/>
      <c r="H31" s="497"/>
      <c r="I31" s="497"/>
      <c r="J31" s="497"/>
      <c r="K31" s="501"/>
      <c r="L31" s="499"/>
      <c r="M31" s="498"/>
      <c r="N31" s="498"/>
      <c r="O31" s="498"/>
      <c r="P31" s="576"/>
    </row>
    <row r="32" spans="1:16" s="79" customFormat="1">
      <c r="A32" s="929"/>
      <c r="B32" s="684"/>
      <c r="C32" s="923"/>
      <c r="D32" s="585"/>
      <c r="E32" s="867"/>
      <c r="F32" s="888"/>
      <c r="G32" s="889"/>
      <c r="H32" s="1063"/>
      <c r="I32" s="1064"/>
      <c r="J32" s="1064"/>
      <c r="K32" s="1065"/>
      <c r="L32" s="1014"/>
      <c r="M32" s="892"/>
      <c r="N32" s="892"/>
      <c r="O32" s="892"/>
      <c r="P32" s="893"/>
    </row>
    <row r="33" spans="1:16" s="274" customFormat="1">
      <c r="A33" s="503"/>
      <c r="B33" s="504"/>
      <c r="C33" s="505" t="s">
        <v>29</v>
      </c>
      <c r="D33" s="506"/>
      <c r="E33" s="541"/>
      <c r="F33" s="507"/>
      <c r="G33" s="507"/>
      <c r="H33" s="507"/>
      <c r="I33" s="507"/>
      <c r="J33" s="507"/>
      <c r="K33" s="507"/>
      <c r="L33" s="508">
        <f>SUM($L$13:L32)</f>
        <v>0</v>
      </c>
      <c r="M33" s="508">
        <f>SUM($M$13:M32)</f>
        <v>0</v>
      </c>
      <c r="N33" s="508">
        <f>SUM($N$13:N32)</f>
        <v>0</v>
      </c>
      <c r="O33" s="508">
        <f>SUM($O$13:O32)</f>
        <v>0</v>
      </c>
      <c r="P33" s="509">
        <f>SUM($P$13:P32)</f>
        <v>0</v>
      </c>
    </row>
    <row r="34" spans="1:16">
      <c r="D34" s="291"/>
      <c r="E34" s="291"/>
      <c r="F34" s="291"/>
      <c r="G34" s="291"/>
      <c r="H34" s="291"/>
      <c r="I34" s="291"/>
      <c r="J34" s="291"/>
      <c r="K34" s="36"/>
      <c r="L34" s="36"/>
      <c r="M34" s="37"/>
      <c r="N34" s="37"/>
      <c r="O34" s="37"/>
      <c r="P34" s="37"/>
    </row>
    <row r="35" spans="1:16">
      <c r="C35" s="83"/>
      <c r="K35" s="291"/>
      <c r="L35" s="291"/>
      <c r="M35" s="291"/>
    </row>
    <row r="36" spans="1:16">
      <c r="C36" s="84"/>
    </row>
    <row r="37" spans="1:16">
      <c r="C37" s="85"/>
    </row>
    <row r="38" spans="1:16">
      <c r="C38" s="86"/>
    </row>
    <row r="40" spans="1:16">
      <c r="C40" s="86"/>
    </row>
    <row r="41" spans="1:16">
      <c r="C41" s="86"/>
    </row>
  </sheetData>
  <autoFilter ref="A12:P33" xr:uid="{00000000-0009-0000-0000-00002B000000}"/>
  <mergeCells count="1">
    <mergeCell ref="F10:K10"/>
  </mergeCells>
  <dataValidations count="1">
    <dataValidation allowBlank="1" showErrorMessage="1" errorTitle="Nemainīt!" error="Visus datus rakstīt blakus tabulā" promptTitle="Nerakstam" prompt="Šeit ir tikai formulas" sqref="G29:G31" xr:uid="{3BF3E76C-7DBB-40D6-9323-F4A8D0D7EF00}"/>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39131-2C11-4852-9090-41E426FEF51C}">
  <dimension ref="A1:P53"/>
  <sheetViews>
    <sheetView zoomScaleNormal="100" zoomScaleSheetLayoutView="100" workbookViewId="0">
      <selection activeCell="J17" sqref="J17"/>
    </sheetView>
  </sheetViews>
  <sheetFormatPr defaultColWidth="9.109375" defaultRowHeight="13.2"/>
  <cols>
    <col min="1" max="1" width="8.77734375" style="11" customWidth="1"/>
    <col min="2" max="2" width="6.21875" style="12" bestFit="1" customWidth="1"/>
    <col min="3" max="3" width="63.88671875" style="11" customWidth="1"/>
    <col min="4" max="4" width="7.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33203125" style="11" customWidth="1"/>
    <col min="14" max="14" width="12" style="11" customWidth="1"/>
    <col min="15" max="15" width="11.44140625" style="11" customWidth="1"/>
    <col min="16" max="16" width="11.5546875" style="11" customWidth="1"/>
    <col min="17" max="16384" width="9.109375" style="11"/>
  </cols>
  <sheetData>
    <row r="1" spans="1:16">
      <c r="B1" s="7"/>
      <c r="C1" s="8"/>
      <c r="D1" s="8"/>
      <c r="E1" s="8"/>
      <c r="F1" s="9" t="s">
        <v>35</v>
      </c>
      <c r="G1" s="10" t="s">
        <v>162</v>
      </c>
      <c r="H1" s="9"/>
      <c r="J1" s="8"/>
      <c r="K1" s="8"/>
      <c r="L1" s="8"/>
      <c r="M1" s="8"/>
      <c r="N1" s="8"/>
      <c r="O1" s="8"/>
      <c r="P1" s="8"/>
    </row>
    <row r="2" spans="1:16">
      <c r="B2" s="7"/>
      <c r="C2" s="8"/>
      <c r="D2" s="8"/>
      <c r="E2" s="8"/>
      <c r="F2" s="8" t="s">
        <v>2353</v>
      </c>
      <c r="G2" s="8"/>
      <c r="I2" s="8"/>
      <c r="J2" s="8"/>
      <c r="K2" s="8"/>
      <c r="L2" s="8"/>
      <c r="M2" s="8"/>
      <c r="N2" s="8"/>
      <c r="O2" s="8"/>
      <c r="P2" s="8"/>
    </row>
    <row r="3" spans="1:16">
      <c r="C3" s="13"/>
      <c r="H3" s="329"/>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74" customFormat="1">
      <c r="A14" s="989" t="s">
        <v>269</v>
      </c>
      <c r="B14" s="1001"/>
      <c r="C14" s="995" t="s">
        <v>302</v>
      </c>
      <c r="D14" s="982"/>
      <c r="E14" s="980"/>
      <c r="F14" s="355"/>
      <c r="G14" s="931"/>
      <c r="H14" s="931"/>
      <c r="I14" s="931"/>
      <c r="J14" s="931"/>
      <c r="K14" s="932"/>
      <c r="L14" s="934"/>
      <c r="M14" s="931"/>
      <c r="N14" s="931"/>
      <c r="O14" s="931"/>
      <c r="P14" s="932"/>
    </row>
    <row r="15" spans="1:16" s="74" customFormat="1" ht="30.6">
      <c r="A15" s="989"/>
      <c r="B15" s="1001"/>
      <c r="C15" s="1051" t="s">
        <v>1282</v>
      </c>
      <c r="D15" s="982"/>
      <c r="E15" s="980"/>
      <c r="F15" s="355"/>
      <c r="G15" s="931"/>
      <c r="H15" s="931"/>
      <c r="I15" s="931"/>
      <c r="J15" s="931"/>
      <c r="K15" s="932"/>
      <c r="L15" s="934"/>
      <c r="M15" s="931"/>
      <c r="N15" s="931"/>
      <c r="O15" s="931"/>
      <c r="P15" s="932"/>
    </row>
    <row r="16" spans="1:16" s="74" customFormat="1" ht="40.799999999999997">
      <c r="A16" s="987" t="s">
        <v>94</v>
      </c>
      <c r="B16" s="1001" t="s">
        <v>1283</v>
      </c>
      <c r="C16" s="1049" t="s">
        <v>1284</v>
      </c>
      <c r="D16" s="1040" t="s">
        <v>22</v>
      </c>
      <c r="E16" s="981">
        <v>2</v>
      </c>
      <c r="F16" s="680"/>
      <c r="G16" s="674"/>
      <c r="H16" s="675"/>
      <c r="I16" s="675"/>
      <c r="J16" s="675"/>
      <c r="K16" s="692"/>
      <c r="L16" s="846"/>
      <c r="M16" s="673"/>
      <c r="N16" s="673"/>
      <c r="O16" s="673"/>
      <c r="P16" s="896"/>
    </row>
    <row r="17" spans="1:16" s="74" customFormat="1" ht="40.799999999999997">
      <c r="A17" s="987" t="s">
        <v>95</v>
      </c>
      <c r="B17" s="1001" t="s">
        <v>1285</v>
      </c>
      <c r="C17" s="1049" t="s">
        <v>1286</v>
      </c>
      <c r="D17" s="1040" t="s">
        <v>22</v>
      </c>
      <c r="E17" s="981">
        <v>2</v>
      </c>
      <c r="F17" s="680"/>
      <c r="G17" s="674"/>
      <c r="H17" s="675"/>
      <c r="I17" s="675"/>
      <c r="J17" s="675"/>
      <c r="K17" s="692"/>
      <c r="L17" s="846"/>
      <c r="M17" s="673"/>
      <c r="N17" s="673"/>
      <c r="O17" s="673"/>
      <c r="P17" s="896"/>
    </row>
    <row r="18" spans="1:16" s="74" customFormat="1" ht="30.6">
      <c r="A18" s="987" t="s">
        <v>96</v>
      </c>
      <c r="B18" s="1001"/>
      <c r="C18" s="1049" t="s">
        <v>1287</v>
      </c>
      <c r="D18" s="1040" t="s">
        <v>103</v>
      </c>
      <c r="E18" s="981">
        <v>20</v>
      </c>
      <c r="F18" s="680"/>
      <c r="G18" s="674"/>
      <c r="H18" s="675"/>
      <c r="I18" s="675"/>
      <c r="J18" s="675"/>
      <c r="K18" s="692"/>
      <c r="L18" s="846"/>
      <c r="M18" s="673"/>
      <c r="N18" s="673"/>
      <c r="O18" s="673"/>
      <c r="P18" s="896"/>
    </row>
    <row r="19" spans="1:16" s="74" customFormat="1" ht="20.399999999999999">
      <c r="A19" s="987" t="s">
        <v>97</v>
      </c>
      <c r="B19" s="1001"/>
      <c r="C19" s="573" t="s">
        <v>293</v>
      </c>
      <c r="D19" s="1040" t="s">
        <v>103</v>
      </c>
      <c r="E19" s="981">
        <v>1</v>
      </c>
      <c r="F19" s="680"/>
      <c r="G19" s="674"/>
      <c r="H19" s="675"/>
      <c r="I19" s="675"/>
      <c r="J19" s="675"/>
      <c r="K19" s="692"/>
      <c r="L19" s="846"/>
      <c r="M19" s="673"/>
      <c r="N19" s="673"/>
      <c r="O19" s="673"/>
      <c r="P19" s="896"/>
    </row>
    <row r="20" spans="1:16" s="74" customFormat="1">
      <c r="A20" s="987"/>
      <c r="B20" s="1001"/>
      <c r="C20" s="573" t="s">
        <v>268</v>
      </c>
      <c r="D20" s="1040"/>
      <c r="E20" s="981"/>
      <c r="F20" s="355"/>
      <c r="G20" s="931"/>
      <c r="H20" s="931"/>
      <c r="I20" s="931"/>
      <c r="J20" s="931"/>
      <c r="K20" s="932"/>
      <c r="L20" s="934"/>
      <c r="M20" s="931"/>
      <c r="N20" s="931"/>
      <c r="O20" s="931"/>
      <c r="P20" s="932"/>
    </row>
    <row r="21" spans="1:16" s="74" customFormat="1">
      <c r="A21" s="989" t="s">
        <v>107</v>
      </c>
      <c r="B21" s="1001"/>
      <c r="C21" s="873" t="s">
        <v>476</v>
      </c>
      <c r="D21" s="1040"/>
      <c r="E21" s="981">
        <v>0</v>
      </c>
      <c r="F21" s="355"/>
      <c r="G21" s="931"/>
      <c r="H21" s="931"/>
      <c r="I21" s="931"/>
      <c r="J21" s="931"/>
      <c r="K21" s="932"/>
      <c r="L21" s="934"/>
      <c r="M21" s="931"/>
      <c r="N21" s="931"/>
      <c r="O21" s="931"/>
      <c r="P21" s="932"/>
    </row>
    <row r="22" spans="1:16" s="74" customFormat="1" ht="20.399999999999999">
      <c r="A22" s="989"/>
      <c r="B22" s="1001"/>
      <c r="C22" s="1051" t="s">
        <v>1290</v>
      </c>
      <c r="D22" s="1040"/>
      <c r="E22" s="981">
        <v>0</v>
      </c>
      <c r="F22" s="355"/>
      <c r="G22" s="931"/>
      <c r="H22" s="931"/>
      <c r="I22" s="931"/>
      <c r="J22" s="931"/>
      <c r="K22" s="932"/>
      <c r="L22" s="934"/>
      <c r="M22" s="931"/>
      <c r="N22" s="931"/>
      <c r="O22" s="931"/>
      <c r="P22" s="932"/>
    </row>
    <row r="23" spans="1:16" s="74" customFormat="1" ht="20.399999999999999">
      <c r="A23" s="987" t="s">
        <v>276</v>
      </c>
      <c r="B23" s="1001"/>
      <c r="C23" s="1050" t="s">
        <v>1288</v>
      </c>
      <c r="D23" s="1040" t="s">
        <v>2</v>
      </c>
      <c r="E23" s="1008">
        <v>1985</v>
      </c>
      <c r="F23" s="680"/>
      <c r="G23" s="674"/>
      <c r="H23" s="675"/>
      <c r="I23" s="675"/>
      <c r="J23" s="675"/>
      <c r="K23" s="692"/>
      <c r="L23" s="846"/>
      <c r="M23" s="673"/>
      <c r="N23" s="673"/>
      <c r="O23" s="673"/>
      <c r="P23" s="896"/>
    </row>
    <row r="24" spans="1:16" s="74" customFormat="1" ht="20.399999999999999">
      <c r="A24" s="987" t="s">
        <v>241</v>
      </c>
      <c r="B24" s="1001"/>
      <c r="C24" s="573" t="s">
        <v>293</v>
      </c>
      <c r="D24" s="1040" t="s">
        <v>103</v>
      </c>
      <c r="E24" s="981">
        <v>1</v>
      </c>
      <c r="F24" s="680"/>
      <c r="G24" s="674"/>
      <c r="H24" s="675"/>
      <c r="I24" s="675"/>
      <c r="J24" s="675"/>
      <c r="K24" s="692"/>
      <c r="L24" s="846"/>
      <c r="M24" s="673"/>
      <c r="N24" s="673"/>
      <c r="O24" s="673"/>
      <c r="P24" s="896"/>
    </row>
    <row r="25" spans="1:16" s="74" customFormat="1">
      <c r="A25" s="987"/>
      <c r="B25" s="1001"/>
      <c r="C25" s="999" t="s">
        <v>268</v>
      </c>
      <c r="D25" s="1041"/>
      <c r="E25" s="981">
        <v>0</v>
      </c>
      <c r="F25" s="355"/>
      <c r="G25" s="931"/>
      <c r="H25" s="931"/>
      <c r="I25" s="931"/>
      <c r="J25" s="931"/>
      <c r="K25" s="932"/>
      <c r="L25" s="934"/>
      <c r="M25" s="931"/>
      <c r="N25" s="931"/>
      <c r="O25" s="931"/>
      <c r="P25" s="932"/>
    </row>
    <row r="26" spans="1:16" s="74" customFormat="1">
      <c r="A26" s="989" t="s">
        <v>278</v>
      </c>
      <c r="B26" s="1001"/>
      <c r="C26" s="1047" t="s">
        <v>478</v>
      </c>
      <c r="D26" s="1040"/>
      <c r="E26" s="981">
        <v>0</v>
      </c>
      <c r="F26" s="355"/>
      <c r="G26" s="931"/>
      <c r="H26" s="931"/>
      <c r="I26" s="931"/>
      <c r="J26" s="931"/>
      <c r="K26" s="932"/>
      <c r="L26" s="934"/>
      <c r="M26" s="931"/>
      <c r="N26" s="931"/>
      <c r="O26" s="931"/>
      <c r="P26" s="932"/>
    </row>
    <row r="27" spans="1:16" s="74" customFormat="1" ht="20.399999999999999">
      <c r="A27" s="987"/>
      <c r="B27" s="1002"/>
      <c r="C27" s="1051" t="s">
        <v>1291</v>
      </c>
      <c r="D27" s="1042"/>
      <c r="E27" s="981">
        <v>0</v>
      </c>
      <c r="F27" s="355"/>
      <c r="G27" s="931"/>
      <c r="H27" s="931"/>
      <c r="I27" s="931"/>
      <c r="J27" s="931"/>
      <c r="K27" s="932"/>
      <c r="L27" s="934"/>
      <c r="M27" s="931"/>
      <c r="N27" s="931"/>
      <c r="O27" s="931"/>
      <c r="P27" s="932"/>
    </row>
    <row r="28" spans="1:16" s="74" customFormat="1" ht="20.399999999999999">
      <c r="A28" s="987" t="s">
        <v>279</v>
      </c>
      <c r="B28" s="1002"/>
      <c r="C28" s="1049" t="s">
        <v>479</v>
      </c>
      <c r="D28" s="1042"/>
      <c r="E28" s="981">
        <v>0</v>
      </c>
      <c r="F28" s="355"/>
      <c r="G28" s="931"/>
      <c r="H28" s="931"/>
      <c r="I28" s="931"/>
      <c r="J28" s="931"/>
      <c r="K28" s="932"/>
      <c r="L28" s="934"/>
      <c r="M28" s="931"/>
      <c r="N28" s="931"/>
      <c r="O28" s="931"/>
      <c r="P28" s="932"/>
    </row>
    <row r="29" spans="1:16" s="74" customFormat="1">
      <c r="A29" s="987"/>
      <c r="B29" s="1002"/>
      <c r="C29" s="1045" t="s">
        <v>480</v>
      </c>
      <c r="D29" s="1042" t="s">
        <v>2</v>
      </c>
      <c r="E29" s="1008">
        <v>1430</v>
      </c>
      <c r="F29" s="680"/>
      <c r="G29" s="674"/>
      <c r="H29" s="675"/>
      <c r="I29" s="675"/>
      <c r="J29" s="675"/>
      <c r="K29" s="692"/>
      <c r="L29" s="846"/>
      <c r="M29" s="673"/>
      <c r="N29" s="673"/>
      <c r="O29" s="673"/>
      <c r="P29" s="896"/>
    </row>
    <row r="30" spans="1:16" s="74" customFormat="1" ht="20.399999999999999">
      <c r="A30" s="987" t="s">
        <v>296</v>
      </c>
      <c r="B30" s="1002"/>
      <c r="C30" s="573" t="s">
        <v>481</v>
      </c>
      <c r="D30" s="1040" t="s">
        <v>103</v>
      </c>
      <c r="E30" s="981">
        <v>1</v>
      </c>
      <c r="F30" s="680"/>
      <c r="G30" s="674"/>
      <c r="H30" s="675"/>
      <c r="I30" s="675"/>
      <c r="J30" s="675"/>
      <c r="K30" s="692"/>
      <c r="L30" s="846"/>
      <c r="M30" s="673"/>
      <c r="N30" s="673"/>
      <c r="O30" s="673"/>
      <c r="P30" s="896"/>
    </row>
    <row r="31" spans="1:16" s="74" customFormat="1">
      <c r="A31" s="987"/>
      <c r="B31" s="1002"/>
      <c r="C31" s="573" t="s">
        <v>268</v>
      </c>
      <c r="D31" s="1040"/>
      <c r="E31" s="981">
        <v>0</v>
      </c>
      <c r="F31" s="355"/>
      <c r="G31" s="931"/>
      <c r="H31" s="931"/>
      <c r="I31" s="931"/>
      <c r="J31" s="931"/>
      <c r="K31" s="932"/>
      <c r="L31" s="934"/>
      <c r="M31" s="931"/>
      <c r="N31" s="931"/>
      <c r="O31" s="931"/>
      <c r="P31" s="932"/>
    </row>
    <row r="32" spans="1:16" s="74" customFormat="1">
      <c r="A32" s="989" t="s">
        <v>284</v>
      </c>
      <c r="B32" s="1002"/>
      <c r="C32" s="1054" t="s">
        <v>1101</v>
      </c>
      <c r="D32" s="1068"/>
      <c r="E32" s="981">
        <v>0</v>
      </c>
      <c r="F32" s="355"/>
      <c r="G32" s="931"/>
      <c r="H32" s="931"/>
      <c r="I32" s="931"/>
      <c r="J32" s="931"/>
      <c r="K32" s="932"/>
      <c r="L32" s="934"/>
      <c r="M32" s="931"/>
      <c r="N32" s="931"/>
      <c r="O32" s="931"/>
      <c r="P32" s="932"/>
    </row>
    <row r="33" spans="1:16" s="74" customFormat="1" ht="20.399999999999999">
      <c r="A33" s="987" t="s">
        <v>285</v>
      </c>
      <c r="B33" s="1002"/>
      <c r="C33" s="1049" t="s">
        <v>1102</v>
      </c>
      <c r="D33" s="1040" t="s">
        <v>103</v>
      </c>
      <c r="E33" s="981">
        <v>2</v>
      </c>
      <c r="F33" s="680"/>
      <c r="G33" s="674"/>
      <c r="H33" s="675"/>
      <c r="I33" s="675"/>
      <c r="J33" s="675"/>
      <c r="K33" s="692"/>
      <c r="L33" s="846"/>
      <c r="M33" s="673"/>
      <c r="N33" s="673"/>
      <c r="O33" s="673"/>
      <c r="P33" s="896"/>
    </row>
    <row r="34" spans="1:16" s="74" customFormat="1" ht="20.399999999999999">
      <c r="A34" s="987" t="s">
        <v>288</v>
      </c>
      <c r="B34" s="1002"/>
      <c r="C34" s="1049" t="s">
        <v>1103</v>
      </c>
      <c r="D34" s="1040" t="s">
        <v>103</v>
      </c>
      <c r="E34" s="981">
        <v>1</v>
      </c>
      <c r="F34" s="680"/>
      <c r="G34" s="674"/>
      <c r="H34" s="675"/>
      <c r="I34" s="675"/>
      <c r="J34" s="675"/>
      <c r="K34" s="692"/>
      <c r="L34" s="846"/>
      <c r="M34" s="673"/>
      <c r="N34" s="673"/>
      <c r="O34" s="673"/>
      <c r="P34" s="896"/>
    </row>
    <row r="35" spans="1:16" s="74" customFormat="1" ht="20.399999999999999">
      <c r="A35" s="987" t="s">
        <v>303</v>
      </c>
      <c r="B35" s="1002"/>
      <c r="C35" s="1049" t="s">
        <v>1104</v>
      </c>
      <c r="D35" s="1040" t="s">
        <v>103</v>
      </c>
      <c r="E35" s="981">
        <v>2</v>
      </c>
      <c r="F35" s="680"/>
      <c r="G35" s="674"/>
      <c r="H35" s="675"/>
      <c r="I35" s="675"/>
      <c r="J35" s="675"/>
      <c r="K35" s="692"/>
      <c r="L35" s="846"/>
      <c r="M35" s="673"/>
      <c r="N35" s="673"/>
      <c r="O35" s="673"/>
      <c r="P35" s="896"/>
    </row>
    <row r="36" spans="1:16" s="74" customFormat="1">
      <c r="A36" s="987" t="s">
        <v>304</v>
      </c>
      <c r="B36" s="1002"/>
      <c r="C36" s="1049" t="s">
        <v>1289</v>
      </c>
      <c r="D36" s="1040" t="s">
        <v>103</v>
      </c>
      <c r="E36" s="981">
        <v>1</v>
      </c>
      <c r="F36" s="680"/>
      <c r="G36" s="674"/>
      <c r="H36" s="675"/>
      <c r="I36" s="675"/>
      <c r="J36" s="675"/>
      <c r="K36" s="692"/>
      <c r="L36" s="846"/>
      <c r="M36" s="673"/>
      <c r="N36" s="673"/>
      <c r="O36" s="673"/>
      <c r="P36" s="896"/>
    </row>
    <row r="37" spans="1:16" s="74" customFormat="1">
      <c r="A37" s="987"/>
      <c r="B37" s="1002"/>
      <c r="C37" s="573" t="s">
        <v>268</v>
      </c>
      <c r="D37" s="1040"/>
      <c r="E37" s="981"/>
      <c r="F37" s="355"/>
      <c r="G37" s="931"/>
      <c r="H37" s="931"/>
      <c r="I37" s="931"/>
      <c r="J37" s="931"/>
      <c r="K37" s="932"/>
      <c r="L37" s="934"/>
      <c r="M37" s="931"/>
      <c r="N37" s="931"/>
      <c r="O37" s="931"/>
      <c r="P37" s="932"/>
    </row>
    <row r="38" spans="1:16" s="74" customFormat="1">
      <c r="A38" s="985" t="s">
        <v>290</v>
      </c>
      <c r="B38" s="983"/>
      <c r="C38" s="1047" t="s">
        <v>482</v>
      </c>
      <c r="D38" s="1042"/>
      <c r="E38" s="981">
        <v>0</v>
      </c>
      <c r="F38" s="355"/>
      <c r="G38" s="931"/>
      <c r="H38" s="931"/>
      <c r="I38" s="931"/>
      <c r="J38" s="931"/>
      <c r="K38" s="932"/>
      <c r="L38" s="934"/>
      <c r="M38" s="931"/>
      <c r="N38" s="931"/>
      <c r="O38" s="931"/>
      <c r="P38" s="932"/>
    </row>
    <row r="39" spans="1:16" s="74" customFormat="1" ht="20.399999999999999">
      <c r="A39" s="985"/>
      <c r="B39" s="983"/>
      <c r="C39" s="1051" t="s">
        <v>1292</v>
      </c>
      <c r="D39" s="1042"/>
      <c r="E39" s="981">
        <v>0</v>
      </c>
      <c r="F39" s="355"/>
      <c r="G39" s="931"/>
      <c r="H39" s="931"/>
      <c r="I39" s="931"/>
      <c r="J39" s="931"/>
      <c r="K39" s="932"/>
      <c r="L39" s="934"/>
      <c r="M39" s="931"/>
      <c r="N39" s="931"/>
      <c r="O39" s="931"/>
      <c r="P39" s="932"/>
    </row>
    <row r="40" spans="1:16" s="74" customFormat="1" ht="51">
      <c r="A40" s="988" t="s">
        <v>203</v>
      </c>
      <c r="B40" s="983"/>
      <c r="C40" s="1050" t="s">
        <v>1105</v>
      </c>
      <c r="D40" s="1040" t="s">
        <v>103</v>
      </c>
      <c r="E40" s="981">
        <v>54</v>
      </c>
      <c r="F40" s="680"/>
      <c r="G40" s="674"/>
      <c r="H40" s="675"/>
      <c r="I40" s="675"/>
      <c r="J40" s="675"/>
      <c r="K40" s="692"/>
      <c r="L40" s="846"/>
      <c r="M40" s="673"/>
      <c r="N40" s="673"/>
      <c r="O40" s="673"/>
      <c r="P40" s="896"/>
    </row>
    <row r="41" spans="1:16" s="74" customFormat="1" ht="51">
      <c r="A41" s="988" t="s">
        <v>204</v>
      </c>
      <c r="B41" s="983"/>
      <c r="C41" s="1050" t="s">
        <v>1243</v>
      </c>
      <c r="D41" s="1040" t="s">
        <v>103</v>
      </c>
      <c r="E41" s="981">
        <v>20</v>
      </c>
      <c r="F41" s="680"/>
      <c r="G41" s="674"/>
      <c r="H41" s="675"/>
      <c r="I41" s="675"/>
      <c r="J41" s="675"/>
      <c r="K41" s="692"/>
      <c r="L41" s="846"/>
      <c r="M41" s="673"/>
      <c r="N41" s="673"/>
      <c r="O41" s="673"/>
      <c r="P41" s="896"/>
    </row>
    <row r="42" spans="1:16" s="30" customFormat="1">
      <c r="A42" s="900" t="str">
        <f>IF(COUNTBLANK(D42)=1,"",COUNTA(D$13:$D42))</f>
        <v/>
      </c>
      <c r="B42" s="683"/>
      <c r="C42" s="1060"/>
      <c r="D42" s="683"/>
      <c r="E42" s="1059"/>
      <c r="F42" s="1058"/>
      <c r="G42" s="1057"/>
      <c r="H42" s="895"/>
      <c r="I42" s="895"/>
      <c r="J42" s="895"/>
      <c r="K42" s="690"/>
      <c r="L42" s="897"/>
      <c r="M42" s="895"/>
      <c r="N42" s="895"/>
      <c r="O42" s="895"/>
      <c r="P42" s="690"/>
    </row>
    <row r="43" spans="1:16" ht="20.399999999999999">
      <c r="A43" s="900">
        <v>6</v>
      </c>
      <c r="B43" s="683"/>
      <c r="C43" s="573" t="s">
        <v>305</v>
      </c>
      <c r="D43" s="539" t="s">
        <v>103</v>
      </c>
      <c r="E43" s="583">
        <v>1</v>
      </c>
      <c r="F43" s="556"/>
      <c r="G43" s="336"/>
      <c r="H43" s="336"/>
      <c r="I43" s="336"/>
      <c r="J43" s="336"/>
      <c r="K43" s="337"/>
      <c r="L43" s="338"/>
      <c r="M43" s="339"/>
      <c r="N43" s="339"/>
      <c r="O43" s="339"/>
      <c r="P43" s="340"/>
    </row>
    <row r="44" spans="1:16" s="79" customFormat="1" ht="20.399999999999999">
      <c r="A44" s="900">
        <f>A43+1</f>
        <v>7</v>
      </c>
      <c r="B44" s="683"/>
      <c r="C44" s="573" t="s">
        <v>306</v>
      </c>
      <c r="D44" s="539" t="s">
        <v>103</v>
      </c>
      <c r="E44" s="583">
        <v>1</v>
      </c>
      <c r="F44" s="556"/>
      <c r="G44" s="336"/>
      <c r="H44" s="336"/>
      <c r="I44" s="336"/>
      <c r="J44" s="336"/>
      <c r="K44" s="337"/>
      <c r="L44" s="338"/>
      <c r="M44" s="339"/>
      <c r="N44" s="339"/>
      <c r="O44" s="339"/>
      <c r="P44" s="340"/>
    </row>
    <row r="45" spans="1:16" s="79" customFormat="1">
      <c r="A45" s="900">
        <f>A44+1</f>
        <v>8</v>
      </c>
      <c r="B45" s="683"/>
      <c r="C45" s="573" t="s">
        <v>301</v>
      </c>
      <c r="D45" s="539" t="s">
        <v>103</v>
      </c>
      <c r="E45" s="583">
        <v>1</v>
      </c>
      <c r="F45" s="556"/>
      <c r="G45" s="336"/>
      <c r="H45" s="336"/>
      <c r="I45" s="336"/>
      <c r="J45" s="336"/>
      <c r="K45" s="337"/>
      <c r="L45" s="338"/>
      <c r="M45" s="339"/>
      <c r="N45" s="339"/>
      <c r="O45" s="339"/>
      <c r="P45" s="340"/>
    </row>
    <row r="46" spans="1:16" s="79" customFormat="1">
      <c r="A46" s="929"/>
      <c r="B46" s="684"/>
      <c r="C46" s="923"/>
      <c r="D46" s="585"/>
      <c r="E46" s="867"/>
      <c r="F46" s="857"/>
      <c r="G46" s="858"/>
      <c r="H46" s="913"/>
      <c r="I46" s="914"/>
      <c r="J46" s="913"/>
      <c r="K46" s="926"/>
      <c r="L46" s="915"/>
      <c r="M46" s="860"/>
      <c r="N46" s="860"/>
      <c r="O46" s="860"/>
      <c r="P46" s="861"/>
    </row>
    <row r="47" spans="1:16" s="274" customFormat="1">
      <c r="A47" s="503"/>
      <c r="B47" s="504"/>
      <c r="C47" s="505" t="s">
        <v>29</v>
      </c>
      <c r="D47" s="506"/>
      <c r="E47" s="541"/>
      <c r="F47" s="507"/>
      <c r="G47" s="507"/>
      <c r="H47" s="507"/>
      <c r="I47" s="507"/>
      <c r="J47" s="507"/>
      <c r="K47" s="507"/>
      <c r="L47" s="508">
        <f>SUM($L$13:L46)</f>
        <v>0</v>
      </c>
      <c r="M47" s="508">
        <f>SUM($M$13:M46)</f>
        <v>0</v>
      </c>
      <c r="N47" s="508">
        <f>SUM($N$13:N46)</f>
        <v>0</v>
      </c>
      <c r="O47" s="508">
        <f>SUM($O$13:O46)</f>
        <v>0</v>
      </c>
      <c r="P47" s="509">
        <f>SUM($P$13:P46)</f>
        <v>0</v>
      </c>
    </row>
    <row r="48" spans="1:16">
      <c r="D48" s="2"/>
      <c r="E48" s="2"/>
      <c r="F48" s="2"/>
      <c r="G48" s="2"/>
      <c r="I48" s="2"/>
      <c r="J48" s="2"/>
      <c r="K48" s="2"/>
      <c r="L48" s="2"/>
      <c r="M48" s="3"/>
      <c r="N48" s="3"/>
      <c r="O48" s="3"/>
      <c r="P48" s="3"/>
    </row>
    <row r="50" spans="3:16">
      <c r="C50" s="13"/>
    </row>
    <row r="51" spans="3:16">
      <c r="C51" s="13"/>
    </row>
    <row r="52" spans="3:16">
      <c r="C52" s="13"/>
    </row>
    <row r="53" spans="3:16">
      <c r="D53" s="291"/>
      <c r="E53" s="291"/>
      <c r="F53" s="291"/>
      <c r="G53" s="291"/>
      <c r="H53" s="291"/>
      <c r="I53" s="291"/>
      <c r="J53" s="291"/>
      <c r="K53" s="36"/>
      <c r="L53" s="36"/>
      <c r="M53" s="37"/>
      <c r="N53" s="37"/>
      <c r="O53" s="37"/>
      <c r="P53" s="37"/>
    </row>
  </sheetData>
  <autoFilter ref="A12:P47" xr:uid="{00000000-0009-0000-0000-00002A000000}"/>
  <mergeCells count="1">
    <mergeCell ref="F10:K10"/>
  </mergeCells>
  <dataValidations count="1">
    <dataValidation allowBlank="1" showErrorMessage="1" errorTitle="Nemainīt!" error="Visus datus rakstīt blakus tabulā" promptTitle="Nerakstam" prompt="Šeit ir tikai formulas" sqref="G43:G45" xr:uid="{5BC13688-2972-46B9-9470-1B327C7319A7}"/>
  </dataValidations>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5F2D7-5751-450C-BDA0-83FDCA3A203A}">
  <dimension ref="A1:P77"/>
  <sheetViews>
    <sheetView zoomScaleNormal="100" zoomScaleSheetLayoutView="100" workbookViewId="0">
      <selection activeCell="K22" sqref="K22"/>
    </sheetView>
  </sheetViews>
  <sheetFormatPr defaultColWidth="9.109375" defaultRowHeight="13.2"/>
  <cols>
    <col min="1" max="1" width="5" style="11" customWidth="1"/>
    <col min="2" max="2" width="9.44140625" style="12" bestFit="1" customWidth="1"/>
    <col min="3" max="3" width="66.5546875" style="11" customWidth="1"/>
    <col min="4" max="4" width="7.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33203125" style="11" customWidth="1"/>
    <col min="14" max="14" width="12" style="11" customWidth="1"/>
    <col min="15" max="15" width="11.44140625" style="11" customWidth="1"/>
    <col min="16" max="16" width="11.5546875" style="11" customWidth="1"/>
    <col min="17" max="16384" width="9.109375" style="11"/>
  </cols>
  <sheetData>
    <row r="1" spans="1:16">
      <c r="B1" s="7"/>
      <c r="C1" s="8"/>
      <c r="D1" s="8"/>
      <c r="E1" s="8"/>
      <c r="F1" s="9" t="s">
        <v>35</v>
      </c>
      <c r="G1" s="10" t="s">
        <v>163</v>
      </c>
      <c r="H1" s="9"/>
      <c r="J1" s="8"/>
      <c r="K1" s="8"/>
      <c r="L1" s="8"/>
      <c r="M1" s="8"/>
      <c r="N1" s="8"/>
      <c r="O1" s="8"/>
      <c r="P1" s="8"/>
    </row>
    <row r="2" spans="1:16">
      <c r="B2" s="7"/>
      <c r="C2" s="8"/>
      <c r="D2" s="8"/>
      <c r="E2" s="8"/>
      <c r="F2" s="8" t="s">
        <v>2354</v>
      </c>
      <c r="G2" s="8"/>
      <c r="I2" s="8"/>
      <c r="J2" s="8"/>
      <c r="K2" s="8"/>
      <c r="L2" s="8"/>
      <c r="M2" s="8"/>
      <c r="N2" s="8"/>
      <c r="O2" s="8"/>
      <c r="P2" s="8"/>
    </row>
    <row r="3" spans="1:16">
      <c r="C3" s="13"/>
      <c r="H3" s="329"/>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0" customFormat="1">
      <c r="A14" s="686"/>
      <c r="B14" s="1066"/>
      <c r="C14" s="898" t="s">
        <v>453</v>
      </c>
      <c r="D14" s="1066"/>
      <c r="E14" s="898"/>
      <c r="F14" s="671"/>
      <c r="G14" s="895"/>
      <c r="H14" s="895"/>
      <c r="I14" s="895"/>
      <c r="J14" s="895"/>
      <c r="K14" s="690"/>
      <c r="L14" s="897"/>
      <c r="M14" s="895"/>
      <c r="N14" s="895"/>
      <c r="O14" s="895"/>
      <c r="P14" s="690"/>
    </row>
    <row r="15" spans="1:16" s="30" customFormat="1">
      <c r="A15" s="686">
        <v>1</v>
      </c>
      <c r="B15" s="575"/>
      <c r="C15" s="588" t="s">
        <v>1689</v>
      </c>
      <c r="D15" s="683" t="s">
        <v>2</v>
      </c>
      <c r="E15" s="866">
        <v>550</v>
      </c>
      <c r="F15" s="680"/>
      <c r="G15" s="674"/>
      <c r="H15" s="675"/>
      <c r="I15" s="675"/>
      <c r="J15" s="675"/>
      <c r="K15" s="692"/>
      <c r="L15" s="903"/>
      <c r="M15" s="673"/>
      <c r="N15" s="673"/>
      <c r="O15" s="673"/>
      <c r="P15" s="896"/>
    </row>
    <row r="16" spans="1:16" s="30" customFormat="1">
      <c r="A16" s="686">
        <v>2</v>
      </c>
      <c r="B16" s="575"/>
      <c r="C16" s="588" t="s">
        <v>1690</v>
      </c>
      <c r="D16" s="683" t="s">
        <v>2</v>
      </c>
      <c r="E16" s="866">
        <v>20</v>
      </c>
      <c r="F16" s="680"/>
      <c r="G16" s="674"/>
      <c r="H16" s="675"/>
      <c r="I16" s="675"/>
      <c r="J16" s="675"/>
      <c r="K16" s="692"/>
      <c r="L16" s="903"/>
      <c r="M16" s="673"/>
      <c r="N16" s="673"/>
      <c r="O16" s="673"/>
      <c r="P16" s="896"/>
    </row>
    <row r="17" spans="1:16" s="30" customFormat="1">
      <c r="A17" s="686">
        <v>3</v>
      </c>
      <c r="B17" s="575"/>
      <c r="C17" s="588" t="s">
        <v>1691</v>
      </c>
      <c r="D17" s="683" t="s">
        <v>2</v>
      </c>
      <c r="E17" s="866">
        <v>20</v>
      </c>
      <c r="F17" s="680"/>
      <c r="G17" s="674"/>
      <c r="H17" s="675"/>
      <c r="I17" s="675"/>
      <c r="J17" s="675"/>
      <c r="K17" s="692"/>
      <c r="L17" s="903"/>
      <c r="M17" s="673"/>
      <c r="N17" s="673"/>
      <c r="O17" s="673"/>
      <c r="P17" s="896"/>
    </row>
    <row r="18" spans="1:16" s="30" customFormat="1">
      <c r="A18" s="686">
        <v>4</v>
      </c>
      <c r="B18" s="575" t="s">
        <v>312</v>
      </c>
      <c r="C18" s="573" t="s">
        <v>1692</v>
      </c>
      <c r="D18" s="683" t="s">
        <v>22</v>
      </c>
      <c r="E18" s="682">
        <v>17</v>
      </c>
      <c r="F18" s="680"/>
      <c r="G18" s="674"/>
      <c r="H18" s="675"/>
      <c r="I18" s="675"/>
      <c r="J18" s="675"/>
      <c r="K18" s="692"/>
      <c r="L18" s="903"/>
      <c r="M18" s="673"/>
      <c r="N18" s="673"/>
      <c r="O18" s="673"/>
      <c r="P18" s="896"/>
    </row>
    <row r="19" spans="1:16" s="30" customFormat="1">
      <c r="A19" s="686">
        <v>5</v>
      </c>
      <c r="B19" s="575"/>
      <c r="C19" s="573" t="s">
        <v>1685</v>
      </c>
      <c r="D19" s="683" t="s">
        <v>2</v>
      </c>
      <c r="E19" s="682">
        <v>590</v>
      </c>
      <c r="F19" s="680"/>
      <c r="G19" s="674"/>
      <c r="H19" s="675"/>
      <c r="I19" s="675"/>
      <c r="J19" s="675"/>
      <c r="K19" s="692"/>
      <c r="L19" s="903"/>
      <c r="M19" s="673"/>
      <c r="N19" s="673"/>
      <c r="O19" s="673"/>
      <c r="P19" s="896"/>
    </row>
    <row r="20" spans="1:16" s="30" customFormat="1">
      <c r="A20" s="686">
        <v>6</v>
      </c>
      <c r="B20" s="575"/>
      <c r="C20" s="573" t="s">
        <v>1693</v>
      </c>
      <c r="D20" s="683" t="s">
        <v>22</v>
      </c>
      <c r="E20" s="682">
        <v>1200</v>
      </c>
      <c r="F20" s="680"/>
      <c r="G20" s="674"/>
      <c r="H20" s="675"/>
      <c r="I20" s="675"/>
      <c r="J20" s="675"/>
      <c r="K20" s="692"/>
      <c r="L20" s="903"/>
      <c r="M20" s="673"/>
      <c r="N20" s="673"/>
      <c r="O20" s="673"/>
      <c r="P20" s="896"/>
    </row>
    <row r="21" spans="1:16" s="30" customFormat="1">
      <c r="A21" s="686">
        <v>7</v>
      </c>
      <c r="B21" s="575"/>
      <c r="C21" s="1067" t="s">
        <v>1694</v>
      </c>
      <c r="D21" s="683" t="s">
        <v>103</v>
      </c>
      <c r="E21" s="682">
        <v>1</v>
      </c>
      <c r="F21" s="680"/>
      <c r="G21" s="674"/>
      <c r="H21" s="675"/>
      <c r="I21" s="675"/>
      <c r="J21" s="675"/>
      <c r="K21" s="692"/>
      <c r="L21" s="903"/>
      <c r="M21" s="673"/>
      <c r="N21" s="673"/>
      <c r="O21" s="673"/>
      <c r="P21" s="896"/>
    </row>
    <row r="22" spans="1:16" s="30" customFormat="1" ht="30.6">
      <c r="A22" s="686">
        <v>8</v>
      </c>
      <c r="B22" s="575"/>
      <c r="C22" s="1067" t="s">
        <v>1688</v>
      </c>
      <c r="D22" s="683" t="s">
        <v>103</v>
      </c>
      <c r="E22" s="682">
        <v>1</v>
      </c>
      <c r="F22" s="680"/>
      <c r="G22" s="674"/>
      <c r="H22" s="675"/>
      <c r="I22" s="675"/>
      <c r="J22" s="675"/>
      <c r="K22" s="692"/>
      <c r="L22" s="903"/>
      <c r="M22" s="673"/>
      <c r="N22" s="673"/>
      <c r="O22" s="673"/>
      <c r="P22" s="896"/>
    </row>
    <row r="23" spans="1:16" s="30" customFormat="1">
      <c r="A23" s="686">
        <v>9</v>
      </c>
      <c r="B23" s="575" t="s">
        <v>309</v>
      </c>
      <c r="C23" s="588" t="s">
        <v>1695</v>
      </c>
      <c r="D23" s="683" t="s">
        <v>22</v>
      </c>
      <c r="E23" s="682">
        <v>1</v>
      </c>
      <c r="F23" s="680"/>
      <c r="G23" s="674"/>
      <c r="H23" s="675"/>
      <c r="I23" s="675"/>
      <c r="J23" s="675"/>
      <c r="K23" s="692"/>
      <c r="L23" s="903"/>
      <c r="M23" s="673"/>
      <c r="N23" s="673"/>
      <c r="O23" s="673"/>
      <c r="P23" s="896"/>
    </row>
    <row r="24" spans="1:16" s="30" customFormat="1">
      <c r="A24" s="686">
        <v>10</v>
      </c>
      <c r="B24" s="575"/>
      <c r="C24" s="1067" t="s">
        <v>1696</v>
      </c>
      <c r="D24" s="683" t="s">
        <v>22</v>
      </c>
      <c r="E24" s="682">
        <v>2</v>
      </c>
      <c r="F24" s="680"/>
      <c r="G24" s="674"/>
      <c r="H24" s="675"/>
      <c r="I24" s="675"/>
      <c r="J24" s="675"/>
      <c r="K24" s="692"/>
      <c r="L24" s="903"/>
      <c r="M24" s="673"/>
      <c r="N24" s="673"/>
      <c r="O24" s="673"/>
      <c r="P24" s="896"/>
    </row>
    <row r="25" spans="1:16" s="30" customFormat="1">
      <c r="A25" s="686">
        <v>11</v>
      </c>
      <c r="B25" s="575"/>
      <c r="C25" s="1067" t="s">
        <v>1697</v>
      </c>
      <c r="D25" s="683" t="s">
        <v>22</v>
      </c>
      <c r="E25" s="682">
        <v>18</v>
      </c>
      <c r="F25" s="680"/>
      <c r="G25" s="674"/>
      <c r="H25" s="675"/>
      <c r="I25" s="675"/>
      <c r="J25" s="675"/>
      <c r="K25" s="692"/>
      <c r="L25" s="903"/>
      <c r="M25" s="673"/>
      <c r="N25" s="673"/>
      <c r="O25" s="673"/>
      <c r="P25" s="896"/>
    </row>
    <row r="26" spans="1:16" s="30" customFormat="1" ht="15.75" customHeight="1">
      <c r="A26" s="685"/>
      <c r="B26" s="899"/>
      <c r="C26" s="873" t="s">
        <v>1698</v>
      </c>
      <c r="D26" s="899"/>
      <c r="E26" s="873"/>
      <c r="F26" s="671"/>
      <c r="G26" s="895"/>
      <c r="H26" s="895"/>
      <c r="I26" s="895"/>
      <c r="J26" s="895"/>
      <c r="K26" s="690"/>
      <c r="L26" s="897"/>
      <c r="M26" s="895"/>
      <c r="N26" s="895"/>
      <c r="O26" s="895"/>
      <c r="P26" s="690"/>
    </row>
    <row r="27" spans="1:16" s="30" customFormat="1">
      <c r="A27" s="686">
        <v>12</v>
      </c>
      <c r="B27" s="683" t="s">
        <v>308</v>
      </c>
      <c r="C27" s="970" t="s">
        <v>1699</v>
      </c>
      <c r="D27" s="683" t="s">
        <v>22</v>
      </c>
      <c r="E27" s="682">
        <v>1</v>
      </c>
      <c r="F27" s="680"/>
      <c r="G27" s="674"/>
      <c r="H27" s="675"/>
      <c r="I27" s="675"/>
      <c r="J27" s="675"/>
      <c r="K27" s="692"/>
      <c r="L27" s="903"/>
      <c r="M27" s="673"/>
      <c r="N27" s="673"/>
      <c r="O27" s="673"/>
      <c r="P27" s="896"/>
    </row>
    <row r="28" spans="1:16" s="30" customFormat="1" ht="20.399999999999999">
      <c r="A28" s="686">
        <v>13</v>
      </c>
      <c r="B28" s="575" t="s">
        <v>311</v>
      </c>
      <c r="C28" s="573" t="s">
        <v>1700</v>
      </c>
      <c r="D28" s="683" t="s">
        <v>103</v>
      </c>
      <c r="E28" s="682">
        <v>1</v>
      </c>
      <c r="F28" s="680"/>
      <c r="G28" s="674"/>
      <c r="H28" s="675"/>
      <c r="I28" s="675"/>
      <c r="J28" s="675"/>
      <c r="K28" s="692"/>
      <c r="L28" s="903"/>
      <c r="M28" s="673"/>
      <c r="N28" s="673"/>
      <c r="O28" s="673"/>
      <c r="P28" s="896"/>
    </row>
    <row r="29" spans="1:16" s="30" customFormat="1">
      <c r="A29" s="686">
        <v>14</v>
      </c>
      <c r="B29" s="575"/>
      <c r="C29" s="1067" t="s">
        <v>1701</v>
      </c>
      <c r="D29" s="683" t="s">
        <v>103</v>
      </c>
      <c r="E29" s="682">
        <v>1</v>
      </c>
      <c r="F29" s="680"/>
      <c r="G29" s="674"/>
      <c r="H29" s="675"/>
      <c r="I29" s="675"/>
      <c r="J29" s="675"/>
      <c r="K29" s="692"/>
      <c r="L29" s="903"/>
      <c r="M29" s="673"/>
      <c r="N29" s="673"/>
      <c r="O29" s="673"/>
      <c r="P29" s="896"/>
    </row>
    <row r="30" spans="1:16" s="30" customFormat="1">
      <c r="A30" s="686">
        <v>15</v>
      </c>
      <c r="B30" s="575"/>
      <c r="C30" s="1067" t="s">
        <v>1702</v>
      </c>
      <c r="D30" s="683" t="s">
        <v>103</v>
      </c>
      <c r="E30" s="682">
        <v>1</v>
      </c>
      <c r="F30" s="680"/>
      <c r="G30" s="674"/>
      <c r="H30" s="675"/>
      <c r="I30" s="675"/>
      <c r="J30" s="675"/>
      <c r="K30" s="692"/>
      <c r="L30" s="903"/>
      <c r="M30" s="673"/>
      <c r="N30" s="673"/>
      <c r="O30" s="673"/>
      <c r="P30" s="896"/>
    </row>
    <row r="31" spans="1:16" s="30" customFormat="1" ht="20.399999999999999">
      <c r="A31" s="686">
        <v>16</v>
      </c>
      <c r="B31" s="575" t="s">
        <v>1703</v>
      </c>
      <c r="C31" s="1067" t="s">
        <v>1704</v>
      </c>
      <c r="D31" s="683" t="s">
        <v>22</v>
      </c>
      <c r="E31" s="682">
        <v>3</v>
      </c>
      <c r="F31" s="680"/>
      <c r="G31" s="674"/>
      <c r="H31" s="675"/>
      <c r="I31" s="675"/>
      <c r="J31" s="675"/>
      <c r="K31" s="692"/>
      <c r="L31" s="903"/>
      <c r="M31" s="673"/>
      <c r="N31" s="673"/>
      <c r="O31" s="673"/>
      <c r="P31" s="896"/>
    </row>
    <row r="32" spans="1:16" s="30" customFormat="1">
      <c r="A32" s="686">
        <v>17</v>
      </c>
      <c r="B32" s="575" t="s">
        <v>307</v>
      </c>
      <c r="C32" s="1067" t="s">
        <v>1705</v>
      </c>
      <c r="D32" s="683" t="s">
        <v>22</v>
      </c>
      <c r="E32" s="682">
        <v>10</v>
      </c>
      <c r="F32" s="680"/>
      <c r="G32" s="674"/>
      <c r="H32" s="675"/>
      <c r="I32" s="675"/>
      <c r="J32" s="675"/>
      <c r="K32" s="692"/>
      <c r="L32" s="903"/>
      <c r="M32" s="673"/>
      <c r="N32" s="673"/>
      <c r="O32" s="673"/>
      <c r="P32" s="896"/>
    </row>
    <row r="33" spans="1:16" s="30" customFormat="1">
      <c r="A33" s="686">
        <v>18</v>
      </c>
      <c r="B33" s="575"/>
      <c r="C33" s="1067" t="s">
        <v>1706</v>
      </c>
      <c r="D33" s="683" t="s">
        <v>2</v>
      </c>
      <c r="E33" s="682">
        <v>3</v>
      </c>
      <c r="F33" s="680"/>
      <c r="G33" s="674"/>
      <c r="H33" s="675"/>
      <c r="I33" s="675"/>
      <c r="J33" s="675"/>
      <c r="K33" s="692"/>
      <c r="L33" s="903"/>
      <c r="M33" s="673"/>
      <c r="N33" s="673"/>
      <c r="O33" s="673"/>
      <c r="P33" s="896"/>
    </row>
    <row r="34" spans="1:16" s="30" customFormat="1">
      <c r="A34" s="686">
        <v>19</v>
      </c>
      <c r="B34" s="575"/>
      <c r="C34" s="1067" t="s">
        <v>1707</v>
      </c>
      <c r="D34" s="683"/>
      <c r="E34" s="682"/>
      <c r="F34" s="671"/>
      <c r="G34" s="895"/>
      <c r="H34" s="895"/>
      <c r="I34" s="895"/>
      <c r="J34" s="895"/>
      <c r="K34" s="690"/>
      <c r="L34" s="897"/>
      <c r="M34" s="895"/>
      <c r="N34" s="895"/>
      <c r="O34" s="895"/>
      <c r="P34" s="690"/>
    </row>
    <row r="35" spans="1:16" s="30" customFormat="1">
      <c r="A35" s="686">
        <v>19.100000000000001</v>
      </c>
      <c r="B35" s="575" t="s">
        <v>307</v>
      </c>
      <c r="C35" s="573" t="s">
        <v>457</v>
      </c>
      <c r="D35" s="683" t="s">
        <v>22</v>
      </c>
      <c r="E35" s="682">
        <v>28</v>
      </c>
      <c r="F35" s="680"/>
      <c r="G35" s="674"/>
      <c r="H35" s="675"/>
      <c r="I35" s="675"/>
      <c r="J35" s="675"/>
      <c r="K35" s="692"/>
      <c r="L35" s="903"/>
      <c r="M35" s="673"/>
      <c r="N35" s="673"/>
      <c r="O35" s="673"/>
      <c r="P35" s="896"/>
    </row>
    <row r="36" spans="1:16" s="30" customFormat="1">
      <c r="A36" s="686">
        <v>19.2</v>
      </c>
      <c r="B36" s="575" t="s">
        <v>307</v>
      </c>
      <c r="C36" s="573" t="s">
        <v>1708</v>
      </c>
      <c r="D36" s="683" t="s">
        <v>22</v>
      </c>
      <c r="E36" s="682">
        <v>2</v>
      </c>
      <c r="F36" s="680"/>
      <c r="G36" s="674"/>
      <c r="H36" s="675"/>
      <c r="I36" s="675"/>
      <c r="J36" s="675"/>
      <c r="K36" s="692"/>
      <c r="L36" s="903"/>
      <c r="M36" s="673"/>
      <c r="N36" s="673"/>
      <c r="O36" s="673"/>
      <c r="P36" s="896"/>
    </row>
    <row r="37" spans="1:16" s="30" customFormat="1">
      <c r="A37" s="686">
        <v>19.3</v>
      </c>
      <c r="B37" s="575" t="s">
        <v>307</v>
      </c>
      <c r="C37" s="573" t="s">
        <v>1709</v>
      </c>
      <c r="D37" s="683" t="s">
        <v>22</v>
      </c>
      <c r="E37" s="682">
        <v>4</v>
      </c>
      <c r="F37" s="680"/>
      <c r="G37" s="674"/>
      <c r="H37" s="675"/>
      <c r="I37" s="675"/>
      <c r="J37" s="675"/>
      <c r="K37" s="692"/>
      <c r="L37" s="903"/>
      <c r="M37" s="673"/>
      <c r="N37" s="673"/>
      <c r="O37" s="673"/>
      <c r="P37" s="896"/>
    </row>
    <row r="38" spans="1:16" s="30" customFormat="1" ht="20.399999999999999">
      <c r="A38" s="686">
        <v>20</v>
      </c>
      <c r="B38" s="575" t="s">
        <v>311</v>
      </c>
      <c r="C38" s="573" t="s">
        <v>1710</v>
      </c>
      <c r="D38" s="683" t="s">
        <v>22</v>
      </c>
      <c r="E38" s="682">
        <v>1</v>
      </c>
      <c r="F38" s="680"/>
      <c r="G38" s="674"/>
      <c r="H38" s="675"/>
      <c r="I38" s="675"/>
      <c r="J38" s="675"/>
      <c r="K38" s="692"/>
      <c r="L38" s="903"/>
      <c r="M38" s="673"/>
      <c r="N38" s="673"/>
      <c r="O38" s="673"/>
      <c r="P38" s="896"/>
    </row>
    <row r="39" spans="1:16" s="30" customFormat="1">
      <c r="A39" s="686">
        <v>21</v>
      </c>
      <c r="B39" s="575" t="s">
        <v>455</v>
      </c>
      <c r="C39" s="573" t="s">
        <v>1711</v>
      </c>
      <c r="D39" s="683" t="s">
        <v>22</v>
      </c>
      <c r="E39" s="682">
        <v>1</v>
      </c>
      <c r="F39" s="680"/>
      <c r="G39" s="674"/>
      <c r="H39" s="675"/>
      <c r="I39" s="675"/>
      <c r="J39" s="675"/>
      <c r="K39" s="692"/>
      <c r="L39" s="903"/>
      <c r="M39" s="673"/>
      <c r="N39" s="673"/>
      <c r="O39" s="673"/>
      <c r="P39" s="896"/>
    </row>
    <row r="40" spans="1:16" s="30" customFormat="1">
      <c r="A40" s="686">
        <v>22</v>
      </c>
      <c r="B40" s="575" t="s">
        <v>455</v>
      </c>
      <c r="C40" s="573" t="s">
        <v>1712</v>
      </c>
      <c r="D40" s="683" t="s">
        <v>22</v>
      </c>
      <c r="E40" s="682">
        <v>1</v>
      </c>
      <c r="F40" s="680"/>
      <c r="G40" s="674"/>
      <c r="H40" s="675"/>
      <c r="I40" s="675"/>
      <c r="J40" s="675"/>
      <c r="K40" s="692"/>
      <c r="L40" s="903"/>
      <c r="M40" s="673"/>
      <c r="N40" s="673"/>
      <c r="O40" s="673"/>
      <c r="P40" s="896"/>
    </row>
    <row r="41" spans="1:16" s="30" customFormat="1" ht="30.6">
      <c r="A41" s="686">
        <v>23</v>
      </c>
      <c r="B41" s="575" t="s">
        <v>455</v>
      </c>
      <c r="C41" s="573" t="s">
        <v>1713</v>
      </c>
      <c r="D41" s="683" t="s">
        <v>22</v>
      </c>
      <c r="E41" s="682">
        <v>1</v>
      </c>
      <c r="F41" s="680"/>
      <c r="G41" s="674"/>
      <c r="H41" s="675"/>
      <c r="I41" s="675"/>
      <c r="J41" s="675"/>
      <c r="K41" s="692"/>
      <c r="L41" s="903"/>
      <c r="M41" s="673"/>
      <c r="N41" s="673"/>
      <c r="O41" s="673"/>
      <c r="P41" s="896"/>
    </row>
    <row r="42" spans="1:16" s="30" customFormat="1">
      <c r="A42" s="686">
        <v>24</v>
      </c>
      <c r="B42" s="575" t="s">
        <v>1714</v>
      </c>
      <c r="C42" s="999" t="s">
        <v>1715</v>
      </c>
      <c r="D42" s="683" t="s">
        <v>22</v>
      </c>
      <c r="E42" s="682">
        <v>2</v>
      </c>
      <c r="F42" s="680"/>
      <c r="G42" s="674"/>
      <c r="H42" s="675"/>
      <c r="I42" s="675"/>
      <c r="J42" s="675"/>
      <c r="K42" s="692"/>
      <c r="L42" s="903"/>
      <c r="M42" s="673"/>
      <c r="N42" s="673"/>
      <c r="O42" s="673"/>
      <c r="P42" s="896"/>
    </row>
    <row r="43" spans="1:16" s="30" customFormat="1">
      <c r="A43" s="686">
        <v>25</v>
      </c>
      <c r="B43" s="575" t="s">
        <v>1714</v>
      </c>
      <c r="C43" s="999" t="s">
        <v>1716</v>
      </c>
      <c r="D43" s="683" t="s">
        <v>22</v>
      </c>
      <c r="E43" s="682">
        <v>1</v>
      </c>
      <c r="F43" s="680"/>
      <c r="G43" s="674"/>
      <c r="H43" s="675"/>
      <c r="I43" s="675"/>
      <c r="J43" s="675"/>
      <c r="K43" s="692"/>
      <c r="L43" s="903"/>
      <c r="M43" s="673"/>
      <c r="N43" s="673"/>
      <c r="O43" s="673"/>
      <c r="P43" s="896"/>
    </row>
    <row r="44" spans="1:16" s="30" customFormat="1">
      <c r="A44" s="686">
        <v>26</v>
      </c>
      <c r="B44" s="575" t="s">
        <v>308</v>
      </c>
      <c r="C44" s="999" t="s">
        <v>1717</v>
      </c>
      <c r="D44" s="683" t="s">
        <v>22</v>
      </c>
      <c r="E44" s="682">
        <v>2</v>
      </c>
      <c r="F44" s="680"/>
      <c r="G44" s="674"/>
      <c r="H44" s="675"/>
      <c r="I44" s="675"/>
      <c r="J44" s="675"/>
      <c r="K44" s="692"/>
      <c r="L44" s="903"/>
      <c r="M44" s="673"/>
      <c r="N44" s="673"/>
      <c r="O44" s="673"/>
      <c r="P44" s="896"/>
    </row>
    <row r="45" spans="1:16" s="30" customFormat="1">
      <c r="A45" s="686">
        <v>27</v>
      </c>
      <c r="B45" s="575" t="s">
        <v>455</v>
      </c>
      <c r="C45" s="970" t="s">
        <v>1718</v>
      </c>
      <c r="D45" s="683" t="s">
        <v>22</v>
      </c>
      <c r="E45" s="682">
        <v>2</v>
      </c>
      <c r="F45" s="680"/>
      <c r="G45" s="674"/>
      <c r="H45" s="675"/>
      <c r="I45" s="675"/>
      <c r="J45" s="675"/>
      <c r="K45" s="692"/>
      <c r="L45" s="903"/>
      <c r="M45" s="673"/>
      <c r="N45" s="673"/>
      <c r="O45" s="673"/>
      <c r="P45" s="896"/>
    </row>
    <row r="46" spans="1:16" s="30" customFormat="1">
      <c r="A46" s="686">
        <v>28</v>
      </c>
      <c r="B46" s="575" t="s">
        <v>455</v>
      </c>
      <c r="C46" s="588" t="s">
        <v>1719</v>
      </c>
      <c r="D46" s="683" t="s">
        <v>22</v>
      </c>
      <c r="E46" s="682">
        <v>10</v>
      </c>
      <c r="F46" s="680"/>
      <c r="G46" s="674"/>
      <c r="H46" s="675"/>
      <c r="I46" s="675"/>
      <c r="J46" s="675"/>
      <c r="K46" s="692"/>
      <c r="L46" s="903"/>
      <c r="M46" s="673"/>
      <c r="N46" s="673"/>
      <c r="O46" s="673"/>
      <c r="P46" s="896"/>
    </row>
    <row r="47" spans="1:16" s="30" customFormat="1">
      <c r="A47" s="686">
        <v>29</v>
      </c>
      <c r="B47" s="575" t="s">
        <v>308</v>
      </c>
      <c r="C47" s="970" t="s">
        <v>1720</v>
      </c>
      <c r="D47" s="683" t="s">
        <v>22</v>
      </c>
      <c r="E47" s="682">
        <v>2</v>
      </c>
      <c r="F47" s="680"/>
      <c r="G47" s="674"/>
      <c r="H47" s="675"/>
      <c r="I47" s="675"/>
      <c r="J47" s="675"/>
      <c r="K47" s="692"/>
      <c r="L47" s="903"/>
      <c r="M47" s="673"/>
      <c r="N47" s="673"/>
      <c r="O47" s="673"/>
      <c r="P47" s="896"/>
    </row>
    <row r="48" spans="1:16" s="30" customFormat="1">
      <c r="A48" s="686">
        <v>30</v>
      </c>
      <c r="B48" s="575" t="s">
        <v>308</v>
      </c>
      <c r="C48" s="970" t="s">
        <v>1721</v>
      </c>
      <c r="D48" s="683" t="s">
        <v>22</v>
      </c>
      <c r="E48" s="682">
        <v>1</v>
      </c>
      <c r="F48" s="680"/>
      <c r="G48" s="674"/>
      <c r="H48" s="675"/>
      <c r="I48" s="675"/>
      <c r="J48" s="675"/>
      <c r="K48" s="692"/>
      <c r="L48" s="903"/>
      <c r="M48" s="673"/>
      <c r="N48" s="673"/>
      <c r="O48" s="673"/>
      <c r="P48" s="896"/>
    </row>
    <row r="49" spans="1:16" s="30" customFormat="1">
      <c r="A49" s="686">
        <v>31</v>
      </c>
      <c r="B49" s="575" t="s">
        <v>308</v>
      </c>
      <c r="C49" s="970" t="s">
        <v>1722</v>
      </c>
      <c r="D49" s="683" t="s">
        <v>22</v>
      </c>
      <c r="E49" s="682">
        <v>2</v>
      </c>
      <c r="F49" s="680"/>
      <c r="G49" s="674"/>
      <c r="H49" s="675"/>
      <c r="I49" s="675"/>
      <c r="J49" s="675"/>
      <c r="K49" s="692"/>
      <c r="L49" s="903"/>
      <c r="M49" s="673"/>
      <c r="N49" s="673"/>
      <c r="O49" s="673"/>
      <c r="P49" s="896"/>
    </row>
    <row r="50" spans="1:16" s="30" customFormat="1">
      <c r="A50" s="686">
        <v>32</v>
      </c>
      <c r="B50" s="575" t="s">
        <v>308</v>
      </c>
      <c r="C50" s="970" t="s">
        <v>1723</v>
      </c>
      <c r="D50" s="683" t="s">
        <v>22</v>
      </c>
      <c r="E50" s="682">
        <v>1</v>
      </c>
      <c r="F50" s="680"/>
      <c r="G50" s="674"/>
      <c r="H50" s="675"/>
      <c r="I50" s="675"/>
      <c r="J50" s="675"/>
      <c r="K50" s="692"/>
      <c r="L50" s="903"/>
      <c r="M50" s="673"/>
      <c r="N50" s="673"/>
      <c r="O50" s="673"/>
      <c r="P50" s="896"/>
    </row>
    <row r="51" spans="1:16" s="30" customFormat="1">
      <c r="A51" s="686">
        <v>33</v>
      </c>
      <c r="B51" s="575"/>
      <c r="C51" s="573" t="s">
        <v>1724</v>
      </c>
      <c r="D51" s="683" t="s">
        <v>22</v>
      </c>
      <c r="E51" s="682">
        <v>2</v>
      </c>
      <c r="F51" s="680"/>
      <c r="G51" s="674"/>
      <c r="H51" s="675"/>
      <c r="I51" s="675"/>
      <c r="J51" s="675"/>
      <c r="K51" s="692"/>
      <c r="L51" s="903"/>
      <c r="M51" s="673"/>
      <c r="N51" s="673"/>
      <c r="O51" s="673"/>
      <c r="P51" s="896"/>
    </row>
    <row r="52" spans="1:16" s="30" customFormat="1">
      <c r="A52" s="686">
        <v>34</v>
      </c>
      <c r="B52" s="575"/>
      <c r="C52" s="573" t="s">
        <v>1725</v>
      </c>
      <c r="D52" s="683" t="s">
        <v>22</v>
      </c>
      <c r="E52" s="682">
        <v>2</v>
      </c>
      <c r="F52" s="680"/>
      <c r="G52" s="674"/>
      <c r="H52" s="675"/>
      <c r="I52" s="675"/>
      <c r="J52" s="675"/>
      <c r="K52" s="692"/>
      <c r="L52" s="903"/>
      <c r="M52" s="673"/>
      <c r="N52" s="673"/>
      <c r="O52" s="673"/>
      <c r="P52" s="896"/>
    </row>
    <row r="53" spans="1:16" s="30" customFormat="1">
      <c r="A53" s="686">
        <v>35</v>
      </c>
      <c r="B53" s="575"/>
      <c r="C53" s="588" t="s">
        <v>1726</v>
      </c>
      <c r="D53" s="683" t="s">
        <v>22</v>
      </c>
      <c r="E53" s="682">
        <v>2</v>
      </c>
      <c r="F53" s="680"/>
      <c r="G53" s="674"/>
      <c r="H53" s="675"/>
      <c r="I53" s="675"/>
      <c r="J53" s="675"/>
      <c r="K53" s="692"/>
      <c r="L53" s="903"/>
      <c r="M53" s="673"/>
      <c r="N53" s="673"/>
      <c r="O53" s="673"/>
      <c r="P53" s="896"/>
    </row>
    <row r="54" spans="1:16" s="30" customFormat="1">
      <c r="A54" s="686">
        <v>36</v>
      </c>
      <c r="B54" s="575"/>
      <c r="C54" s="588" t="s">
        <v>1727</v>
      </c>
      <c r="D54" s="683" t="s">
        <v>22</v>
      </c>
      <c r="E54" s="682">
        <v>1</v>
      </c>
      <c r="F54" s="680"/>
      <c r="G54" s="674"/>
      <c r="H54" s="675"/>
      <c r="I54" s="675"/>
      <c r="J54" s="675"/>
      <c r="K54" s="692"/>
      <c r="L54" s="903"/>
      <c r="M54" s="673"/>
      <c r="N54" s="673"/>
      <c r="O54" s="673"/>
      <c r="P54" s="896"/>
    </row>
    <row r="55" spans="1:16" s="30" customFormat="1">
      <c r="A55" s="686">
        <v>37</v>
      </c>
      <c r="B55" s="575"/>
      <c r="C55" s="588" t="s">
        <v>1727</v>
      </c>
      <c r="D55" s="683" t="s">
        <v>22</v>
      </c>
      <c r="E55" s="682">
        <v>1</v>
      </c>
      <c r="F55" s="680"/>
      <c r="G55" s="674"/>
      <c r="H55" s="675"/>
      <c r="I55" s="675"/>
      <c r="J55" s="675"/>
      <c r="K55" s="692"/>
      <c r="L55" s="903"/>
      <c r="M55" s="673"/>
      <c r="N55" s="673"/>
      <c r="O55" s="673"/>
      <c r="P55" s="896"/>
    </row>
    <row r="56" spans="1:16" s="30" customFormat="1">
      <c r="A56" s="686">
        <v>38</v>
      </c>
      <c r="B56" s="575"/>
      <c r="C56" s="588" t="s">
        <v>1728</v>
      </c>
      <c r="D56" s="683" t="s">
        <v>22</v>
      </c>
      <c r="E56" s="682">
        <v>8</v>
      </c>
      <c r="F56" s="680"/>
      <c r="G56" s="674"/>
      <c r="H56" s="675"/>
      <c r="I56" s="675"/>
      <c r="J56" s="675"/>
      <c r="K56" s="692"/>
      <c r="L56" s="903"/>
      <c r="M56" s="673"/>
      <c r="N56" s="673"/>
      <c r="O56" s="673"/>
      <c r="P56" s="896"/>
    </row>
    <row r="57" spans="1:16" s="30" customFormat="1">
      <c r="A57" s="686">
        <v>39</v>
      </c>
      <c r="B57" s="575" t="s">
        <v>308</v>
      </c>
      <c r="C57" s="573" t="s">
        <v>1729</v>
      </c>
      <c r="D57" s="683" t="s">
        <v>22</v>
      </c>
      <c r="E57" s="682">
        <v>1</v>
      </c>
      <c r="F57" s="680"/>
      <c r="G57" s="674"/>
      <c r="H57" s="675"/>
      <c r="I57" s="675"/>
      <c r="J57" s="675"/>
      <c r="K57" s="692"/>
      <c r="L57" s="903"/>
      <c r="M57" s="673"/>
      <c r="N57" s="673"/>
      <c r="O57" s="673"/>
      <c r="P57" s="896"/>
    </row>
    <row r="58" spans="1:16" s="30" customFormat="1">
      <c r="A58" s="686">
        <v>40</v>
      </c>
      <c r="B58" s="575" t="s">
        <v>308</v>
      </c>
      <c r="C58" s="970" t="s">
        <v>1730</v>
      </c>
      <c r="D58" s="683" t="s">
        <v>22</v>
      </c>
      <c r="E58" s="682">
        <v>5</v>
      </c>
      <c r="F58" s="680"/>
      <c r="G58" s="674"/>
      <c r="H58" s="675"/>
      <c r="I58" s="675"/>
      <c r="J58" s="675"/>
      <c r="K58" s="692"/>
      <c r="L58" s="903"/>
      <c r="M58" s="673"/>
      <c r="N58" s="673"/>
      <c r="O58" s="673"/>
      <c r="P58" s="896"/>
    </row>
    <row r="59" spans="1:16" s="30" customFormat="1">
      <c r="A59" s="686">
        <v>41</v>
      </c>
      <c r="B59" s="575" t="s">
        <v>308</v>
      </c>
      <c r="C59" s="588" t="s">
        <v>1731</v>
      </c>
      <c r="D59" s="683" t="s">
        <v>22</v>
      </c>
      <c r="E59" s="682">
        <v>1</v>
      </c>
      <c r="F59" s="680"/>
      <c r="G59" s="674"/>
      <c r="H59" s="675"/>
      <c r="I59" s="675"/>
      <c r="J59" s="675"/>
      <c r="K59" s="692"/>
      <c r="L59" s="903"/>
      <c r="M59" s="673"/>
      <c r="N59" s="673"/>
      <c r="O59" s="673"/>
      <c r="P59" s="896"/>
    </row>
    <row r="60" spans="1:16" s="30" customFormat="1">
      <c r="A60" s="686">
        <v>42</v>
      </c>
      <c r="B60" s="575" t="s">
        <v>308</v>
      </c>
      <c r="C60" s="588" t="s">
        <v>1732</v>
      </c>
      <c r="D60" s="683" t="s">
        <v>22</v>
      </c>
      <c r="E60" s="682">
        <v>2</v>
      </c>
      <c r="F60" s="680"/>
      <c r="G60" s="674"/>
      <c r="H60" s="675"/>
      <c r="I60" s="675"/>
      <c r="J60" s="675"/>
      <c r="K60" s="692"/>
      <c r="L60" s="903"/>
      <c r="M60" s="673"/>
      <c r="N60" s="673"/>
      <c r="O60" s="673"/>
      <c r="P60" s="896"/>
    </row>
    <row r="61" spans="1:16" s="30" customFormat="1" ht="15.75" customHeight="1">
      <c r="A61" s="686">
        <v>43</v>
      </c>
      <c r="B61" s="575" t="s">
        <v>308</v>
      </c>
      <c r="C61" s="588" t="s">
        <v>1733</v>
      </c>
      <c r="D61" s="683" t="s">
        <v>22</v>
      </c>
      <c r="E61" s="682">
        <v>1</v>
      </c>
      <c r="F61" s="680"/>
      <c r="G61" s="674"/>
      <c r="H61" s="675"/>
      <c r="I61" s="675"/>
      <c r="J61" s="675"/>
      <c r="K61" s="692"/>
      <c r="L61" s="903"/>
      <c r="M61" s="673"/>
      <c r="N61" s="673"/>
      <c r="O61" s="673"/>
      <c r="P61" s="896"/>
    </row>
    <row r="62" spans="1:16" s="30" customFormat="1" ht="15.75" customHeight="1">
      <c r="A62" s="686">
        <v>44</v>
      </c>
      <c r="B62" s="575" t="s">
        <v>308</v>
      </c>
      <c r="C62" s="588" t="s">
        <v>1734</v>
      </c>
      <c r="D62" s="683" t="s">
        <v>22</v>
      </c>
      <c r="E62" s="682">
        <v>2</v>
      </c>
      <c r="F62" s="680"/>
      <c r="G62" s="674"/>
      <c r="H62" s="675"/>
      <c r="I62" s="675"/>
      <c r="J62" s="675"/>
      <c r="K62" s="692"/>
      <c r="L62" s="903"/>
      <c r="M62" s="673"/>
      <c r="N62" s="673"/>
      <c r="O62" s="673"/>
      <c r="P62" s="896"/>
    </row>
    <row r="63" spans="1:16" s="30" customFormat="1" ht="15.75" customHeight="1">
      <c r="A63" s="686">
        <v>45</v>
      </c>
      <c r="B63" s="575" t="s">
        <v>308</v>
      </c>
      <c r="C63" s="588" t="s">
        <v>1735</v>
      </c>
      <c r="D63" s="683" t="s">
        <v>22</v>
      </c>
      <c r="E63" s="682">
        <v>1</v>
      </c>
      <c r="F63" s="680"/>
      <c r="G63" s="674"/>
      <c r="H63" s="675"/>
      <c r="I63" s="675"/>
      <c r="J63" s="675"/>
      <c r="K63" s="692"/>
      <c r="L63" s="903"/>
      <c r="M63" s="673"/>
      <c r="N63" s="673"/>
      <c r="O63" s="673"/>
      <c r="P63" s="896"/>
    </row>
    <row r="64" spans="1:16" s="30" customFormat="1">
      <c r="A64" s="900" t="str">
        <f>IF(COUNTBLANK(D64)=1,"",COUNTA(D$13:$D64))</f>
        <v/>
      </c>
      <c r="B64" s="1074"/>
      <c r="C64" s="573"/>
      <c r="D64" s="575"/>
      <c r="E64" s="1073"/>
      <c r="F64" s="1071"/>
      <c r="G64" s="1069"/>
      <c r="H64" s="895"/>
      <c r="I64" s="895"/>
      <c r="J64" s="895"/>
      <c r="K64" s="690"/>
      <c r="L64" s="897"/>
      <c r="M64" s="895"/>
      <c r="N64" s="895"/>
      <c r="O64" s="895"/>
      <c r="P64" s="690"/>
    </row>
    <row r="65" spans="1:16" ht="20.399999999999999">
      <c r="A65" s="900">
        <f>A63+1</f>
        <v>46</v>
      </c>
      <c r="B65" s="683"/>
      <c r="C65" s="573" t="s">
        <v>305</v>
      </c>
      <c r="D65" s="539" t="s">
        <v>103</v>
      </c>
      <c r="E65" s="583">
        <v>1</v>
      </c>
      <c r="F65" s="556"/>
      <c r="G65" s="336"/>
      <c r="H65" s="336"/>
      <c r="I65" s="336"/>
      <c r="J65" s="336"/>
      <c r="K65" s="337"/>
      <c r="L65" s="338"/>
      <c r="M65" s="339"/>
      <c r="N65" s="339"/>
      <c r="O65" s="339"/>
      <c r="P65" s="340"/>
    </row>
    <row r="66" spans="1:16" s="79" customFormat="1" ht="20.399999999999999">
      <c r="A66" s="900">
        <f>IF(COUNTBLANK(D66)=1,"",COUNTA(D$13:$D66))</f>
        <v>49</v>
      </c>
      <c r="B66" s="683"/>
      <c r="C66" s="573" t="s">
        <v>306</v>
      </c>
      <c r="D66" s="539" t="s">
        <v>103</v>
      </c>
      <c r="E66" s="583">
        <v>1</v>
      </c>
      <c r="F66" s="556"/>
      <c r="G66" s="336"/>
      <c r="H66" s="336"/>
      <c r="I66" s="336"/>
      <c r="J66" s="336"/>
      <c r="K66" s="337"/>
      <c r="L66" s="338"/>
      <c r="M66" s="339"/>
      <c r="N66" s="339"/>
      <c r="O66" s="339"/>
      <c r="P66" s="340"/>
    </row>
    <row r="67" spans="1:16" s="79" customFormat="1">
      <c r="A67" s="900">
        <f>IF(COUNTBLANK(D67)=1,"",COUNTA(D$13:$D67))</f>
        <v>50</v>
      </c>
      <c r="B67" s="683"/>
      <c r="C67" s="573" t="s">
        <v>301</v>
      </c>
      <c r="D67" s="539" t="s">
        <v>103</v>
      </c>
      <c r="E67" s="583">
        <v>1</v>
      </c>
      <c r="F67" s="556"/>
      <c r="G67" s="336"/>
      <c r="H67" s="336"/>
      <c r="I67" s="336"/>
      <c r="J67" s="336"/>
      <c r="K67" s="337"/>
      <c r="L67" s="338"/>
      <c r="M67" s="339"/>
      <c r="N67" s="339"/>
      <c r="O67" s="339"/>
      <c r="P67" s="340"/>
    </row>
    <row r="68" spans="1:16" s="79" customFormat="1">
      <c r="A68" s="929"/>
      <c r="B68" s="684"/>
      <c r="C68" s="923"/>
      <c r="D68" s="585"/>
      <c r="E68" s="867"/>
      <c r="F68" s="852"/>
      <c r="G68" s="853"/>
      <c r="H68" s="1072"/>
      <c r="I68" s="917"/>
      <c r="J68" s="916"/>
      <c r="K68" s="918"/>
      <c r="L68" s="915"/>
      <c r="M68" s="860"/>
      <c r="N68" s="860"/>
      <c r="O68" s="860"/>
      <c r="P68" s="861"/>
    </row>
    <row r="69" spans="1:16" s="274" customFormat="1">
      <c r="A69" s="503"/>
      <c r="B69" s="504"/>
      <c r="C69" s="505" t="s">
        <v>29</v>
      </c>
      <c r="D69" s="506"/>
      <c r="E69" s="541"/>
      <c r="F69" s="507"/>
      <c r="G69" s="507"/>
      <c r="H69" s="507"/>
      <c r="I69" s="507"/>
      <c r="J69" s="507"/>
      <c r="K69" s="507"/>
      <c r="L69" s="508">
        <f>SUM($L$13:L68)</f>
        <v>0</v>
      </c>
      <c r="M69" s="508">
        <f>SUM($M$13:M68)</f>
        <v>0</v>
      </c>
      <c r="N69" s="508">
        <f>SUM($N$13:N68)</f>
        <v>0</v>
      </c>
      <c r="O69" s="508">
        <f>SUM($O$13:O68)</f>
        <v>0</v>
      </c>
      <c r="P69" s="509">
        <f>SUM($P$13:P68)</f>
        <v>0</v>
      </c>
    </row>
    <row r="72" spans="1:16">
      <c r="A72" s="31"/>
      <c r="B72" s="35"/>
      <c r="C72" s="28"/>
    </row>
    <row r="73" spans="1:16">
      <c r="A73" s="31"/>
      <c r="B73" s="35"/>
      <c r="C73" s="28"/>
    </row>
    <row r="74" spans="1:16">
      <c r="A74" s="31"/>
      <c r="B74" s="35"/>
      <c r="C74" s="28"/>
    </row>
    <row r="75" spans="1:16">
      <c r="A75" s="31"/>
      <c r="B75" s="35"/>
      <c r="C75" s="28"/>
    </row>
    <row r="76" spans="1:16">
      <c r="B76" s="35"/>
      <c r="C76" s="28"/>
    </row>
    <row r="77" spans="1:16">
      <c r="B77" s="35"/>
      <c r="C77" s="28"/>
    </row>
  </sheetData>
  <autoFilter ref="A12:P69" xr:uid="{00000000-0009-0000-0000-00002D000000}"/>
  <mergeCells count="1">
    <mergeCell ref="F10:K10"/>
  </mergeCells>
  <dataValidations count="1">
    <dataValidation allowBlank="1" showErrorMessage="1" errorTitle="Nemainīt!" error="Visus datus rakstīt blakus tabulā" promptTitle="Nerakstam" prompt="Šeit ir tikai formulas" sqref="G65:G67" xr:uid="{807FA80F-F749-4D0B-A5DE-DE5A65DD7D6C}"/>
  </dataValidations>
  <printOptions horizontalCentered="1" gridLines="1"/>
  <pageMargins left="0" right="0" top="0.98425196850393704" bottom="0.51181102362204722" header="0.51181102362204722" footer="0.31496062992125984"/>
  <pageSetup paperSize="9" scale="69" orientation="landscape" r:id="rId1"/>
  <headerFooter alignWithMargins="0">
    <oddFooter>&amp;C&amp;A&amp;R&amp;P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0213F-3FE5-4767-A0E0-44FD9BCF0244}">
  <dimension ref="A1:P89"/>
  <sheetViews>
    <sheetView zoomScaleNormal="100" zoomScaleSheetLayoutView="100" workbookViewId="0">
      <selection activeCell="H24" sqref="H24"/>
    </sheetView>
  </sheetViews>
  <sheetFormatPr defaultColWidth="9.109375" defaultRowHeight="13.2"/>
  <cols>
    <col min="1" max="1" width="5" style="11"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88671875" style="11" customWidth="1"/>
    <col min="14" max="14" width="12" style="11" customWidth="1"/>
    <col min="15" max="15" width="11.44140625" style="11" customWidth="1"/>
    <col min="16" max="16" width="11.5546875" style="11" customWidth="1"/>
    <col min="17" max="16384" width="9.109375" style="11"/>
  </cols>
  <sheetData>
    <row r="1" spans="1:16">
      <c r="B1" s="7"/>
      <c r="C1" s="8"/>
      <c r="D1" s="8"/>
      <c r="E1" s="8"/>
      <c r="F1" s="9" t="s">
        <v>35</v>
      </c>
      <c r="G1" s="10" t="s">
        <v>456</v>
      </c>
      <c r="H1" s="9"/>
      <c r="J1" s="8"/>
      <c r="K1" s="8"/>
      <c r="L1" s="8"/>
      <c r="M1" s="8"/>
      <c r="N1" s="8"/>
      <c r="O1" s="8"/>
      <c r="P1" s="8"/>
    </row>
    <row r="2" spans="1:16">
      <c r="B2" s="7"/>
      <c r="C2" s="8"/>
      <c r="D2" s="8"/>
      <c r="E2" s="8"/>
      <c r="F2" s="8" t="s">
        <v>2355</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292</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1075"/>
      <c r="I13" s="833"/>
      <c r="J13" s="833"/>
      <c r="K13" s="835"/>
      <c r="L13" s="844"/>
      <c r="M13" s="833"/>
      <c r="N13" s="833"/>
      <c r="O13" s="833"/>
      <c r="P13" s="835"/>
    </row>
    <row r="14" spans="1:16" s="30" customFormat="1">
      <c r="A14" s="686"/>
      <c r="B14" s="1066"/>
      <c r="C14" s="898" t="s">
        <v>453</v>
      </c>
      <c r="D14" s="1066"/>
      <c r="E14" s="970"/>
      <c r="F14" s="703"/>
      <c r="G14" s="695"/>
      <c r="H14" s="695"/>
      <c r="I14" s="695"/>
      <c r="J14" s="695"/>
      <c r="K14" s="696"/>
      <c r="L14" s="705"/>
      <c r="M14" s="695"/>
      <c r="N14" s="695"/>
      <c r="O14" s="695"/>
      <c r="P14" s="696"/>
    </row>
    <row r="15" spans="1:16" s="30" customFormat="1">
      <c r="A15" s="537">
        <v>1</v>
      </c>
      <c r="B15" s="575" t="s">
        <v>1736</v>
      </c>
      <c r="C15" s="573" t="s">
        <v>1737</v>
      </c>
      <c r="D15" s="575" t="s">
        <v>22</v>
      </c>
      <c r="E15" s="948">
        <v>1</v>
      </c>
      <c r="F15" s="850"/>
      <c r="G15" s="496"/>
      <c r="H15" s="496"/>
      <c r="I15" s="496"/>
      <c r="J15" s="496"/>
      <c r="K15" s="841"/>
      <c r="L15" s="321"/>
      <c r="M15" s="496"/>
      <c r="N15" s="496"/>
      <c r="O15" s="496"/>
      <c r="P15" s="841"/>
    </row>
    <row r="16" spans="1:16" s="30" customFormat="1" ht="20.399999999999999">
      <c r="A16" s="537">
        <v>2</v>
      </c>
      <c r="B16" s="575" t="s">
        <v>1736</v>
      </c>
      <c r="C16" s="573" t="s">
        <v>1738</v>
      </c>
      <c r="D16" s="575" t="s">
        <v>22</v>
      </c>
      <c r="E16" s="898">
        <v>2</v>
      </c>
      <c r="F16" s="850"/>
      <c r="G16" s="496"/>
      <c r="H16" s="496"/>
      <c r="I16" s="496"/>
      <c r="J16" s="496"/>
      <c r="K16" s="841"/>
      <c r="L16" s="321"/>
      <c r="M16" s="496"/>
      <c r="N16" s="496"/>
      <c r="O16" s="496"/>
      <c r="P16" s="841"/>
    </row>
    <row r="17" spans="1:16" s="30" customFormat="1">
      <c r="A17" s="537">
        <v>3</v>
      </c>
      <c r="B17" s="575" t="s">
        <v>1736</v>
      </c>
      <c r="C17" s="573" t="s">
        <v>1739</v>
      </c>
      <c r="D17" s="575" t="s">
        <v>22</v>
      </c>
      <c r="E17" s="898">
        <v>1</v>
      </c>
      <c r="F17" s="850"/>
      <c r="G17" s="496"/>
      <c r="H17" s="496"/>
      <c r="I17" s="496"/>
      <c r="J17" s="496"/>
      <c r="K17" s="841"/>
      <c r="L17" s="321"/>
      <c r="M17" s="496"/>
      <c r="N17" s="496"/>
      <c r="O17" s="496"/>
      <c r="P17" s="841"/>
    </row>
    <row r="18" spans="1:16" s="30" customFormat="1">
      <c r="A18" s="537">
        <v>4</v>
      </c>
      <c r="B18" s="575" t="s">
        <v>1736</v>
      </c>
      <c r="C18" s="573" t="s">
        <v>1740</v>
      </c>
      <c r="D18" s="575" t="s">
        <v>22</v>
      </c>
      <c r="E18" s="948">
        <v>1</v>
      </c>
      <c r="F18" s="850"/>
      <c r="G18" s="496"/>
      <c r="H18" s="496"/>
      <c r="I18" s="496"/>
      <c r="J18" s="496"/>
      <c r="K18" s="841"/>
      <c r="L18" s="321"/>
      <c r="M18" s="496"/>
      <c r="N18" s="496"/>
      <c r="O18" s="496"/>
      <c r="P18" s="841"/>
    </row>
    <row r="19" spans="1:16" s="30" customFormat="1">
      <c r="A19" s="537">
        <v>5</v>
      </c>
      <c r="B19" s="575" t="s">
        <v>1741</v>
      </c>
      <c r="C19" s="573" t="s">
        <v>1742</v>
      </c>
      <c r="D19" s="575" t="s">
        <v>22</v>
      </c>
      <c r="E19" s="948">
        <v>1</v>
      </c>
      <c r="F19" s="850"/>
      <c r="G19" s="496"/>
      <c r="H19" s="496"/>
      <c r="I19" s="496"/>
      <c r="J19" s="496"/>
      <c r="K19" s="841"/>
      <c r="L19" s="321"/>
      <c r="M19" s="496"/>
      <c r="N19" s="496"/>
      <c r="O19" s="496"/>
      <c r="P19" s="841"/>
    </row>
    <row r="20" spans="1:16" s="30" customFormat="1">
      <c r="A20" s="537">
        <v>6</v>
      </c>
      <c r="B20" s="575"/>
      <c r="C20" s="573" t="s">
        <v>1743</v>
      </c>
      <c r="D20" s="575" t="s">
        <v>22</v>
      </c>
      <c r="E20" s="948">
        <v>2</v>
      </c>
      <c r="F20" s="850"/>
      <c r="G20" s="496"/>
      <c r="H20" s="496"/>
      <c r="I20" s="496"/>
      <c r="J20" s="496"/>
      <c r="K20" s="841"/>
      <c r="L20" s="321"/>
      <c r="M20" s="496"/>
      <c r="N20" s="496"/>
      <c r="O20" s="496"/>
      <c r="P20" s="841"/>
    </row>
    <row r="21" spans="1:16" s="30" customFormat="1">
      <c r="A21" s="537">
        <v>7</v>
      </c>
      <c r="B21" s="575" t="s">
        <v>1736</v>
      </c>
      <c r="C21" s="573" t="s">
        <v>1744</v>
      </c>
      <c r="D21" s="575" t="s">
        <v>22</v>
      </c>
      <c r="E21" s="948">
        <v>1</v>
      </c>
      <c r="F21" s="850"/>
      <c r="G21" s="496"/>
      <c r="H21" s="496"/>
      <c r="I21" s="496"/>
      <c r="J21" s="496"/>
      <c r="K21" s="841"/>
      <c r="L21" s="321"/>
      <c r="M21" s="496"/>
      <c r="N21" s="496"/>
      <c r="O21" s="496"/>
      <c r="P21" s="841"/>
    </row>
    <row r="22" spans="1:16" s="30" customFormat="1">
      <c r="A22" s="537">
        <v>8</v>
      </c>
      <c r="B22" s="575" t="s">
        <v>1736</v>
      </c>
      <c r="C22" s="1067" t="s">
        <v>1745</v>
      </c>
      <c r="D22" s="575" t="s">
        <v>22</v>
      </c>
      <c r="E22" s="898">
        <v>1</v>
      </c>
      <c r="F22" s="850"/>
      <c r="G22" s="496"/>
      <c r="H22" s="496"/>
      <c r="I22" s="496"/>
      <c r="J22" s="496"/>
      <c r="K22" s="841"/>
      <c r="L22" s="321"/>
      <c r="M22" s="496"/>
      <c r="N22" s="496"/>
      <c r="O22" s="496"/>
      <c r="P22" s="841"/>
    </row>
    <row r="23" spans="1:16" s="30" customFormat="1">
      <c r="A23" s="537">
        <v>9</v>
      </c>
      <c r="B23" s="575" t="s">
        <v>1736</v>
      </c>
      <c r="C23" s="1067" t="s">
        <v>1746</v>
      </c>
      <c r="D23" s="575" t="s">
        <v>22</v>
      </c>
      <c r="E23" s="898">
        <v>1</v>
      </c>
      <c r="F23" s="850"/>
      <c r="G23" s="496"/>
      <c r="H23" s="496"/>
      <c r="I23" s="496"/>
      <c r="J23" s="496"/>
      <c r="K23" s="841"/>
      <c r="L23" s="321"/>
      <c r="M23" s="496"/>
      <c r="N23" s="496"/>
      <c r="O23" s="496"/>
      <c r="P23" s="841"/>
    </row>
    <row r="24" spans="1:16" s="30" customFormat="1">
      <c r="A24" s="537">
        <v>10</v>
      </c>
      <c r="B24" s="575" t="s">
        <v>454</v>
      </c>
      <c r="C24" s="1067" t="s">
        <v>1747</v>
      </c>
      <c r="D24" s="575" t="s">
        <v>22</v>
      </c>
      <c r="E24" s="898">
        <v>77</v>
      </c>
      <c r="F24" s="850"/>
      <c r="G24" s="496"/>
      <c r="H24" s="496"/>
      <c r="I24" s="496"/>
      <c r="J24" s="496"/>
      <c r="K24" s="841"/>
      <c r="L24" s="321"/>
      <c r="M24" s="496"/>
      <c r="N24" s="496"/>
      <c r="O24" s="496"/>
      <c r="P24" s="841"/>
    </row>
    <row r="25" spans="1:16" s="30" customFormat="1">
      <c r="A25" s="537">
        <v>11</v>
      </c>
      <c r="B25" s="575" t="s">
        <v>1736</v>
      </c>
      <c r="C25" s="1067" t="s">
        <v>1748</v>
      </c>
      <c r="D25" s="575" t="s">
        <v>22</v>
      </c>
      <c r="E25" s="898">
        <v>2</v>
      </c>
      <c r="F25" s="850"/>
      <c r="G25" s="496"/>
      <c r="H25" s="496"/>
      <c r="I25" s="496"/>
      <c r="J25" s="496"/>
      <c r="K25" s="841"/>
      <c r="L25" s="321"/>
      <c r="M25" s="496"/>
      <c r="N25" s="496"/>
      <c r="O25" s="496"/>
      <c r="P25" s="841"/>
    </row>
    <row r="26" spans="1:16" s="30" customFormat="1">
      <c r="A26" s="537">
        <v>12</v>
      </c>
      <c r="B26" s="575" t="s">
        <v>1749</v>
      </c>
      <c r="C26" s="1067" t="s">
        <v>1750</v>
      </c>
      <c r="D26" s="575" t="s">
        <v>22</v>
      </c>
      <c r="E26" s="898">
        <v>14</v>
      </c>
      <c r="F26" s="850"/>
      <c r="G26" s="496"/>
      <c r="H26" s="496"/>
      <c r="I26" s="496"/>
      <c r="J26" s="496"/>
      <c r="K26" s="841"/>
      <c r="L26" s="321"/>
      <c r="M26" s="496"/>
      <c r="N26" s="496"/>
      <c r="O26" s="496"/>
      <c r="P26" s="841"/>
    </row>
    <row r="27" spans="1:16" s="30" customFormat="1">
      <c r="A27" s="537">
        <v>13</v>
      </c>
      <c r="B27" s="575" t="s">
        <v>1736</v>
      </c>
      <c r="C27" s="1067" t="s">
        <v>1751</v>
      </c>
      <c r="D27" s="575" t="s">
        <v>22</v>
      </c>
      <c r="E27" s="898">
        <v>285</v>
      </c>
      <c r="F27" s="850"/>
      <c r="G27" s="496"/>
      <c r="H27" s="496"/>
      <c r="I27" s="496"/>
      <c r="J27" s="496"/>
      <c r="K27" s="841"/>
      <c r="L27" s="321"/>
      <c r="M27" s="496"/>
      <c r="N27" s="496"/>
      <c r="O27" s="496"/>
      <c r="P27" s="841"/>
    </row>
    <row r="28" spans="1:16" s="30" customFormat="1">
      <c r="A28" s="537">
        <v>14</v>
      </c>
      <c r="B28" s="575" t="s">
        <v>1736</v>
      </c>
      <c r="C28" s="1067" t="s">
        <v>1752</v>
      </c>
      <c r="D28" s="575" t="s">
        <v>22</v>
      </c>
      <c r="E28" s="898">
        <v>118</v>
      </c>
      <c r="F28" s="850"/>
      <c r="G28" s="496"/>
      <c r="H28" s="496"/>
      <c r="I28" s="496"/>
      <c r="J28" s="496"/>
      <c r="K28" s="841"/>
      <c r="L28" s="321"/>
      <c r="M28" s="496"/>
      <c r="N28" s="496"/>
      <c r="O28" s="496"/>
      <c r="P28" s="841"/>
    </row>
    <row r="29" spans="1:16" s="30" customFormat="1">
      <c r="A29" s="537">
        <v>15</v>
      </c>
      <c r="B29" s="575" t="s">
        <v>1736</v>
      </c>
      <c r="C29" s="1067" t="s">
        <v>1753</v>
      </c>
      <c r="D29" s="575" t="s">
        <v>22</v>
      </c>
      <c r="E29" s="898">
        <v>403</v>
      </c>
      <c r="F29" s="850"/>
      <c r="G29" s="496"/>
      <c r="H29" s="496"/>
      <c r="I29" s="496"/>
      <c r="J29" s="496"/>
      <c r="K29" s="841"/>
      <c r="L29" s="321"/>
      <c r="M29" s="496"/>
      <c r="N29" s="496"/>
      <c r="O29" s="496"/>
      <c r="P29" s="841"/>
    </row>
    <row r="30" spans="1:16" s="30" customFormat="1">
      <c r="A30" s="537">
        <v>16</v>
      </c>
      <c r="B30" s="575" t="s">
        <v>1736</v>
      </c>
      <c r="C30" s="573" t="s">
        <v>1754</v>
      </c>
      <c r="D30" s="575" t="s">
        <v>22</v>
      </c>
      <c r="E30" s="898">
        <v>83</v>
      </c>
      <c r="F30" s="850"/>
      <c r="G30" s="496"/>
      <c r="H30" s="496"/>
      <c r="I30" s="496"/>
      <c r="J30" s="496"/>
      <c r="K30" s="841"/>
      <c r="L30" s="321"/>
      <c r="M30" s="496"/>
      <c r="N30" s="496"/>
      <c r="O30" s="496"/>
      <c r="P30" s="841"/>
    </row>
    <row r="31" spans="1:16" s="30" customFormat="1" ht="20.399999999999999">
      <c r="A31" s="537">
        <v>17</v>
      </c>
      <c r="B31" s="575" t="s">
        <v>1736</v>
      </c>
      <c r="C31" s="573" t="s">
        <v>1755</v>
      </c>
      <c r="D31" s="575" t="s">
        <v>22</v>
      </c>
      <c r="E31" s="898">
        <v>37</v>
      </c>
      <c r="F31" s="850"/>
      <c r="G31" s="496"/>
      <c r="H31" s="496"/>
      <c r="I31" s="496"/>
      <c r="J31" s="496"/>
      <c r="K31" s="841"/>
      <c r="L31" s="321"/>
      <c r="M31" s="496"/>
      <c r="N31" s="496"/>
      <c r="O31" s="496"/>
      <c r="P31" s="841"/>
    </row>
    <row r="32" spans="1:16" s="30" customFormat="1">
      <c r="A32" s="537">
        <v>18</v>
      </c>
      <c r="B32" s="575" t="s">
        <v>1736</v>
      </c>
      <c r="C32" s="1067" t="s">
        <v>1756</v>
      </c>
      <c r="D32" s="575" t="s">
        <v>22</v>
      </c>
      <c r="E32" s="898">
        <v>28</v>
      </c>
      <c r="F32" s="850"/>
      <c r="G32" s="496"/>
      <c r="H32" s="496"/>
      <c r="I32" s="496"/>
      <c r="J32" s="496"/>
      <c r="K32" s="841"/>
      <c r="L32" s="321"/>
      <c r="M32" s="496"/>
      <c r="N32" s="496"/>
      <c r="O32" s="496"/>
      <c r="P32" s="841"/>
    </row>
    <row r="33" spans="1:16" s="30" customFormat="1">
      <c r="A33" s="537">
        <v>19</v>
      </c>
      <c r="B33" s="575" t="s">
        <v>1736</v>
      </c>
      <c r="C33" s="1067" t="s">
        <v>1757</v>
      </c>
      <c r="D33" s="575" t="s">
        <v>22</v>
      </c>
      <c r="E33" s="898">
        <v>28</v>
      </c>
      <c r="F33" s="850"/>
      <c r="G33" s="496"/>
      <c r="H33" s="496"/>
      <c r="I33" s="496"/>
      <c r="J33" s="496"/>
      <c r="K33" s="841"/>
      <c r="L33" s="321"/>
      <c r="M33" s="496"/>
      <c r="N33" s="496"/>
      <c r="O33" s="496"/>
      <c r="P33" s="841"/>
    </row>
    <row r="34" spans="1:16" s="30" customFormat="1">
      <c r="A34" s="537">
        <v>20</v>
      </c>
      <c r="B34" s="575" t="s">
        <v>1736</v>
      </c>
      <c r="C34" s="1067" t="s">
        <v>1758</v>
      </c>
      <c r="D34" s="575" t="s">
        <v>22</v>
      </c>
      <c r="E34" s="898">
        <v>1</v>
      </c>
      <c r="F34" s="850"/>
      <c r="G34" s="496"/>
      <c r="H34" s="496"/>
      <c r="I34" s="496"/>
      <c r="J34" s="496"/>
      <c r="K34" s="841"/>
      <c r="L34" s="321"/>
      <c r="M34" s="496"/>
      <c r="N34" s="496"/>
      <c r="O34" s="496"/>
      <c r="P34" s="841"/>
    </row>
    <row r="35" spans="1:16" s="30" customFormat="1" ht="20.399999999999999">
      <c r="A35" s="537">
        <v>21</v>
      </c>
      <c r="B35" s="575" t="s">
        <v>1736</v>
      </c>
      <c r="C35" s="1067" t="s">
        <v>1759</v>
      </c>
      <c r="D35" s="575" t="s">
        <v>22</v>
      </c>
      <c r="E35" s="898">
        <v>1</v>
      </c>
      <c r="F35" s="850"/>
      <c r="G35" s="496"/>
      <c r="H35" s="496"/>
      <c r="I35" s="496"/>
      <c r="J35" s="496"/>
      <c r="K35" s="841"/>
      <c r="L35" s="321"/>
      <c r="M35" s="496"/>
      <c r="N35" s="496"/>
      <c r="O35" s="496"/>
      <c r="P35" s="841"/>
    </row>
    <row r="36" spans="1:16" s="30" customFormat="1">
      <c r="A36" s="537">
        <v>22</v>
      </c>
      <c r="B36" s="575" t="s">
        <v>1736</v>
      </c>
      <c r="C36" s="1067" t="s">
        <v>1760</v>
      </c>
      <c r="D36" s="575" t="s">
        <v>22</v>
      </c>
      <c r="E36" s="898">
        <v>192</v>
      </c>
      <c r="F36" s="850"/>
      <c r="G36" s="496"/>
      <c r="H36" s="496"/>
      <c r="I36" s="496"/>
      <c r="J36" s="496"/>
      <c r="K36" s="841"/>
      <c r="L36" s="321"/>
      <c r="M36" s="496"/>
      <c r="N36" s="496"/>
      <c r="O36" s="496"/>
      <c r="P36" s="841"/>
    </row>
    <row r="37" spans="1:16" s="30" customFormat="1" ht="20.399999999999999">
      <c r="A37" s="537">
        <v>23</v>
      </c>
      <c r="B37" s="575" t="s">
        <v>1736</v>
      </c>
      <c r="C37" s="1067" t="s">
        <v>1761</v>
      </c>
      <c r="D37" s="575" t="s">
        <v>22</v>
      </c>
      <c r="E37" s="898">
        <v>192</v>
      </c>
      <c r="F37" s="850"/>
      <c r="G37" s="496"/>
      <c r="H37" s="496"/>
      <c r="I37" s="496"/>
      <c r="J37" s="496"/>
      <c r="K37" s="841"/>
      <c r="L37" s="321"/>
      <c r="M37" s="496"/>
      <c r="N37" s="496"/>
      <c r="O37" s="496"/>
      <c r="P37" s="841"/>
    </row>
    <row r="38" spans="1:16" s="30" customFormat="1">
      <c r="A38" s="537">
        <v>24</v>
      </c>
      <c r="B38" s="575"/>
      <c r="C38" s="573" t="s">
        <v>1762</v>
      </c>
      <c r="D38" s="575" t="s">
        <v>2</v>
      </c>
      <c r="E38" s="898">
        <v>5820</v>
      </c>
      <c r="F38" s="680"/>
      <c r="G38" s="697"/>
      <c r="H38" s="698"/>
      <c r="I38" s="698"/>
      <c r="J38" s="698"/>
      <c r="K38" s="699"/>
      <c r="L38" s="700"/>
      <c r="M38" s="673"/>
      <c r="N38" s="673"/>
      <c r="O38" s="673"/>
      <c r="P38" s="701"/>
    </row>
    <row r="39" spans="1:16" s="30" customFormat="1">
      <c r="A39" s="537">
        <v>25</v>
      </c>
      <c r="B39" s="575"/>
      <c r="C39" s="573" t="s">
        <v>1763</v>
      </c>
      <c r="D39" s="575" t="s">
        <v>2</v>
      </c>
      <c r="E39" s="898">
        <v>600</v>
      </c>
      <c r="F39" s="680"/>
      <c r="G39" s="697"/>
      <c r="H39" s="698"/>
      <c r="I39" s="698"/>
      <c r="J39" s="698"/>
      <c r="K39" s="699"/>
      <c r="L39" s="700"/>
      <c r="M39" s="673"/>
      <c r="N39" s="673"/>
      <c r="O39" s="673"/>
      <c r="P39" s="701"/>
    </row>
    <row r="40" spans="1:16" s="30" customFormat="1">
      <c r="A40" s="537">
        <v>26</v>
      </c>
      <c r="B40" s="575"/>
      <c r="C40" s="573" t="s">
        <v>1764</v>
      </c>
      <c r="D40" s="575" t="s">
        <v>2</v>
      </c>
      <c r="E40" s="898">
        <v>6420</v>
      </c>
      <c r="F40" s="850"/>
      <c r="G40" s="496"/>
      <c r="H40" s="496"/>
      <c r="I40" s="496"/>
      <c r="J40" s="496"/>
      <c r="K40" s="841"/>
      <c r="L40" s="321"/>
      <c r="M40" s="496"/>
      <c r="N40" s="496"/>
      <c r="O40" s="496"/>
      <c r="P40" s="841"/>
    </row>
    <row r="41" spans="1:16" s="30" customFormat="1">
      <c r="A41" s="537">
        <v>27</v>
      </c>
      <c r="B41" s="575"/>
      <c r="C41" s="573" t="s">
        <v>1765</v>
      </c>
      <c r="D41" s="575" t="s">
        <v>22</v>
      </c>
      <c r="E41" s="898">
        <v>12900</v>
      </c>
      <c r="F41" s="850"/>
      <c r="G41" s="496"/>
      <c r="H41" s="496"/>
      <c r="I41" s="496"/>
      <c r="J41" s="496"/>
      <c r="K41" s="841"/>
      <c r="L41" s="321"/>
      <c r="M41" s="496"/>
      <c r="N41" s="496"/>
      <c r="O41" s="496"/>
      <c r="P41" s="841"/>
    </row>
    <row r="42" spans="1:16" s="30" customFormat="1" ht="20.399999999999999">
      <c r="A42" s="537">
        <v>28</v>
      </c>
      <c r="B42" s="575" t="s">
        <v>1766</v>
      </c>
      <c r="C42" s="573" t="s">
        <v>1767</v>
      </c>
      <c r="D42" s="575" t="s">
        <v>22</v>
      </c>
      <c r="E42" s="898">
        <v>45</v>
      </c>
      <c r="F42" s="850"/>
      <c r="G42" s="496"/>
      <c r="H42" s="496"/>
      <c r="I42" s="496"/>
      <c r="J42" s="496"/>
      <c r="K42" s="841"/>
      <c r="L42" s="321"/>
      <c r="M42" s="496"/>
      <c r="N42" s="496"/>
      <c r="O42" s="496"/>
      <c r="P42" s="841"/>
    </row>
    <row r="43" spans="1:16" s="30" customFormat="1" ht="20.399999999999999">
      <c r="A43" s="537">
        <v>29</v>
      </c>
      <c r="B43" s="575" t="s">
        <v>1766</v>
      </c>
      <c r="C43" s="573" t="s">
        <v>1768</v>
      </c>
      <c r="D43" s="575" t="s">
        <v>22</v>
      </c>
      <c r="E43" s="898">
        <v>45</v>
      </c>
      <c r="F43" s="680"/>
      <c r="G43" s="697"/>
      <c r="H43" s="698"/>
      <c r="I43" s="697"/>
      <c r="J43" s="698"/>
      <c r="K43" s="699"/>
      <c r="L43" s="887"/>
      <c r="M43" s="843"/>
      <c r="N43" s="843"/>
      <c r="O43" s="843"/>
      <c r="P43" s="699"/>
    </row>
    <row r="44" spans="1:16" s="30" customFormat="1" ht="20.399999999999999">
      <c r="A44" s="537">
        <v>30</v>
      </c>
      <c r="B44" s="575" t="s">
        <v>1766</v>
      </c>
      <c r="C44" s="573" t="s">
        <v>1769</v>
      </c>
      <c r="D44" s="575" t="s">
        <v>22</v>
      </c>
      <c r="E44" s="898">
        <v>45</v>
      </c>
      <c r="F44" s="680"/>
      <c r="G44" s="697"/>
      <c r="H44" s="698"/>
      <c r="I44" s="697"/>
      <c r="J44" s="698"/>
      <c r="K44" s="699"/>
      <c r="L44" s="887"/>
      <c r="M44" s="843"/>
      <c r="N44" s="843"/>
      <c r="O44" s="843"/>
      <c r="P44" s="699"/>
    </row>
    <row r="45" spans="1:16" s="30" customFormat="1" ht="20.399999999999999">
      <c r="A45" s="537">
        <v>31</v>
      </c>
      <c r="B45" s="575" t="s">
        <v>1766</v>
      </c>
      <c r="C45" s="573" t="s">
        <v>1770</v>
      </c>
      <c r="D45" s="575" t="s">
        <v>22</v>
      </c>
      <c r="E45" s="898">
        <v>45</v>
      </c>
      <c r="F45" s="850"/>
      <c r="G45" s="496"/>
      <c r="H45" s="496"/>
      <c r="I45" s="496"/>
      <c r="J45" s="496"/>
      <c r="K45" s="841"/>
      <c r="L45" s="321"/>
      <c r="M45" s="496"/>
      <c r="N45" s="496"/>
      <c r="O45" s="496"/>
      <c r="P45" s="841"/>
    </row>
    <row r="46" spans="1:16" s="30" customFormat="1" ht="20.399999999999999">
      <c r="A46" s="537">
        <v>32</v>
      </c>
      <c r="B46" s="575" t="s">
        <v>1766</v>
      </c>
      <c r="C46" s="573" t="s">
        <v>1771</v>
      </c>
      <c r="D46" s="575" t="s">
        <v>22</v>
      </c>
      <c r="E46" s="898">
        <v>45</v>
      </c>
      <c r="F46" s="680"/>
      <c r="G46" s="697"/>
      <c r="H46" s="698"/>
      <c r="I46" s="697"/>
      <c r="J46" s="698"/>
      <c r="K46" s="699"/>
      <c r="L46" s="887"/>
      <c r="M46" s="843"/>
      <c r="N46" s="843"/>
      <c r="O46" s="843"/>
      <c r="P46" s="699"/>
    </row>
    <row r="47" spans="1:16" s="30" customFormat="1" ht="20.399999999999999">
      <c r="A47" s="537">
        <v>33</v>
      </c>
      <c r="B47" s="575" t="s">
        <v>1766</v>
      </c>
      <c r="C47" s="573" t="s">
        <v>1772</v>
      </c>
      <c r="D47" s="575" t="s">
        <v>22</v>
      </c>
      <c r="E47" s="898">
        <v>45</v>
      </c>
      <c r="F47" s="680"/>
      <c r="G47" s="697"/>
      <c r="H47" s="698"/>
      <c r="I47" s="697"/>
      <c r="J47" s="698"/>
      <c r="K47" s="699"/>
      <c r="L47" s="887"/>
      <c r="M47" s="843"/>
      <c r="N47" s="843"/>
      <c r="O47" s="843"/>
      <c r="P47" s="699"/>
    </row>
    <row r="48" spans="1:16" s="30" customFormat="1" ht="51">
      <c r="A48" s="537">
        <v>34</v>
      </c>
      <c r="B48" s="575"/>
      <c r="C48" s="588" t="s">
        <v>1773</v>
      </c>
      <c r="D48" s="575" t="s">
        <v>103</v>
      </c>
      <c r="E48" s="898">
        <v>1</v>
      </c>
      <c r="F48" s="850"/>
      <c r="G48" s="496"/>
      <c r="H48" s="496"/>
      <c r="I48" s="496"/>
      <c r="J48" s="496"/>
      <c r="K48" s="841"/>
      <c r="L48" s="321"/>
      <c r="M48" s="496"/>
      <c r="N48" s="496"/>
      <c r="O48" s="496"/>
      <c r="P48" s="841"/>
    </row>
    <row r="49" spans="1:16" s="30" customFormat="1">
      <c r="A49" s="537">
        <v>35</v>
      </c>
      <c r="B49" s="575"/>
      <c r="C49" s="970" t="s">
        <v>1774</v>
      </c>
      <c r="D49" s="575" t="s">
        <v>103</v>
      </c>
      <c r="E49" s="898">
        <v>1</v>
      </c>
      <c r="F49" s="850"/>
      <c r="G49" s="496"/>
      <c r="H49" s="496"/>
      <c r="I49" s="496"/>
      <c r="J49" s="496"/>
      <c r="K49" s="841"/>
      <c r="L49" s="321"/>
      <c r="M49" s="496"/>
      <c r="N49" s="496"/>
      <c r="O49" s="496"/>
      <c r="P49" s="841"/>
    </row>
    <row r="50" spans="1:16" s="30" customFormat="1">
      <c r="A50" s="686"/>
      <c r="B50" s="683"/>
      <c r="C50" s="682" t="s">
        <v>1775</v>
      </c>
      <c r="D50" s="683"/>
      <c r="E50" s="682"/>
      <c r="F50" s="703"/>
      <c r="G50" s="695"/>
      <c r="H50" s="695"/>
      <c r="I50" s="695"/>
      <c r="J50" s="695"/>
      <c r="K50" s="696"/>
      <c r="L50" s="705"/>
      <c r="M50" s="695"/>
      <c r="N50" s="695"/>
      <c r="O50" s="695"/>
      <c r="P50" s="696"/>
    </row>
    <row r="51" spans="1:16" s="30" customFormat="1">
      <c r="A51" s="537">
        <v>36</v>
      </c>
      <c r="B51" s="575" t="s">
        <v>1776</v>
      </c>
      <c r="C51" s="573" t="s">
        <v>1777</v>
      </c>
      <c r="D51" s="575" t="s">
        <v>22</v>
      </c>
      <c r="E51" s="898">
        <v>1</v>
      </c>
      <c r="F51" s="850"/>
      <c r="G51" s="496"/>
      <c r="H51" s="496"/>
      <c r="I51" s="496"/>
      <c r="J51" s="496"/>
      <c r="K51" s="841"/>
      <c r="L51" s="321"/>
      <c r="M51" s="496"/>
      <c r="N51" s="496"/>
      <c r="O51" s="496"/>
      <c r="P51" s="841"/>
    </row>
    <row r="52" spans="1:16" s="30" customFormat="1">
      <c r="A52" s="537">
        <v>37</v>
      </c>
      <c r="B52" s="575" t="s">
        <v>1776</v>
      </c>
      <c r="C52" s="573" t="s">
        <v>1778</v>
      </c>
      <c r="D52" s="575" t="s">
        <v>22</v>
      </c>
      <c r="E52" s="898">
        <v>2</v>
      </c>
      <c r="F52" s="850"/>
      <c r="G52" s="496"/>
      <c r="H52" s="496"/>
      <c r="I52" s="496"/>
      <c r="J52" s="496"/>
      <c r="K52" s="841"/>
      <c r="L52" s="321"/>
      <c r="M52" s="496"/>
      <c r="N52" s="496"/>
      <c r="O52" s="496"/>
      <c r="P52" s="841"/>
    </row>
    <row r="53" spans="1:16" s="30" customFormat="1">
      <c r="A53" s="537">
        <v>38</v>
      </c>
      <c r="B53" s="575" t="s">
        <v>1776</v>
      </c>
      <c r="C53" s="573" t="s">
        <v>1779</v>
      </c>
      <c r="D53" s="575" t="s">
        <v>22</v>
      </c>
      <c r="E53" s="898">
        <v>2</v>
      </c>
      <c r="F53" s="850"/>
      <c r="G53" s="496"/>
      <c r="H53" s="496"/>
      <c r="I53" s="496"/>
      <c r="J53" s="496"/>
      <c r="K53" s="841"/>
      <c r="L53" s="321"/>
      <c r="M53" s="496"/>
      <c r="N53" s="496"/>
      <c r="O53" s="496"/>
      <c r="P53" s="841"/>
    </row>
    <row r="54" spans="1:16" s="30" customFormat="1">
      <c r="A54" s="537">
        <v>39</v>
      </c>
      <c r="B54" s="575" t="s">
        <v>1776</v>
      </c>
      <c r="C54" s="573" t="s">
        <v>1780</v>
      </c>
      <c r="D54" s="575" t="s">
        <v>22</v>
      </c>
      <c r="E54" s="898">
        <v>2</v>
      </c>
      <c r="F54" s="850"/>
      <c r="G54" s="496"/>
      <c r="H54" s="496"/>
      <c r="I54" s="496"/>
      <c r="J54" s="496"/>
      <c r="K54" s="841"/>
      <c r="L54" s="321"/>
      <c r="M54" s="496"/>
      <c r="N54" s="496"/>
      <c r="O54" s="496"/>
      <c r="P54" s="841"/>
    </row>
    <row r="55" spans="1:16" s="30" customFormat="1">
      <c r="A55" s="537">
        <v>40</v>
      </c>
      <c r="B55" s="575" t="s">
        <v>1776</v>
      </c>
      <c r="C55" s="573" t="s">
        <v>1781</v>
      </c>
      <c r="D55" s="575" t="s">
        <v>22</v>
      </c>
      <c r="E55" s="898">
        <v>20</v>
      </c>
      <c r="F55" s="850"/>
      <c r="G55" s="496"/>
      <c r="H55" s="496"/>
      <c r="I55" s="496"/>
      <c r="J55" s="496"/>
      <c r="K55" s="841"/>
      <c r="L55" s="321"/>
      <c r="M55" s="496"/>
      <c r="N55" s="496"/>
      <c r="O55" s="496"/>
      <c r="P55" s="841"/>
    </row>
    <row r="56" spans="1:16" s="30" customFormat="1">
      <c r="A56" s="537">
        <v>41</v>
      </c>
      <c r="B56" s="575" t="s">
        <v>1776</v>
      </c>
      <c r="C56" s="573" t="s">
        <v>1782</v>
      </c>
      <c r="D56" s="575" t="s">
        <v>22</v>
      </c>
      <c r="E56" s="898">
        <v>16</v>
      </c>
      <c r="F56" s="850"/>
      <c r="G56" s="496"/>
      <c r="H56" s="496"/>
      <c r="I56" s="496"/>
      <c r="J56" s="496"/>
      <c r="K56" s="841"/>
      <c r="L56" s="321"/>
      <c r="M56" s="496"/>
      <c r="N56" s="496"/>
      <c r="O56" s="496"/>
      <c r="P56" s="841"/>
    </row>
    <row r="57" spans="1:16" s="30" customFormat="1">
      <c r="A57" s="537">
        <v>42</v>
      </c>
      <c r="B57" s="575" t="s">
        <v>1776</v>
      </c>
      <c r="C57" s="573" t="s">
        <v>1783</v>
      </c>
      <c r="D57" s="575" t="s">
        <v>22</v>
      </c>
      <c r="E57" s="898">
        <v>10</v>
      </c>
      <c r="F57" s="850"/>
      <c r="G57" s="496"/>
      <c r="H57" s="496"/>
      <c r="I57" s="496"/>
      <c r="J57" s="496"/>
      <c r="K57" s="841"/>
      <c r="L57" s="321"/>
      <c r="M57" s="496"/>
      <c r="N57" s="496"/>
      <c r="O57" s="496"/>
      <c r="P57" s="841"/>
    </row>
    <row r="58" spans="1:16" s="30" customFormat="1">
      <c r="A58" s="537">
        <v>43</v>
      </c>
      <c r="B58" s="575" t="s">
        <v>1776</v>
      </c>
      <c r="C58" s="573" t="s">
        <v>1784</v>
      </c>
      <c r="D58" s="575" t="s">
        <v>22</v>
      </c>
      <c r="E58" s="898">
        <v>2</v>
      </c>
      <c r="F58" s="850"/>
      <c r="G58" s="496"/>
      <c r="H58" s="496"/>
      <c r="I58" s="496"/>
      <c r="J58" s="496"/>
      <c r="K58" s="841"/>
      <c r="L58" s="321"/>
      <c r="M58" s="496"/>
      <c r="N58" s="496"/>
      <c r="O58" s="496"/>
      <c r="P58" s="841"/>
    </row>
    <row r="59" spans="1:16" s="30" customFormat="1">
      <c r="A59" s="537">
        <v>44</v>
      </c>
      <c r="B59" s="575" t="s">
        <v>1776</v>
      </c>
      <c r="C59" s="573" t="s">
        <v>1785</v>
      </c>
      <c r="D59" s="575" t="s">
        <v>22</v>
      </c>
      <c r="E59" s="898">
        <v>4</v>
      </c>
      <c r="F59" s="850"/>
      <c r="G59" s="496"/>
      <c r="H59" s="496"/>
      <c r="I59" s="496"/>
      <c r="J59" s="496"/>
      <c r="K59" s="841"/>
      <c r="L59" s="321"/>
      <c r="M59" s="496"/>
      <c r="N59" s="496"/>
      <c r="O59" s="496"/>
      <c r="P59" s="841"/>
    </row>
    <row r="60" spans="1:16" s="30" customFormat="1">
      <c r="A60" s="537">
        <v>45</v>
      </c>
      <c r="B60" s="575" t="s">
        <v>1776</v>
      </c>
      <c r="C60" s="573" t="s">
        <v>1786</v>
      </c>
      <c r="D60" s="575" t="s">
        <v>22</v>
      </c>
      <c r="E60" s="898">
        <v>16</v>
      </c>
      <c r="F60" s="850"/>
      <c r="G60" s="496"/>
      <c r="H60" s="496"/>
      <c r="I60" s="496"/>
      <c r="J60" s="496"/>
      <c r="K60" s="841"/>
      <c r="L60" s="321"/>
      <c r="M60" s="496"/>
      <c r="N60" s="496"/>
      <c r="O60" s="496"/>
      <c r="P60" s="841"/>
    </row>
    <row r="61" spans="1:16" s="30" customFormat="1">
      <c r="A61" s="537">
        <v>46</v>
      </c>
      <c r="B61" s="575" t="s">
        <v>1776</v>
      </c>
      <c r="C61" s="573" t="s">
        <v>1787</v>
      </c>
      <c r="D61" s="575" t="s">
        <v>22</v>
      </c>
      <c r="E61" s="898">
        <v>66</v>
      </c>
      <c r="F61" s="850"/>
      <c r="G61" s="496"/>
      <c r="H61" s="496"/>
      <c r="I61" s="496"/>
      <c r="J61" s="496"/>
      <c r="K61" s="841"/>
      <c r="L61" s="321"/>
      <c r="M61" s="496"/>
      <c r="N61" s="496"/>
      <c r="O61" s="496"/>
      <c r="P61" s="841"/>
    </row>
    <row r="62" spans="1:16" s="30" customFormat="1">
      <c r="A62" s="537">
        <v>47</v>
      </c>
      <c r="B62" s="575" t="s">
        <v>1776</v>
      </c>
      <c r="C62" s="573" t="s">
        <v>1788</v>
      </c>
      <c r="D62" s="575" t="s">
        <v>22</v>
      </c>
      <c r="E62" s="898">
        <v>4</v>
      </c>
      <c r="F62" s="850"/>
      <c r="G62" s="496"/>
      <c r="H62" s="496"/>
      <c r="I62" s="496"/>
      <c r="J62" s="496"/>
      <c r="K62" s="841"/>
      <c r="L62" s="321"/>
      <c r="M62" s="496"/>
      <c r="N62" s="496"/>
      <c r="O62" s="496"/>
      <c r="P62" s="841"/>
    </row>
    <row r="63" spans="1:16" s="30" customFormat="1">
      <c r="A63" s="537">
        <v>48</v>
      </c>
      <c r="B63" s="575" t="s">
        <v>1776</v>
      </c>
      <c r="C63" s="573" t="s">
        <v>1789</v>
      </c>
      <c r="D63" s="575" t="s">
        <v>103</v>
      </c>
      <c r="E63" s="898">
        <v>1</v>
      </c>
      <c r="F63" s="850"/>
      <c r="G63" s="496"/>
      <c r="H63" s="496"/>
      <c r="I63" s="496"/>
      <c r="J63" s="496"/>
      <c r="K63" s="841"/>
      <c r="L63" s="321"/>
      <c r="M63" s="496"/>
      <c r="N63" s="496"/>
      <c r="O63" s="496"/>
      <c r="P63" s="841"/>
    </row>
    <row r="64" spans="1:16" s="30" customFormat="1">
      <c r="A64" s="686"/>
      <c r="B64" s="683"/>
      <c r="C64" s="682" t="s">
        <v>1790</v>
      </c>
      <c r="D64" s="683"/>
      <c r="E64" s="682"/>
      <c r="F64" s="703"/>
      <c r="G64" s="695"/>
      <c r="H64" s="695"/>
      <c r="I64" s="695"/>
      <c r="J64" s="695"/>
      <c r="K64" s="696"/>
      <c r="L64" s="705"/>
      <c r="M64" s="695"/>
      <c r="N64" s="695"/>
      <c r="O64" s="695"/>
      <c r="P64" s="696"/>
    </row>
    <row r="65" spans="1:16" s="30" customFormat="1">
      <c r="A65" s="537">
        <v>49</v>
      </c>
      <c r="B65" s="575" t="s">
        <v>1776</v>
      </c>
      <c r="C65" s="573" t="s">
        <v>1777</v>
      </c>
      <c r="D65" s="575" t="s">
        <v>22</v>
      </c>
      <c r="E65" s="898">
        <v>1</v>
      </c>
      <c r="F65" s="850"/>
      <c r="G65" s="496"/>
      <c r="H65" s="496"/>
      <c r="I65" s="496"/>
      <c r="J65" s="496"/>
      <c r="K65" s="841"/>
      <c r="L65" s="321"/>
      <c r="M65" s="496"/>
      <c r="N65" s="496"/>
      <c r="O65" s="496"/>
      <c r="P65" s="841"/>
    </row>
    <row r="66" spans="1:16" s="30" customFormat="1">
      <c r="A66" s="537">
        <v>50</v>
      </c>
      <c r="B66" s="575" t="s">
        <v>1776</v>
      </c>
      <c r="C66" s="573" t="s">
        <v>1778</v>
      </c>
      <c r="D66" s="575" t="s">
        <v>22</v>
      </c>
      <c r="E66" s="898">
        <v>2</v>
      </c>
      <c r="F66" s="850"/>
      <c r="G66" s="496"/>
      <c r="H66" s="496"/>
      <c r="I66" s="496"/>
      <c r="J66" s="496"/>
      <c r="K66" s="841"/>
      <c r="L66" s="321"/>
      <c r="M66" s="496"/>
      <c r="N66" s="496"/>
      <c r="O66" s="496"/>
      <c r="P66" s="841"/>
    </row>
    <row r="67" spans="1:16" s="30" customFormat="1">
      <c r="A67" s="537">
        <v>51</v>
      </c>
      <c r="B67" s="575" t="s">
        <v>1776</v>
      </c>
      <c r="C67" s="573" t="s">
        <v>1779</v>
      </c>
      <c r="D67" s="575" t="s">
        <v>22</v>
      </c>
      <c r="E67" s="898">
        <v>2</v>
      </c>
      <c r="F67" s="850"/>
      <c r="G67" s="496"/>
      <c r="H67" s="496"/>
      <c r="I67" s="496"/>
      <c r="J67" s="496"/>
      <c r="K67" s="841"/>
      <c r="L67" s="321"/>
      <c r="M67" s="496"/>
      <c r="N67" s="496"/>
      <c r="O67" s="496"/>
      <c r="P67" s="841"/>
    </row>
    <row r="68" spans="1:16" s="30" customFormat="1">
      <c r="A68" s="537">
        <v>53</v>
      </c>
      <c r="B68" s="575" t="s">
        <v>1776</v>
      </c>
      <c r="C68" s="573" t="s">
        <v>1780</v>
      </c>
      <c r="D68" s="575" t="s">
        <v>22</v>
      </c>
      <c r="E68" s="898">
        <v>2</v>
      </c>
      <c r="F68" s="850"/>
      <c r="G68" s="496"/>
      <c r="H68" s="496"/>
      <c r="I68" s="496"/>
      <c r="J68" s="496"/>
      <c r="K68" s="841"/>
      <c r="L68" s="321"/>
      <c r="M68" s="496"/>
      <c r="N68" s="496"/>
      <c r="O68" s="496"/>
      <c r="P68" s="841"/>
    </row>
    <row r="69" spans="1:16" s="30" customFormat="1">
      <c r="A69" s="537">
        <v>54</v>
      </c>
      <c r="B69" s="575" t="s">
        <v>1776</v>
      </c>
      <c r="C69" s="573" t="s">
        <v>1781</v>
      </c>
      <c r="D69" s="575" t="s">
        <v>22</v>
      </c>
      <c r="E69" s="898">
        <v>18</v>
      </c>
      <c r="F69" s="850"/>
      <c r="G69" s="496"/>
      <c r="H69" s="496"/>
      <c r="I69" s="496"/>
      <c r="J69" s="496"/>
      <c r="K69" s="841"/>
      <c r="L69" s="321"/>
      <c r="M69" s="496"/>
      <c r="N69" s="496"/>
      <c r="O69" s="496"/>
      <c r="P69" s="841"/>
    </row>
    <row r="70" spans="1:16" s="30" customFormat="1">
      <c r="A70" s="537">
        <v>55</v>
      </c>
      <c r="B70" s="575" t="s">
        <v>1776</v>
      </c>
      <c r="C70" s="573" t="s">
        <v>1782</v>
      </c>
      <c r="D70" s="575" t="s">
        <v>22</v>
      </c>
      <c r="E70" s="898">
        <v>16</v>
      </c>
      <c r="F70" s="850"/>
      <c r="G70" s="496"/>
      <c r="H70" s="496"/>
      <c r="I70" s="496"/>
      <c r="J70" s="496"/>
      <c r="K70" s="841"/>
      <c r="L70" s="321"/>
      <c r="M70" s="496"/>
      <c r="N70" s="496"/>
      <c r="O70" s="496"/>
      <c r="P70" s="841"/>
    </row>
    <row r="71" spans="1:16" s="30" customFormat="1">
      <c r="A71" s="537">
        <v>56</v>
      </c>
      <c r="B71" s="575" t="s">
        <v>1776</v>
      </c>
      <c r="C71" s="573" t="s">
        <v>1783</v>
      </c>
      <c r="D71" s="575" t="s">
        <v>22</v>
      </c>
      <c r="E71" s="898">
        <v>8</v>
      </c>
      <c r="F71" s="850"/>
      <c r="G71" s="496"/>
      <c r="H71" s="496"/>
      <c r="I71" s="496"/>
      <c r="J71" s="496"/>
      <c r="K71" s="841"/>
      <c r="L71" s="321"/>
      <c r="M71" s="496"/>
      <c r="N71" s="496"/>
      <c r="O71" s="496"/>
      <c r="P71" s="841"/>
    </row>
    <row r="72" spans="1:16" s="30" customFormat="1">
      <c r="A72" s="537">
        <v>57</v>
      </c>
      <c r="B72" s="575" t="s">
        <v>1776</v>
      </c>
      <c r="C72" s="573" t="s">
        <v>1784</v>
      </c>
      <c r="D72" s="575" t="s">
        <v>22</v>
      </c>
      <c r="E72" s="898">
        <v>2</v>
      </c>
      <c r="F72" s="850"/>
      <c r="G72" s="496"/>
      <c r="H72" s="496"/>
      <c r="I72" s="496"/>
      <c r="J72" s="496"/>
      <c r="K72" s="841"/>
      <c r="L72" s="321"/>
      <c r="M72" s="496"/>
      <c r="N72" s="496"/>
      <c r="O72" s="496"/>
      <c r="P72" s="841"/>
    </row>
    <row r="73" spans="1:16" s="30" customFormat="1">
      <c r="A73" s="537">
        <v>58</v>
      </c>
      <c r="B73" s="575" t="s">
        <v>1776</v>
      </c>
      <c r="C73" s="573" t="s">
        <v>1785</v>
      </c>
      <c r="D73" s="575" t="s">
        <v>22</v>
      </c>
      <c r="E73" s="898">
        <v>4</v>
      </c>
      <c r="F73" s="850"/>
      <c r="G73" s="496"/>
      <c r="H73" s="496"/>
      <c r="I73" s="496"/>
      <c r="J73" s="496"/>
      <c r="K73" s="841"/>
      <c r="L73" s="321"/>
      <c r="M73" s="496"/>
      <c r="N73" s="496"/>
      <c r="O73" s="496"/>
      <c r="P73" s="841"/>
    </row>
    <row r="74" spans="1:16" s="30" customFormat="1">
      <c r="A74" s="537">
        <v>59</v>
      </c>
      <c r="B74" s="575" t="s">
        <v>1776</v>
      </c>
      <c r="C74" s="573" t="s">
        <v>1786</v>
      </c>
      <c r="D74" s="575" t="s">
        <v>22</v>
      </c>
      <c r="E74" s="898">
        <v>16</v>
      </c>
      <c r="F74" s="850"/>
      <c r="G74" s="496"/>
      <c r="H74" s="496"/>
      <c r="I74" s="496"/>
      <c r="J74" s="496"/>
      <c r="K74" s="841"/>
      <c r="L74" s="321"/>
      <c r="M74" s="496"/>
      <c r="N74" s="496"/>
      <c r="O74" s="496"/>
      <c r="P74" s="841"/>
    </row>
    <row r="75" spans="1:16" s="30" customFormat="1">
      <c r="A75" s="537">
        <v>60</v>
      </c>
      <c r="B75" s="575" t="s">
        <v>1776</v>
      </c>
      <c r="C75" s="573" t="s">
        <v>1787</v>
      </c>
      <c r="D75" s="575" t="s">
        <v>22</v>
      </c>
      <c r="E75" s="898">
        <v>63</v>
      </c>
      <c r="F75" s="850"/>
      <c r="G75" s="496"/>
      <c r="H75" s="496"/>
      <c r="I75" s="496"/>
      <c r="J75" s="496"/>
      <c r="K75" s="841"/>
      <c r="L75" s="321"/>
      <c r="M75" s="496"/>
      <c r="N75" s="496"/>
      <c r="O75" s="496"/>
      <c r="P75" s="841"/>
    </row>
    <row r="76" spans="1:16" s="30" customFormat="1">
      <c r="A76" s="537">
        <v>61</v>
      </c>
      <c r="B76" s="575" t="s">
        <v>1776</v>
      </c>
      <c r="C76" s="573" t="s">
        <v>1788</v>
      </c>
      <c r="D76" s="575" t="s">
        <v>22</v>
      </c>
      <c r="E76" s="898">
        <v>4</v>
      </c>
      <c r="F76" s="850"/>
      <c r="G76" s="496"/>
      <c r="H76" s="496"/>
      <c r="I76" s="496"/>
      <c r="J76" s="496"/>
      <c r="K76" s="841"/>
      <c r="L76" s="321"/>
      <c r="M76" s="496"/>
      <c r="N76" s="496"/>
      <c r="O76" s="496"/>
      <c r="P76" s="841"/>
    </row>
    <row r="77" spans="1:16" s="30" customFormat="1">
      <c r="A77" s="537">
        <v>63</v>
      </c>
      <c r="B77" s="575" t="s">
        <v>1776</v>
      </c>
      <c r="C77" s="573" t="s">
        <v>1789</v>
      </c>
      <c r="D77" s="575" t="s">
        <v>103</v>
      </c>
      <c r="E77" s="898">
        <v>1</v>
      </c>
      <c r="F77" s="850"/>
      <c r="G77" s="496"/>
      <c r="H77" s="496"/>
      <c r="I77" s="496"/>
      <c r="J77" s="496"/>
      <c r="K77" s="841"/>
      <c r="L77" s="321"/>
      <c r="M77" s="496"/>
      <c r="N77" s="496"/>
      <c r="O77" s="496"/>
      <c r="P77" s="841"/>
    </row>
    <row r="78" spans="1:16" s="82" customFormat="1">
      <c r="A78" s="900" t="str">
        <f>IF(COUNTBLANK(D78)=1,"",COUNTA(D$13:$D78))</f>
        <v/>
      </c>
      <c r="B78" s="983"/>
      <c r="C78" s="1056"/>
      <c r="D78" s="983"/>
      <c r="E78" s="1082"/>
      <c r="F78" s="1078"/>
      <c r="G78" s="1062"/>
      <c r="H78" s="702"/>
      <c r="I78" s="1011"/>
      <c r="J78" s="1011"/>
      <c r="K78" s="1012"/>
      <c r="L78" s="1013"/>
      <c r="M78" s="1011"/>
      <c r="N78" s="1011"/>
      <c r="O78" s="1011"/>
      <c r="P78" s="1012"/>
    </row>
    <row r="79" spans="1:16" ht="20.399999999999999">
      <c r="A79" s="900">
        <f>A77+1</f>
        <v>64</v>
      </c>
      <c r="B79" s="683"/>
      <c r="C79" s="944" t="s">
        <v>219</v>
      </c>
      <c r="D79" s="539" t="s">
        <v>1</v>
      </c>
      <c r="E79" s="583">
        <v>1</v>
      </c>
      <c r="F79" s="694"/>
      <c r="G79" s="497"/>
      <c r="H79" s="497"/>
      <c r="I79" s="497"/>
      <c r="J79" s="497"/>
      <c r="K79" s="501"/>
      <c r="L79" s="499"/>
      <c r="M79" s="498"/>
      <c r="N79" s="498"/>
      <c r="O79" s="498"/>
      <c r="P79" s="576"/>
    </row>
    <row r="80" spans="1:16" s="79" customFormat="1" ht="20.399999999999999">
      <c r="A80" s="900">
        <f>IF(COUNTBLANK(D80)=1,"",COUNTA(D$13:$D80))</f>
        <v>63</v>
      </c>
      <c r="B80" s="683"/>
      <c r="C80" s="573" t="s">
        <v>310</v>
      </c>
      <c r="D80" s="539" t="s">
        <v>1</v>
      </c>
      <c r="E80" s="583">
        <v>1</v>
      </c>
      <c r="F80" s="694"/>
      <c r="G80" s="497"/>
      <c r="H80" s="497"/>
      <c r="I80" s="497"/>
      <c r="J80" s="497"/>
      <c r="K80" s="501"/>
      <c r="L80" s="499"/>
      <c r="M80" s="498"/>
      <c r="N80" s="498"/>
      <c r="O80" s="498"/>
      <c r="P80" s="576"/>
    </row>
    <row r="81" spans="1:16" s="79" customFormat="1">
      <c r="A81" s="900">
        <f>IF(COUNTBLANK(D81)=1,"",COUNTA(D$13:$D81))</f>
        <v>64</v>
      </c>
      <c r="B81" s="683"/>
      <c r="C81" s="573" t="s">
        <v>301</v>
      </c>
      <c r="D81" s="539" t="s">
        <v>1</v>
      </c>
      <c r="E81" s="583">
        <v>1</v>
      </c>
      <c r="F81" s="694"/>
      <c r="G81" s="497"/>
      <c r="H81" s="497"/>
      <c r="I81" s="497"/>
      <c r="J81" s="497"/>
      <c r="K81" s="501"/>
      <c r="L81" s="499"/>
      <c r="M81" s="498"/>
      <c r="N81" s="498"/>
      <c r="O81" s="498"/>
      <c r="P81" s="576"/>
    </row>
    <row r="82" spans="1:16" s="30" customFormat="1">
      <c r="A82" s="1085"/>
      <c r="B82" s="1087"/>
      <c r="C82" s="1086"/>
      <c r="D82" s="1084"/>
      <c r="E82" s="1083"/>
      <c r="F82" s="1079"/>
      <c r="G82" s="1080"/>
      <c r="H82" s="1072"/>
      <c r="I82" s="1072"/>
      <c r="J82" s="1072"/>
      <c r="K82" s="1081"/>
      <c r="L82" s="1077"/>
      <c r="M82" s="1070"/>
      <c r="N82" s="1070"/>
      <c r="O82" s="1070"/>
      <c r="P82" s="1076"/>
    </row>
    <row r="83" spans="1:16" s="274" customFormat="1">
      <c r="A83" s="503"/>
      <c r="B83" s="504"/>
      <c r="C83" s="505" t="s">
        <v>29</v>
      </c>
      <c r="D83" s="506"/>
      <c r="E83" s="541"/>
      <c r="F83" s="507"/>
      <c r="G83" s="507"/>
      <c r="H83" s="507"/>
      <c r="I83" s="507"/>
      <c r="J83" s="507"/>
      <c r="K83" s="507"/>
      <c r="L83" s="508">
        <f>SUM($L$13:L82)</f>
        <v>0</v>
      </c>
      <c r="M83" s="508">
        <f>SUM($M$13:M82)</f>
        <v>0</v>
      </c>
      <c r="N83" s="508">
        <f>SUM($N$13:N82)</f>
        <v>0</v>
      </c>
      <c r="O83" s="508">
        <f>SUM($O$13:O82)</f>
        <v>0</v>
      </c>
      <c r="P83" s="509">
        <f>SUM($P$13:P82)</f>
        <v>0</v>
      </c>
    </row>
    <row r="84" spans="1:16">
      <c r="D84" s="2"/>
      <c r="E84" s="2"/>
      <c r="F84" s="2"/>
      <c r="G84" s="2"/>
      <c r="I84" s="2"/>
      <c r="J84" s="2"/>
      <c r="K84" s="2"/>
      <c r="L84" s="2"/>
      <c r="M84" s="3"/>
      <c r="N84" s="3"/>
      <c r="O84" s="3"/>
      <c r="P84" s="3"/>
    </row>
    <row r="85" spans="1:16">
      <c r="B85" s="33"/>
      <c r="C85" s="28"/>
      <c r="D85" s="291"/>
      <c r="E85" s="291"/>
      <c r="F85" s="291"/>
      <c r="G85" s="291"/>
      <c r="H85" s="291"/>
      <c r="I85" s="291"/>
      <c r="J85" s="291"/>
      <c r="K85" s="36"/>
      <c r="L85" s="36"/>
      <c r="M85" s="37"/>
      <c r="N85" s="37"/>
      <c r="O85" s="37"/>
      <c r="P85" s="37"/>
    </row>
    <row r="86" spans="1:16">
      <c r="B86" s="33"/>
      <c r="C86" s="28"/>
    </row>
    <row r="87" spans="1:16">
      <c r="B87" s="33"/>
      <c r="C87" s="28"/>
    </row>
    <row r="88" spans="1:16">
      <c r="C88" s="28"/>
    </row>
    <row r="89" spans="1:16">
      <c r="C89" s="74"/>
    </row>
  </sheetData>
  <autoFilter ref="A12:P83" xr:uid="{00000000-0009-0000-0000-00002C000000}"/>
  <mergeCells count="1">
    <mergeCell ref="F10:K10"/>
  </mergeCells>
  <dataValidations disablePrompts="1" count="2">
    <dataValidation type="custom" allowBlank="1" showInputMessage="1" showErrorMessage="1" errorTitle="Nemainīt!" error="Visus datus rakstīt blakus tabulā" promptTitle="Nerakstam" prompt="Ja nav formulas, iekopējam no rūtiņas augstāk." sqref="WTV78:WTW78 HJ78:HK78 RF78:RG78 ABB78:ABC78 AKX78:AKY78 AUT78:AUU78 BEP78:BEQ78 BOL78:BOM78 BYH78:BYI78 CID78:CIE78 CRZ78:CSA78 DBV78:DBW78 DLR78:DLS78 DVN78:DVO78 EFJ78:EFK78 EPF78:EPG78 EZB78:EZC78 FIX78:FIY78 FST78:FSU78 GCP78:GCQ78 GML78:GMM78 GWH78:GWI78 HGD78:HGE78 HPZ78:HQA78 HZV78:HZW78 IJR78:IJS78 ITN78:ITO78 JDJ78:JDK78 JNF78:JNG78 JXB78:JXC78 KGX78:KGY78 KQT78:KQU78 LAP78:LAQ78 LKL78:LKM78 LUH78:LUI78 MED78:MEE78 MNZ78:MOA78 MXV78:MXW78 NHR78:NHS78 NRN78:NRO78 OBJ78:OBK78 OLF78:OLG78 OVB78:OVC78 PEX78:PEY78 POT78:POU78 PYP78:PYQ78 QIL78:QIM78 QSH78:QSI78 RCD78:RCE78 RLZ78:RMA78 RVV78:RVW78 SFR78:SFS78 SPN78:SPO78 SZJ78:SZK78 TJF78:TJG78 TTB78:TTC78 UCX78:UCY78 UMT78:UMU78 UWP78:UWQ78 VGL78:VGM78 VQH78:VQI78 WAD78:WAE78 WJZ78:WKA78" xr:uid="{89CBD4A9-0990-4262-BE51-F393EF2EBE7C}">
      <formula1>NA()</formula1>
    </dataValidation>
    <dataValidation allowBlank="1" showErrorMessage="1" errorTitle="Nemainīt!" error="Visus datus rakstīt blakus tabulā" promptTitle="Nerakstam" prompt="Šeit ir tikai formulas" sqref="E78:G78 G79:G81" xr:uid="{60030C43-DF77-47CB-9F96-4441557081EC}"/>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33D5-666F-4CA7-891C-B4F882DA7113}">
  <dimension ref="A1:P337"/>
  <sheetViews>
    <sheetView zoomScaleNormal="100" zoomScaleSheetLayoutView="100" workbookViewId="0">
      <selection activeCell="J17" sqref="J17:J18"/>
    </sheetView>
  </sheetViews>
  <sheetFormatPr defaultColWidth="9.109375" defaultRowHeight="13.2"/>
  <cols>
    <col min="1" max="1" width="5" style="6" customWidth="1"/>
    <col min="2" max="2" width="6.21875" style="12" bestFit="1" customWidth="1"/>
    <col min="3" max="3" width="62.33203125" style="11" customWidth="1"/>
    <col min="4" max="4" width="11.5546875" style="11" bestFit="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164</v>
      </c>
      <c r="H1" s="9"/>
      <c r="J1" s="8"/>
      <c r="K1" s="8"/>
      <c r="L1" s="8"/>
      <c r="M1" s="8"/>
      <c r="N1" s="8"/>
      <c r="O1" s="8"/>
      <c r="P1" s="8"/>
    </row>
    <row r="2" spans="1:16">
      <c r="B2" s="7"/>
      <c r="C2" s="8"/>
      <c r="D2" s="8"/>
      <c r="E2" s="8"/>
      <c r="F2" s="8" t="s">
        <v>165</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44" customFormat="1">
      <c r="A14" s="900" t="str">
        <f>IF(COUNTBLANK(D14)=1,"",COUNTA(D$13:$D14))</f>
        <v/>
      </c>
      <c r="B14" s="924"/>
      <c r="C14" s="1632" t="s">
        <v>339</v>
      </c>
      <c r="D14" s="1633"/>
      <c r="E14" s="1634"/>
      <c r="F14" s="1635"/>
      <c r="G14" s="1636"/>
      <c r="H14" s="1636"/>
      <c r="I14" s="1636"/>
      <c r="J14" s="1636"/>
      <c r="K14" s="1637"/>
      <c r="L14" s="1638"/>
      <c r="M14" s="1636"/>
      <c r="N14" s="1636"/>
      <c r="O14" s="1636"/>
      <c r="P14" s="1637"/>
    </row>
    <row r="15" spans="1:16" s="44" customFormat="1">
      <c r="A15" s="900" t="str">
        <f>IF(COUNTBLANK(D15)=1,"",COUNTA(D$13:$D15))</f>
        <v/>
      </c>
      <c r="B15" s="924"/>
      <c r="C15" s="1639" t="s">
        <v>340</v>
      </c>
      <c r="D15" s="1633"/>
      <c r="E15" s="1634"/>
      <c r="F15" s="1635"/>
      <c r="G15" s="1636"/>
      <c r="H15" s="1636"/>
      <c r="I15" s="1636"/>
      <c r="J15" s="1636"/>
      <c r="K15" s="1637"/>
      <c r="L15" s="1638"/>
      <c r="M15" s="1636"/>
      <c r="N15" s="1636"/>
      <c r="O15" s="1636"/>
      <c r="P15" s="1637"/>
    </row>
    <row r="16" spans="1:16" s="44" customFormat="1" ht="20.399999999999999">
      <c r="A16" s="900">
        <f>IF(COUNTBLANK(D16)=1,"",COUNTA(D$13:$D16))</f>
        <v>1</v>
      </c>
      <c r="B16" s="924"/>
      <c r="C16" s="1092" t="s">
        <v>3605</v>
      </c>
      <c r="D16" s="921" t="s">
        <v>2</v>
      </c>
      <c r="E16" s="920">
        <v>27</v>
      </c>
      <c r="F16" s="331"/>
      <c r="G16" s="332"/>
      <c r="H16" s="332"/>
      <c r="I16" s="332"/>
      <c r="J16" s="332"/>
      <c r="K16" s="333"/>
      <c r="L16" s="955"/>
      <c r="M16" s="332"/>
      <c r="N16" s="332"/>
      <c r="O16" s="332"/>
      <c r="P16" s="333"/>
    </row>
    <row r="17" spans="1:16" s="44" customFormat="1" ht="30.6">
      <c r="A17" s="900">
        <f>IF(COUNTBLANK(D17)=1,"",COUNTA(D$13:$D17))</f>
        <v>2</v>
      </c>
      <c r="B17" s="924"/>
      <c r="C17" s="1092" t="s">
        <v>3606</v>
      </c>
      <c r="D17" s="921" t="s">
        <v>22</v>
      </c>
      <c r="E17" s="919">
        <v>2</v>
      </c>
      <c r="F17" s="331"/>
      <c r="G17" s="332"/>
      <c r="H17" s="332"/>
      <c r="I17" s="332"/>
      <c r="J17" s="332"/>
      <c r="K17" s="333"/>
      <c r="L17" s="955"/>
      <c r="M17" s="332"/>
      <c r="N17" s="332"/>
      <c r="O17" s="332"/>
      <c r="P17" s="333"/>
    </row>
    <row r="18" spans="1:16" s="44" customFormat="1" ht="30.6">
      <c r="A18" s="900">
        <f>IF(COUNTBLANK(D18)=1,"",COUNTA(D$13:$D18))</f>
        <v>3</v>
      </c>
      <c r="B18" s="924"/>
      <c r="C18" s="1092" t="s">
        <v>3607</v>
      </c>
      <c r="D18" s="921" t="s">
        <v>22</v>
      </c>
      <c r="E18" s="919">
        <v>2</v>
      </c>
      <c r="F18" s="331"/>
      <c r="G18" s="332"/>
      <c r="H18" s="332"/>
      <c r="I18" s="332"/>
      <c r="J18" s="332"/>
      <c r="K18" s="333"/>
      <c r="L18" s="955"/>
      <c r="M18" s="332"/>
      <c r="N18" s="332"/>
      <c r="O18" s="332"/>
      <c r="P18" s="333"/>
    </row>
    <row r="19" spans="1:16" s="44" customFormat="1">
      <c r="A19" s="900" t="str">
        <f>IF(COUNTBLANK(D19)=1,"",COUNTA(D$13:$D19))</f>
        <v/>
      </c>
      <c r="B19" s="924"/>
      <c r="C19" s="1639" t="s">
        <v>3608</v>
      </c>
      <c r="D19" s="921"/>
      <c r="E19" s="919"/>
      <c r="F19" s="1635"/>
      <c r="G19" s="1636"/>
      <c r="H19" s="1636"/>
      <c r="I19" s="1636"/>
      <c r="J19" s="1636"/>
      <c r="K19" s="1637"/>
      <c r="L19" s="1638"/>
      <c r="M19" s="1636"/>
      <c r="N19" s="1636"/>
      <c r="O19" s="1636"/>
      <c r="P19" s="1637"/>
    </row>
    <row r="20" spans="1:16" s="44" customFormat="1" ht="20.399999999999999">
      <c r="A20" s="900">
        <f>IF(COUNTBLANK(D20)=1,"",COUNTA(D$13:$D20))</f>
        <v>4</v>
      </c>
      <c r="B20" s="924"/>
      <c r="C20" s="1092" t="s">
        <v>3609</v>
      </c>
      <c r="D20" s="921" t="s">
        <v>103</v>
      </c>
      <c r="E20" s="919">
        <v>8</v>
      </c>
      <c r="F20" s="331"/>
      <c r="G20" s="332"/>
      <c r="H20" s="332"/>
      <c r="I20" s="332"/>
      <c r="J20" s="332"/>
      <c r="K20" s="333"/>
      <c r="L20" s="955"/>
      <c r="M20" s="332"/>
      <c r="N20" s="332"/>
      <c r="O20" s="332"/>
      <c r="P20" s="333"/>
    </row>
    <row r="21" spans="1:16" s="44" customFormat="1" ht="20.399999999999999">
      <c r="A21" s="900">
        <f>IF(COUNTBLANK(D21)=1,"",COUNTA(D$13:$D21))</f>
        <v>5</v>
      </c>
      <c r="B21" s="924"/>
      <c r="C21" s="1092" t="s">
        <v>4496</v>
      </c>
      <c r="D21" s="921" t="s">
        <v>22</v>
      </c>
      <c r="E21" s="919">
        <v>10</v>
      </c>
      <c r="F21" s="331"/>
      <c r="G21" s="332"/>
      <c r="H21" s="332"/>
      <c r="I21" s="332"/>
      <c r="J21" s="332"/>
      <c r="K21" s="333"/>
      <c r="L21" s="955"/>
      <c r="M21" s="332"/>
      <c r="N21" s="332"/>
      <c r="O21" s="332"/>
      <c r="P21" s="333"/>
    </row>
    <row r="22" spans="1:16" s="44" customFormat="1">
      <c r="A22" s="900" t="str">
        <f>IF(COUNTBLANK(D22)=1,"",COUNTA(D$13:$D22))</f>
        <v/>
      </c>
      <c r="B22" s="924"/>
      <c r="C22" s="1639" t="s">
        <v>3610</v>
      </c>
      <c r="D22" s="921"/>
      <c r="E22" s="919"/>
      <c r="F22" s="1635"/>
      <c r="G22" s="1636"/>
      <c r="H22" s="1636"/>
      <c r="I22" s="1636"/>
      <c r="J22" s="1636"/>
      <c r="K22" s="1637"/>
      <c r="L22" s="1638"/>
      <c r="M22" s="1636"/>
      <c r="N22" s="1636"/>
      <c r="O22" s="1636"/>
      <c r="P22" s="1637"/>
    </row>
    <row r="23" spans="1:16" s="44" customFormat="1">
      <c r="A23" s="900">
        <f>IF(COUNTBLANK(D23)=1,"",COUNTA(D$13:$D23))</f>
        <v>6</v>
      </c>
      <c r="B23" s="924"/>
      <c r="C23" s="1092" t="s">
        <v>3611</v>
      </c>
      <c r="D23" s="921" t="s">
        <v>103</v>
      </c>
      <c r="E23" s="919">
        <v>2</v>
      </c>
      <c r="F23" s="331"/>
      <c r="G23" s="332"/>
      <c r="H23" s="332"/>
      <c r="I23" s="332"/>
      <c r="J23" s="332"/>
      <c r="K23" s="333"/>
      <c r="L23" s="955"/>
      <c r="M23" s="332"/>
      <c r="N23" s="332"/>
      <c r="O23" s="332"/>
      <c r="P23" s="333"/>
    </row>
    <row r="24" spans="1:16" s="44" customFormat="1">
      <c r="A24" s="900">
        <f>IF(COUNTBLANK(D24)=1,"",COUNTA(D$13:$D24))</f>
        <v>7</v>
      </c>
      <c r="B24" s="924"/>
      <c r="C24" s="1092" t="s">
        <v>3612</v>
      </c>
      <c r="D24" s="921" t="s">
        <v>103</v>
      </c>
      <c r="E24" s="919">
        <v>2</v>
      </c>
      <c r="F24" s="331"/>
      <c r="G24" s="332"/>
      <c r="H24" s="332"/>
      <c r="I24" s="332"/>
      <c r="J24" s="332"/>
      <c r="K24" s="333"/>
      <c r="L24" s="955"/>
      <c r="M24" s="332"/>
      <c r="N24" s="332"/>
      <c r="O24" s="332"/>
      <c r="P24" s="333"/>
    </row>
    <row r="25" spans="1:16" s="44" customFormat="1" ht="20.399999999999999">
      <c r="A25" s="900">
        <f>IF(COUNTBLANK(D25)=1,"",COUNTA(D$13:$D25))</f>
        <v>8</v>
      </c>
      <c r="B25" s="924"/>
      <c r="C25" s="1092" t="s">
        <v>3613</v>
      </c>
      <c r="D25" s="921" t="s">
        <v>2</v>
      </c>
      <c r="E25" s="920">
        <v>32</v>
      </c>
      <c r="F25" s="331"/>
      <c r="G25" s="332"/>
      <c r="H25" s="332"/>
      <c r="I25" s="332"/>
      <c r="J25" s="332"/>
      <c r="K25" s="333"/>
      <c r="L25" s="955"/>
      <c r="M25" s="332"/>
      <c r="N25" s="332"/>
      <c r="O25" s="332"/>
      <c r="P25" s="333"/>
    </row>
    <row r="26" spans="1:16" s="44" customFormat="1">
      <c r="A26" s="900">
        <f>IF(COUNTBLANK(D26)=1,"",COUNTA(D$13:$D26))</f>
        <v>9</v>
      </c>
      <c r="B26" s="924"/>
      <c r="C26" s="1092" t="s">
        <v>3614</v>
      </c>
      <c r="D26" s="921" t="s">
        <v>22</v>
      </c>
      <c r="E26" s="919">
        <v>20</v>
      </c>
      <c r="F26" s="331"/>
      <c r="G26" s="332"/>
      <c r="H26" s="332"/>
      <c r="I26" s="332"/>
      <c r="J26" s="332"/>
      <c r="K26" s="333"/>
      <c r="L26" s="955"/>
      <c r="M26" s="332"/>
      <c r="N26" s="332"/>
      <c r="O26" s="332"/>
      <c r="P26" s="333"/>
    </row>
    <row r="27" spans="1:16" s="44" customFormat="1">
      <c r="A27" s="900">
        <f>IF(COUNTBLANK(D27)=1,"",COUNTA(D$13:$D27))</f>
        <v>10</v>
      </c>
      <c r="B27" s="924"/>
      <c r="C27" s="1092" t="s">
        <v>3615</v>
      </c>
      <c r="D27" s="921" t="s">
        <v>22</v>
      </c>
      <c r="E27" s="919">
        <v>16</v>
      </c>
      <c r="F27" s="331"/>
      <c r="G27" s="332"/>
      <c r="H27" s="332"/>
      <c r="I27" s="332"/>
      <c r="J27" s="332"/>
      <c r="K27" s="333"/>
      <c r="L27" s="955"/>
      <c r="M27" s="332"/>
      <c r="N27" s="332"/>
      <c r="O27" s="332"/>
      <c r="P27" s="333"/>
    </row>
    <row r="28" spans="1:16" s="44" customFormat="1" ht="20.399999999999999">
      <c r="A28" s="900">
        <f>IF(COUNTBLANK(D28)=1,"",COUNTA(D$13:$D28))</f>
        <v>11</v>
      </c>
      <c r="B28" s="924"/>
      <c r="C28" s="1092" t="s">
        <v>3616</v>
      </c>
      <c r="D28" s="921" t="s">
        <v>103</v>
      </c>
      <c r="E28" s="919">
        <v>1</v>
      </c>
      <c r="F28" s="331"/>
      <c r="G28" s="332"/>
      <c r="H28" s="332"/>
      <c r="I28" s="332"/>
      <c r="J28" s="332"/>
      <c r="K28" s="333"/>
      <c r="L28" s="955"/>
      <c r="M28" s="332"/>
      <c r="N28" s="332"/>
      <c r="O28" s="332"/>
      <c r="P28" s="333"/>
    </row>
    <row r="29" spans="1:16" s="44" customFormat="1" ht="20.399999999999999">
      <c r="A29" s="900">
        <f>IF(COUNTBLANK(D29)=1,"",COUNTA(D$13:$D29))</f>
        <v>12</v>
      </c>
      <c r="B29" s="924"/>
      <c r="C29" s="1092" t="s">
        <v>3617</v>
      </c>
      <c r="D29" s="921" t="s">
        <v>341</v>
      </c>
      <c r="E29" s="920">
        <v>2.7</v>
      </c>
      <c r="F29" s="331"/>
      <c r="G29" s="332"/>
      <c r="H29" s="332"/>
      <c r="I29" s="332"/>
      <c r="J29" s="332"/>
      <c r="K29" s="333"/>
      <c r="L29" s="955"/>
      <c r="M29" s="332"/>
      <c r="N29" s="332"/>
      <c r="O29" s="332"/>
      <c r="P29" s="333"/>
    </row>
    <row r="30" spans="1:16" s="44" customFormat="1">
      <c r="A30" s="900">
        <f>IF(COUNTBLANK(D30)=1,"",COUNTA(D$13:$D30))</f>
        <v>13</v>
      </c>
      <c r="B30" s="924"/>
      <c r="C30" s="1092" t="s">
        <v>3618</v>
      </c>
      <c r="D30" s="575" t="s">
        <v>214</v>
      </c>
      <c r="E30" s="920">
        <v>2.2999999999999998</v>
      </c>
      <c r="F30" s="331"/>
      <c r="G30" s="332"/>
      <c r="H30" s="332"/>
      <c r="I30" s="332"/>
      <c r="J30" s="332"/>
      <c r="K30" s="333"/>
      <c r="L30" s="955"/>
      <c r="M30" s="332"/>
      <c r="N30" s="332"/>
      <c r="O30" s="332"/>
      <c r="P30" s="333"/>
    </row>
    <row r="31" spans="1:16" s="44" customFormat="1">
      <c r="A31" s="900">
        <f>IF(COUNTBLANK(D31)=1,"",COUNTA(D$13:$D31))</f>
        <v>14</v>
      </c>
      <c r="B31" s="924"/>
      <c r="C31" s="1092" t="s">
        <v>3619</v>
      </c>
      <c r="D31" s="921" t="s">
        <v>103</v>
      </c>
      <c r="E31" s="919">
        <v>1</v>
      </c>
      <c r="F31" s="331"/>
      <c r="G31" s="332"/>
      <c r="H31" s="332"/>
      <c r="I31" s="332"/>
      <c r="J31" s="332"/>
      <c r="K31" s="333"/>
      <c r="L31" s="955"/>
      <c r="M31" s="332"/>
      <c r="N31" s="332"/>
      <c r="O31" s="332"/>
      <c r="P31" s="333"/>
    </row>
    <row r="32" spans="1:16" s="44" customFormat="1">
      <c r="A32" s="900">
        <f>IF(COUNTBLANK(D32)=1,"",COUNTA(D$13:$D32))</f>
        <v>15</v>
      </c>
      <c r="B32" s="924"/>
      <c r="C32" s="1092" t="s">
        <v>3620</v>
      </c>
      <c r="D32" s="921" t="s">
        <v>103</v>
      </c>
      <c r="E32" s="919">
        <v>1</v>
      </c>
      <c r="F32" s="331"/>
      <c r="G32" s="332"/>
      <c r="H32" s="332"/>
      <c r="I32" s="332"/>
      <c r="J32" s="332"/>
      <c r="K32" s="333"/>
      <c r="L32" s="955"/>
      <c r="M32" s="332"/>
      <c r="N32" s="332"/>
      <c r="O32" s="332"/>
      <c r="P32" s="333"/>
    </row>
    <row r="33" spans="1:16" s="44" customFormat="1">
      <c r="A33" s="900" t="str">
        <f>IF(COUNTBLANK(D33)=1,"",COUNTA(D$13:$D33))</f>
        <v/>
      </c>
      <c r="B33" s="924"/>
      <c r="C33" s="1632" t="s">
        <v>347</v>
      </c>
      <c r="D33" s="921"/>
      <c r="E33" s="919"/>
      <c r="F33" s="1635"/>
      <c r="G33" s="1636"/>
      <c r="H33" s="1636"/>
      <c r="I33" s="1636"/>
      <c r="J33" s="1636"/>
      <c r="K33" s="1637"/>
      <c r="L33" s="1638"/>
      <c r="M33" s="1636"/>
      <c r="N33" s="1636"/>
      <c r="O33" s="1636"/>
      <c r="P33" s="1637"/>
    </row>
    <row r="34" spans="1:16" s="44" customFormat="1">
      <c r="A34" s="900" t="str">
        <f>IF(COUNTBLANK(D34)=1,"",COUNTA(D$13:$D34))</f>
        <v/>
      </c>
      <c r="B34" s="924"/>
      <c r="C34" s="1632" t="s">
        <v>315</v>
      </c>
      <c r="D34" s="921"/>
      <c r="E34" s="919"/>
      <c r="F34" s="1635"/>
      <c r="G34" s="1636"/>
      <c r="H34" s="1636"/>
      <c r="I34" s="1636"/>
      <c r="J34" s="1636"/>
      <c r="K34" s="1637"/>
      <c r="L34" s="1638"/>
      <c r="M34" s="1636"/>
      <c r="N34" s="1636"/>
      <c r="O34" s="1636"/>
      <c r="P34" s="1637"/>
    </row>
    <row r="35" spans="1:16" s="44" customFormat="1" ht="20.399999999999999">
      <c r="A35" s="900">
        <f>IF(COUNTBLANK(D35)=1,"",COUNTA(D$13:$D35))</f>
        <v>16</v>
      </c>
      <c r="B35" s="924"/>
      <c r="C35" s="922" t="s">
        <v>1039</v>
      </c>
      <c r="D35" s="921" t="s">
        <v>342</v>
      </c>
      <c r="E35" s="920">
        <v>35</v>
      </c>
      <c r="F35" s="335"/>
      <c r="G35" s="336"/>
      <c r="H35" s="336"/>
      <c r="I35" s="336"/>
      <c r="J35" s="336"/>
      <c r="K35" s="337"/>
      <c r="L35" s="338"/>
      <c r="M35" s="339"/>
      <c r="N35" s="339"/>
      <c r="O35" s="339"/>
      <c r="P35" s="340"/>
    </row>
    <row r="36" spans="1:16" s="44" customFormat="1" ht="30.6">
      <c r="A36" s="900">
        <f>IF(COUNTBLANK(D36)=1,"",COUNTA(D$13:$D36))</f>
        <v>17</v>
      </c>
      <c r="B36" s="924"/>
      <c r="C36" s="922" t="s">
        <v>1040</v>
      </c>
      <c r="D36" s="921" t="s">
        <v>342</v>
      </c>
      <c r="E36" s="920">
        <v>2.7</v>
      </c>
      <c r="F36" s="335"/>
      <c r="G36" s="336"/>
      <c r="H36" s="336"/>
      <c r="I36" s="336"/>
      <c r="J36" s="336"/>
      <c r="K36" s="337"/>
      <c r="L36" s="338"/>
      <c r="M36" s="339"/>
      <c r="N36" s="339"/>
      <c r="O36" s="339"/>
      <c r="P36" s="340"/>
    </row>
    <row r="37" spans="1:16" s="44" customFormat="1" ht="51">
      <c r="A37" s="900">
        <f>IF(COUNTBLANK(D37)=1,"",COUNTA(D$13:$D37))</f>
        <v>18</v>
      </c>
      <c r="B37" s="924"/>
      <c r="C37" s="922" t="s">
        <v>1041</v>
      </c>
      <c r="D37" s="921" t="s">
        <v>342</v>
      </c>
      <c r="E37" s="920">
        <v>6.4</v>
      </c>
      <c r="F37" s="335"/>
      <c r="G37" s="336"/>
      <c r="H37" s="336"/>
      <c r="I37" s="336"/>
      <c r="J37" s="336"/>
      <c r="K37" s="337"/>
      <c r="L37" s="338"/>
      <c r="M37" s="339"/>
      <c r="N37" s="339"/>
      <c r="O37" s="339"/>
      <c r="P37" s="340"/>
    </row>
    <row r="38" spans="1:16" s="44" customFormat="1" ht="30.6">
      <c r="A38" s="900">
        <f>IF(COUNTBLANK(D38)=1,"",COUNTA(D$13:$D38))</f>
        <v>19</v>
      </c>
      <c r="B38" s="924"/>
      <c r="C38" s="922" t="s">
        <v>1042</v>
      </c>
      <c r="D38" s="921" t="s">
        <v>342</v>
      </c>
      <c r="E38" s="920">
        <v>33.6</v>
      </c>
      <c r="F38" s="335"/>
      <c r="G38" s="336"/>
      <c r="H38" s="336"/>
      <c r="I38" s="336"/>
      <c r="J38" s="336"/>
      <c r="K38" s="337"/>
      <c r="L38" s="338"/>
      <c r="M38" s="339"/>
      <c r="N38" s="339"/>
      <c r="O38" s="339"/>
      <c r="P38" s="340"/>
    </row>
    <row r="39" spans="1:16" s="44" customFormat="1" ht="30.6">
      <c r="A39" s="900">
        <f>IF(COUNTBLANK(D39)=1,"",COUNTA(D$13:$D39))</f>
        <v>20</v>
      </c>
      <c r="B39" s="924"/>
      <c r="C39" s="922" t="s">
        <v>1043</v>
      </c>
      <c r="D39" s="921" t="s">
        <v>342</v>
      </c>
      <c r="E39" s="920">
        <v>1.4</v>
      </c>
      <c r="F39" s="335"/>
      <c r="G39" s="336"/>
      <c r="H39" s="336"/>
      <c r="I39" s="336"/>
      <c r="J39" s="336"/>
      <c r="K39" s="337"/>
      <c r="L39" s="338"/>
      <c r="M39" s="339"/>
      <c r="N39" s="339"/>
      <c r="O39" s="339"/>
      <c r="P39" s="340"/>
    </row>
    <row r="40" spans="1:16" s="44" customFormat="1" ht="20.399999999999999">
      <c r="A40" s="900">
        <f>IF(COUNTBLANK(D40)=1,"",COUNTA(D$13:$D40))</f>
        <v>21</v>
      </c>
      <c r="B40" s="924"/>
      <c r="C40" s="922" t="s">
        <v>1044</v>
      </c>
      <c r="D40" s="575" t="s">
        <v>214</v>
      </c>
      <c r="E40" s="920">
        <v>28</v>
      </c>
      <c r="F40" s="335"/>
      <c r="G40" s="336"/>
      <c r="H40" s="336"/>
      <c r="I40" s="336"/>
      <c r="J40" s="336"/>
      <c r="K40" s="337"/>
      <c r="L40" s="338"/>
      <c r="M40" s="339"/>
      <c r="N40" s="339"/>
      <c r="O40" s="339"/>
      <c r="P40" s="340"/>
    </row>
    <row r="41" spans="1:16" s="44" customFormat="1">
      <c r="A41" s="900" t="str">
        <f>IF(COUNTBLANK(D41)=1,"",COUNTA(D$13:$D41))</f>
        <v/>
      </c>
      <c r="B41" s="924"/>
      <c r="C41" s="1632" t="s">
        <v>344</v>
      </c>
      <c r="D41" s="921"/>
      <c r="E41" s="919"/>
      <c r="F41" s="1635"/>
      <c r="G41" s="1636"/>
      <c r="H41" s="1636"/>
      <c r="I41" s="1636"/>
      <c r="J41" s="1636"/>
      <c r="K41" s="1637"/>
      <c r="L41" s="1638"/>
      <c r="M41" s="1636"/>
      <c r="N41" s="1636"/>
      <c r="O41" s="1636"/>
      <c r="P41" s="1637"/>
    </row>
    <row r="42" spans="1:16" s="44" customFormat="1" ht="30.6">
      <c r="A42" s="900">
        <f>IF(COUNTBLANK(D42)=1,"",COUNTA(D$13:$D42))</f>
        <v>22</v>
      </c>
      <c r="B42" s="924"/>
      <c r="C42" s="922" t="s">
        <v>1045</v>
      </c>
      <c r="D42" s="921" t="s">
        <v>103</v>
      </c>
      <c r="E42" s="919">
        <v>2</v>
      </c>
      <c r="F42" s="335"/>
      <c r="G42" s="336"/>
      <c r="H42" s="336"/>
      <c r="I42" s="336"/>
      <c r="J42" s="336"/>
      <c r="K42" s="337"/>
      <c r="L42" s="338"/>
      <c r="M42" s="339"/>
      <c r="N42" s="339"/>
      <c r="O42" s="339"/>
      <c r="P42" s="340"/>
    </row>
    <row r="43" spans="1:16" s="44" customFormat="1" ht="20.399999999999999">
      <c r="A43" s="900">
        <f>IF(COUNTBLANK(D43)=1,"",COUNTA(D$13:$D43))</f>
        <v>23</v>
      </c>
      <c r="B43" s="924"/>
      <c r="C43" s="922" t="s">
        <v>1046</v>
      </c>
      <c r="D43" s="921" t="s">
        <v>2</v>
      </c>
      <c r="E43" s="920">
        <v>16</v>
      </c>
      <c r="F43" s="335"/>
      <c r="G43" s="336"/>
      <c r="H43" s="336"/>
      <c r="I43" s="336"/>
      <c r="J43" s="336"/>
      <c r="K43" s="337"/>
      <c r="L43" s="338"/>
      <c r="M43" s="339"/>
      <c r="N43" s="339"/>
      <c r="O43" s="339"/>
      <c r="P43" s="340"/>
    </row>
    <row r="44" spans="1:16" s="44" customFormat="1">
      <c r="A44" s="900">
        <f>IF(COUNTBLANK(D44)=1,"",COUNTA(D$13:$D44))</f>
        <v>24</v>
      </c>
      <c r="B44" s="924"/>
      <c r="C44" s="922" t="s">
        <v>3696</v>
      </c>
      <c r="D44" s="921" t="s">
        <v>103</v>
      </c>
      <c r="E44" s="919">
        <v>2</v>
      </c>
      <c r="F44" s="335"/>
      <c r="G44" s="336"/>
      <c r="H44" s="336"/>
      <c r="I44" s="336"/>
      <c r="J44" s="336"/>
      <c r="K44" s="337"/>
      <c r="L44" s="338"/>
      <c r="M44" s="339"/>
      <c r="N44" s="339"/>
      <c r="O44" s="339"/>
      <c r="P44" s="340"/>
    </row>
    <row r="45" spans="1:16" s="44" customFormat="1" ht="20.399999999999999">
      <c r="A45" s="900">
        <f>IF(COUNTBLANK(D45)=1,"",COUNTA(D$13:$D45))</f>
        <v>25</v>
      </c>
      <c r="B45" s="924"/>
      <c r="C45" s="922" t="s">
        <v>1047</v>
      </c>
      <c r="D45" s="921" t="s">
        <v>313</v>
      </c>
      <c r="E45" s="919">
        <v>2</v>
      </c>
      <c r="F45" s="335"/>
      <c r="G45" s="336"/>
      <c r="H45" s="336"/>
      <c r="I45" s="336"/>
      <c r="J45" s="336"/>
      <c r="K45" s="337"/>
      <c r="L45" s="338"/>
      <c r="M45" s="339"/>
      <c r="N45" s="339"/>
      <c r="O45" s="339"/>
      <c r="P45" s="340"/>
    </row>
    <row r="46" spans="1:16" s="44" customFormat="1" ht="20.399999999999999">
      <c r="A46" s="900">
        <f>IF(COUNTBLANK(D46)=1,"",COUNTA(D$13:$D46))</f>
        <v>26</v>
      </c>
      <c r="B46" s="924"/>
      <c r="C46" s="922" t="s">
        <v>1048</v>
      </c>
      <c r="D46" s="921" t="s">
        <v>2</v>
      </c>
      <c r="E46" s="920">
        <v>32</v>
      </c>
      <c r="F46" s="335"/>
      <c r="G46" s="336"/>
      <c r="H46" s="336"/>
      <c r="I46" s="336"/>
      <c r="J46" s="336"/>
      <c r="K46" s="337"/>
      <c r="L46" s="338"/>
      <c r="M46" s="339"/>
      <c r="N46" s="339"/>
      <c r="O46" s="339"/>
      <c r="P46" s="340"/>
    </row>
    <row r="47" spans="1:16" s="44" customFormat="1" ht="20.399999999999999">
      <c r="A47" s="900">
        <f>IF(COUNTBLANK(D47)=1,"",COUNTA(D$13:$D47))</f>
        <v>27</v>
      </c>
      <c r="B47" s="924"/>
      <c r="C47" s="922" t="s">
        <v>3622</v>
      </c>
      <c r="D47" s="921" t="s">
        <v>103</v>
      </c>
      <c r="E47" s="919">
        <v>8</v>
      </c>
      <c r="F47" s="335"/>
      <c r="G47" s="336"/>
      <c r="H47" s="336"/>
      <c r="I47" s="336"/>
      <c r="J47" s="336"/>
      <c r="K47" s="337"/>
      <c r="L47" s="338"/>
      <c r="M47" s="339"/>
      <c r="N47" s="339"/>
      <c r="O47" s="339"/>
      <c r="P47" s="340"/>
    </row>
    <row r="48" spans="1:16" s="44" customFormat="1" ht="30.6">
      <c r="A48" s="900">
        <f>IF(COUNTBLANK(D48)=1,"",COUNTA(D$13:$D48))</f>
        <v>28</v>
      </c>
      <c r="B48" s="924"/>
      <c r="C48" s="922" t="s">
        <v>3623</v>
      </c>
      <c r="D48" s="921" t="s">
        <v>103</v>
      </c>
      <c r="E48" s="919">
        <v>1</v>
      </c>
      <c r="F48" s="500"/>
      <c r="G48" s="495"/>
      <c r="H48" s="496"/>
      <c r="I48" s="496"/>
      <c r="J48" s="496"/>
      <c r="K48" s="841"/>
      <c r="L48" s="321"/>
      <c r="M48" s="496"/>
      <c r="N48" s="496"/>
      <c r="O48" s="496"/>
      <c r="P48" s="841"/>
    </row>
    <row r="49" spans="1:16" s="44" customFormat="1">
      <c r="A49" s="900">
        <f>IF(COUNTBLANK(D49)=1,"",COUNTA(D$13:$D49))</f>
        <v>29</v>
      </c>
      <c r="B49" s="924"/>
      <c r="C49" s="922" t="s">
        <v>1049</v>
      </c>
      <c r="D49" s="921" t="s">
        <v>2</v>
      </c>
      <c r="E49" s="920">
        <v>34</v>
      </c>
      <c r="F49" s="335"/>
      <c r="G49" s="336"/>
      <c r="H49" s="336"/>
      <c r="I49" s="336"/>
      <c r="J49" s="336"/>
      <c r="K49" s="337"/>
      <c r="L49" s="338"/>
      <c r="M49" s="339"/>
      <c r="N49" s="339"/>
      <c r="O49" s="339"/>
      <c r="P49" s="340"/>
    </row>
    <row r="50" spans="1:16" s="44" customFormat="1" ht="20.399999999999999">
      <c r="A50" s="900">
        <f>IF(COUNTBLANK(D50)=1,"",COUNTA(D$13:$D50))</f>
        <v>30</v>
      </c>
      <c r="B50" s="924"/>
      <c r="C50" s="922" t="s">
        <v>1050</v>
      </c>
      <c r="D50" s="921" t="s">
        <v>103</v>
      </c>
      <c r="E50" s="919">
        <v>1</v>
      </c>
      <c r="F50" s="335"/>
      <c r="G50" s="336"/>
      <c r="H50" s="336"/>
      <c r="I50" s="336"/>
      <c r="J50" s="336"/>
      <c r="K50" s="337"/>
      <c r="L50" s="338"/>
      <c r="M50" s="339"/>
      <c r="N50" s="339"/>
      <c r="O50" s="339"/>
      <c r="P50" s="340"/>
    </row>
    <row r="51" spans="1:16" s="44" customFormat="1" ht="20.399999999999999">
      <c r="A51" s="900">
        <f>IF(COUNTBLANK(D51)=1,"",COUNTA(D$13:$D51))</f>
        <v>31</v>
      </c>
      <c r="B51" s="924"/>
      <c r="C51" s="922" t="s">
        <v>1051</v>
      </c>
      <c r="D51" s="921" t="s">
        <v>103</v>
      </c>
      <c r="E51" s="919">
        <v>1</v>
      </c>
      <c r="F51" s="335"/>
      <c r="G51" s="336"/>
      <c r="H51" s="336"/>
      <c r="I51" s="336"/>
      <c r="J51" s="336"/>
      <c r="K51" s="337"/>
      <c r="L51" s="338"/>
      <c r="M51" s="339"/>
      <c r="N51" s="339"/>
      <c r="O51" s="339"/>
      <c r="P51" s="340"/>
    </row>
    <row r="52" spans="1:16" s="44" customFormat="1">
      <c r="A52" s="900">
        <f>IF(COUNTBLANK(D52)=1,"",COUNTA(D$13:$D52))</f>
        <v>32</v>
      </c>
      <c r="B52" s="924"/>
      <c r="C52" s="922" t="s">
        <v>1052</v>
      </c>
      <c r="D52" s="921" t="s">
        <v>103</v>
      </c>
      <c r="E52" s="919">
        <v>1</v>
      </c>
      <c r="F52" s="335"/>
      <c r="G52" s="336"/>
      <c r="H52" s="336"/>
      <c r="I52" s="336"/>
      <c r="J52" s="336"/>
      <c r="K52" s="337"/>
      <c r="L52" s="338"/>
      <c r="M52" s="339"/>
      <c r="N52" s="339"/>
      <c r="O52" s="339"/>
      <c r="P52" s="340"/>
    </row>
    <row r="53" spans="1:16" s="44" customFormat="1" ht="20.399999999999999">
      <c r="A53" s="900">
        <f>IF(COUNTBLANK(D53)=1,"",COUNTA(D$13:$D53))</f>
        <v>33</v>
      </c>
      <c r="B53" s="924"/>
      <c r="C53" s="922" t="s">
        <v>1053</v>
      </c>
      <c r="D53" s="921" t="s">
        <v>22</v>
      </c>
      <c r="E53" s="919">
        <v>10</v>
      </c>
      <c r="F53" s="335"/>
      <c r="G53" s="336"/>
      <c r="H53" s="336"/>
      <c r="I53" s="336"/>
      <c r="J53" s="336"/>
      <c r="K53" s="337"/>
      <c r="L53" s="338"/>
      <c r="M53" s="339"/>
      <c r="N53" s="339"/>
      <c r="O53" s="339"/>
      <c r="P53" s="340"/>
    </row>
    <row r="54" spans="1:16" s="44" customFormat="1">
      <c r="A54" s="900">
        <f>IF(COUNTBLANK(D54)=1,"",COUNTA(D$13:$D54))</f>
        <v>34</v>
      </c>
      <c r="B54" s="924"/>
      <c r="C54" s="922" t="s">
        <v>1054</v>
      </c>
      <c r="D54" s="921" t="s">
        <v>2</v>
      </c>
      <c r="E54" s="920">
        <v>32</v>
      </c>
      <c r="F54" s="335"/>
      <c r="G54" s="336"/>
      <c r="H54" s="336"/>
      <c r="I54" s="336"/>
      <c r="J54" s="336"/>
      <c r="K54" s="337"/>
      <c r="L54" s="338"/>
      <c r="M54" s="339"/>
      <c r="N54" s="339"/>
      <c r="O54" s="339"/>
      <c r="P54" s="340"/>
    </row>
    <row r="55" spans="1:16" s="44" customFormat="1">
      <c r="A55" s="900" t="str">
        <f>IF(COUNTBLANK(D55)=1,"",COUNTA(D$13:$D55))</f>
        <v/>
      </c>
      <c r="B55" s="924"/>
      <c r="C55" s="1632" t="s">
        <v>348</v>
      </c>
      <c r="D55" s="921"/>
      <c r="E55" s="919"/>
      <c r="F55" s="1635"/>
      <c r="G55" s="1636"/>
      <c r="H55" s="1636"/>
      <c r="I55" s="1636"/>
      <c r="J55" s="1636"/>
      <c r="K55" s="1637"/>
      <c r="L55" s="1638"/>
      <c r="M55" s="1636"/>
      <c r="N55" s="1636"/>
      <c r="O55" s="1636"/>
      <c r="P55" s="1637"/>
    </row>
    <row r="56" spans="1:16" s="44" customFormat="1" ht="30.6">
      <c r="A56" s="900">
        <f>IF(COUNTBLANK(D56)=1,"",COUNTA(D$13:$D56))</f>
        <v>35</v>
      </c>
      <c r="B56" s="924"/>
      <c r="C56" s="922" t="s">
        <v>1055</v>
      </c>
      <c r="D56" s="921" t="s">
        <v>103</v>
      </c>
      <c r="E56" s="919">
        <v>1</v>
      </c>
      <c r="F56" s="1635"/>
      <c r="G56" s="1636"/>
      <c r="H56" s="1636"/>
      <c r="I56" s="1636"/>
      <c r="J56" s="1636"/>
      <c r="K56" s="1637"/>
      <c r="L56" s="1638"/>
      <c r="M56" s="1636"/>
      <c r="N56" s="1636"/>
      <c r="O56" s="1636"/>
      <c r="P56" s="1637"/>
    </row>
    <row r="57" spans="1:16" s="44" customFormat="1">
      <c r="A57" s="900" t="str">
        <f>IF(COUNTBLANK(D57)=1,"",COUNTA(D$13:$D57))</f>
        <v/>
      </c>
      <c r="B57" s="924"/>
      <c r="C57" s="1632" t="s">
        <v>349</v>
      </c>
      <c r="D57" s="921"/>
      <c r="E57" s="919"/>
      <c r="F57" s="1635"/>
      <c r="G57" s="1636"/>
      <c r="H57" s="1636"/>
      <c r="I57" s="1636"/>
      <c r="J57" s="1636"/>
      <c r="K57" s="1637"/>
      <c r="L57" s="1638"/>
      <c r="M57" s="1636"/>
      <c r="N57" s="1636"/>
      <c r="O57" s="1636"/>
      <c r="P57" s="1637"/>
    </row>
    <row r="58" spans="1:16" s="44" customFormat="1">
      <c r="A58" s="900" t="str">
        <f>IF(COUNTBLANK(D58)=1,"",COUNTA(D$13:$D58))</f>
        <v/>
      </c>
      <c r="B58" s="924"/>
      <c r="C58" s="1639" t="s">
        <v>1056</v>
      </c>
      <c r="D58" s="921"/>
      <c r="E58" s="919"/>
      <c r="F58" s="1635"/>
      <c r="G58" s="1636"/>
      <c r="H58" s="1636"/>
      <c r="I58" s="1636"/>
      <c r="J58" s="1636"/>
      <c r="K58" s="1637"/>
      <c r="L58" s="1638"/>
      <c r="M58" s="1636"/>
      <c r="N58" s="1636"/>
      <c r="O58" s="1636"/>
      <c r="P58" s="1637"/>
    </row>
    <row r="59" spans="1:16" s="44" customFormat="1" ht="20.399999999999999">
      <c r="A59" s="900">
        <f>IF(COUNTBLANK(D59)=1,"",COUNTA(D$13:$D59))</f>
        <v>36</v>
      </c>
      <c r="B59" s="924"/>
      <c r="C59" s="1092" t="s">
        <v>1057</v>
      </c>
      <c r="D59" s="921" t="s">
        <v>2</v>
      </c>
      <c r="E59" s="920">
        <v>0.3</v>
      </c>
      <c r="F59" s="335"/>
      <c r="G59" s="336"/>
      <c r="H59" s="336"/>
      <c r="I59" s="336"/>
      <c r="J59" s="336"/>
      <c r="K59" s="337"/>
      <c r="L59" s="338"/>
      <c r="M59" s="339"/>
      <c r="N59" s="339"/>
      <c r="O59" s="339"/>
      <c r="P59" s="340"/>
    </row>
    <row r="60" spans="1:16" s="44" customFormat="1" ht="20.399999999999999">
      <c r="A60" s="900">
        <f>IF(COUNTBLANK(D60)=1,"",COUNTA(D$13:$D60))</f>
        <v>37</v>
      </c>
      <c r="B60" s="924"/>
      <c r="C60" s="1092" t="s">
        <v>1058</v>
      </c>
      <c r="D60" s="921" t="s">
        <v>2</v>
      </c>
      <c r="E60" s="920">
        <v>0.7</v>
      </c>
      <c r="F60" s="335"/>
      <c r="G60" s="336"/>
      <c r="H60" s="336"/>
      <c r="I60" s="336"/>
      <c r="J60" s="336"/>
      <c r="K60" s="337"/>
      <c r="L60" s="338"/>
      <c r="M60" s="339"/>
      <c r="N60" s="339"/>
      <c r="O60" s="339"/>
      <c r="P60" s="340"/>
    </row>
    <row r="61" spans="1:16" s="44" customFormat="1">
      <c r="A61" s="900" t="str">
        <f>IF(COUNTBLANK(D61)=1,"",COUNTA(D$13:$D61))</f>
        <v/>
      </c>
      <c r="B61" s="924"/>
      <c r="C61" s="1639" t="s">
        <v>350</v>
      </c>
      <c r="D61" s="921"/>
      <c r="E61" s="919"/>
      <c r="F61" s="1635"/>
      <c r="G61" s="1636"/>
      <c r="H61" s="1636"/>
      <c r="I61" s="1636"/>
      <c r="J61" s="1636"/>
      <c r="K61" s="1637"/>
      <c r="L61" s="1638"/>
      <c r="M61" s="1636"/>
      <c r="N61" s="1636"/>
      <c r="O61" s="1636"/>
      <c r="P61" s="1637"/>
    </row>
    <row r="62" spans="1:16" s="44" customFormat="1" ht="20.399999999999999">
      <c r="A62" s="900">
        <f>IF(COUNTBLANK(D62)=1,"",COUNTA(D$13:$D62))</f>
        <v>38</v>
      </c>
      <c r="B62" s="924"/>
      <c r="C62" s="1092" t="s">
        <v>1059</v>
      </c>
      <c r="D62" s="921" t="s">
        <v>22</v>
      </c>
      <c r="E62" s="919">
        <v>2</v>
      </c>
      <c r="F62" s="335"/>
      <c r="G62" s="336"/>
      <c r="H62" s="336"/>
      <c r="I62" s="336"/>
      <c r="J62" s="336"/>
      <c r="K62" s="337"/>
      <c r="L62" s="338"/>
      <c r="M62" s="339"/>
      <c r="N62" s="339"/>
      <c r="O62" s="339"/>
      <c r="P62" s="340"/>
    </row>
    <row r="63" spans="1:16" s="44" customFormat="1">
      <c r="A63" s="900" t="str">
        <f>IF(COUNTBLANK(D63)=1,"",COUNTA(D$13:$D63))</f>
        <v/>
      </c>
      <c r="B63" s="924"/>
      <c r="C63" s="1639" t="s">
        <v>345</v>
      </c>
      <c r="D63" s="921"/>
      <c r="E63" s="919"/>
      <c r="F63" s="1635"/>
      <c r="G63" s="1636"/>
      <c r="H63" s="1636"/>
      <c r="I63" s="1636"/>
      <c r="J63" s="1636"/>
      <c r="K63" s="1637"/>
      <c r="L63" s="1638"/>
      <c r="M63" s="1636"/>
      <c r="N63" s="1636"/>
      <c r="O63" s="1636"/>
      <c r="P63" s="1637"/>
    </row>
    <row r="64" spans="1:16" s="44" customFormat="1" ht="30.6">
      <c r="A64" s="900">
        <f>IF(COUNTBLANK(D64)=1,"",COUNTA(D$13:$D64))</f>
        <v>39</v>
      </c>
      <c r="B64" s="924"/>
      <c r="C64" s="1092" t="s">
        <v>1060</v>
      </c>
      <c r="D64" s="921" t="s">
        <v>2</v>
      </c>
      <c r="E64" s="920">
        <v>0.17</v>
      </c>
      <c r="F64" s="335"/>
      <c r="G64" s="336"/>
      <c r="H64" s="336"/>
      <c r="I64" s="336"/>
      <c r="J64" s="336"/>
      <c r="K64" s="337"/>
      <c r="L64" s="338"/>
      <c r="M64" s="339"/>
      <c r="N64" s="339"/>
      <c r="O64" s="339"/>
      <c r="P64" s="340"/>
    </row>
    <row r="65" spans="1:16" s="44" customFormat="1" ht="30.6">
      <c r="A65" s="900">
        <f>IF(COUNTBLANK(D65)=1,"",COUNTA(D$13:$D65))</f>
        <v>40</v>
      </c>
      <c r="B65" s="924"/>
      <c r="C65" s="1092" t="s">
        <v>1061</v>
      </c>
      <c r="D65" s="921" t="s">
        <v>2</v>
      </c>
      <c r="E65" s="920">
        <v>0.17</v>
      </c>
      <c r="F65" s="335"/>
      <c r="G65" s="336"/>
      <c r="H65" s="336"/>
      <c r="I65" s="336"/>
      <c r="J65" s="336"/>
      <c r="K65" s="337"/>
      <c r="L65" s="338"/>
      <c r="M65" s="339"/>
      <c r="N65" s="339"/>
      <c r="O65" s="339"/>
      <c r="P65" s="340"/>
    </row>
    <row r="66" spans="1:16" s="44" customFormat="1" ht="30.6">
      <c r="A66" s="900">
        <f>IF(COUNTBLANK(D66)=1,"",COUNTA(D$13:$D66))</f>
        <v>41</v>
      </c>
      <c r="B66" s="924"/>
      <c r="C66" s="1092" t="s">
        <v>1062</v>
      </c>
      <c r="D66" s="921" t="s">
        <v>2</v>
      </c>
      <c r="E66" s="920">
        <v>0.37</v>
      </c>
      <c r="F66" s="335"/>
      <c r="G66" s="336"/>
      <c r="H66" s="336"/>
      <c r="I66" s="336"/>
      <c r="J66" s="336"/>
      <c r="K66" s="337"/>
      <c r="L66" s="338"/>
      <c r="M66" s="339"/>
      <c r="N66" s="339"/>
      <c r="O66" s="339"/>
      <c r="P66" s="340"/>
    </row>
    <row r="67" spans="1:16" s="44" customFormat="1" ht="30.6">
      <c r="A67" s="900">
        <f>IF(COUNTBLANK(D67)=1,"",COUNTA(D$13:$D67))</f>
        <v>42</v>
      </c>
      <c r="B67" s="924"/>
      <c r="C67" s="1092" t="s">
        <v>1063</v>
      </c>
      <c r="D67" s="921" t="s">
        <v>2</v>
      </c>
      <c r="E67" s="920">
        <v>0.37</v>
      </c>
      <c r="F67" s="335"/>
      <c r="G67" s="336"/>
      <c r="H67" s="336"/>
      <c r="I67" s="336"/>
      <c r="J67" s="336"/>
      <c r="K67" s="337"/>
      <c r="L67" s="338"/>
      <c r="M67" s="339"/>
      <c r="N67" s="339"/>
      <c r="O67" s="339"/>
      <c r="P67" s="340"/>
    </row>
    <row r="68" spans="1:16" s="44" customFormat="1">
      <c r="A68" s="900">
        <f>IF(COUNTBLANK(D68)=1,"",COUNTA(D$13:$D68))</f>
        <v>43</v>
      </c>
      <c r="B68" s="924"/>
      <c r="C68" s="1092" t="s">
        <v>1064</v>
      </c>
      <c r="D68" s="575" t="s">
        <v>214</v>
      </c>
      <c r="E68" s="920">
        <v>0.8</v>
      </c>
      <c r="F68" s="335"/>
      <c r="G68" s="336"/>
      <c r="H68" s="336"/>
      <c r="I68" s="336"/>
      <c r="J68" s="336"/>
      <c r="K68" s="337"/>
      <c r="L68" s="338"/>
      <c r="M68" s="339"/>
      <c r="N68" s="339"/>
      <c r="O68" s="339"/>
      <c r="P68" s="340"/>
    </row>
    <row r="69" spans="1:16" s="44" customFormat="1">
      <c r="A69" s="900" t="str">
        <f>IF(COUNTBLANK(D69)=1,"",COUNTA(D$13:$D69))</f>
        <v/>
      </c>
      <c r="B69" s="924"/>
      <c r="C69" s="1639" t="s">
        <v>346</v>
      </c>
      <c r="D69" s="921"/>
      <c r="E69" s="919"/>
      <c r="F69" s="1635"/>
      <c r="G69" s="1636"/>
      <c r="H69" s="1636"/>
      <c r="I69" s="1636"/>
      <c r="J69" s="1636"/>
      <c r="K69" s="1637"/>
      <c r="L69" s="1638"/>
      <c r="M69" s="1636"/>
      <c r="N69" s="1636"/>
      <c r="O69" s="1636"/>
      <c r="P69" s="1637"/>
    </row>
    <row r="70" spans="1:16" s="44" customFormat="1">
      <c r="A70" s="900">
        <f>IF(COUNTBLANK(D70)=1,"",COUNTA(D$13:$D70))</f>
        <v>44</v>
      </c>
      <c r="B70" s="924"/>
      <c r="C70" s="1092" t="s">
        <v>1065</v>
      </c>
      <c r="D70" s="921" t="s">
        <v>267</v>
      </c>
      <c r="E70" s="928">
        <v>0.1</v>
      </c>
      <c r="F70" s="335"/>
      <c r="G70" s="336"/>
      <c r="H70" s="336"/>
      <c r="I70" s="336"/>
      <c r="J70" s="336"/>
      <c r="K70" s="337"/>
      <c r="L70" s="338"/>
      <c r="M70" s="339"/>
      <c r="N70" s="339"/>
      <c r="O70" s="339"/>
      <c r="P70" s="340"/>
    </row>
    <row r="71" spans="1:16" s="44" customFormat="1">
      <c r="A71" s="900">
        <f>IF(COUNTBLANK(D71)=1,"",COUNTA(D$13:$D71))</f>
        <v>45</v>
      </c>
      <c r="B71" s="924"/>
      <c r="C71" s="1092" t="s">
        <v>1066</v>
      </c>
      <c r="D71" s="921" t="s">
        <v>103</v>
      </c>
      <c r="E71" s="919">
        <v>1</v>
      </c>
      <c r="F71" s="335"/>
      <c r="G71" s="336"/>
      <c r="H71" s="336"/>
      <c r="I71" s="336"/>
      <c r="J71" s="336"/>
      <c r="K71" s="337"/>
      <c r="L71" s="338"/>
      <c r="M71" s="339"/>
      <c r="N71" s="339"/>
      <c r="O71" s="339"/>
      <c r="P71" s="340"/>
    </row>
    <row r="72" spans="1:16" s="44" customFormat="1">
      <c r="A72" s="900">
        <f>IF(COUNTBLANK(D72)=1,"",COUNTA(D$13:$D72))</f>
        <v>46</v>
      </c>
      <c r="B72" s="924"/>
      <c r="C72" s="1092" t="s">
        <v>1067</v>
      </c>
      <c r="D72" s="921" t="s">
        <v>103</v>
      </c>
      <c r="E72" s="919">
        <v>1</v>
      </c>
      <c r="F72" s="335"/>
      <c r="G72" s="336"/>
      <c r="H72" s="336"/>
      <c r="I72" s="336"/>
      <c r="J72" s="336"/>
      <c r="K72" s="337"/>
      <c r="L72" s="338"/>
      <c r="M72" s="339"/>
      <c r="N72" s="339"/>
      <c r="O72" s="339"/>
      <c r="P72" s="340"/>
    </row>
    <row r="73" spans="1:16" s="44" customFormat="1">
      <c r="A73" s="900">
        <f>IF(COUNTBLANK(D73)=1,"",COUNTA(D$13:$D73))</f>
        <v>47</v>
      </c>
      <c r="B73" s="924"/>
      <c r="C73" s="1092" t="s">
        <v>1037</v>
      </c>
      <c r="D73" s="921" t="s">
        <v>103</v>
      </c>
      <c r="E73" s="919">
        <v>1</v>
      </c>
      <c r="F73" s="335"/>
      <c r="G73" s="336"/>
      <c r="H73" s="336"/>
      <c r="I73" s="336"/>
      <c r="J73" s="336"/>
      <c r="K73" s="337"/>
      <c r="L73" s="338"/>
      <c r="M73" s="339"/>
      <c r="N73" s="339"/>
      <c r="O73" s="339"/>
      <c r="P73" s="340"/>
    </row>
    <row r="74" spans="1:16" s="44" customFormat="1">
      <c r="A74" s="900">
        <f>IF(COUNTBLANK(D74)=1,"",COUNTA(D$13:$D74))</f>
        <v>48</v>
      </c>
      <c r="B74" s="924"/>
      <c r="C74" s="1092" t="s">
        <v>1038</v>
      </c>
      <c r="D74" s="921" t="s">
        <v>103</v>
      </c>
      <c r="E74" s="919">
        <v>1</v>
      </c>
      <c r="F74" s="335"/>
      <c r="G74" s="336"/>
      <c r="H74" s="336"/>
      <c r="I74" s="336"/>
      <c r="J74" s="336"/>
      <c r="K74" s="337"/>
      <c r="L74" s="338"/>
      <c r="M74" s="339"/>
      <c r="N74" s="339"/>
      <c r="O74" s="339"/>
      <c r="P74" s="340"/>
    </row>
    <row r="75" spans="1:16" s="44" customFormat="1">
      <c r="A75" s="900" t="str">
        <f>IF(COUNTBLANK(D75)=1,"",COUNTA(D$13:$D75))</f>
        <v/>
      </c>
      <c r="B75" s="924"/>
      <c r="C75" s="1632" t="s">
        <v>343</v>
      </c>
      <c r="D75" s="921"/>
      <c r="E75" s="919"/>
      <c r="F75" s="1635"/>
      <c r="G75" s="1636"/>
      <c r="H75" s="1636"/>
      <c r="I75" s="1636"/>
      <c r="J75" s="1636"/>
      <c r="K75" s="1637"/>
      <c r="L75" s="1638"/>
      <c r="M75" s="1636"/>
      <c r="N75" s="1636"/>
      <c r="O75" s="1636"/>
      <c r="P75" s="1637"/>
    </row>
    <row r="76" spans="1:16" s="44" customFormat="1">
      <c r="A76" s="900" t="str">
        <f>IF(COUNTBLANK(D76)=1,"",COUNTA(D$13:$D76))</f>
        <v/>
      </c>
      <c r="B76" s="924"/>
      <c r="C76" s="1632" t="s">
        <v>344</v>
      </c>
      <c r="D76" s="921"/>
      <c r="E76" s="919"/>
      <c r="F76" s="1635"/>
      <c r="G76" s="1636"/>
      <c r="H76" s="1636"/>
      <c r="I76" s="1636"/>
      <c r="J76" s="1636"/>
      <c r="K76" s="1637"/>
      <c r="L76" s="1638"/>
      <c r="M76" s="1636"/>
      <c r="N76" s="1636"/>
      <c r="O76" s="1636"/>
      <c r="P76" s="1637"/>
    </row>
    <row r="77" spans="1:16" s="44" customFormat="1" ht="40.799999999999997">
      <c r="A77" s="900">
        <f>IF(COUNTBLANK(D77)=1,"",COUNTA(D$13:$D77))</f>
        <v>49</v>
      </c>
      <c r="B77" s="924"/>
      <c r="C77" s="922" t="s">
        <v>1068</v>
      </c>
      <c r="D77" s="921" t="s">
        <v>2</v>
      </c>
      <c r="E77" s="920">
        <v>0.17</v>
      </c>
      <c r="F77" s="341"/>
      <c r="G77" s="336"/>
      <c r="H77" s="336"/>
      <c r="I77" s="336"/>
      <c r="J77" s="336"/>
      <c r="K77" s="337"/>
      <c r="L77" s="338"/>
      <c r="M77" s="339"/>
      <c r="N77" s="339"/>
      <c r="O77" s="339"/>
      <c r="P77" s="340"/>
    </row>
    <row r="78" spans="1:16" s="44" customFormat="1" ht="40.799999999999997">
      <c r="A78" s="900">
        <f>IF(COUNTBLANK(D78)=1,"",COUNTA(D$13:$D78))</f>
        <v>50</v>
      </c>
      <c r="B78" s="924"/>
      <c r="C78" s="922" t="s">
        <v>1069</v>
      </c>
      <c r="D78" s="921" t="s">
        <v>2</v>
      </c>
      <c r="E78" s="920">
        <v>0.17</v>
      </c>
      <c r="F78" s="341"/>
      <c r="G78" s="336"/>
      <c r="H78" s="336"/>
      <c r="I78" s="336"/>
      <c r="J78" s="336"/>
      <c r="K78" s="337"/>
      <c r="L78" s="338"/>
      <c r="M78" s="339"/>
      <c r="N78" s="339"/>
      <c r="O78" s="339"/>
      <c r="P78" s="340"/>
    </row>
    <row r="79" spans="1:16" s="44" customFormat="1" ht="40.799999999999997">
      <c r="A79" s="900">
        <f>IF(COUNTBLANK(D79)=1,"",COUNTA(D$13:$D79))</f>
        <v>51</v>
      </c>
      <c r="B79" s="924"/>
      <c r="C79" s="922" t="s">
        <v>1070</v>
      </c>
      <c r="D79" s="921" t="s">
        <v>2</v>
      </c>
      <c r="E79" s="920">
        <v>0.37</v>
      </c>
      <c r="F79" s="341"/>
      <c r="G79" s="336"/>
      <c r="H79" s="336"/>
      <c r="I79" s="336"/>
      <c r="J79" s="336"/>
      <c r="K79" s="337"/>
      <c r="L79" s="338"/>
      <c r="M79" s="339"/>
      <c r="N79" s="339"/>
      <c r="O79" s="339"/>
      <c r="P79" s="340"/>
    </row>
    <row r="80" spans="1:16" s="44" customFormat="1" ht="40.799999999999997">
      <c r="A80" s="900">
        <f>IF(COUNTBLANK(D80)=1,"",COUNTA(D$13:$D80))</f>
        <v>52</v>
      </c>
      <c r="B80" s="924"/>
      <c r="C80" s="922" t="s">
        <v>1071</v>
      </c>
      <c r="D80" s="921" t="s">
        <v>2</v>
      </c>
      <c r="E80" s="920">
        <v>0.37</v>
      </c>
      <c r="F80" s="341"/>
      <c r="G80" s="336"/>
      <c r="H80" s="336"/>
      <c r="I80" s="336"/>
      <c r="J80" s="336"/>
      <c r="K80" s="337"/>
      <c r="L80" s="338"/>
      <c r="M80" s="339"/>
      <c r="N80" s="339"/>
      <c r="O80" s="339"/>
      <c r="P80" s="340"/>
    </row>
    <row r="81" spans="1:16" s="44" customFormat="1" ht="20.399999999999999">
      <c r="A81" s="900">
        <f>IF(COUNTBLANK(D81)=1,"",COUNTA(D$13:$D81))</f>
        <v>53</v>
      </c>
      <c r="B81" s="924"/>
      <c r="C81" s="922" t="s">
        <v>1072</v>
      </c>
      <c r="D81" s="921" t="s">
        <v>267</v>
      </c>
      <c r="E81" s="920">
        <v>0.1</v>
      </c>
      <c r="F81" s="341"/>
      <c r="G81" s="336"/>
      <c r="H81" s="336"/>
      <c r="I81" s="336"/>
      <c r="J81" s="336"/>
      <c r="K81" s="337"/>
      <c r="L81" s="338"/>
      <c r="M81" s="339"/>
      <c r="N81" s="339"/>
      <c r="O81" s="339"/>
      <c r="P81" s="340"/>
    </row>
    <row r="82" spans="1:16" s="44" customFormat="1">
      <c r="A82" s="900">
        <f>IF(COUNTBLANK(D82)=1,"",COUNTA(D$13:$D82))</f>
        <v>54</v>
      </c>
      <c r="B82" s="924"/>
      <c r="C82" s="922" t="s">
        <v>1049</v>
      </c>
      <c r="D82" s="921" t="s">
        <v>2</v>
      </c>
      <c r="E82" s="920">
        <v>1</v>
      </c>
      <c r="F82" s="341"/>
      <c r="G82" s="336"/>
      <c r="H82" s="336"/>
      <c r="I82" s="336"/>
      <c r="J82" s="336"/>
      <c r="K82" s="337"/>
      <c r="L82" s="338"/>
      <c r="M82" s="339"/>
      <c r="N82" s="339"/>
      <c r="O82" s="339"/>
      <c r="P82" s="340"/>
    </row>
    <row r="83" spans="1:16" s="44" customFormat="1">
      <c r="A83" s="900">
        <f>IF(COUNTBLANK(D83)=1,"",COUNTA(D$13:$D83))</f>
        <v>55</v>
      </c>
      <c r="B83" s="924"/>
      <c r="C83" s="922" t="s">
        <v>1073</v>
      </c>
      <c r="D83" s="921" t="s">
        <v>103</v>
      </c>
      <c r="E83" s="919">
        <v>1</v>
      </c>
      <c r="F83" s="341"/>
      <c r="G83" s="336"/>
      <c r="H83" s="336"/>
      <c r="I83" s="336"/>
      <c r="J83" s="336"/>
      <c r="K83" s="337"/>
      <c r="L83" s="338"/>
      <c r="M83" s="339"/>
      <c r="N83" s="339"/>
      <c r="O83" s="339"/>
      <c r="P83" s="340"/>
    </row>
    <row r="84" spans="1:16" s="44" customFormat="1">
      <c r="A84" s="900">
        <f>IF(COUNTBLANK(D84)=1,"",COUNTA(D$13:$D84))</f>
        <v>56</v>
      </c>
      <c r="B84" s="924"/>
      <c r="C84" s="922" t="s">
        <v>3621</v>
      </c>
      <c r="D84" s="921" t="s">
        <v>103</v>
      </c>
      <c r="E84" s="919">
        <v>1</v>
      </c>
      <c r="F84" s="904"/>
      <c r="G84" s="1540"/>
      <c r="H84" s="495"/>
      <c r="I84" s="495"/>
      <c r="J84" s="495"/>
      <c r="K84" s="1640"/>
      <c r="L84" s="1641"/>
      <c r="M84" s="843"/>
      <c r="N84" s="843"/>
      <c r="O84" s="843"/>
      <c r="P84" s="1640"/>
    </row>
    <row r="85" spans="1:16" s="42" customFormat="1">
      <c r="A85" s="900"/>
      <c r="B85" s="924"/>
      <c r="C85" s="922"/>
      <c r="D85" s="1633"/>
      <c r="E85" s="1634"/>
      <c r="F85" s="335"/>
      <c r="G85" s="356"/>
      <c r="H85" s="356"/>
      <c r="I85" s="356"/>
      <c r="J85" s="356"/>
      <c r="K85" s="933"/>
      <c r="L85" s="935"/>
      <c r="M85" s="356"/>
      <c r="N85" s="356"/>
      <c r="O85" s="356"/>
      <c r="P85" s="933"/>
    </row>
    <row r="86" spans="1:16" ht="40.799999999999997">
      <c r="A86" s="900">
        <f>IF(COUNTBLANK(D86)=1,"",COUNTA(D$13:$D86))</f>
        <v>57</v>
      </c>
      <c r="B86" s="1093"/>
      <c r="C86" s="573" t="s">
        <v>314</v>
      </c>
      <c r="D86" s="683" t="s">
        <v>103</v>
      </c>
      <c r="E86" s="583">
        <v>1</v>
      </c>
      <c r="F86" s="341"/>
      <c r="G86" s="336"/>
      <c r="H86" s="336"/>
      <c r="I86" s="336"/>
      <c r="J86" s="336"/>
      <c r="K86" s="337"/>
      <c r="L86" s="338"/>
      <c r="M86" s="339"/>
      <c r="N86" s="339"/>
      <c r="O86" s="339"/>
      <c r="P86" s="340"/>
    </row>
    <row r="87" spans="1:16">
      <c r="A87" s="929"/>
      <c r="B87" s="1642"/>
      <c r="C87" s="923"/>
      <c r="D87" s="684"/>
      <c r="E87" s="867"/>
      <c r="F87" s="852"/>
      <c r="G87" s="853"/>
      <c r="H87" s="1643"/>
      <c r="I87" s="882"/>
      <c r="J87" s="1644"/>
      <c r="K87" s="1645"/>
      <c r="L87" s="1646"/>
      <c r="M87" s="860"/>
      <c r="N87" s="860"/>
      <c r="O87" s="860"/>
      <c r="P87" s="861"/>
    </row>
    <row r="88" spans="1:16" s="274" customFormat="1">
      <c r="A88" s="503"/>
      <c r="B88" s="504"/>
      <c r="C88" s="505" t="s">
        <v>29</v>
      </c>
      <c r="D88" s="506"/>
      <c r="E88" s="541"/>
      <c r="F88" s="507"/>
      <c r="G88" s="507"/>
      <c r="H88" s="507"/>
      <c r="I88" s="507"/>
      <c r="J88" s="507"/>
      <c r="K88" s="507"/>
      <c r="L88" s="508">
        <f>SUM($L$13:L87)</f>
        <v>0</v>
      </c>
      <c r="M88" s="508">
        <f>SUM($M$13:M87)</f>
        <v>0</v>
      </c>
      <c r="N88" s="508">
        <f>SUM($N$13:N87)</f>
        <v>0</v>
      </c>
      <c r="O88" s="508">
        <f>SUM($O$13:O87)</f>
        <v>0</v>
      </c>
      <c r="P88" s="509">
        <f>SUM($P$13:P87)</f>
        <v>0</v>
      </c>
    </row>
    <row r="89" spans="1:16">
      <c r="D89" s="291"/>
      <c r="E89" s="294"/>
      <c r="F89" s="294"/>
      <c r="G89" s="294"/>
      <c r="H89" s="4"/>
      <c r="I89" s="293"/>
      <c r="J89" s="292"/>
      <c r="K89" s="292"/>
      <c r="L89" s="292"/>
      <c r="M89" s="29"/>
      <c r="N89" s="29"/>
      <c r="O89" s="29"/>
      <c r="P89" s="29"/>
    </row>
    <row r="90" spans="1:16">
      <c r="A90" s="11"/>
      <c r="H90" s="1647"/>
      <c r="I90" s="1648"/>
      <c r="J90" s="2"/>
      <c r="K90" s="2"/>
      <c r="L90" s="2"/>
      <c r="M90" s="3"/>
      <c r="N90" s="3"/>
      <c r="O90" s="3"/>
      <c r="P90" s="3"/>
    </row>
    <row r="91" spans="1:16">
      <c r="H91" s="18"/>
      <c r="I91" s="18"/>
      <c r="J91" s="18"/>
      <c r="K91" s="18"/>
      <c r="L91" s="18"/>
      <c r="M91" s="18"/>
      <c r="N91" s="18"/>
      <c r="O91" s="18"/>
      <c r="P91" s="18"/>
    </row>
    <row r="92" spans="1:16">
      <c r="H92" s="18"/>
      <c r="I92" s="18"/>
      <c r="J92" s="18"/>
      <c r="K92" s="18"/>
      <c r="L92" s="18"/>
      <c r="M92" s="18"/>
      <c r="N92" s="18"/>
      <c r="O92" s="18"/>
      <c r="P92" s="18"/>
    </row>
    <row r="93" spans="1:16">
      <c r="H93" s="18"/>
      <c r="I93" s="18"/>
      <c r="J93" s="18"/>
      <c r="K93" s="18"/>
      <c r="L93" s="18"/>
      <c r="M93" s="18"/>
      <c r="N93" s="18"/>
      <c r="O93" s="18"/>
      <c r="P93" s="18"/>
    </row>
    <row r="94" spans="1:16">
      <c r="H94" s="18"/>
      <c r="I94" s="18"/>
      <c r="J94" s="18"/>
      <c r="K94" s="18"/>
      <c r="L94" s="18"/>
      <c r="M94" s="18"/>
      <c r="N94" s="18"/>
      <c r="O94" s="18"/>
      <c r="P94" s="18"/>
    </row>
    <row r="95" spans="1:16">
      <c r="H95" s="18"/>
      <c r="I95" s="18"/>
      <c r="J95" s="18"/>
      <c r="K95" s="18"/>
      <c r="L95" s="18"/>
      <c r="M95" s="18"/>
      <c r="N95" s="18"/>
      <c r="O95" s="18"/>
      <c r="P95" s="18"/>
    </row>
    <row r="96" spans="1:16">
      <c r="H96" s="18"/>
      <c r="I96" s="18"/>
      <c r="J96" s="18"/>
      <c r="K96" s="18"/>
      <c r="L96" s="18"/>
      <c r="M96" s="18"/>
      <c r="N96" s="18"/>
      <c r="O96" s="18"/>
      <c r="P96" s="18"/>
    </row>
    <row r="97" spans="8:16">
      <c r="H97" s="18"/>
      <c r="I97" s="18"/>
      <c r="J97" s="18"/>
      <c r="K97" s="18"/>
      <c r="L97" s="18"/>
      <c r="M97" s="18"/>
      <c r="N97" s="18"/>
      <c r="O97" s="18"/>
      <c r="P97" s="18"/>
    </row>
    <row r="98" spans="8:16">
      <c r="H98" s="18"/>
      <c r="I98" s="18"/>
      <c r="J98" s="18"/>
      <c r="K98" s="18"/>
      <c r="L98" s="18"/>
      <c r="M98" s="18"/>
      <c r="N98" s="18"/>
      <c r="O98" s="18"/>
      <c r="P98" s="18"/>
    </row>
    <row r="99" spans="8:16">
      <c r="H99" s="18"/>
      <c r="I99" s="18"/>
      <c r="J99" s="18"/>
      <c r="K99" s="18"/>
      <c r="L99" s="18"/>
      <c r="M99" s="18"/>
      <c r="N99" s="18"/>
      <c r="O99" s="18"/>
      <c r="P99" s="18"/>
    </row>
    <row r="100" spans="8:16">
      <c r="H100" s="18"/>
      <c r="I100" s="18"/>
      <c r="J100" s="18"/>
      <c r="K100" s="18"/>
      <c r="L100" s="18"/>
      <c r="M100" s="18"/>
      <c r="N100" s="18"/>
      <c r="O100" s="18"/>
      <c r="P100" s="18"/>
    </row>
    <row r="101" spans="8:16">
      <c r="H101" s="18"/>
      <c r="I101" s="18"/>
      <c r="J101" s="18"/>
      <c r="K101" s="18"/>
      <c r="L101" s="18"/>
      <c r="M101" s="18"/>
      <c r="N101" s="18"/>
      <c r="O101" s="18"/>
      <c r="P101" s="18"/>
    </row>
    <row r="102" spans="8:16">
      <c r="H102" s="18"/>
      <c r="I102" s="18"/>
      <c r="J102" s="18"/>
      <c r="K102" s="18"/>
      <c r="L102" s="18"/>
      <c r="M102" s="18"/>
      <c r="N102" s="18"/>
      <c r="O102" s="18"/>
      <c r="P102" s="18"/>
    </row>
    <row r="103" spans="8:16">
      <c r="H103" s="18"/>
      <c r="I103" s="18"/>
      <c r="J103" s="18"/>
      <c r="K103" s="18"/>
      <c r="L103" s="18"/>
      <c r="M103" s="18"/>
      <c r="N103" s="18"/>
      <c r="O103" s="18"/>
      <c r="P103" s="18"/>
    </row>
    <row r="104" spans="8:16">
      <c r="H104" s="18"/>
      <c r="I104" s="18"/>
      <c r="J104" s="18"/>
      <c r="K104" s="18"/>
      <c r="L104" s="18"/>
      <c r="M104" s="18"/>
      <c r="N104" s="18"/>
      <c r="O104" s="18"/>
      <c r="P104" s="18"/>
    </row>
    <row r="105" spans="8:16">
      <c r="H105" s="18"/>
      <c r="I105" s="18"/>
      <c r="J105" s="18"/>
      <c r="K105" s="18"/>
      <c r="L105" s="18"/>
      <c r="M105" s="18"/>
      <c r="N105" s="18"/>
      <c r="O105" s="18"/>
      <c r="P105" s="18"/>
    </row>
    <row r="106" spans="8:16">
      <c r="H106" s="18"/>
      <c r="I106" s="18"/>
      <c r="J106" s="18"/>
      <c r="K106" s="18"/>
      <c r="L106" s="18"/>
      <c r="M106" s="18"/>
      <c r="N106" s="18"/>
      <c r="O106" s="18"/>
      <c r="P106" s="18"/>
    </row>
    <row r="107" spans="8:16">
      <c r="H107" s="18"/>
      <c r="I107" s="18"/>
      <c r="J107" s="18"/>
      <c r="K107" s="18"/>
      <c r="L107" s="18"/>
      <c r="M107" s="18"/>
      <c r="N107" s="18"/>
      <c r="O107" s="18"/>
      <c r="P107" s="18"/>
    </row>
    <row r="108" spans="8:16">
      <c r="H108" s="18"/>
      <c r="I108" s="18"/>
      <c r="J108" s="18"/>
      <c r="K108" s="18"/>
      <c r="L108" s="18"/>
      <c r="M108" s="18"/>
      <c r="N108" s="18"/>
      <c r="O108" s="18"/>
      <c r="P108" s="18"/>
    </row>
    <row r="109" spans="8:16">
      <c r="H109" s="18"/>
      <c r="I109" s="18"/>
      <c r="J109" s="18"/>
      <c r="K109" s="18"/>
      <c r="L109" s="18"/>
      <c r="M109" s="18"/>
      <c r="N109" s="18"/>
      <c r="O109" s="18"/>
      <c r="P109" s="18"/>
    </row>
    <row r="110" spans="8:16">
      <c r="H110" s="18"/>
      <c r="I110" s="18"/>
      <c r="J110" s="18"/>
      <c r="K110" s="18"/>
      <c r="L110" s="18"/>
      <c r="M110" s="18"/>
      <c r="N110" s="18"/>
      <c r="O110" s="18"/>
      <c r="P110" s="18"/>
    </row>
    <row r="111" spans="8:16">
      <c r="H111" s="18"/>
      <c r="I111" s="18"/>
      <c r="J111" s="18"/>
      <c r="K111" s="18"/>
      <c r="L111" s="18"/>
      <c r="M111" s="18"/>
      <c r="N111" s="18"/>
      <c r="O111" s="18"/>
      <c r="P111" s="18"/>
    </row>
    <row r="112" spans="8:16">
      <c r="H112" s="18"/>
      <c r="I112" s="18"/>
      <c r="J112" s="18"/>
      <c r="K112" s="18"/>
      <c r="L112" s="18"/>
      <c r="M112" s="18"/>
      <c r="N112" s="18"/>
      <c r="O112" s="18"/>
      <c r="P112" s="18"/>
    </row>
    <row r="113" spans="8:16">
      <c r="H113" s="18"/>
      <c r="I113" s="18"/>
      <c r="J113" s="18"/>
      <c r="K113" s="18"/>
      <c r="L113" s="18"/>
      <c r="M113" s="18"/>
      <c r="N113" s="18"/>
      <c r="O113" s="18"/>
      <c r="P113" s="18"/>
    </row>
    <row r="114" spans="8:16">
      <c r="H114" s="18"/>
      <c r="I114" s="18"/>
      <c r="J114" s="18"/>
      <c r="K114" s="18"/>
      <c r="L114" s="18"/>
      <c r="M114" s="18"/>
      <c r="N114" s="18"/>
      <c r="O114" s="18"/>
      <c r="P114" s="18"/>
    </row>
    <row r="115" spans="8:16">
      <c r="H115" s="18"/>
      <c r="I115" s="18"/>
      <c r="J115" s="18"/>
      <c r="K115" s="18"/>
      <c r="L115" s="18"/>
      <c r="M115" s="18"/>
      <c r="N115" s="18"/>
      <c r="O115" s="18"/>
      <c r="P115" s="18"/>
    </row>
    <row r="116" spans="8:16">
      <c r="H116" s="18"/>
      <c r="I116" s="18"/>
      <c r="J116" s="18"/>
      <c r="K116" s="18"/>
      <c r="L116" s="18"/>
      <c r="M116" s="18"/>
      <c r="N116" s="18"/>
      <c r="O116" s="18"/>
      <c r="P116" s="18"/>
    </row>
    <row r="117" spans="8:16">
      <c r="H117" s="18"/>
      <c r="I117" s="18"/>
      <c r="J117" s="18"/>
      <c r="K117" s="18"/>
      <c r="L117" s="18"/>
      <c r="M117" s="18"/>
      <c r="N117" s="18"/>
      <c r="O117" s="18"/>
      <c r="P117" s="18"/>
    </row>
    <row r="118" spans="8:16">
      <c r="H118" s="18"/>
      <c r="I118" s="18"/>
      <c r="J118" s="18"/>
      <c r="K118" s="18"/>
      <c r="L118" s="18"/>
      <c r="M118" s="18"/>
      <c r="N118" s="18"/>
      <c r="O118" s="18"/>
      <c r="P118" s="18"/>
    </row>
    <row r="119" spans="8:16">
      <c r="H119" s="18"/>
      <c r="I119" s="18"/>
      <c r="J119" s="18"/>
      <c r="K119" s="18"/>
      <c r="L119" s="18"/>
      <c r="M119" s="18"/>
      <c r="N119" s="18"/>
      <c r="O119" s="18"/>
      <c r="P119" s="18"/>
    </row>
    <row r="120" spans="8:16">
      <c r="H120" s="18"/>
      <c r="I120" s="18"/>
      <c r="J120" s="18"/>
      <c r="K120" s="18"/>
      <c r="L120" s="18"/>
      <c r="M120" s="18"/>
      <c r="N120" s="18"/>
      <c r="O120" s="18"/>
      <c r="P120" s="18"/>
    </row>
    <row r="121" spans="8:16">
      <c r="H121" s="18"/>
      <c r="I121" s="18"/>
      <c r="J121" s="18"/>
      <c r="K121" s="18"/>
      <c r="L121" s="18"/>
      <c r="M121" s="18"/>
      <c r="N121" s="18"/>
      <c r="O121" s="18"/>
      <c r="P121" s="18"/>
    </row>
    <row r="122" spans="8:16">
      <c r="H122" s="18"/>
      <c r="I122" s="18"/>
      <c r="J122" s="18"/>
      <c r="K122" s="18"/>
      <c r="L122" s="18"/>
      <c r="M122" s="18"/>
      <c r="N122" s="18"/>
      <c r="O122" s="18"/>
      <c r="P122" s="18"/>
    </row>
    <row r="123" spans="8:16">
      <c r="H123" s="18"/>
      <c r="I123" s="18"/>
      <c r="J123" s="18"/>
      <c r="K123" s="18"/>
      <c r="L123" s="18"/>
      <c r="M123" s="18"/>
      <c r="N123" s="18"/>
      <c r="O123" s="18"/>
      <c r="P123" s="18"/>
    </row>
    <row r="124" spans="8:16">
      <c r="H124" s="18"/>
      <c r="I124" s="18"/>
      <c r="J124" s="18"/>
      <c r="K124" s="18"/>
      <c r="L124" s="18"/>
      <c r="M124" s="18"/>
      <c r="N124" s="18"/>
      <c r="O124" s="18"/>
      <c r="P124" s="18"/>
    </row>
    <row r="125" spans="8:16">
      <c r="H125" s="18"/>
      <c r="I125" s="18"/>
      <c r="J125" s="18"/>
      <c r="K125" s="18"/>
      <c r="L125" s="18"/>
      <c r="M125" s="18"/>
      <c r="N125" s="18"/>
      <c r="O125" s="18"/>
      <c r="P125" s="18"/>
    </row>
    <row r="126" spans="8:16">
      <c r="H126" s="18"/>
      <c r="I126" s="18"/>
      <c r="J126" s="18"/>
      <c r="K126" s="18"/>
      <c r="L126" s="18"/>
      <c r="M126" s="18"/>
      <c r="N126" s="18"/>
      <c r="O126" s="18"/>
      <c r="P126" s="18"/>
    </row>
    <row r="127" spans="8:16">
      <c r="H127" s="18"/>
      <c r="I127" s="18"/>
      <c r="J127" s="18"/>
      <c r="K127" s="18"/>
      <c r="L127" s="18"/>
      <c r="M127" s="18"/>
      <c r="N127" s="18"/>
      <c r="O127" s="18"/>
      <c r="P127" s="18"/>
    </row>
    <row r="128" spans="8:16">
      <c r="H128" s="18"/>
      <c r="I128" s="18"/>
      <c r="J128" s="18"/>
      <c r="K128" s="18"/>
      <c r="L128" s="18"/>
      <c r="M128" s="18"/>
      <c r="N128" s="18"/>
      <c r="O128" s="18"/>
      <c r="P128" s="18"/>
    </row>
    <row r="129" spans="8:16">
      <c r="H129" s="18"/>
      <c r="I129" s="18"/>
      <c r="J129" s="18"/>
      <c r="K129" s="18"/>
      <c r="L129" s="18"/>
      <c r="M129" s="18"/>
      <c r="N129" s="18"/>
      <c r="O129" s="18"/>
      <c r="P129" s="18"/>
    </row>
    <row r="130" spans="8:16">
      <c r="H130" s="18"/>
      <c r="I130" s="18"/>
      <c r="J130" s="18"/>
      <c r="K130" s="18"/>
      <c r="L130" s="18"/>
      <c r="M130" s="18"/>
      <c r="N130" s="18"/>
      <c r="O130" s="18"/>
      <c r="P130" s="18"/>
    </row>
    <row r="131" spans="8:16">
      <c r="H131" s="18"/>
      <c r="I131" s="18"/>
      <c r="J131" s="18"/>
      <c r="K131" s="18"/>
      <c r="L131" s="18"/>
      <c r="M131" s="18"/>
      <c r="N131" s="18"/>
      <c r="O131" s="18"/>
      <c r="P131" s="18"/>
    </row>
    <row r="132" spans="8:16">
      <c r="H132" s="18"/>
      <c r="I132" s="18"/>
      <c r="J132" s="18"/>
      <c r="K132" s="18"/>
      <c r="L132" s="18"/>
      <c r="M132" s="18"/>
      <c r="N132" s="18"/>
      <c r="O132" s="18"/>
      <c r="P132" s="18"/>
    </row>
    <row r="133" spans="8:16">
      <c r="H133" s="18"/>
      <c r="I133" s="18"/>
      <c r="J133" s="18"/>
      <c r="K133" s="18"/>
      <c r="L133" s="18"/>
      <c r="M133" s="18"/>
      <c r="N133" s="18"/>
      <c r="O133" s="18"/>
      <c r="P133" s="18"/>
    </row>
    <row r="134" spans="8:16">
      <c r="H134" s="18"/>
      <c r="I134" s="18"/>
      <c r="J134" s="18"/>
      <c r="K134" s="18"/>
      <c r="L134" s="18"/>
      <c r="M134" s="18"/>
      <c r="N134" s="18"/>
      <c r="O134" s="18"/>
      <c r="P134" s="18"/>
    </row>
    <row r="135" spans="8:16">
      <c r="H135" s="18"/>
      <c r="I135" s="18"/>
      <c r="J135" s="18"/>
      <c r="K135" s="18"/>
      <c r="L135" s="18"/>
      <c r="M135" s="18"/>
      <c r="N135" s="18"/>
      <c r="O135" s="18"/>
      <c r="P135" s="18"/>
    </row>
    <row r="136" spans="8:16">
      <c r="H136" s="18"/>
      <c r="I136" s="18"/>
      <c r="J136" s="18"/>
      <c r="K136" s="18"/>
      <c r="L136" s="18"/>
      <c r="M136" s="18"/>
      <c r="N136" s="18"/>
      <c r="O136" s="18"/>
      <c r="P136" s="18"/>
    </row>
    <row r="137" spans="8:16">
      <c r="H137" s="18"/>
      <c r="I137" s="18"/>
      <c r="J137" s="18"/>
      <c r="K137" s="18"/>
      <c r="L137" s="18"/>
      <c r="M137" s="18"/>
      <c r="N137" s="18"/>
      <c r="O137" s="18"/>
      <c r="P137" s="18"/>
    </row>
    <row r="138" spans="8:16">
      <c r="H138" s="18"/>
      <c r="I138" s="18"/>
      <c r="J138" s="18"/>
      <c r="K138" s="18"/>
      <c r="L138" s="18"/>
      <c r="M138" s="18"/>
      <c r="N138" s="18"/>
      <c r="O138" s="18"/>
      <c r="P138" s="18"/>
    </row>
    <row r="139" spans="8:16">
      <c r="H139" s="18"/>
      <c r="I139" s="18"/>
      <c r="J139" s="18"/>
      <c r="K139" s="18"/>
      <c r="L139" s="18"/>
      <c r="M139" s="18"/>
      <c r="N139" s="18"/>
      <c r="O139" s="18"/>
      <c r="P139" s="18"/>
    </row>
    <row r="140" spans="8:16">
      <c r="H140" s="18"/>
      <c r="I140" s="18"/>
      <c r="J140" s="18"/>
      <c r="K140" s="18"/>
      <c r="L140" s="18"/>
      <c r="M140" s="18"/>
      <c r="N140" s="18"/>
      <c r="O140" s="18"/>
      <c r="P140" s="18"/>
    </row>
    <row r="141" spans="8:16">
      <c r="H141" s="18"/>
      <c r="I141" s="18"/>
      <c r="J141" s="18"/>
      <c r="K141" s="18"/>
      <c r="L141" s="18"/>
      <c r="M141" s="18"/>
      <c r="N141" s="18"/>
      <c r="O141" s="18"/>
      <c r="P141" s="18"/>
    </row>
    <row r="142" spans="8:16">
      <c r="H142" s="18"/>
      <c r="I142" s="18"/>
      <c r="J142" s="18"/>
      <c r="K142" s="18"/>
      <c r="L142" s="18"/>
      <c r="M142" s="18"/>
      <c r="N142" s="18"/>
      <c r="O142" s="18"/>
      <c r="P142" s="18"/>
    </row>
    <row r="143" spans="8:16">
      <c r="H143" s="18"/>
      <c r="I143" s="18"/>
      <c r="J143" s="18"/>
      <c r="K143" s="18"/>
      <c r="L143" s="18"/>
      <c r="M143" s="18"/>
      <c r="N143" s="18"/>
      <c r="O143" s="18"/>
      <c r="P143" s="18"/>
    </row>
    <row r="144" spans="8:16">
      <c r="H144" s="18"/>
      <c r="I144" s="18"/>
      <c r="J144" s="18"/>
      <c r="K144" s="18"/>
      <c r="L144" s="18"/>
      <c r="M144" s="18"/>
      <c r="N144" s="18"/>
      <c r="O144" s="18"/>
      <c r="P144" s="18"/>
    </row>
    <row r="145" spans="8:16">
      <c r="H145" s="18"/>
      <c r="I145" s="18"/>
      <c r="J145" s="18"/>
      <c r="K145" s="18"/>
      <c r="L145" s="18"/>
      <c r="M145" s="18"/>
      <c r="N145" s="18"/>
      <c r="O145" s="18"/>
      <c r="P145" s="18"/>
    </row>
    <row r="146" spans="8:16">
      <c r="H146" s="18"/>
      <c r="I146" s="18"/>
      <c r="J146" s="18"/>
      <c r="K146" s="18"/>
      <c r="L146" s="18"/>
      <c r="M146" s="18"/>
      <c r="N146" s="18"/>
      <c r="O146" s="18"/>
      <c r="P146" s="18"/>
    </row>
    <row r="147" spans="8:16">
      <c r="H147" s="18"/>
      <c r="I147" s="18"/>
      <c r="J147" s="18"/>
      <c r="K147" s="18"/>
      <c r="L147" s="18"/>
      <c r="M147" s="18"/>
      <c r="N147" s="18"/>
      <c r="O147" s="18"/>
      <c r="P147" s="18"/>
    </row>
    <row r="148" spans="8:16">
      <c r="H148" s="18"/>
      <c r="I148" s="18"/>
      <c r="J148" s="18"/>
      <c r="K148" s="18"/>
      <c r="L148" s="18"/>
      <c r="M148" s="18"/>
      <c r="N148" s="18"/>
      <c r="O148" s="18"/>
      <c r="P148" s="18"/>
    </row>
    <row r="149" spans="8:16">
      <c r="H149" s="18"/>
      <c r="I149" s="18"/>
      <c r="J149" s="18"/>
      <c r="K149" s="18"/>
      <c r="L149" s="18"/>
      <c r="M149" s="18"/>
      <c r="N149" s="18"/>
      <c r="O149" s="18"/>
      <c r="P149" s="18"/>
    </row>
    <row r="150" spans="8:16">
      <c r="H150" s="18"/>
      <c r="I150" s="18"/>
      <c r="J150" s="18"/>
      <c r="K150" s="18"/>
      <c r="L150" s="18"/>
      <c r="M150" s="18"/>
      <c r="N150" s="18"/>
      <c r="O150" s="18"/>
      <c r="P150" s="18"/>
    </row>
    <row r="151" spans="8:16">
      <c r="H151" s="18"/>
      <c r="I151" s="18"/>
      <c r="J151" s="18"/>
      <c r="K151" s="18"/>
      <c r="L151" s="18"/>
      <c r="M151" s="18"/>
      <c r="N151" s="18"/>
      <c r="O151" s="18"/>
      <c r="P151" s="18"/>
    </row>
    <row r="152" spans="8:16">
      <c r="H152" s="18"/>
      <c r="I152" s="18"/>
      <c r="J152" s="18"/>
      <c r="K152" s="18"/>
      <c r="L152" s="18"/>
      <c r="M152" s="18"/>
      <c r="N152" s="18"/>
      <c r="O152" s="18"/>
      <c r="P152" s="18"/>
    </row>
    <row r="153" spans="8:16">
      <c r="H153" s="18"/>
      <c r="I153" s="18"/>
      <c r="J153" s="18"/>
      <c r="K153" s="18"/>
      <c r="L153" s="18"/>
      <c r="M153" s="18"/>
      <c r="N153" s="18"/>
      <c r="O153" s="18"/>
      <c r="P153" s="18"/>
    </row>
    <row r="154" spans="8:16">
      <c r="H154" s="18"/>
      <c r="I154" s="18"/>
      <c r="J154" s="18"/>
      <c r="K154" s="18"/>
      <c r="L154" s="18"/>
      <c r="M154" s="18"/>
      <c r="N154" s="18"/>
      <c r="O154" s="18"/>
      <c r="P154" s="18"/>
    </row>
    <row r="155" spans="8:16">
      <c r="H155" s="18"/>
      <c r="I155" s="18"/>
      <c r="J155" s="18"/>
      <c r="K155" s="18"/>
      <c r="L155" s="18"/>
      <c r="M155" s="18"/>
      <c r="N155" s="18"/>
      <c r="O155" s="18"/>
      <c r="P155" s="18"/>
    </row>
    <row r="156" spans="8:16">
      <c r="H156" s="18"/>
      <c r="I156" s="18"/>
      <c r="J156" s="18"/>
      <c r="K156" s="18"/>
      <c r="L156" s="18"/>
      <c r="M156" s="18"/>
      <c r="N156" s="18"/>
      <c r="O156" s="18"/>
      <c r="P156" s="18"/>
    </row>
    <row r="157" spans="8:16">
      <c r="H157" s="18"/>
      <c r="I157" s="18"/>
      <c r="J157" s="18"/>
      <c r="K157" s="18"/>
      <c r="L157" s="18"/>
      <c r="M157" s="18"/>
      <c r="N157" s="18"/>
      <c r="O157" s="18"/>
      <c r="P157" s="18"/>
    </row>
    <row r="158" spans="8:16">
      <c r="H158" s="18"/>
      <c r="I158" s="18"/>
      <c r="J158" s="18"/>
      <c r="K158" s="18"/>
      <c r="L158" s="18"/>
      <c r="M158" s="18"/>
      <c r="N158" s="18"/>
      <c r="O158" s="18"/>
      <c r="P158" s="18"/>
    </row>
    <row r="159" spans="8:16">
      <c r="H159" s="18"/>
      <c r="I159" s="18"/>
      <c r="J159" s="18"/>
      <c r="K159" s="18"/>
      <c r="L159" s="18"/>
      <c r="M159" s="18"/>
      <c r="N159" s="18"/>
      <c r="O159" s="18"/>
      <c r="P159" s="18"/>
    </row>
    <row r="160" spans="8:16">
      <c r="H160" s="18"/>
      <c r="I160" s="18"/>
      <c r="J160" s="18"/>
      <c r="K160" s="18"/>
      <c r="L160" s="18"/>
      <c r="M160" s="18"/>
      <c r="N160" s="18"/>
      <c r="O160" s="18"/>
      <c r="P160" s="18"/>
    </row>
    <row r="161" spans="8:16">
      <c r="H161" s="18"/>
      <c r="I161" s="18"/>
      <c r="J161" s="18"/>
      <c r="K161" s="18"/>
      <c r="L161" s="18"/>
      <c r="M161" s="18"/>
      <c r="N161" s="18"/>
      <c r="O161" s="18"/>
      <c r="P161" s="18"/>
    </row>
    <row r="162" spans="8:16">
      <c r="H162" s="18"/>
      <c r="I162" s="18"/>
      <c r="J162" s="18"/>
      <c r="K162" s="18"/>
      <c r="L162" s="18"/>
      <c r="M162" s="18"/>
      <c r="N162" s="18"/>
      <c r="O162" s="18"/>
      <c r="P162" s="18"/>
    </row>
    <row r="163" spans="8:16">
      <c r="H163" s="18"/>
      <c r="I163" s="18"/>
      <c r="J163" s="18"/>
      <c r="K163" s="18"/>
      <c r="L163" s="18"/>
      <c r="M163" s="18"/>
      <c r="N163" s="18"/>
      <c r="O163" s="18"/>
      <c r="P163" s="18"/>
    </row>
    <row r="164" spans="8:16">
      <c r="H164" s="18"/>
      <c r="I164" s="18"/>
      <c r="J164" s="18"/>
      <c r="K164" s="18"/>
      <c r="L164" s="18"/>
      <c r="M164" s="18"/>
      <c r="N164" s="18"/>
      <c r="O164" s="18"/>
      <c r="P164" s="18"/>
    </row>
    <row r="165" spans="8:16">
      <c r="H165" s="18"/>
      <c r="I165" s="18"/>
      <c r="J165" s="18"/>
      <c r="K165" s="18"/>
      <c r="L165" s="18"/>
      <c r="M165" s="18"/>
      <c r="N165" s="18"/>
      <c r="O165" s="18"/>
      <c r="P165" s="18"/>
    </row>
    <row r="166" spans="8:16">
      <c r="H166" s="18"/>
      <c r="I166" s="18"/>
      <c r="J166" s="18"/>
      <c r="K166" s="18"/>
      <c r="L166" s="18"/>
      <c r="M166" s="18"/>
      <c r="N166" s="18"/>
      <c r="O166" s="18"/>
      <c r="P166" s="18"/>
    </row>
    <row r="167" spans="8:16">
      <c r="H167" s="18"/>
      <c r="I167" s="18"/>
      <c r="J167" s="18"/>
      <c r="K167" s="18"/>
      <c r="L167" s="18"/>
      <c r="M167" s="18"/>
      <c r="N167" s="18"/>
      <c r="O167" s="18"/>
      <c r="P167" s="18"/>
    </row>
    <row r="168" spans="8:16">
      <c r="H168" s="18"/>
      <c r="I168" s="18"/>
      <c r="J168" s="18"/>
      <c r="K168" s="18"/>
      <c r="L168" s="18"/>
      <c r="M168" s="18"/>
      <c r="N168" s="18"/>
      <c r="O168" s="18"/>
      <c r="P168" s="18"/>
    </row>
    <row r="169" spans="8:16">
      <c r="H169" s="18"/>
      <c r="I169" s="18"/>
      <c r="J169" s="18"/>
      <c r="K169" s="18"/>
      <c r="L169" s="18"/>
      <c r="M169" s="18"/>
      <c r="N169" s="18"/>
      <c r="O169" s="18"/>
      <c r="P169" s="18"/>
    </row>
    <row r="170" spans="8:16">
      <c r="H170" s="18"/>
      <c r="I170" s="18"/>
      <c r="J170" s="18"/>
      <c r="K170" s="18"/>
      <c r="L170" s="18"/>
      <c r="M170" s="18"/>
      <c r="N170" s="18"/>
      <c r="O170" s="18"/>
      <c r="P170" s="18"/>
    </row>
    <row r="171" spans="8:16">
      <c r="H171" s="18"/>
      <c r="I171" s="18"/>
      <c r="J171" s="18"/>
      <c r="K171" s="18"/>
      <c r="L171" s="18"/>
      <c r="M171" s="18"/>
      <c r="N171" s="18"/>
      <c r="O171" s="18"/>
      <c r="P171" s="18"/>
    </row>
    <row r="172" spans="8:16">
      <c r="H172" s="18"/>
      <c r="I172" s="18"/>
      <c r="J172" s="18"/>
      <c r="K172" s="18"/>
      <c r="L172" s="18"/>
      <c r="M172" s="18"/>
      <c r="N172" s="18"/>
      <c r="O172" s="18"/>
      <c r="P172" s="18"/>
    </row>
    <row r="173" spans="8:16">
      <c r="H173" s="18"/>
      <c r="I173" s="18"/>
      <c r="J173" s="18"/>
      <c r="K173" s="18"/>
      <c r="L173" s="18"/>
      <c r="M173" s="18"/>
      <c r="N173" s="18"/>
      <c r="O173" s="18"/>
      <c r="P173" s="18"/>
    </row>
    <row r="174" spans="8:16">
      <c r="H174" s="18"/>
      <c r="I174" s="18"/>
      <c r="J174" s="18"/>
      <c r="K174" s="18"/>
      <c r="L174" s="18"/>
      <c r="M174" s="18"/>
      <c r="N174" s="18"/>
      <c r="O174" s="18"/>
      <c r="P174" s="18"/>
    </row>
    <row r="175" spans="8:16">
      <c r="H175" s="18"/>
      <c r="I175" s="18"/>
      <c r="J175" s="18"/>
      <c r="K175" s="18"/>
      <c r="L175" s="18"/>
      <c r="M175" s="18"/>
      <c r="N175" s="18"/>
      <c r="O175" s="18"/>
      <c r="P175" s="18"/>
    </row>
    <row r="176" spans="8:16">
      <c r="H176" s="18"/>
      <c r="I176" s="18"/>
      <c r="J176" s="18"/>
      <c r="K176" s="18"/>
      <c r="L176" s="18"/>
      <c r="M176" s="18"/>
      <c r="N176" s="18"/>
      <c r="O176" s="18"/>
      <c r="P176" s="18"/>
    </row>
    <row r="177" spans="8:16">
      <c r="H177" s="18"/>
      <c r="I177" s="18"/>
      <c r="J177" s="18"/>
      <c r="K177" s="18"/>
      <c r="L177" s="18"/>
      <c r="M177" s="18"/>
      <c r="N177" s="18"/>
      <c r="O177" s="18"/>
      <c r="P177" s="18"/>
    </row>
    <row r="178" spans="8:16">
      <c r="H178" s="18"/>
      <c r="I178" s="18"/>
      <c r="J178" s="18"/>
      <c r="K178" s="18"/>
      <c r="L178" s="18"/>
      <c r="M178" s="18"/>
      <c r="N178" s="18"/>
      <c r="O178" s="18"/>
      <c r="P178" s="18"/>
    </row>
    <row r="179" spans="8:16">
      <c r="H179" s="18"/>
      <c r="I179" s="18"/>
      <c r="J179" s="18"/>
      <c r="K179" s="18"/>
      <c r="L179" s="18"/>
      <c r="M179" s="18"/>
      <c r="N179" s="18"/>
      <c r="O179" s="18"/>
      <c r="P179" s="18"/>
    </row>
    <row r="180" spans="8:16">
      <c r="H180" s="18"/>
      <c r="I180" s="18"/>
      <c r="J180" s="18"/>
      <c r="K180" s="18"/>
      <c r="L180" s="18"/>
      <c r="M180" s="18"/>
      <c r="N180" s="18"/>
      <c r="O180" s="18"/>
      <c r="P180" s="18"/>
    </row>
    <row r="181" spans="8:16">
      <c r="H181" s="18"/>
      <c r="I181" s="18"/>
      <c r="J181" s="18"/>
      <c r="K181" s="18"/>
      <c r="L181" s="18"/>
      <c r="M181" s="18"/>
      <c r="N181" s="18"/>
      <c r="O181" s="18"/>
      <c r="P181" s="18"/>
    </row>
    <row r="182" spans="8:16">
      <c r="H182" s="18"/>
      <c r="I182" s="18"/>
      <c r="J182" s="18"/>
      <c r="K182" s="18"/>
      <c r="L182" s="18"/>
      <c r="M182" s="18"/>
      <c r="N182" s="18"/>
      <c r="O182" s="18"/>
      <c r="P182" s="18"/>
    </row>
    <row r="183" spans="8:16">
      <c r="H183" s="18"/>
      <c r="I183" s="18"/>
      <c r="J183" s="18"/>
      <c r="K183" s="18"/>
      <c r="L183" s="18"/>
      <c r="M183" s="18"/>
      <c r="N183" s="18"/>
      <c r="O183" s="18"/>
      <c r="P183" s="18"/>
    </row>
    <row r="184" spans="8:16">
      <c r="H184" s="18"/>
      <c r="I184" s="18"/>
      <c r="J184" s="18"/>
      <c r="K184" s="18"/>
      <c r="L184" s="18"/>
      <c r="M184" s="18"/>
      <c r="N184" s="18"/>
      <c r="O184" s="18"/>
      <c r="P184" s="18"/>
    </row>
    <row r="185" spans="8:16">
      <c r="H185" s="18"/>
      <c r="I185" s="18"/>
      <c r="J185" s="18"/>
      <c r="K185" s="18"/>
      <c r="L185" s="18"/>
      <c r="M185" s="18"/>
      <c r="N185" s="18"/>
      <c r="O185" s="18"/>
      <c r="P185" s="18"/>
    </row>
    <row r="186" spans="8:16">
      <c r="H186" s="18"/>
      <c r="I186" s="18"/>
      <c r="J186" s="18"/>
      <c r="K186" s="18"/>
      <c r="L186" s="18"/>
      <c r="M186" s="18"/>
      <c r="N186" s="18"/>
      <c r="O186" s="18"/>
      <c r="P186" s="18"/>
    </row>
    <row r="187" spans="8:16">
      <c r="H187" s="18"/>
      <c r="I187" s="18"/>
      <c r="J187" s="18"/>
      <c r="K187" s="18"/>
      <c r="L187" s="18"/>
      <c r="M187" s="18"/>
      <c r="N187" s="18"/>
      <c r="O187" s="18"/>
      <c r="P187" s="18"/>
    </row>
    <row r="188" spans="8:16">
      <c r="H188" s="18"/>
      <c r="I188" s="18"/>
      <c r="J188" s="18"/>
      <c r="K188" s="18"/>
      <c r="L188" s="18"/>
      <c r="M188" s="18"/>
      <c r="N188" s="18"/>
      <c r="O188" s="18"/>
      <c r="P188" s="18"/>
    </row>
    <row r="189" spans="8:16">
      <c r="H189" s="18"/>
      <c r="I189" s="18"/>
      <c r="J189" s="18"/>
      <c r="K189" s="18"/>
      <c r="L189" s="18"/>
      <c r="M189" s="18"/>
      <c r="N189" s="18"/>
      <c r="O189" s="18"/>
      <c r="P189" s="18"/>
    </row>
    <row r="190" spans="8:16">
      <c r="H190" s="18"/>
      <c r="I190" s="18"/>
      <c r="J190" s="18"/>
      <c r="K190" s="18"/>
      <c r="L190" s="18"/>
      <c r="M190" s="18"/>
      <c r="N190" s="18"/>
      <c r="O190" s="18"/>
      <c r="P190" s="18"/>
    </row>
    <row r="191" spans="8:16">
      <c r="H191" s="18"/>
      <c r="I191" s="18"/>
      <c r="J191" s="18"/>
      <c r="K191" s="18"/>
      <c r="L191" s="18"/>
      <c r="M191" s="18"/>
      <c r="N191" s="18"/>
      <c r="O191" s="18"/>
      <c r="P191" s="18"/>
    </row>
    <row r="192" spans="8:16">
      <c r="H192" s="18"/>
      <c r="I192" s="18"/>
      <c r="J192" s="18"/>
      <c r="K192" s="18"/>
      <c r="L192" s="18"/>
      <c r="M192" s="18"/>
      <c r="N192" s="18"/>
      <c r="O192" s="18"/>
      <c r="P192" s="18"/>
    </row>
    <row r="193" spans="8:16">
      <c r="H193" s="18"/>
      <c r="I193" s="18"/>
      <c r="J193" s="18"/>
      <c r="K193" s="18"/>
      <c r="L193" s="18"/>
      <c r="M193" s="18"/>
      <c r="N193" s="18"/>
      <c r="O193" s="18"/>
      <c r="P193" s="18"/>
    </row>
    <row r="194" spans="8:16">
      <c r="H194" s="18"/>
      <c r="I194" s="18"/>
      <c r="J194" s="18"/>
      <c r="K194" s="18"/>
      <c r="L194" s="18"/>
      <c r="M194" s="18"/>
      <c r="N194" s="18"/>
      <c r="O194" s="18"/>
      <c r="P194" s="18"/>
    </row>
    <row r="195" spans="8:16">
      <c r="H195" s="18"/>
      <c r="I195" s="18"/>
      <c r="J195" s="18"/>
      <c r="K195" s="18"/>
      <c r="L195" s="18"/>
      <c r="M195" s="18"/>
      <c r="N195" s="18"/>
      <c r="O195" s="18"/>
      <c r="P195" s="18"/>
    </row>
    <row r="196" spans="8:16">
      <c r="H196" s="18"/>
      <c r="I196" s="18"/>
      <c r="J196" s="18"/>
      <c r="K196" s="18"/>
      <c r="L196" s="18"/>
      <c r="M196" s="18"/>
      <c r="N196" s="18"/>
      <c r="O196" s="18"/>
      <c r="P196" s="18"/>
    </row>
    <row r="197" spans="8:16">
      <c r="H197" s="18"/>
      <c r="I197" s="18"/>
      <c r="J197" s="18"/>
      <c r="K197" s="18"/>
      <c r="L197" s="18"/>
      <c r="M197" s="18"/>
      <c r="N197" s="18"/>
      <c r="O197" s="18"/>
      <c r="P197" s="18"/>
    </row>
    <row r="198" spans="8:16">
      <c r="H198" s="18"/>
      <c r="I198" s="18"/>
      <c r="J198" s="18"/>
      <c r="K198" s="18"/>
      <c r="L198" s="18"/>
      <c r="M198" s="18"/>
      <c r="N198" s="18"/>
      <c r="O198" s="18"/>
      <c r="P198" s="18"/>
    </row>
    <row r="199" spans="8:16">
      <c r="H199" s="18"/>
      <c r="I199" s="18"/>
      <c r="J199" s="18"/>
      <c r="K199" s="18"/>
      <c r="L199" s="18"/>
      <c r="M199" s="18"/>
      <c r="N199" s="18"/>
      <c r="O199" s="18"/>
      <c r="P199" s="18"/>
    </row>
    <row r="200" spans="8:16">
      <c r="H200" s="18"/>
      <c r="I200" s="18"/>
      <c r="J200" s="18"/>
      <c r="K200" s="18"/>
      <c r="L200" s="18"/>
      <c r="M200" s="18"/>
      <c r="N200" s="18"/>
      <c r="O200" s="18"/>
      <c r="P200" s="18"/>
    </row>
    <row r="201" spans="8:16">
      <c r="H201" s="18"/>
      <c r="I201" s="18"/>
      <c r="J201" s="18"/>
      <c r="K201" s="18"/>
      <c r="L201" s="18"/>
      <c r="M201" s="18"/>
      <c r="N201" s="18"/>
      <c r="O201" s="18"/>
      <c r="P201" s="18"/>
    </row>
    <row r="202" spans="8:16">
      <c r="H202" s="18"/>
      <c r="I202" s="18"/>
      <c r="J202" s="18"/>
      <c r="K202" s="18"/>
      <c r="L202" s="18"/>
      <c r="M202" s="18"/>
      <c r="N202" s="18"/>
      <c r="O202" s="18"/>
      <c r="P202" s="18"/>
    </row>
    <row r="203" spans="8:16">
      <c r="H203" s="18"/>
      <c r="I203" s="18"/>
      <c r="J203" s="18"/>
      <c r="K203" s="18"/>
      <c r="L203" s="18"/>
      <c r="M203" s="18"/>
      <c r="N203" s="18"/>
      <c r="O203" s="18"/>
      <c r="P203" s="18"/>
    </row>
    <row r="204" spans="8:16">
      <c r="H204" s="18"/>
      <c r="I204" s="18"/>
      <c r="J204" s="18"/>
      <c r="K204" s="18"/>
      <c r="L204" s="18"/>
      <c r="M204" s="18"/>
      <c r="N204" s="18"/>
      <c r="O204" s="18"/>
      <c r="P204" s="18"/>
    </row>
    <row r="205" spans="8:16">
      <c r="H205" s="18"/>
      <c r="I205" s="18"/>
      <c r="J205" s="18"/>
      <c r="K205" s="18"/>
      <c r="L205" s="18"/>
      <c r="M205" s="18"/>
      <c r="N205" s="18"/>
      <c r="O205" s="18"/>
      <c r="P205" s="18"/>
    </row>
    <row r="206" spans="8:16">
      <c r="H206" s="18"/>
      <c r="I206" s="18"/>
      <c r="J206" s="18"/>
      <c r="K206" s="18"/>
      <c r="L206" s="18"/>
      <c r="M206" s="18"/>
      <c r="N206" s="18"/>
      <c r="O206" s="18"/>
      <c r="P206" s="18"/>
    </row>
    <row r="207" spans="8:16">
      <c r="H207" s="18"/>
      <c r="I207" s="18"/>
      <c r="J207" s="18"/>
      <c r="K207" s="18"/>
      <c r="L207" s="18"/>
      <c r="M207" s="18"/>
      <c r="N207" s="18"/>
      <c r="O207" s="18"/>
      <c r="P207" s="18"/>
    </row>
    <row r="208" spans="8:16">
      <c r="H208" s="18"/>
      <c r="I208" s="18"/>
      <c r="J208" s="18"/>
      <c r="K208" s="18"/>
      <c r="L208" s="18"/>
      <c r="M208" s="18"/>
      <c r="N208" s="18"/>
      <c r="O208" s="18"/>
      <c r="P208" s="18"/>
    </row>
    <row r="209" spans="8:16">
      <c r="H209" s="18"/>
      <c r="I209" s="18"/>
      <c r="J209" s="18"/>
      <c r="K209" s="18"/>
      <c r="L209" s="18"/>
      <c r="M209" s="18"/>
      <c r="N209" s="18"/>
      <c r="O209" s="18"/>
      <c r="P209" s="18"/>
    </row>
    <row r="210" spans="8:16">
      <c r="H210" s="18"/>
      <c r="I210" s="18"/>
      <c r="J210" s="18"/>
      <c r="K210" s="18"/>
      <c r="L210" s="18"/>
      <c r="M210" s="18"/>
      <c r="N210" s="18"/>
      <c r="O210" s="18"/>
      <c r="P210" s="18"/>
    </row>
    <row r="211" spans="8:16">
      <c r="H211" s="18"/>
      <c r="I211" s="18"/>
      <c r="J211" s="18"/>
      <c r="K211" s="18"/>
      <c r="L211" s="18"/>
      <c r="M211" s="18"/>
      <c r="N211" s="18"/>
      <c r="O211" s="18"/>
      <c r="P211" s="18"/>
    </row>
    <row r="212" spans="8:16">
      <c r="H212" s="18"/>
      <c r="I212" s="18"/>
      <c r="J212" s="18"/>
      <c r="K212" s="18"/>
      <c r="L212" s="18"/>
      <c r="M212" s="18"/>
      <c r="N212" s="18"/>
      <c r="O212" s="18"/>
      <c r="P212" s="18"/>
    </row>
    <row r="213" spans="8:16">
      <c r="H213" s="18"/>
      <c r="I213" s="18"/>
      <c r="J213" s="18"/>
      <c r="K213" s="18"/>
      <c r="L213" s="18"/>
      <c r="M213" s="18"/>
      <c r="N213" s="18"/>
      <c r="O213" s="18"/>
      <c r="P213" s="18"/>
    </row>
    <row r="214" spans="8:16">
      <c r="H214" s="18"/>
      <c r="I214" s="18"/>
      <c r="J214" s="18"/>
      <c r="K214" s="18"/>
      <c r="L214" s="18"/>
      <c r="M214" s="18"/>
      <c r="N214" s="18"/>
      <c r="O214" s="18"/>
      <c r="P214" s="18"/>
    </row>
    <row r="215" spans="8:16">
      <c r="H215" s="18"/>
      <c r="I215" s="18"/>
      <c r="J215" s="18"/>
      <c r="K215" s="18"/>
      <c r="L215" s="18"/>
      <c r="M215" s="18"/>
      <c r="N215" s="18"/>
      <c r="O215" s="18"/>
      <c r="P215" s="18"/>
    </row>
    <row r="216" spans="8:16">
      <c r="H216" s="18"/>
      <c r="I216" s="18"/>
      <c r="J216" s="18"/>
      <c r="K216" s="18"/>
      <c r="L216" s="18"/>
      <c r="M216" s="18"/>
      <c r="N216" s="18"/>
      <c r="O216" s="18"/>
      <c r="P216" s="18"/>
    </row>
    <row r="217" spans="8:16">
      <c r="H217" s="18"/>
      <c r="I217" s="18"/>
      <c r="J217" s="18"/>
      <c r="K217" s="18"/>
      <c r="L217" s="18"/>
      <c r="M217" s="18"/>
      <c r="N217" s="18"/>
      <c r="O217" s="18"/>
      <c r="P217" s="18"/>
    </row>
    <row r="218" spans="8:16">
      <c r="H218" s="18"/>
      <c r="I218" s="18"/>
      <c r="J218" s="18"/>
      <c r="K218" s="18"/>
      <c r="L218" s="18"/>
      <c r="M218" s="18"/>
      <c r="N218" s="18"/>
      <c r="O218" s="18"/>
      <c r="P218" s="18"/>
    </row>
    <row r="219" spans="8:16">
      <c r="H219" s="18"/>
      <c r="I219" s="18"/>
      <c r="J219" s="18"/>
      <c r="K219" s="18"/>
      <c r="L219" s="18"/>
      <c r="M219" s="18"/>
      <c r="N219" s="18"/>
      <c r="O219" s="18"/>
      <c r="P219" s="18"/>
    </row>
    <row r="220" spans="8:16">
      <c r="H220" s="18"/>
      <c r="I220" s="18"/>
      <c r="J220" s="18"/>
      <c r="K220" s="18"/>
      <c r="L220" s="18"/>
      <c r="M220" s="18"/>
      <c r="N220" s="18"/>
      <c r="O220" s="18"/>
      <c r="P220" s="18"/>
    </row>
    <row r="221" spans="8:16">
      <c r="H221" s="18"/>
      <c r="I221" s="18"/>
      <c r="J221" s="18"/>
      <c r="K221" s="18"/>
      <c r="L221" s="18"/>
      <c r="M221" s="18"/>
      <c r="N221" s="18"/>
      <c r="O221" s="18"/>
      <c r="P221" s="18"/>
    </row>
    <row r="222" spans="8:16">
      <c r="H222" s="18"/>
      <c r="I222" s="18"/>
      <c r="J222" s="18"/>
      <c r="K222" s="18"/>
      <c r="L222" s="18"/>
      <c r="M222" s="18"/>
      <c r="N222" s="18"/>
      <c r="O222" s="18"/>
      <c r="P222" s="18"/>
    </row>
    <row r="223" spans="8:16">
      <c r="H223" s="18"/>
      <c r="I223" s="18"/>
      <c r="J223" s="18"/>
      <c r="K223" s="18"/>
      <c r="L223" s="18"/>
      <c r="M223" s="18"/>
      <c r="N223" s="18"/>
      <c r="O223" s="18"/>
      <c r="P223" s="18"/>
    </row>
    <row r="224" spans="8:16">
      <c r="H224" s="18"/>
      <c r="I224" s="18"/>
      <c r="J224" s="18"/>
      <c r="K224" s="18"/>
      <c r="L224" s="18"/>
      <c r="M224" s="18"/>
      <c r="N224" s="18"/>
      <c r="O224" s="18"/>
      <c r="P224" s="18"/>
    </row>
    <row r="225" spans="8:16">
      <c r="H225" s="18"/>
      <c r="I225" s="18"/>
      <c r="J225" s="18"/>
      <c r="K225" s="18"/>
      <c r="L225" s="18"/>
      <c r="M225" s="18"/>
      <c r="N225" s="18"/>
      <c r="O225" s="18"/>
      <c r="P225" s="18"/>
    </row>
    <row r="226" spans="8:16">
      <c r="H226" s="18"/>
      <c r="I226" s="18"/>
      <c r="J226" s="18"/>
      <c r="K226" s="18"/>
      <c r="L226" s="18"/>
      <c r="M226" s="18"/>
      <c r="N226" s="18"/>
      <c r="O226" s="18"/>
      <c r="P226" s="18"/>
    </row>
    <row r="227" spans="8:16">
      <c r="H227" s="18"/>
      <c r="I227" s="18"/>
      <c r="J227" s="18"/>
      <c r="K227" s="18"/>
      <c r="L227" s="18"/>
      <c r="M227" s="18"/>
      <c r="N227" s="18"/>
      <c r="O227" s="18"/>
      <c r="P227" s="18"/>
    </row>
    <row r="228" spans="8:16">
      <c r="H228" s="18"/>
      <c r="I228" s="18"/>
      <c r="J228" s="18"/>
      <c r="K228" s="18"/>
      <c r="L228" s="18"/>
      <c r="M228" s="18"/>
      <c r="N228" s="18"/>
      <c r="O228" s="18"/>
      <c r="P228" s="18"/>
    </row>
    <row r="229" spans="8:16">
      <c r="H229" s="18"/>
      <c r="I229" s="18"/>
      <c r="J229" s="18"/>
      <c r="K229" s="18"/>
      <c r="L229" s="18"/>
      <c r="M229" s="18"/>
      <c r="N229" s="18"/>
      <c r="O229" s="18"/>
      <c r="P229" s="18"/>
    </row>
    <row r="230" spans="8:16">
      <c r="H230" s="18"/>
      <c r="I230" s="18"/>
      <c r="J230" s="18"/>
      <c r="K230" s="18"/>
      <c r="L230" s="18"/>
      <c r="M230" s="18"/>
      <c r="N230" s="18"/>
      <c r="O230" s="18"/>
      <c r="P230" s="18"/>
    </row>
    <row r="231" spans="8:16">
      <c r="H231" s="18"/>
      <c r="I231" s="18"/>
      <c r="J231" s="18"/>
      <c r="K231" s="18"/>
      <c r="L231" s="18"/>
      <c r="M231" s="18"/>
      <c r="N231" s="18"/>
      <c r="O231" s="18"/>
      <c r="P231" s="18"/>
    </row>
    <row r="232" spans="8:16">
      <c r="H232" s="18"/>
      <c r="I232" s="18"/>
      <c r="J232" s="18"/>
      <c r="K232" s="18"/>
      <c r="L232" s="18"/>
      <c r="M232" s="18"/>
      <c r="N232" s="18"/>
      <c r="O232" s="18"/>
      <c r="P232" s="18"/>
    </row>
    <row r="233" spans="8:16">
      <c r="H233" s="18"/>
      <c r="I233" s="18"/>
      <c r="J233" s="18"/>
      <c r="K233" s="18"/>
      <c r="L233" s="18"/>
      <c r="M233" s="18"/>
      <c r="N233" s="18"/>
      <c r="O233" s="18"/>
      <c r="P233" s="18"/>
    </row>
    <row r="234" spans="8:16">
      <c r="H234" s="18"/>
      <c r="I234" s="18"/>
      <c r="J234" s="18"/>
      <c r="K234" s="18"/>
      <c r="L234" s="18"/>
      <c r="M234" s="18"/>
      <c r="N234" s="18"/>
      <c r="O234" s="18"/>
      <c r="P234" s="18"/>
    </row>
    <row r="235" spans="8:16">
      <c r="H235" s="18"/>
      <c r="I235" s="18"/>
      <c r="J235" s="18"/>
      <c r="K235" s="18"/>
      <c r="L235" s="18"/>
      <c r="M235" s="18"/>
      <c r="N235" s="18"/>
      <c r="O235" s="18"/>
      <c r="P235" s="18"/>
    </row>
    <row r="236" spans="8:16">
      <c r="H236" s="18"/>
      <c r="I236" s="18"/>
      <c r="J236" s="18"/>
      <c r="K236" s="18"/>
      <c r="L236" s="18"/>
      <c r="M236" s="18"/>
      <c r="N236" s="18"/>
      <c r="O236" s="18"/>
      <c r="P236" s="18"/>
    </row>
    <row r="237" spans="8:16">
      <c r="H237" s="18"/>
      <c r="I237" s="18"/>
      <c r="J237" s="18"/>
      <c r="K237" s="18"/>
      <c r="L237" s="18"/>
      <c r="M237" s="18"/>
      <c r="N237" s="18"/>
      <c r="O237" s="18"/>
      <c r="P237" s="18"/>
    </row>
    <row r="238" spans="8:16">
      <c r="H238" s="18"/>
      <c r="I238" s="18"/>
      <c r="J238" s="18"/>
      <c r="K238" s="18"/>
      <c r="L238" s="18"/>
      <c r="M238" s="18"/>
      <c r="N238" s="18"/>
      <c r="O238" s="18"/>
      <c r="P238" s="18"/>
    </row>
    <row r="239" spans="8:16">
      <c r="H239" s="18"/>
      <c r="I239" s="18"/>
      <c r="J239" s="18"/>
      <c r="K239" s="18"/>
      <c r="L239" s="18"/>
      <c r="M239" s="18"/>
      <c r="N239" s="18"/>
      <c r="O239" s="18"/>
      <c r="P239" s="18"/>
    </row>
    <row r="240" spans="8:16">
      <c r="H240" s="18"/>
      <c r="I240" s="18"/>
      <c r="J240" s="18"/>
      <c r="K240" s="18"/>
      <c r="L240" s="18"/>
      <c r="M240" s="18"/>
      <c r="N240" s="18"/>
      <c r="O240" s="18"/>
      <c r="P240" s="18"/>
    </row>
    <row r="241" spans="8:16">
      <c r="H241" s="18"/>
      <c r="I241" s="18"/>
      <c r="J241" s="18"/>
      <c r="K241" s="18"/>
      <c r="L241" s="18"/>
      <c r="M241" s="18"/>
      <c r="N241" s="18"/>
      <c r="O241" s="18"/>
      <c r="P241" s="18"/>
    </row>
    <row r="242" spans="8:16">
      <c r="H242" s="18"/>
      <c r="I242" s="18"/>
      <c r="J242" s="18"/>
      <c r="K242" s="18"/>
      <c r="L242" s="18"/>
      <c r="M242" s="18"/>
      <c r="N242" s="18"/>
      <c r="O242" s="18"/>
      <c r="P242" s="18"/>
    </row>
    <row r="243" spans="8:16">
      <c r="H243" s="18"/>
      <c r="I243" s="18"/>
      <c r="J243" s="18"/>
      <c r="K243" s="18"/>
      <c r="L243" s="18"/>
      <c r="M243" s="18"/>
      <c r="N243" s="18"/>
      <c r="O243" s="18"/>
      <c r="P243" s="18"/>
    </row>
    <row r="244" spans="8:16">
      <c r="H244" s="18"/>
      <c r="I244" s="18"/>
      <c r="J244" s="18"/>
      <c r="K244" s="18"/>
      <c r="L244" s="18"/>
      <c r="M244" s="18"/>
      <c r="N244" s="18"/>
      <c r="O244" s="18"/>
      <c r="P244" s="18"/>
    </row>
    <row r="245" spans="8:16">
      <c r="H245" s="18"/>
      <c r="I245" s="18"/>
      <c r="J245" s="18"/>
      <c r="K245" s="18"/>
      <c r="L245" s="18"/>
      <c r="M245" s="18"/>
      <c r="N245" s="18"/>
      <c r="O245" s="18"/>
      <c r="P245" s="18"/>
    </row>
    <row r="246" spans="8:16">
      <c r="H246" s="18"/>
      <c r="I246" s="18"/>
      <c r="J246" s="18"/>
      <c r="K246" s="18"/>
      <c r="L246" s="18"/>
      <c r="M246" s="18"/>
      <c r="N246" s="18"/>
      <c r="O246" s="18"/>
      <c r="P246" s="18"/>
    </row>
    <row r="247" spans="8:16">
      <c r="H247" s="18"/>
      <c r="I247" s="18"/>
      <c r="J247" s="18"/>
      <c r="K247" s="18"/>
      <c r="L247" s="18"/>
      <c r="M247" s="18"/>
      <c r="N247" s="18"/>
      <c r="O247" s="18"/>
      <c r="P247" s="18"/>
    </row>
    <row r="248" spans="8:16">
      <c r="H248" s="18"/>
      <c r="I248" s="18"/>
      <c r="J248" s="18"/>
      <c r="K248" s="18"/>
      <c r="L248" s="18"/>
      <c r="M248" s="18"/>
      <c r="N248" s="18"/>
      <c r="O248" s="18"/>
      <c r="P248" s="18"/>
    </row>
    <row r="249" spans="8:16">
      <c r="H249" s="18"/>
      <c r="I249" s="18"/>
      <c r="J249" s="18"/>
      <c r="K249" s="18"/>
      <c r="L249" s="18"/>
      <c r="M249" s="18"/>
      <c r="N249" s="18"/>
      <c r="O249" s="18"/>
      <c r="P249" s="18"/>
    </row>
    <row r="250" spans="8:16">
      <c r="H250" s="18"/>
      <c r="I250" s="18"/>
      <c r="J250" s="18"/>
      <c r="K250" s="18"/>
      <c r="L250" s="18"/>
      <c r="M250" s="18"/>
      <c r="N250" s="18"/>
      <c r="O250" s="18"/>
      <c r="P250" s="18"/>
    </row>
    <row r="251" spans="8:16">
      <c r="H251" s="18"/>
      <c r="I251" s="18"/>
      <c r="J251" s="18"/>
      <c r="K251" s="18"/>
      <c r="L251" s="18"/>
      <c r="M251" s="18"/>
      <c r="N251" s="18"/>
      <c r="O251" s="18"/>
      <c r="P251" s="18"/>
    </row>
    <row r="252" spans="8:16">
      <c r="H252" s="18"/>
      <c r="I252" s="18"/>
      <c r="J252" s="18"/>
      <c r="K252" s="18"/>
      <c r="L252" s="18"/>
      <c r="M252" s="18"/>
      <c r="N252" s="18"/>
      <c r="O252" s="18"/>
      <c r="P252" s="18"/>
    </row>
    <row r="253" spans="8:16">
      <c r="H253" s="18"/>
      <c r="I253" s="18"/>
      <c r="J253" s="18"/>
      <c r="K253" s="18"/>
      <c r="L253" s="18"/>
      <c r="M253" s="18"/>
      <c r="N253" s="18"/>
      <c r="O253" s="18"/>
      <c r="P253" s="18"/>
    </row>
    <row r="254" spans="8:16">
      <c r="H254" s="18"/>
      <c r="I254" s="18"/>
      <c r="J254" s="18"/>
      <c r="K254" s="18"/>
      <c r="L254" s="18"/>
      <c r="M254" s="18"/>
      <c r="N254" s="18"/>
      <c r="O254" s="18"/>
      <c r="P254" s="18"/>
    </row>
    <row r="255" spans="8:16">
      <c r="H255" s="18"/>
      <c r="I255" s="18"/>
      <c r="J255" s="18"/>
      <c r="K255" s="18"/>
      <c r="L255" s="18"/>
      <c r="M255" s="18"/>
      <c r="N255" s="18"/>
      <c r="O255" s="18"/>
      <c r="P255" s="18"/>
    </row>
    <row r="256" spans="8:16">
      <c r="H256" s="18"/>
      <c r="I256" s="18"/>
      <c r="J256" s="18"/>
      <c r="K256" s="18"/>
      <c r="L256" s="18"/>
      <c r="M256" s="18"/>
      <c r="N256" s="18"/>
      <c r="O256" s="18"/>
      <c r="P256" s="18"/>
    </row>
    <row r="257" spans="8:16">
      <c r="H257" s="18"/>
      <c r="I257" s="18"/>
      <c r="J257" s="18"/>
      <c r="K257" s="18"/>
      <c r="L257" s="18"/>
      <c r="M257" s="18"/>
      <c r="N257" s="18"/>
      <c r="O257" s="18"/>
      <c r="P257" s="18"/>
    </row>
    <row r="258" spans="8:16">
      <c r="H258" s="18"/>
      <c r="I258" s="18"/>
      <c r="J258" s="18"/>
      <c r="K258" s="18"/>
      <c r="L258" s="18"/>
      <c r="M258" s="18"/>
      <c r="N258" s="18"/>
      <c r="O258" s="18"/>
      <c r="P258" s="18"/>
    </row>
    <row r="259" spans="8:16">
      <c r="H259" s="18"/>
      <c r="I259" s="18"/>
      <c r="J259" s="18"/>
      <c r="K259" s="18"/>
      <c r="L259" s="18"/>
      <c r="M259" s="18"/>
      <c r="N259" s="18"/>
      <c r="O259" s="18"/>
      <c r="P259" s="18"/>
    </row>
    <row r="260" spans="8:16">
      <c r="H260" s="18"/>
      <c r="I260" s="18"/>
      <c r="J260" s="18"/>
      <c r="K260" s="18"/>
      <c r="L260" s="18"/>
      <c r="M260" s="18"/>
      <c r="N260" s="18"/>
      <c r="O260" s="18"/>
      <c r="P260" s="18"/>
    </row>
    <row r="261" spans="8:16">
      <c r="H261" s="18"/>
      <c r="I261" s="18"/>
      <c r="J261" s="18"/>
      <c r="K261" s="18"/>
      <c r="L261" s="18"/>
      <c r="M261" s="18"/>
      <c r="N261" s="18"/>
      <c r="O261" s="18"/>
      <c r="P261" s="18"/>
    </row>
    <row r="262" spans="8:16">
      <c r="H262" s="18"/>
      <c r="I262" s="18"/>
      <c r="J262" s="18"/>
      <c r="K262" s="18"/>
      <c r="L262" s="18"/>
      <c r="M262" s="18"/>
      <c r="N262" s="18"/>
      <c r="O262" s="18"/>
      <c r="P262" s="18"/>
    </row>
    <row r="263" spans="8:16">
      <c r="H263" s="18"/>
      <c r="I263" s="18"/>
      <c r="J263" s="18"/>
      <c r="K263" s="18"/>
      <c r="L263" s="18"/>
      <c r="M263" s="18"/>
      <c r="N263" s="18"/>
      <c r="O263" s="18"/>
      <c r="P263" s="18"/>
    </row>
    <row r="264" spans="8:16">
      <c r="H264" s="18"/>
      <c r="I264" s="18"/>
      <c r="J264" s="18"/>
      <c r="K264" s="18"/>
      <c r="L264" s="18"/>
      <c r="M264" s="18"/>
      <c r="N264" s="18"/>
      <c r="O264" s="18"/>
      <c r="P264" s="18"/>
    </row>
    <row r="265" spans="8:16">
      <c r="H265" s="18"/>
      <c r="I265" s="18"/>
      <c r="J265" s="18"/>
      <c r="K265" s="18"/>
      <c r="L265" s="18"/>
      <c r="M265" s="18"/>
      <c r="N265" s="18"/>
      <c r="O265" s="18"/>
      <c r="P265" s="18"/>
    </row>
    <row r="266" spans="8:16">
      <c r="H266" s="18"/>
      <c r="I266" s="18"/>
      <c r="J266" s="18"/>
      <c r="K266" s="18"/>
      <c r="L266" s="18"/>
      <c r="M266" s="18"/>
      <c r="N266" s="18"/>
      <c r="O266" s="18"/>
      <c r="P266" s="18"/>
    </row>
    <row r="267" spans="8:16">
      <c r="H267" s="18"/>
      <c r="I267" s="18"/>
      <c r="J267" s="18"/>
      <c r="K267" s="18"/>
      <c r="L267" s="18"/>
      <c r="M267" s="18"/>
      <c r="N267" s="18"/>
      <c r="O267" s="18"/>
      <c r="P267" s="18"/>
    </row>
    <row r="268" spans="8:16">
      <c r="H268" s="18"/>
      <c r="I268" s="18"/>
      <c r="J268" s="18"/>
      <c r="K268" s="18"/>
      <c r="L268" s="18"/>
      <c r="M268" s="18"/>
      <c r="N268" s="18"/>
      <c r="O268" s="18"/>
      <c r="P268" s="18"/>
    </row>
    <row r="269" spans="8:16">
      <c r="H269" s="18"/>
      <c r="I269" s="18"/>
      <c r="J269" s="18"/>
      <c r="K269" s="18"/>
      <c r="L269" s="18"/>
      <c r="M269" s="18"/>
      <c r="N269" s="18"/>
      <c r="O269" s="18"/>
      <c r="P269" s="18"/>
    </row>
    <row r="270" spans="8:16">
      <c r="H270" s="18"/>
      <c r="I270" s="18"/>
      <c r="J270" s="18"/>
      <c r="K270" s="18"/>
      <c r="L270" s="18"/>
      <c r="M270" s="18"/>
      <c r="N270" s="18"/>
      <c r="O270" s="18"/>
      <c r="P270" s="18"/>
    </row>
    <row r="271" spans="8:16">
      <c r="H271" s="18"/>
      <c r="I271" s="18"/>
      <c r="J271" s="18"/>
      <c r="K271" s="18"/>
      <c r="L271" s="18"/>
      <c r="M271" s="18"/>
      <c r="N271" s="18"/>
      <c r="O271" s="18"/>
      <c r="P271" s="18"/>
    </row>
    <row r="272" spans="8:16">
      <c r="H272" s="18"/>
      <c r="I272" s="18"/>
      <c r="J272" s="18"/>
      <c r="K272" s="18"/>
      <c r="L272" s="18"/>
      <c r="M272" s="18"/>
      <c r="N272" s="18"/>
      <c r="O272" s="18"/>
      <c r="P272" s="18"/>
    </row>
    <row r="273" spans="8:16">
      <c r="H273" s="18"/>
      <c r="I273" s="18"/>
      <c r="J273" s="18"/>
      <c r="K273" s="18"/>
      <c r="L273" s="18"/>
      <c r="M273" s="18"/>
      <c r="N273" s="18"/>
      <c r="O273" s="18"/>
      <c r="P273" s="18"/>
    </row>
    <row r="274" spans="8:16">
      <c r="H274" s="18"/>
      <c r="I274" s="18"/>
      <c r="J274" s="18"/>
      <c r="K274" s="18"/>
      <c r="L274" s="18"/>
      <c r="M274" s="18"/>
      <c r="N274" s="18"/>
      <c r="O274" s="18"/>
      <c r="P274" s="18"/>
    </row>
    <row r="275" spans="8:16">
      <c r="H275" s="18"/>
      <c r="I275" s="18"/>
      <c r="J275" s="18"/>
      <c r="K275" s="18"/>
      <c r="L275" s="18"/>
      <c r="M275" s="18"/>
      <c r="N275" s="18"/>
      <c r="O275" s="18"/>
      <c r="P275" s="18"/>
    </row>
    <row r="276" spans="8:16">
      <c r="H276" s="18"/>
      <c r="I276" s="18"/>
      <c r="J276" s="18"/>
      <c r="K276" s="18"/>
      <c r="L276" s="18"/>
      <c r="M276" s="18"/>
      <c r="N276" s="18"/>
      <c r="O276" s="18"/>
      <c r="P276" s="18"/>
    </row>
    <row r="277" spans="8:16">
      <c r="H277" s="18"/>
      <c r="I277" s="18"/>
      <c r="J277" s="18"/>
      <c r="K277" s="18"/>
      <c r="L277" s="18"/>
      <c r="M277" s="18"/>
      <c r="N277" s="18"/>
      <c r="O277" s="18"/>
      <c r="P277" s="18"/>
    </row>
    <row r="278" spans="8:16">
      <c r="H278" s="18"/>
      <c r="I278" s="18"/>
      <c r="J278" s="18"/>
      <c r="K278" s="18"/>
      <c r="L278" s="18"/>
      <c r="M278" s="18"/>
      <c r="N278" s="18"/>
      <c r="O278" s="18"/>
      <c r="P278" s="18"/>
    </row>
    <row r="279" spans="8:16">
      <c r="H279" s="18"/>
      <c r="I279" s="18"/>
      <c r="J279" s="18"/>
      <c r="K279" s="18"/>
      <c r="L279" s="18"/>
      <c r="M279" s="18"/>
      <c r="N279" s="18"/>
      <c r="O279" s="18"/>
      <c r="P279" s="18"/>
    </row>
    <row r="280" spans="8:16">
      <c r="H280" s="18"/>
      <c r="I280" s="18"/>
      <c r="J280" s="18"/>
      <c r="K280" s="18"/>
      <c r="L280" s="18"/>
      <c r="M280" s="18"/>
      <c r="N280" s="18"/>
      <c r="O280" s="18"/>
      <c r="P280" s="18"/>
    </row>
    <row r="281" spans="8:16">
      <c r="H281" s="18"/>
      <c r="I281" s="18"/>
      <c r="J281" s="18"/>
      <c r="K281" s="18"/>
      <c r="L281" s="18"/>
      <c r="M281" s="18"/>
      <c r="N281" s="18"/>
      <c r="O281" s="18"/>
      <c r="P281" s="18"/>
    </row>
    <row r="282" spans="8:16">
      <c r="H282" s="18"/>
      <c r="I282" s="18"/>
      <c r="J282" s="18"/>
      <c r="K282" s="18"/>
      <c r="L282" s="18"/>
      <c r="M282" s="18"/>
      <c r="N282" s="18"/>
      <c r="O282" s="18"/>
      <c r="P282" s="18"/>
    </row>
    <row r="283" spans="8:16">
      <c r="H283" s="18"/>
      <c r="I283" s="18"/>
      <c r="J283" s="18"/>
      <c r="K283" s="18"/>
      <c r="L283" s="18"/>
      <c r="M283" s="18"/>
      <c r="N283" s="18"/>
      <c r="O283" s="18"/>
      <c r="P283" s="18"/>
    </row>
    <row r="284" spans="8:16">
      <c r="H284" s="18"/>
      <c r="I284" s="18"/>
      <c r="J284" s="18"/>
      <c r="K284" s="18"/>
      <c r="L284" s="18"/>
      <c r="M284" s="18"/>
      <c r="N284" s="18"/>
      <c r="O284" s="18"/>
      <c r="P284" s="18"/>
    </row>
    <row r="285" spans="8:16">
      <c r="H285" s="18"/>
      <c r="I285" s="18"/>
      <c r="J285" s="18"/>
      <c r="K285" s="18"/>
      <c r="L285" s="18"/>
      <c r="M285" s="18"/>
      <c r="N285" s="18"/>
      <c r="O285" s="18"/>
      <c r="P285" s="18"/>
    </row>
    <row r="286" spans="8:16">
      <c r="H286" s="18"/>
      <c r="I286" s="18"/>
      <c r="J286" s="18"/>
      <c r="K286" s="18"/>
      <c r="L286" s="18"/>
      <c r="M286" s="18"/>
      <c r="N286" s="18"/>
      <c r="O286" s="18"/>
      <c r="P286" s="18"/>
    </row>
    <row r="287" spans="8:16">
      <c r="H287" s="18"/>
      <c r="I287" s="18"/>
      <c r="J287" s="18"/>
      <c r="K287" s="18"/>
      <c r="L287" s="18"/>
      <c r="M287" s="18"/>
      <c r="N287" s="18"/>
      <c r="O287" s="18"/>
      <c r="P287" s="18"/>
    </row>
    <row r="288" spans="8:16">
      <c r="H288" s="18"/>
      <c r="I288" s="18"/>
      <c r="J288" s="18"/>
      <c r="K288" s="18"/>
      <c r="L288" s="18"/>
      <c r="M288" s="18"/>
      <c r="N288" s="18"/>
      <c r="O288" s="18"/>
      <c r="P288" s="18"/>
    </row>
    <row r="289" spans="8:16">
      <c r="H289" s="18"/>
      <c r="I289" s="18"/>
      <c r="J289" s="18"/>
      <c r="K289" s="18"/>
      <c r="L289" s="18"/>
      <c r="M289" s="18"/>
      <c r="N289" s="18"/>
      <c r="O289" s="18"/>
      <c r="P289" s="18"/>
    </row>
    <row r="290" spans="8:16">
      <c r="H290" s="18"/>
      <c r="I290" s="18"/>
      <c r="J290" s="18"/>
      <c r="K290" s="18"/>
      <c r="L290" s="18"/>
      <c r="M290" s="18"/>
      <c r="N290" s="18"/>
      <c r="O290" s="18"/>
      <c r="P290" s="18"/>
    </row>
    <row r="291" spans="8:16">
      <c r="H291" s="18"/>
      <c r="I291" s="18"/>
      <c r="J291" s="18"/>
      <c r="K291" s="18"/>
      <c r="L291" s="18"/>
      <c r="M291" s="18"/>
      <c r="N291" s="18"/>
      <c r="O291" s="18"/>
      <c r="P291" s="18"/>
    </row>
    <row r="292" spans="8:16">
      <c r="H292" s="18"/>
      <c r="I292" s="18"/>
      <c r="J292" s="18"/>
      <c r="K292" s="18"/>
      <c r="L292" s="18"/>
      <c r="M292" s="18"/>
      <c r="N292" s="18"/>
      <c r="O292" s="18"/>
      <c r="P292" s="18"/>
    </row>
    <row r="293" spans="8:16">
      <c r="H293" s="18"/>
      <c r="I293" s="18"/>
      <c r="J293" s="18"/>
      <c r="K293" s="18"/>
      <c r="L293" s="18"/>
      <c r="M293" s="18"/>
      <c r="N293" s="18"/>
      <c r="O293" s="18"/>
      <c r="P293" s="18"/>
    </row>
    <row r="294" spans="8:16">
      <c r="H294" s="18"/>
      <c r="I294" s="18"/>
      <c r="J294" s="18"/>
      <c r="K294" s="18"/>
      <c r="L294" s="18"/>
      <c r="M294" s="18"/>
      <c r="N294" s="18"/>
      <c r="O294" s="18"/>
      <c r="P294" s="18"/>
    </row>
    <row r="295" spans="8:16">
      <c r="H295" s="18"/>
      <c r="I295" s="18"/>
      <c r="J295" s="18"/>
      <c r="K295" s="18"/>
      <c r="L295" s="18"/>
      <c r="M295" s="18"/>
      <c r="N295" s="18"/>
      <c r="O295" s="18"/>
      <c r="P295" s="18"/>
    </row>
    <row r="296" spans="8:16">
      <c r="H296" s="18"/>
      <c r="I296" s="18"/>
      <c r="J296" s="18"/>
      <c r="K296" s="18"/>
      <c r="L296" s="18"/>
      <c r="M296" s="18"/>
      <c r="N296" s="18"/>
      <c r="O296" s="18"/>
      <c r="P296" s="18"/>
    </row>
    <row r="297" spans="8:16">
      <c r="H297" s="18"/>
      <c r="I297" s="18"/>
      <c r="J297" s="18"/>
      <c r="K297" s="18"/>
      <c r="L297" s="18"/>
      <c r="M297" s="18"/>
      <c r="N297" s="18"/>
      <c r="O297" s="18"/>
      <c r="P297" s="18"/>
    </row>
    <row r="298" spans="8:16">
      <c r="H298" s="18"/>
      <c r="I298" s="18"/>
      <c r="J298" s="18"/>
      <c r="K298" s="18"/>
      <c r="L298" s="18"/>
      <c r="M298" s="18"/>
      <c r="N298" s="18"/>
      <c r="O298" s="18"/>
      <c r="P298" s="18"/>
    </row>
    <row r="299" spans="8:16">
      <c r="H299" s="18"/>
      <c r="I299" s="18"/>
      <c r="J299" s="18"/>
      <c r="K299" s="18"/>
      <c r="L299" s="18"/>
      <c r="M299" s="18"/>
      <c r="N299" s="18"/>
      <c r="O299" s="18"/>
      <c r="P299" s="18"/>
    </row>
    <row r="300" spans="8:16">
      <c r="H300" s="18"/>
      <c r="I300" s="18"/>
      <c r="J300" s="18"/>
      <c r="K300" s="18"/>
      <c r="L300" s="18"/>
      <c r="M300" s="18"/>
      <c r="N300" s="18"/>
      <c r="O300" s="18"/>
      <c r="P300" s="18"/>
    </row>
    <row r="301" spans="8:16">
      <c r="H301" s="18"/>
      <c r="I301" s="18"/>
      <c r="J301" s="18"/>
      <c r="K301" s="18"/>
      <c r="L301" s="18"/>
      <c r="M301" s="18"/>
      <c r="N301" s="18"/>
      <c r="O301" s="18"/>
      <c r="P301" s="18"/>
    </row>
    <row r="302" spans="8:16">
      <c r="H302" s="18"/>
      <c r="I302" s="18"/>
      <c r="J302" s="18"/>
      <c r="K302" s="18"/>
      <c r="L302" s="18"/>
      <c r="M302" s="18"/>
      <c r="N302" s="18"/>
      <c r="O302" s="18"/>
      <c r="P302" s="18"/>
    </row>
    <row r="303" spans="8:16">
      <c r="H303" s="18"/>
      <c r="I303" s="18"/>
      <c r="J303" s="18"/>
      <c r="K303" s="18"/>
      <c r="L303" s="18"/>
      <c r="M303" s="18"/>
      <c r="N303" s="18"/>
      <c r="O303" s="18"/>
      <c r="P303" s="18"/>
    </row>
    <row r="304" spans="8:16">
      <c r="H304" s="18"/>
      <c r="I304" s="18"/>
      <c r="J304" s="18"/>
      <c r="K304" s="18"/>
      <c r="L304" s="18"/>
      <c r="M304" s="18"/>
      <c r="N304" s="18"/>
      <c r="O304" s="18"/>
      <c r="P304" s="18"/>
    </row>
    <row r="305" spans="8:16">
      <c r="H305" s="18"/>
      <c r="I305" s="18"/>
      <c r="J305" s="18"/>
      <c r="K305" s="18"/>
      <c r="L305" s="18"/>
      <c r="M305" s="18"/>
      <c r="N305" s="18"/>
      <c r="O305" s="18"/>
      <c r="P305" s="18"/>
    </row>
    <row r="306" spans="8:16">
      <c r="H306" s="18"/>
      <c r="I306" s="18"/>
      <c r="J306" s="18"/>
      <c r="K306" s="18"/>
      <c r="L306" s="18"/>
      <c r="M306" s="18"/>
      <c r="N306" s="18"/>
      <c r="O306" s="18"/>
      <c r="P306" s="18"/>
    </row>
    <row r="307" spans="8:16">
      <c r="H307" s="18"/>
      <c r="I307" s="18"/>
      <c r="J307" s="18"/>
      <c r="K307" s="18"/>
      <c r="L307" s="18"/>
      <c r="M307" s="18"/>
      <c r="N307" s="18"/>
      <c r="O307" s="18"/>
      <c r="P307" s="18"/>
    </row>
    <row r="308" spans="8:16">
      <c r="H308" s="18"/>
      <c r="I308" s="18"/>
      <c r="J308" s="18"/>
      <c r="K308" s="18"/>
      <c r="L308" s="18"/>
      <c r="M308" s="18"/>
      <c r="N308" s="18"/>
      <c r="O308" s="18"/>
      <c r="P308" s="18"/>
    </row>
    <row r="309" spans="8:16">
      <c r="H309" s="18"/>
      <c r="I309" s="18"/>
      <c r="J309" s="18"/>
      <c r="K309" s="18"/>
      <c r="L309" s="18"/>
      <c r="M309" s="18"/>
      <c r="N309" s="18"/>
      <c r="O309" s="18"/>
      <c r="P309" s="18"/>
    </row>
    <row r="310" spans="8:16">
      <c r="H310" s="18"/>
      <c r="I310" s="18"/>
      <c r="J310" s="18"/>
      <c r="K310" s="18"/>
      <c r="L310" s="18"/>
      <c r="M310" s="18"/>
      <c r="N310" s="18"/>
      <c r="O310" s="18"/>
      <c r="P310" s="18"/>
    </row>
    <row r="311" spans="8:16">
      <c r="H311" s="18"/>
      <c r="I311" s="18"/>
      <c r="J311" s="18"/>
      <c r="K311" s="18"/>
      <c r="L311" s="18"/>
      <c r="M311" s="18"/>
      <c r="N311" s="18"/>
      <c r="O311" s="18"/>
      <c r="P311" s="18"/>
    </row>
    <row r="312" spans="8:16">
      <c r="H312" s="18"/>
      <c r="I312" s="18"/>
      <c r="J312" s="18"/>
      <c r="K312" s="18"/>
      <c r="L312" s="18"/>
      <c r="M312" s="18"/>
      <c r="N312" s="18"/>
      <c r="O312" s="18"/>
      <c r="P312" s="18"/>
    </row>
    <row r="313" spans="8:16">
      <c r="H313" s="18"/>
      <c r="I313" s="18"/>
      <c r="J313" s="18"/>
      <c r="K313" s="18"/>
      <c r="L313" s="18"/>
      <c r="M313" s="18"/>
      <c r="N313" s="18"/>
      <c r="O313" s="18"/>
      <c r="P313" s="18"/>
    </row>
    <row r="314" spans="8:16">
      <c r="H314" s="18"/>
      <c r="I314" s="18"/>
      <c r="J314" s="18"/>
      <c r="K314" s="18"/>
      <c r="L314" s="18"/>
      <c r="M314" s="18"/>
      <c r="N314" s="18"/>
      <c r="O314" s="18"/>
      <c r="P314" s="18"/>
    </row>
    <row r="315" spans="8:16">
      <c r="H315" s="18"/>
      <c r="I315" s="18"/>
      <c r="J315" s="18"/>
      <c r="K315" s="18"/>
      <c r="L315" s="18"/>
      <c r="M315" s="18"/>
      <c r="N315" s="18"/>
      <c r="O315" s="18"/>
      <c r="P315" s="18"/>
    </row>
    <row r="316" spans="8:16">
      <c r="H316" s="18"/>
      <c r="I316" s="18"/>
      <c r="J316" s="18"/>
      <c r="K316" s="18"/>
      <c r="L316" s="18"/>
      <c r="M316" s="18"/>
      <c r="N316" s="18"/>
      <c r="O316" s="18"/>
      <c r="P316" s="18"/>
    </row>
    <row r="317" spans="8:16">
      <c r="H317" s="18"/>
      <c r="I317" s="18"/>
      <c r="J317" s="18"/>
      <c r="K317" s="18"/>
      <c r="L317" s="18"/>
      <c r="M317" s="18"/>
      <c r="N317" s="18"/>
      <c r="O317" s="18"/>
      <c r="P317" s="18"/>
    </row>
    <row r="318" spans="8:16">
      <c r="H318" s="18"/>
      <c r="I318" s="18"/>
      <c r="J318" s="18"/>
      <c r="K318" s="18"/>
      <c r="L318" s="18"/>
      <c r="M318" s="18"/>
      <c r="N318" s="18"/>
      <c r="O318" s="18"/>
      <c r="P318" s="18"/>
    </row>
    <row r="319" spans="8:16">
      <c r="H319" s="18"/>
      <c r="I319" s="18"/>
      <c r="J319" s="18"/>
      <c r="K319" s="18"/>
      <c r="L319" s="18"/>
      <c r="M319" s="18"/>
      <c r="N319" s="18"/>
      <c r="O319" s="18"/>
      <c r="P319" s="18"/>
    </row>
    <row r="320" spans="8:16">
      <c r="H320" s="18"/>
      <c r="I320" s="18"/>
      <c r="J320" s="18"/>
      <c r="K320" s="18"/>
      <c r="L320" s="18"/>
      <c r="M320" s="18"/>
      <c r="N320" s="18"/>
      <c r="O320" s="18"/>
      <c r="P320" s="18"/>
    </row>
    <row r="321" spans="8:16">
      <c r="H321" s="18"/>
      <c r="I321" s="18"/>
      <c r="J321" s="18"/>
      <c r="K321" s="18"/>
      <c r="L321" s="18"/>
      <c r="M321" s="18"/>
      <c r="N321" s="18"/>
      <c r="O321" s="18"/>
      <c r="P321" s="18"/>
    </row>
    <row r="322" spans="8:16">
      <c r="H322" s="18"/>
      <c r="I322" s="18"/>
      <c r="J322" s="18"/>
      <c r="K322" s="18"/>
      <c r="L322" s="18"/>
      <c r="M322" s="18"/>
      <c r="N322" s="18"/>
      <c r="O322" s="18"/>
      <c r="P322" s="18"/>
    </row>
    <row r="323" spans="8:16">
      <c r="H323" s="18"/>
      <c r="I323" s="18"/>
      <c r="J323" s="18"/>
      <c r="K323" s="18"/>
      <c r="L323" s="18"/>
      <c r="M323" s="18"/>
      <c r="N323" s="18"/>
      <c r="O323" s="18"/>
      <c r="P323" s="18"/>
    </row>
    <row r="324" spans="8:16">
      <c r="H324" s="18"/>
      <c r="I324" s="18"/>
      <c r="J324" s="18"/>
      <c r="K324" s="18"/>
      <c r="L324" s="18"/>
      <c r="M324" s="18"/>
      <c r="N324" s="18"/>
      <c r="O324" s="18"/>
      <c r="P324" s="18"/>
    </row>
    <row r="325" spans="8:16">
      <c r="H325" s="18"/>
      <c r="I325" s="18"/>
      <c r="J325" s="18"/>
      <c r="K325" s="18"/>
      <c r="L325" s="18"/>
      <c r="M325" s="18"/>
      <c r="N325" s="18"/>
      <c r="O325" s="18"/>
      <c r="P325" s="18"/>
    </row>
    <row r="326" spans="8:16">
      <c r="H326" s="18"/>
      <c r="I326" s="18"/>
      <c r="J326" s="18"/>
      <c r="K326" s="18"/>
      <c r="L326" s="18"/>
      <c r="M326" s="18"/>
      <c r="N326" s="18"/>
      <c r="O326" s="18"/>
      <c r="P326" s="18"/>
    </row>
    <row r="327" spans="8:16">
      <c r="H327" s="18"/>
      <c r="I327" s="18"/>
      <c r="J327" s="18"/>
      <c r="K327" s="18"/>
      <c r="L327" s="18"/>
      <c r="M327" s="18"/>
      <c r="N327" s="18"/>
      <c r="O327" s="18"/>
      <c r="P327" s="18"/>
    </row>
    <row r="328" spans="8:16">
      <c r="H328" s="18"/>
      <c r="I328" s="18"/>
      <c r="J328" s="18"/>
      <c r="K328" s="18"/>
      <c r="L328" s="18"/>
      <c r="M328" s="18"/>
      <c r="N328" s="18"/>
      <c r="O328" s="18"/>
      <c r="P328" s="18"/>
    </row>
    <row r="329" spans="8:16">
      <c r="H329" s="18"/>
      <c r="I329" s="18"/>
      <c r="J329" s="18"/>
      <c r="K329" s="18"/>
      <c r="L329" s="18"/>
      <c r="M329" s="18"/>
      <c r="N329" s="18"/>
      <c r="O329" s="18"/>
      <c r="P329" s="18"/>
    </row>
    <row r="330" spans="8:16">
      <c r="H330" s="18"/>
      <c r="I330" s="18"/>
      <c r="J330" s="18"/>
      <c r="K330" s="18"/>
      <c r="L330" s="18"/>
      <c r="M330" s="18"/>
      <c r="N330" s="18"/>
      <c r="O330" s="18"/>
      <c r="P330" s="18"/>
    </row>
    <row r="331" spans="8:16">
      <c r="H331" s="18"/>
      <c r="I331" s="18"/>
      <c r="J331" s="18"/>
      <c r="K331" s="18"/>
      <c r="L331" s="18"/>
      <c r="M331" s="18"/>
      <c r="N331" s="18"/>
      <c r="O331" s="18"/>
      <c r="P331" s="18"/>
    </row>
    <row r="332" spans="8:16">
      <c r="H332" s="18"/>
      <c r="I332" s="18"/>
      <c r="J332" s="18"/>
      <c r="K332" s="18"/>
      <c r="L332" s="18"/>
      <c r="M332" s="18"/>
      <c r="N332" s="18"/>
      <c r="O332" s="18"/>
      <c r="P332" s="18"/>
    </row>
    <row r="333" spans="8:16">
      <c r="H333" s="18"/>
      <c r="I333" s="18"/>
      <c r="J333" s="18"/>
      <c r="K333" s="18"/>
      <c r="L333" s="18"/>
      <c r="M333" s="18"/>
      <c r="N333" s="18"/>
      <c r="O333" s="18"/>
      <c r="P333" s="18"/>
    </row>
    <row r="334" spans="8:16">
      <c r="H334" s="18"/>
      <c r="I334" s="18"/>
    </row>
    <row r="335" spans="8:16">
      <c r="H335" s="18"/>
      <c r="I335" s="18"/>
    </row>
    <row r="336" spans="8:16">
      <c r="H336" s="18"/>
      <c r="I336" s="18"/>
    </row>
    <row r="337" spans="8:9">
      <c r="H337" s="18"/>
      <c r="I337" s="18"/>
    </row>
  </sheetData>
  <autoFilter ref="A12:P89" xr:uid="{00000000-0009-0000-0000-00002E000000}"/>
  <mergeCells count="1">
    <mergeCell ref="F10:K10"/>
  </mergeCells>
  <dataValidations count="1">
    <dataValidation allowBlank="1" showErrorMessage="1" errorTitle="Nemainīt!" error="Visus datus rakstīt blakus tabulā" promptTitle="Nerakstam" prompt="Šeit ir tikai formulas" sqref="G86 G83" xr:uid="{7B56BF20-3581-4ADA-AB36-231115C8E09E}"/>
  </dataValidations>
  <printOptions horizontalCentered="1" gridLines="1"/>
  <pageMargins left="0" right="0" top="0.98425196850393704" bottom="0.51181102362204722" header="0.51181102362204722" footer="0.31496062992125984"/>
  <pageSetup paperSize="9" scale="69" orientation="landscape" r:id="rId1"/>
  <headerFooter alignWithMargins="0">
    <oddFooter>&amp;C&amp;A&amp;R&amp;P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F93B9-2DF2-4125-9389-54B79782793B}">
  <dimension ref="A1:P255"/>
  <sheetViews>
    <sheetView zoomScaleNormal="100" zoomScaleSheetLayoutView="115" workbookViewId="0">
      <selection activeCell="H18" sqref="H18"/>
    </sheetView>
  </sheetViews>
  <sheetFormatPr defaultColWidth="9.109375" defaultRowHeight="13.2"/>
  <cols>
    <col min="1" max="1" width="5" style="6"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166</v>
      </c>
      <c r="H1" s="9"/>
      <c r="J1" s="8"/>
      <c r="K1" s="8"/>
      <c r="L1" s="8"/>
      <c r="M1" s="8"/>
      <c r="N1" s="8"/>
      <c r="O1" s="8"/>
      <c r="P1" s="8"/>
    </row>
    <row r="2" spans="1:16">
      <c r="B2" s="7"/>
      <c r="C2" s="8"/>
      <c r="D2" s="8"/>
      <c r="E2" s="8"/>
      <c r="F2" s="8" t="s">
        <v>553</v>
      </c>
      <c r="G2" s="8"/>
      <c r="I2" s="8"/>
      <c r="J2" s="8"/>
      <c r="K2" s="8"/>
      <c r="L2" s="8"/>
      <c r="M2" s="8"/>
      <c r="N2" s="8"/>
      <c r="O2" s="8"/>
      <c r="P2" s="8"/>
    </row>
    <row r="3" spans="1:16">
      <c r="C3" s="13"/>
    </row>
    <row r="4" spans="1:16">
      <c r="A4" s="104" t="str">
        <f>KS!C4</f>
        <v>Būves nosaukums/Building: Daudzīvokļu ēka / Residental building C2-10</v>
      </c>
    </row>
    <row r="5" spans="1:16">
      <c r="A5" s="104" t="str">
        <f>KS!C5</f>
        <v>Objekta nosaukums/Object: Dzīvojamās ēkas C2-10 jaunbūve/ Residential building C2-10</v>
      </c>
    </row>
    <row r="6" spans="1:16">
      <c r="A6" s="104"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144"/>
      <c r="B13" s="1155"/>
      <c r="C13" s="1145"/>
      <c r="D13" s="634"/>
      <c r="E13" s="1130"/>
      <c r="F13" s="1121"/>
      <c r="G13" s="1094"/>
      <c r="H13" s="592"/>
      <c r="I13" s="592"/>
      <c r="J13" s="592"/>
      <c r="K13" s="593"/>
      <c r="L13" s="1115"/>
      <c r="M13" s="592"/>
      <c r="N13" s="592"/>
      <c r="O13" s="592"/>
      <c r="P13" s="593"/>
    </row>
    <row r="14" spans="1:16" s="30" customFormat="1" ht="30.6">
      <c r="A14" s="808">
        <f>IF(COUNTBLANK(D14)=1,"",COUNTA(D$13:$D14))</f>
        <v>1</v>
      </c>
      <c r="B14" s="1156"/>
      <c r="C14" s="1146" t="s">
        <v>2130</v>
      </c>
      <c r="D14" s="1139" t="s">
        <v>2</v>
      </c>
      <c r="E14" s="1131">
        <v>7</v>
      </c>
      <c r="F14" s="1122"/>
      <c r="G14" s="1096"/>
      <c r="H14" s="1097"/>
      <c r="I14" s="1097"/>
      <c r="J14" s="1097"/>
      <c r="K14" s="1099"/>
      <c r="L14" s="1116"/>
      <c r="M14" s="1098"/>
      <c r="N14" s="1098"/>
      <c r="O14" s="1098"/>
      <c r="P14" s="1099"/>
    </row>
    <row r="15" spans="1:16" s="30" customFormat="1">
      <c r="A15" s="808">
        <f>IF(COUNTBLANK(D15)=1,"",COUNTA(D$13:$D15))</f>
        <v>2</v>
      </c>
      <c r="B15" s="1157"/>
      <c r="C15" s="1146" t="s">
        <v>2131</v>
      </c>
      <c r="D15" s="1139" t="s">
        <v>2</v>
      </c>
      <c r="E15" s="1131">
        <v>7</v>
      </c>
      <c r="F15" s="345"/>
      <c r="G15" s="346"/>
      <c r="H15" s="346"/>
      <c r="I15" s="346"/>
      <c r="J15" s="346"/>
      <c r="K15" s="347"/>
      <c r="L15" s="348"/>
      <c r="M15" s="349"/>
      <c r="N15" s="349"/>
      <c r="O15" s="349"/>
      <c r="P15" s="350"/>
    </row>
    <row r="16" spans="1:16" s="30" customFormat="1" ht="30.6">
      <c r="A16" s="808">
        <f>IF(COUNTBLANK(D16)=1,"",COUNTA(D$13:$D16))</f>
        <v>3</v>
      </c>
      <c r="B16" s="1156"/>
      <c r="C16" s="1147" t="s">
        <v>2132</v>
      </c>
      <c r="D16" s="1139" t="s">
        <v>2</v>
      </c>
      <c r="E16" s="1132">
        <v>7</v>
      </c>
      <c r="F16" s="1122"/>
      <c r="G16" s="1096"/>
      <c r="H16" s="1097"/>
      <c r="I16" s="1097"/>
      <c r="J16" s="1097"/>
      <c r="K16" s="1099"/>
      <c r="L16" s="1116"/>
      <c r="M16" s="1098"/>
      <c r="N16" s="1098"/>
      <c r="O16" s="1098"/>
      <c r="P16" s="1099"/>
    </row>
    <row r="17" spans="1:16" s="93" customFormat="1" ht="30.6">
      <c r="A17" s="808">
        <f>IF(COUNTBLANK(D17)=1,"",COUNTA(D$13:$D17))</f>
        <v>4</v>
      </c>
      <c r="B17" s="1157"/>
      <c r="C17" s="1148" t="s">
        <v>2133</v>
      </c>
      <c r="D17" s="1140" t="s">
        <v>22</v>
      </c>
      <c r="E17" s="1133">
        <v>4</v>
      </c>
      <c r="F17" s="1123"/>
      <c r="G17" s="1101"/>
      <c r="H17" s="1100"/>
      <c r="I17" s="1100"/>
      <c r="J17" s="1100"/>
      <c r="K17" s="1103"/>
      <c r="L17" s="1117"/>
      <c r="M17" s="1102"/>
      <c r="N17" s="1102"/>
      <c r="O17" s="1102"/>
      <c r="P17" s="1103"/>
    </row>
    <row r="18" spans="1:16" s="342" customFormat="1" ht="40.799999999999997">
      <c r="A18" s="808">
        <f>IF(COUNTBLANK(D18)=1,"",COUNTA(D$13:$D18))</f>
        <v>5</v>
      </c>
      <c r="B18" s="1156"/>
      <c r="C18" s="1148" t="s">
        <v>2134</v>
      </c>
      <c r="D18" s="1140" t="s">
        <v>22</v>
      </c>
      <c r="E18" s="1133">
        <v>1</v>
      </c>
      <c r="F18" s="1123"/>
      <c r="G18" s="1101"/>
      <c r="H18" s="1100"/>
      <c r="I18" s="1104"/>
      <c r="J18" s="1104"/>
      <c r="K18" s="1103"/>
      <c r="L18" s="1117"/>
      <c r="M18" s="1102"/>
      <c r="N18" s="1102"/>
      <c r="O18" s="1102"/>
      <c r="P18" s="1103"/>
    </row>
    <row r="19" spans="1:16" s="342" customFormat="1" ht="12.6">
      <c r="A19" s="808">
        <f>IF(COUNTBLANK(D19)=1,"",COUNTA(D$13:$D19))</f>
        <v>6</v>
      </c>
      <c r="B19" s="1157"/>
      <c r="C19" s="1148" t="s">
        <v>2135</v>
      </c>
      <c r="D19" s="1140" t="s">
        <v>22</v>
      </c>
      <c r="E19" s="1133">
        <v>1</v>
      </c>
      <c r="F19" s="1123"/>
      <c r="G19" s="1101"/>
      <c r="H19" s="1100"/>
      <c r="I19" s="1100"/>
      <c r="J19" s="1100"/>
      <c r="K19" s="1103"/>
      <c r="L19" s="1117"/>
      <c r="M19" s="1102"/>
      <c r="N19" s="1102"/>
      <c r="O19" s="1102"/>
      <c r="P19" s="1103"/>
    </row>
    <row r="20" spans="1:16" s="342" customFormat="1" ht="12.6">
      <c r="A20" s="808">
        <f>IF(COUNTBLANK(D20)=1,"",COUNTA(D$13:$D20))</f>
        <v>7</v>
      </c>
      <c r="B20" s="1156"/>
      <c r="C20" s="1148" t="s">
        <v>2136</v>
      </c>
      <c r="D20" s="1140" t="s">
        <v>22</v>
      </c>
      <c r="E20" s="1133">
        <v>4</v>
      </c>
      <c r="F20" s="1124"/>
      <c r="G20" s="1096"/>
      <c r="H20" s="1097"/>
      <c r="I20" s="1097"/>
      <c r="J20" s="1097"/>
      <c r="K20" s="1099"/>
      <c r="L20" s="1116"/>
      <c r="M20" s="1095"/>
      <c r="N20" s="1095"/>
      <c r="O20" s="1095"/>
      <c r="P20" s="1105"/>
    </row>
    <row r="21" spans="1:16" s="30" customFormat="1">
      <c r="A21" s="808">
        <f>IF(COUNTBLANK(D21)=1,"",COUNTA(D$13:$D21))</f>
        <v>8</v>
      </c>
      <c r="B21" s="1157"/>
      <c r="C21" s="1149" t="s">
        <v>2137</v>
      </c>
      <c r="D21" s="762" t="s">
        <v>103</v>
      </c>
      <c r="E21" s="1134">
        <v>1</v>
      </c>
      <c r="F21" s="351"/>
      <c r="G21" s="346"/>
      <c r="H21" s="346"/>
      <c r="I21" s="346"/>
      <c r="J21" s="346"/>
      <c r="K21" s="347"/>
      <c r="L21" s="348"/>
      <c r="M21" s="349"/>
      <c r="N21" s="349"/>
      <c r="O21" s="349"/>
      <c r="P21" s="350"/>
    </row>
    <row r="22" spans="1:16" s="30" customFormat="1">
      <c r="A22" s="808" t="str">
        <f>IF(COUNTBLANK(D22)=1,"",COUNTA(D$13:$D22))</f>
        <v/>
      </c>
      <c r="B22" s="1156"/>
      <c r="C22" s="1135" t="s">
        <v>2138</v>
      </c>
      <c r="D22" s="1141"/>
      <c r="E22" s="1135"/>
      <c r="F22" s="1125"/>
      <c r="G22" s="1106"/>
      <c r="H22" s="1106"/>
      <c r="I22" s="1106"/>
      <c r="J22" s="1106"/>
      <c r="K22" s="1107"/>
      <c r="L22" s="1118"/>
      <c r="M22" s="1106"/>
      <c r="N22" s="1106"/>
      <c r="O22" s="1106"/>
      <c r="P22" s="1107"/>
    </row>
    <row r="23" spans="1:16" s="30" customFormat="1" ht="20.399999999999999">
      <c r="A23" s="808">
        <f>IF(COUNTBLANK(D23)=1,"",COUNTA(D$13:$D23))</f>
        <v>9</v>
      </c>
      <c r="B23" s="1157"/>
      <c r="C23" s="1150" t="s">
        <v>2139</v>
      </c>
      <c r="D23" s="635" t="s">
        <v>4477</v>
      </c>
      <c r="E23" s="1136">
        <v>64.8</v>
      </c>
      <c r="F23" s="1122"/>
      <c r="G23" s="1096"/>
      <c r="H23" s="1097"/>
      <c r="I23" s="1097"/>
      <c r="J23" s="1097"/>
      <c r="K23" s="1099"/>
      <c r="L23" s="1116"/>
      <c r="M23" s="1098"/>
      <c r="N23" s="1098"/>
      <c r="O23" s="1098"/>
      <c r="P23" s="1099"/>
    </row>
    <row r="24" spans="1:16" s="30" customFormat="1">
      <c r="A24" s="808">
        <f>IF(COUNTBLANK(D24)=1,"",COUNTA(D$13:$D24))</f>
        <v>10</v>
      </c>
      <c r="B24" s="1156"/>
      <c r="C24" s="1150" t="s">
        <v>2140</v>
      </c>
      <c r="D24" s="1142" t="s">
        <v>4477</v>
      </c>
      <c r="E24" s="1136">
        <v>6.48</v>
      </c>
      <c r="F24" s="1122"/>
      <c r="G24" s="1096"/>
      <c r="H24" s="1097"/>
      <c r="I24" s="1097"/>
      <c r="J24" s="1097"/>
      <c r="K24" s="1099"/>
      <c r="L24" s="1116"/>
      <c r="M24" s="1098"/>
      <c r="N24" s="1098"/>
      <c r="O24" s="1098"/>
      <c r="P24" s="1099"/>
    </row>
    <row r="25" spans="1:16" s="30" customFormat="1" ht="20.399999999999999">
      <c r="A25" s="808">
        <f>IF(COUNTBLANK(D25)=1,"",COUNTA(D$13:$D25))</f>
        <v>11</v>
      </c>
      <c r="B25" s="1157"/>
      <c r="C25" s="1150" t="s">
        <v>2141</v>
      </c>
      <c r="D25" s="635" t="s">
        <v>4477</v>
      </c>
      <c r="E25" s="1136">
        <v>1.26</v>
      </c>
      <c r="F25" s="1122"/>
      <c r="G25" s="1096"/>
      <c r="H25" s="1097"/>
      <c r="I25" s="1097"/>
      <c r="J25" s="1097"/>
      <c r="K25" s="1099"/>
      <c r="L25" s="1116"/>
      <c r="M25" s="1098"/>
      <c r="N25" s="1098"/>
      <c r="O25" s="1098"/>
      <c r="P25" s="1099"/>
    </row>
    <row r="26" spans="1:16" s="30" customFormat="1" ht="20.399999999999999">
      <c r="A26" s="808">
        <f>IF(COUNTBLANK(D26)=1,"",COUNTA(D$13:$D26))</f>
        <v>12</v>
      </c>
      <c r="B26" s="1156"/>
      <c r="C26" s="1150" t="s">
        <v>2142</v>
      </c>
      <c r="D26" s="635" t="s">
        <v>4477</v>
      </c>
      <c r="E26" s="1136">
        <v>4.62</v>
      </c>
      <c r="F26" s="1122"/>
      <c r="G26" s="1096"/>
      <c r="H26" s="1097"/>
      <c r="I26" s="1097"/>
      <c r="J26" s="1097"/>
      <c r="K26" s="1099"/>
      <c r="L26" s="1116"/>
      <c r="M26" s="1098"/>
      <c r="N26" s="1098"/>
      <c r="O26" s="1098"/>
      <c r="P26" s="1099"/>
    </row>
    <row r="27" spans="1:16" s="30" customFormat="1" ht="40.799999999999997">
      <c r="A27" s="808">
        <f>IF(COUNTBLANK(D27)=1,"",COUNTA(D$13:$D27))</f>
        <v>13</v>
      </c>
      <c r="B27" s="1157"/>
      <c r="C27" s="1151" t="s">
        <v>2143</v>
      </c>
      <c r="D27" s="635" t="s">
        <v>4477</v>
      </c>
      <c r="E27" s="1136">
        <v>39.799999999999983</v>
      </c>
      <c r="F27" s="345"/>
      <c r="G27" s="346"/>
      <c r="H27" s="346"/>
      <c r="I27" s="346"/>
      <c r="J27" s="346"/>
      <c r="K27" s="347"/>
      <c r="L27" s="348"/>
      <c r="M27" s="349"/>
      <c r="N27" s="349"/>
      <c r="O27" s="349"/>
      <c r="P27" s="350"/>
    </row>
    <row r="28" spans="1:16" s="30" customFormat="1">
      <c r="A28" s="808">
        <f>IF(COUNTBLANK(D28)=1,"",COUNTA(D$13:$D28))</f>
        <v>14</v>
      </c>
      <c r="B28" s="1156"/>
      <c r="C28" s="1150" t="s">
        <v>2144</v>
      </c>
      <c r="D28" s="635" t="s">
        <v>4477</v>
      </c>
      <c r="E28" s="1136">
        <v>31.480000000000004</v>
      </c>
      <c r="F28" s="345"/>
      <c r="G28" s="346"/>
      <c r="H28" s="346"/>
      <c r="I28" s="346"/>
      <c r="J28" s="346"/>
      <c r="K28" s="347"/>
      <c r="L28" s="348"/>
      <c r="M28" s="349"/>
      <c r="N28" s="349"/>
      <c r="O28" s="349"/>
      <c r="P28" s="350"/>
    </row>
    <row r="29" spans="1:16" s="30" customFormat="1" ht="98.4" customHeight="1">
      <c r="A29" s="808">
        <f>IF(COUNTBLANK(D29)=1,"",COUNTA(D$13:$D29))</f>
        <v>15</v>
      </c>
      <c r="B29" s="1157"/>
      <c r="C29" s="1152" t="s">
        <v>2145</v>
      </c>
      <c r="D29" s="1139" t="s">
        <v>2</v>
      </c>
      <c r="E29" s="1136">
        <v>7</v>
      </c>
      <c r="F29" s="1122"/>
      <c r="G29" s="1096"/>
      <c r="H29" s="1097"/>
      <c r="I29" s="1097"/>
      <c r="J29" s="1097"/>
      <c r="K29" s="1099"/>
      <c r="L29" s="1116"/>
      <c r="M29" s="1098"/>
      <c r="N29" s="1098"/>
      <c r="O29" s="1098"/>
      <c r="P29" s="1099"/>
    </row>
    <row r="30" spans="1:16" s="31" customFormat="1">
      <c r="A30" s="808" t="str">
        <f>IF(COUNTBLANK(D30)=1,"",COUNTA(D$13:$D30))</f>
        <v/>
      </c>
      <c r="B30" s="1158"/>
      <c r="C30" s="1151"/>
      <c r="D30" s="645"/>
      <c r="E30" s="1137"/>
      <c r="F30" s="345"/>
      <c r="G30" s="795"/>
      <c r="H30" s="795"/>
      <c r="I30" s="795"/>
      <c r="J30" s="795"/>
      <c r="K30" s="1108"/>
      <c r="L30" s="1119"/>
      <c r="M30" s="795"/>
      <c r="N30" s="795"/>
      <c r="O30" s="795"/>
      <c r="P30" s="1108"/>
    </row>
    <row r="31" spans="1:16" s="30" customFormat="1" ht="20.399999999999999">
      <c r="A31" s="808">
        <f>IF(COUNTBLANK(D31)=1,"",COUNTA(D$13:$D31))</f>
        <v>16</v>
      </c>
      <c r="B31" s="1159"/>
      <c r="C31" s="1153" t="s">
        <v>319</v>
      </c>
      <c r="D31" s="1003" t="s">
        <v>103</v>
      </c>
      <c r="E31" s="811">
        <v>1</v>
      </c>
      <c r="F31" s="351"/>
      <c r="G31" s="346"/>
      <c r="H31" s="346"/>
      <c r="I31" s="346"/>
      <c r="J31" s="346"/>
      <c r="K31" s="347"/>
      <c r="L31" s="348"/>
      <c r="M31" s="349"/>
      <c r="N31" s="349"/>
      <c r="O31" s="349"/>
      <c r="P31" s="350"/>
    </row>
    <row r="32" spans="1:16" s="313" customFormat="1" ht="14.4">
      <c r="A32" s="1004"/>
      <c r="B32" s="1160"/>
      <c r="C32" s="1154"/>
      <c r="D32" s="1143"/>
      <c r="E32" s="1138"/>
      <c r="F32" s="1126"/>
      <c r="G32" s="1127"/>
      <c r="H32" s="1128"/>
      <c r="I32" s="1128"/>
      <c r="J32" s="1128"/>
      <c r="K32" s="1129"/>
      <c r="L32" s="1120"/>
      <c r="M32" s="1109"/>
      <c r="N32" s="1109"/>
      <c r="O32" s="1109"/>
      <c r="P32" s="1110"/>
    </row>
    <row r="33" spans="1:16" s="274" customFormat="1">
      <c r="A33" s="490"/>
      <c r="B33" s="1111"/>
      <c r="C33" s="1112" t="s">
        <v>29</v>
      </c>
      <c r="D33" s="1113"/>
      <c r="E33" s="1114"/>
      <c r="F33" s="521"/>
      <c r="G33" s="521"/>
      <c r="H33" s="521"/>
      <c r="I33" s="521"/>
      <c r="J33" s="521"/>
      <c r="K33" s="521"/>
      <c r="L33" s="524">
        <f>SUM($L$13:L32)</f>
        <v>0</v>
      </c>
      <c r="M33" s="524">
        <f>SUM($M$13:M32)</f>
        <v>0</v>
      </c>
      <c r="N33" s="524">
        <f>SUM($N$13:N32)</f>
        <v>0</v>
      </c>
      <c r="O33" s="524">
        <f>SUM($O$13:O32)</f>
        <v>0</v>
      </c>
      <c r="P33" s="525">
        <f>SUM($P$13:P32)</f>
        <v>0</v>
      </c>
    </row>
    <row r="34" spans="1:16">
      <c r="D34" s="291"/>
      <c r="E34" s="291"/>
      <c r="F34" s="291"/>
      <c r="G34" s="291"/>
      <c r="H34" s="292"/>
      <c r="I34" s="292"/>
      <c r="J34" s="292"/>
      <c r="K34" s="36"/>
      <c r="L34" s="36"/>
      <c r="M34" s="29"/>
      <c r="N34" s="29"/>
      <c r="O34" s="29"/>
      <c r="P34" s="29"/>
    </row>
    <row r="35" spans="1:16">
      <c r="H35" s="18"/>
      <c r="I35" s="18"/>
      <c r="J35" s="18"/>
      <c r="K35" s="18"/>
      <c r="L35" s="18"/>
      <c r="M35" s="18"/>
      <c r="N35" s="18"/>
      <c r="O35" s="18"/>
      <c r="P35" s="18"/>
    </row>
    <row r="36" spans="1:16">
      <c r="C36" s="88"/>
      <c r="H36" s="18"/>
      <c r="I36" s="18"/>
      <c r="J36" s="18"/>
      <c r="K36" s="18"/>
      <c r="L36" s="18"/>
      <c r="M36" s="18"/>
      <c r="N36" s="18"/>
      <c r="O36" s="18"/>
      <c r="P36" s="18"/>
    </row>
    <row r="37" spans="1:16">
      <c r="C37" s="92"/>
      <c r="H37" s="18"/>
      <c r="I37" s="18"/>
      <c r="J37" s="18"/>
      <c r="K37" s="18"/>
      <c r="L37" s="18"/>
      <c r="M37" s="18"/>
      <c r="N37" s="18"/>
      <c r="O37" s="18"/>
      <c r="P37" s="18"/>
    </row>
    <row r="38" spans="1:16">
      <c r="C38" s="89"/>
      <c r="H38" s="18"/>
      <c r="I38" s="18"/>
      <c r="J38" s="18"/>
      <c r="K38" s="18"/>
      <c r="L38" s="18"/>
      <c r="M38" s="18"/>
      <c r="N38" s="18"/>
      <c r="O38" s="18"/>
      <c r="P38" s="18"/>
    </row>
    <row r="39" spans="1:16">
      <c r="C39" s="89"/>
      <c r="H39" s="18"/>
      <c r="I39" s="18"/>
      <c r="J39" s="18"/>
      <c r="K39" s="18"/>
      <c r="L39" s="18"/>
      <c r="M39" s="18"/>
      <c r="N39" s="18"/>
      <c r="O39" s="18"/>
      <c r="P39" s="18"/>
    </row>
    <row r="40" spans="1:16">
      <c r="C40" s="89"/>
      <c r="H40" s="18"/>
      <c r="I40" s="18"/>
      <c r="J40" s="18"/>
      <c r="K40" s="18"/>
      <c r="L40" s="18"/>
      <c r="M40" s="18"/>
      <c r="N40" s="18"/>
      <c r="O40" s="18"/>
      <c r="P40" s="18"/>
    </row>
    <row r="41" spans="1:16">
      <c r="C41" s="90"/>
      <c r="H41" s="18"/>
      <c r="I41" s="18"/>
      <c r="J41" s="18"/>
      <c r="K41" s="18"/>
      <c r="L41" s="18"/>
      <c r="M41" s="18"/>
      <c r="N41" s="18"/>
      <c r="O41" s="18"/>
      <c r="P41" s="18"/>
    </row>
    <row r="42" spans="1:16">
      <c r="C42" s="91"/>
      <c r="H42" s="18"/>
      <c r="I42" s="18"/>
      <c r="J42" s="18"/>
      <c r="K42" s="18"/>
      <c r="L42" s="18"/>
      <c r="M42" s="18"/>
      <c r="N42" s="18"/>
      <c r="O42" s="18"/>
      <c r="P42" s="18"/>
    </row>
    <row r="43" spans="1:16">
      <c r="C43" s="89"/>
      <c r="H43" s="18"/>
      <c r="I43" s="18"/>
      <c r="J43" s="18"/>
      <c r="K43" s="18"/>
      <c r="L43" s="18"/>
      <c r="M43" s="18"/>
      <c r="N43" s="18"/>
      <c r="O43" s="18"/>
      <c r="P43" s="18"/>
    </row>
    <row r="44" spans="1:16">
      <c r="C44" s="89"/>
      <c r="H44" s="18"/>
      <c r="I44" s="18"/>
      <c r="J44" s="18"/>
      <c r="K44" s="18"/>
      <c r="L44" s="18"/>
      <c r="M44" s="18"/>
      <c r="N44" s="18"/>
      <c r="O44" s="18"/>
      <c r="P44" s="18"/>
    </row>
    <row r="45" spans="1:16">
      <c r="C45" s="89"/>
      <c r="H45" s="18"/>
      <c r="I45" s="18"/>
      <c r="J45" s="18"/>
      <c r="K45" s="18"/>
      <c r="L45" s="18"/>
      <c r="M45" s="18"/>
      <c r="N45" s="18"/>
      <c r="O45" s="18"/>
      <c r="P45" s="18"/>
    </row>
    <row r="46" spans="1:16">
      <c r="C46" s="90"/>
      <c r="H46" s="18"/>
      <c r="I46" s="18"/>
      <c r="J46" s="18"/>
      <c r="K46" s="18"/>
      <c r="L46" s="18"/>
      <c r="M46" s="18"/>
      <c r="N46" s="18"/>
      <c r="O46" s="18"/>
      <c r="P46" s="18"/>
    </row>
    <row r="47" spans="1:16">
      <c r="C47" s="90"/>
      <c r="H47" s="18"/>
      <c r="I47" s="18"/>
      <c r="J47" s="18"/>
      <c r="K47" s="18"/>
      <c r="L47" s="18"/>
      <c r="M47" s="18"/>
      <c r="N47" s="18"/>
      <c r="O47" s="18"/>
      <c r="P47" s="18"/>
    </row>
    <row r="48" spans="1:16">
      <c r="H48" s="18"/>
      <c r="I48" s="18"/>
      <c r="J48" s="18"/>
      <c r="K48" s="18"/>
      <c r="L48" s="18"/>
      <c r="M48" s="18"/>
      <c r="N48" s="18"/>
      <c r="O48" s="18"/>
      <c r="P48" s="18"/>
    </row>
    <row r="49" spans="8:16">
      <c r="H49" s="18"/>
      <c r="I49" s="18"/>
      <c r="J49" s="18"/>
      <c r="K49" s="18"/>
      <c r="L49" s="18"/>
      <c r="M49" s="18"/>
      <c r="N49" s="18"/>
      <c r="O49" s="18"/>
      <c r="P49" s="18"/>
    </row>
    <row r="50" spans="8:16">
      <c r="H50" s="18"/>
      <c r="I50" s="18"/>
      <c r="J50" s="18"/>
      <c r="K50" s="18"/>
      <c r="L50" s="18"/>
      <c r="M50" s="18"/>
      <c r="N50" s="18"/>
      <c r="O50" s="18"/>
      <c r="P50" s="18"/>
    </row>
    <row r="51" spans="8:16">
      <c r="H51" s="18"/>
      <c r="I51" s="18"/>
      <c r="J51" s="18"/>
      <c r="K51" s="18"/>
      <c r="L51" s="18"/>
      <c r="M51" s="18"/>
      <c r="N51" s="18"/>
      <c r="O51" s="18"/>
      <c r="P51" s="18"/>
    </row>
    <row r="52" spans="8:16">
      <c r="H52" s="18"/>
      <c r="I52" s="18"/>
      <c r="J52" s="18"/>
      <c r="K52" s="18"/>
      <c r="L52" s="18"/>
      <c r="M52" s="18"/>
      <c r="N52" s="18"/>
      <c r="O52" s="18"/>
      <c r="P52" s="18"/>
    </row>
    <row r="53" spans="8:16">
      <c r="H53" s="18"/>
      <c r="I53" s="18"/>
      <c r="J53" s="18"/>
      <c r="K53" s="18"/>
      <c r="L53" s="18"/>
      <c r="M53" s="18"/>
      <c r="N53" s="18"/>
      <c r="O53" s="18"/>
      <c r="P53" s="18"/>
    </row>
    <row r="54" spans="8:16">
      <c r="H54" s="18"/>
      <c r="I54" s="18"/>
      <c r="J54" s="18"/>
      <c r="K54" s="18"/>
      <c r="L54" s="18"/>
      <c r="M54" s="18"/>
      <c r="N54" s="18"/>
      <c r="O54" s="18"/>
      <c r="P54" s="18"/>
    </row>
    <row r="55" spans="8:16">
      <c r="H55" s="18"/>
      <c r="I55" s="18"/>
      <c r="J55" s="18"/>
      <c r="K55" s="18"/>
      <c r="L55" s="18"/>
      <c r="M55" s="18"/>
      <c r="N55" s="18"/>
      <c r="O55" s="18"/>
      <c r="P55" s="18"/>
    </row>
    <row r="56" spans="8:16">
      <c r="H56" s="18"/>
      <c r="I56" s="18"/>
      <c r="J56" s="18"/>
      <c r="K56" s="18"/>
      <c r="L56" s="18"/>
      <c r="M56" s="18"/>
      <c r="N56" s="18"/>
      <c r="O56" s="18"/>
      <c r="P56" s="18"/>
    </row>
    <row r="57" spans="8:16">
      <c r="H57" s="18"/>
      <c r="I57" s="18"/>
      <c r="J57" s="18"/>
      <c r="K57" s="18"/>
      <c r="L57" s="18"/>
      <c r="M57" s="18"/>
      <c r="N57" s="18"/>
      <c r="O57" s="18"/>
      <c r="P57" s="18"/>
    </row>
    <row r="58" spans="8:16">
      <c r="H58" s="18"/>
      <c r="I58" s="18"/>
      <c r="J58" s="18"/>
      <c r="K58" s="18"/>
      <c r="L58" s="18"/>
      <c r="M58" s="18"/>
      <c r="N58" s="18"/>
      <c r="O58" s="18"/>
      <c r="P58" s="18"/>
    </row>
    <row r="59" spans="8:16">
      <c r="H59" s="18"/>
      <c r="I59" s="18"/>
      <c r="J59" s="18"/>
      <c r="K59" s="18"/>
      <c r="L59" s="18"/>
      <c r="M59" s="18"/>
      <c r="N59" s="18"/>
      <c r="O59" s="18"/>
      <c r="P59" s="18"/>
    </row>
    <row r="60" spans="8:16">
      <c r="H60" s="18"/>
      <c r="I60" s="18"/>
      <c r="J60" s="18"/>
      <c r="K60" s="18"/>
      <c r="L60" s="18"/>
      <c r="M60" s="18"/>
      <c r="N60" s="18"/>
      <c r="O60" s="18"/>
      <c r="P60" s="18"/>
    </row>
    <row r="61" spans="8:16">
      <c r="H61" s="18"/>
      <c r="I61" s="18"/>
      <c r="J61" s="18"/>
      <c r="K61" s="18"/>
      <c r="L61" s="18"/>
      <c r="M61" s="18"/>
      <c r="N61" s="18"/>
      <c r="O61" s="18"/>
      <c r="P61" s="18"/>
    </row>
    <row r="62" spans="8:16">
      <c r="H62" s="18"/>
      <c r="I62" s="18"/>
      <c r="J62" s="18"/>
      <c r="K62" s="18"/>
      <c r="L62" s="18"/>
      <c r="M62" s="18"/>
      <c r="N62" s="18"/>
      <c r="O62" s="18"/>
      <c r="P62" s="18"/>
    </row>
    <row r="63" spans="8:16">
      <c r="H63" s="18"/>
      <c r="I63" s="18"/>
      <c r="J63" s="18"/>
      <c r="K63" s="18"/>
      <c r="L63" s="18"/>
      <c r="M63" s="18"/>
      <c r="N63" s="18"/>
      <c r="O63" s="18"/>
      <c r="P63" s="18"/>
    </row>
    <row r="64" spans="8:16">
      <c r="H64" s="18"/>
      <c r="I64" s="18"/>
      <c r="J64" s="18"/>
      <c r="K64" s="18"/>
      <c r="L64" s="18"/>
      <c r="M64" s="18"/>
      <c r="N64" s="18"/>
      <c r="O64" s="18"/>
      <c r="P64" s="18"/>
    </row>
    <row r="65" spans="8:16">
      <c r="H65" s="18"/>
      <c r="I65" s="18"/>
      <c r="J65" s="18"/>
      <c r="K65" s="18"/>
      <c r="L65" s="18"/>
      <c r="M65" s="18"/>
      <c r="N65" s="18"/>
      <c r="O65" s="18"/>
      <c r="P65" s="18"/>
    </row>
    <row r="66" spans="8:16">
      <c r="H66" s="18"/>
      <c r="I66" s="18"/>
      <c r="J66" s="18"/>
      <c r="K66" s="18"/>
      <c r="L66" s="18"/>
      <c r="M66" s="18"/>
      <c r="N66" s="18"/>
      <c r="O66" s="18"/>
      <c r="P66" s="18"/>
    </row>
    <row r="67" spans="8:16">
      <c r="H67" s="18"/>
      <c r="I67" s="18"/>
      <c r="J67" s="18"/>
      <c r="K67" s="18"/>
      <c r="L67" s="18"/>
      <c r="M67" s="18"/>
      <c r="N67" s="18"/>
      <c r="O67" s="18"/>
      <c r="P67" s="18"/>
    </row>
    <row r="68" spans="8:16">
      <c r="H68" s="18"/>
      <c r="I68" s="18"/>
      <c r="J68" s="18"/>
      <c r="K68" s="18"/>
      <c r="L68" s="18"/>
      <c r="M68" s="18"/>
      <c r="N68" s="18"/>
      <c r="O68" s="18"/>
      <c r="P68" s="18"/>
    </row>
    <row r="69" spans="8:16">
      <c r="H69" s="18"/>
      <c r="I69" s="18"/>
      <c r="J69" s="18"/>
      <c r="K69" s="18"/>
      <c r="L69" s="18"/>
      <c r="M69" s="18"/>
      <c r="N69" s="18"/>
      <c r="O69" s="18"/>
      <c r="P69" s="18"/>
    </row>
    <row r="70" spans="8:16">
      <c r="H70" s="18"/>
      <c r="I70" s="18"/>
      <c r="J70" s="18"/>
      <c r="K70" s="18"/>
      <c r="L70" s="18"/>
      <c r="M70" s="18"/>
      <c r="N70" s="18"/>
      <c r="O70" s="18"/>
      <c r="P70" s="18"/>
    </row>
    <row r="71" spans="8:16">
      <c r="H71" s="18"/>
      <c r="I71" s="18"/>
      <c r="J71" s="18"/>
      <c r="K71" s="18"/>
      <c r="L71" s="18"/>
      <c r="M71" s="18"/>
      <c r="N71" s="18"/>
      <c r="O71" s="18"/>
      <c r="P71" s="18"/>
    </row>
    <row r="72" spans="8:16">
      <c r="H72" s="18"/>
      <c r="I72" s="18"/>
      <c r="J72" s="18"/>
      <c r="K72" s="18"/>
      <c r="L72" s="18"/>
      <c r="M72" s="18"/>
      <c r="N72" s="18"/>
      <c r="O72" s="18"/>
      <c r="P72" s="18"/>
    </row>
    <row r="73" spans="8:16">
      <c r="H73" s="18"/>
      <c r="I73" s="18"/>
      <c r="J73" s="18"/>
      <c r="K73" s="18"/>
      <c r="L73" s="18"/>
      <c r="M73" s="18"/>
      <c r="N73" s="18"/>
      <c r="O73" s="18"/>
      <c r="P73" s="18"/>
    </row>
    <row r="74" spans="8:16">
      <c r="H74" s="18"/>
      <c r="I74" s="18"/>
      <c r="J74" s="18"/>
      <c r="K74" s="18"/>
      <c r="L74" s="18"/>
      <c r="M74" s="18"/>
      <c r="N74" s="18"/>
      <c r="O74" s="18"/>
      <c r="P74" s="18"/>
    </row>
    <row r="75" spans="8:16">
      <c r="H75" s="18"/>
      <c r="I75" s="18"/>
      <c r="J75" s="18"/>
      <c r="K75" s="18"/>
      <c r="L75" s="18"/>
      <c r="M75" s="18"/>
      <c r="N75" s="18"/>
      <c r="O75" s="18"/>
      <c r="P75" s="18"/>
    </row>
    <row r="76" spans="8:16">
      <c r="H76" s="18"/>
      <c r="I76" s="18"/>
      <c r="J76" s="18"/>
      <c r="K76" s="18"/>
      <c r="L76" s="18"/>
      <c r="M76" s="18"/>
      <c r="N76" s="18"/>
      <c r="O76" s="18"/>
      <c r="P76" s="18"/>
    </row>
    <row r="77" spans="8:16">
      <c r="H77" s="18"/>
      <c r="I77" s="18"/>
      <c r="J77" s="18"/>
      <c r="K77" s="18"/>
      <c r="L77" s="18"/>
      <c r="M77" s="18"/>
      <c r="N77" s="18"/>
      <c r="O77" s="18"/>
      <c r="P77" s="18"/>
    </row>
    <row r="78" spans="8:16">
      <c r="H78" s="18"/>
      <c r="I78" s="18"/>
      <c r="J78" s="18"/>
      <c r="K78" s="18"/>
      <c r="L78" s="18"/>
      <c r="M78" s="18"/>
      <c r="N78" s="18"/>
      <c r="O78" s="18"/>
      <c r="P78" s="18"/>
    </row>
    <row r="79" spans="8:16">
      <c r="H79" s="18"/>
      <c r="I79" s="18"/>
      <c r="J79" s="18"/>
      <c r="K79" s="18"/>
      <c r="L79" s="18"/>
      <c r="M79" s="18"/>
      <c r="N79" s="18"/>
      <c r="O79" s="18"/>
      <c r="P79" s="18"/>
    </row>
    <row r="80" spans="8:16">
      <c r="H80" s="18"/>
      <c r="I80" s="18"/>
      <c r="J80" s="18"/>
      <c r="K80" s="18"/>
      <c r="L80" s="18"/>
      <c r="M80" s="18"/>
      <c r="N80" s="18"/>
      <c r="O80" s="18"/>
      <c r="P80" s="18"/>
    </row>
    <row r="81" spans="8:16">
      <c r="H81" s="18"/>
      <c r="I81" s="18"/>
      <c r="J81" s="18"/>
      <c r="K81" s="18"/>
      <c r="L81" s="18"/>
      <c r="M81" s="18"/>
      <c r="N81" s="18"/>
      <c r="O81" s="18"/>
      <c r="P81" s="18"/>
    </row>
    <row r="82" spans="8:16">
      <c r="H82" s="18"/>
      <c r="I82" s="18"/>
      <c r="J82" s="18"/>
      <c r="K82" s="18"/>
      <c r="L82" s="18"/>
      <c r="M82" s="18"/>
      <c r="N82" s="18"/>
      <c r="O82" s="18"/>
      <c r="P82" s="18"/>
    </row>
    <row r="83" spans="8:16">
      <c r="H83" s="18"/>
      <c r="I83" s="18"/>
      <c r="J83" s="18"/>
      <c r="K83" s="18"/>
      <c r="L83" s="18"/>
      <c r="M83" s="18"/>
      <c r="N83" s="18"/>
      <c r="O83" s="18"/>
      <c r="P83" s="18"/>
    </row>
    <row r="84" spans="8:16">
      <c r="H84" s="18"/>
      <c r="I84" s="18"/>
      <c r="J84" s="18"/>
      <c r="K84" s="18"/>
      <c r="L84" s="18"/>
      <c r="M84" s="18"/>
      <c r="N84" s="18"/>
      <c r="O84" s="18"/>
      <c r="P84" s="18"/>
    </row>
    <row r="85" spans="8:16">
      <c r="H85" s="18"/>
      <c r="I85" s="18"/>
      <c r="J85" s="18"/>
      <c r="K85" s="18"/>
      <c r="L85" s="18"/>
      <c r="M85" s="18"/>
      <c r="N85" s="18"/>
      <c r="O85" s="18"/>
      <c r="P85" s="18"/>
    </row>
    <row r="86" spans="8:16">
      <c r="H86" s="18"/>
      <c r="I86" s="18"/>
      <c r="J86" s="18"/>
      <c r="K86" s="18"/>
      <c r="L86" s="18"/>
      <c r="M86" s="18"/>
      <c r="N86" s="18"/>
      <c r="O86" s="18"/>
      <c r="P86" s="18"/>
    </row>
    <row r="87" spans="8:16">
      <c r="H87" s="18"/>
      <c r="I87" s="18"/>
      <c r="J87" s="18"/>
      <c r="K87" s="18"/>
      <c r="L87" s="18"/>
      <c r="M87" s="18"/>
      <c r="N87" s="18"/>
      <c r="O87" s="18"/>
      <c r="P87" s="18"/>
    </row>
    <row r="88" spans="8:16">
      <c r="H88" s="18"/>
      <c r="I88" s="18"/>
      <c r="J88" s="18"/>
      <c r="K88" s="18"/>
      <c r="L88" s="18"/>
      <c r="M88" s="18"/>
      <c r="N88" s="18"/>
      <c r="O88" s="18"/>
      <c r="P88" s="18"/>
    </row>
    <row r="89" spans="8:16">
      <c r="H89" s="18"/>
      <c r="I89" s="18"/>
      <c r="J89" s="18"/>
      <c r="K89" s="18"/>
      <c r="L89" s="18"/>
      <c r="M89" s="18"/>
      <c r="N89" s="18"/>
      <c r="O89" s="18"/>
      <c r="P89" s="18"/>
    </row>
    <row r="90" spans="8:16">
      <c r="H90" s="18"/>
      <c r="I90" s="18"/>
      <c r="J90" s="18"/>
      <c r="K90" s="18"/>
      <c r="L90" s="18"/>
      <c r="M90" s="18"/>
      <c r="N90" s="18"/>
      <c r="O90" s="18"/>
      <c r="P90" s="18"/>
    </row>
    <row r="91" spans="8:16">
      <c r="H91" s="18"/>
      <c r="I91" s="18"/>
      <c r="J91" s="18"/>
      <c r="K91" s="18"/>
      <c r="L91" s="18"/>
      <c r="M91" s="18"/>
      <c r="N91" s="18"/>
      <c r="O91" s="18"/>
      <c r="P91" s="18"/>
    </row>
    <row r="92" spans="8:16">
      <c r="H92" s="18"/>
      <c r="I92" s="18"/>
      <c r="J92" s="18"/>
      <c r="K92" s="18"/>
      <c r="L92" s="18"/>
      <c r="M92" s="18"/>
      <c r="N92" s="18"/>
      <c r="O92" s="18"/>
      <c r="P92" s="18"/>
    </row>
    <row r="93" spans="8:16">
      <c r="H93" s="18"/>
      <c r="I93" s="18"/>
      <c r="J93" s="18"/>
      <c r="K93" s="18"/>
      <c r="L93" s="18"/>
      <c r="M93" s="18"/>
      <c r="N93" s="18"/>
      <c r="O93" s="18"/>
      <c r="P93" s="18"/>
    </row>
    <row r="94" spans="8:16">
      <c r="H94" s="18"/>
      <c r="I94" s="18"/>
      <c r="J94" s="18"/>
      <c r="K94" s="18"/>
      <c r="L94" s="18"/>
      <c r="M94" s="18"/>
      <c r="N94" s="18"/>
      <c r="O94" s="18"/>
      <c r="P94" s="18"/>
    </row>
    <row r="95" spans="8:16">
      <c r="H95" s="18"/>
      <c r="I95" s="18"/>
      <c r="J95" s="18"/>
      <c r="K95" s="18"/>
      <c r="L95" s="18"/>
      <c r="M95" s="18"/>
      <c r="N95" s="18"/>
      <c r="O95" s="18"/>
      <c r="P95" s="18"/>
    </row>
    <row r="96" spans="8:16">
      <c r="H96" s="18"/>
      <c r="I96" s="18"/>
      <c r="J96" s="18"/>
      <c r="K96" s="18"/>
      <c r="L96" s="18"/>
      <c r="M96" s="18"/>
      <c r="N96" s="18"/>
      <c r="O96" s="18"/>
      <c r="P96" s="18"/>
    </row>
    <row r="97" spans="8:16">
      <c r="H97" s="18"/>
      <c r="I97" s="18"/>
      <c r="J97" s="18"/>
      <c r="K97" s="18"/>
      <c r="L97" s="18"/>
      <c r="M97" s="18"/>
      <c r="N97" s="18"/>
      <c r="O97" s="18"/>
      <c r="P97" s="18"/>
    </row>
    <row r="98" spans="8:16">
      <c r="H98" s="18"/>
      <c r="I98" s="18"/>
      <c r="J98" s="18"/>
      <c r="K98" s="18"/>
      <c r="L98" s="18"/>
      <c r="M98" s="18"/>
      <c r="N98" s="18"/>
      <c r="O98" s="18"/>
      <c r="P98" s="18"/>
    </row>
    <row r="99" spans="8:16">
      <c r="H99" s="18"/>
      <c r="I99" s="18"/>
      <c r="J99" s="18"/>
      <c r="K99" s="18"/>
      <c r="L99" s="18"/>
      <c r="M99" s="18"/>
      <c r="N99" s="18"/>
      <c r="O99" s="18"/>
      <c r="P99" s="18"/>
    </row>
    <row r="100" spans="8:16">
      <c r="H100" s="18"/>
      <c r="I100" s="18"/>
      <c r="J100" s="18"/>
      <c r="K100" s="18"/>
      <c r="L100" s="18"/>
      <c r="M100" s="18"/>
      <c r="N100" s="18"/>
      <c r="O100" s="18"/>
      <c r="P100" s="18"/>
    </row>
    <row r="101" spans="8:16">
      <c r="H101" s="18"/>
      <c r="I101" s="18"/>
      <c r="J101" s="18"/>
      <c r="K101" s="18"/>
      <c r="L101" s="18"/>
      <c r="M101" s="18"/>
      <c r="N101" s="18"/>
      <c r="O101" s="18"/>
      <c r="P101" s="18"/>
    </row>
    <row r="102" spans="8:16">
      <c r="H102" s="18"/>
      <c r="I102" s="18"/>
      <c r="J102" s="18"/>
      <c r="K102" s="18"/>
      <c r="L102" s="18"/>
      <c r="M102" s="18"/>
      <c r="N102" s="18"/>
      <c r="O102" s="18"/>
      <c r="P102" s="18"/>
    </row>
    <row r="103" spans="8:16">
      <c r="H103" s="18"/>
      <c r="I103" s="18"/>
      <c r="J103" s="18"/>
      <c r="K103" s="18"/>
      <c r="L103" s="18"/>
      <c r="M103" s="18"/>
      <c r="N103" s="18"/>
      <c r="O103" s="18"/>
      <c r="P103" s="18"/>
    </row>
    <row r="104" spans="8:16">
      <c r="H104" s="18"/>
      <c r="I104" s="18"/>
      <c r="J104" s="18"/>
      <c r="K104" s="18"/>
      <c r="L104" s="18"/>
      <c r="M104" s="18"/>
      <c r="N104" s="18"/>
      <c r="O104" s="18"/>
      <c r="P104" s="18"/>
    </row>
    <row r="105" spans="8:16">
      <c r="H105" s="18"/>
      <c r="I105" s="18"/>
      <c r="J105" s="18"/>
      <c r="K105" s="18"/>
      <c r="L105" s="18"/>
      <c r="M105" s="18"/>
      <c r="N105" s="18"/>
      <c r="O105" s="18"/>
      <c r="P105" s="18"/>
    </row>
    <row r="106" spans="8:16">
      <c r="H106" s="18"/>
      <c r="I106" s="18"/>
      <c r="J106" s="18"/>
      <c r="K106" s="18"/>
      <c r="L106" s="18"/>
      <c r="M106" s="18"/>
      <c r="N106" s="18"/>
      <c r="O106" s="18"/>
      <c r="P106" s="18"/>
    </row>
    <row r="107" spans="8:16">
      <c r="H107" s="18"/>
      <c r="I107" s="18"/>
      <c r="J107" s="18"/>
      <c r="K107" s="18"/>
      <c r="L107" s="18"/>
      <c r="M107" s="18"/>
      <c r="N107" s="18"/>
      <c r="O107" s="18"/>
      <c r="P107" s="18"/>
    </row>
    <row r="108" spans="8:16">
      <c r="H108" s="18"/>
      <c r="I108" s="18"/>
      <c r="J108" s="18"/>
      <c r="K108" s="18"/>
      <c r="L108" s="18"/>
      <c r="M108" s="18"/>
      <c r="N108" s="18"/>
      <c r="O108" s="18"/>
      <c r="P108" s="18"/>
    </row>
    <row r="109" spans="8:16">
      <c r="H109" s="18"/>
      <c r="I109" s="18"/>
      <c r="J109" s="18"/>
      <c r="K109" s="18"/>
      <c r="L109" s="18"/>
      <c r="M109" s="18"/>
      <c r="N109" s="18"/>
      <c r="O109" s="18"/>
      <c r="P109" s="18"/>
    </row>
    <row r="110" spans="8:16">
      <c r="H110" s="18"/>
      <c r="I110" s="18"/>
      <c r="J110" s="18"/>
      <c r="K110" s="18"/>
      <c r="L110" s="18"/>
      <c r="M110" s="18"/>
      <c r="N110" s="18"/>
      <c r="O110" s="18"/>
      <c r="P110" s="18"/>
    </row>
    <row r="111" spans="8:16">
      <c r="H111" s="18"/>
      <c r="I111" s="18"/>
      <c r="J111" s="18"/>
      <c r="K111" s="18"/>
      <c r="L111" s="18"/>
      <c r="M111" s="18"/>
      <c r="N111" s="18"/>
      <c r="O111" s="18"/>
      <c r="P111" s="18"/>
    </row>
    <row r="112" spans="8:16">
      <c r="H112" s="18"/>
      <c r="I112" s="18"/>
      <c r="J112" s="18"/>
      <c r="K112" s="18"/>
      <c r="L112" s="18"/>
      <c r="M112" s="18"/>
      <c r="N112" s="18"/>
      <c r="O112" s="18"/>
      <c r="P112" s="18"/>
    </row>
    <row r="113" spans="8:16">
      <c r="H113" s="18"/>
      <c r="I113" s="18"/>
      <c r="J113" s="18"/>
      <c r="K113" s="18"/>
      <c r="L113" s="18"/>
      <c r="M113" s="18"/>
      <c r="N113" s="18"/>
      <c r="O113" s="18"/>
      <c r="P113" s="18"/>
    </row>
    <row r="114" spans="8:16">
      <c r="H114" s="18"/>
      <c r="I114" s="18"/>
      <c r="J114" s="18"/>
      <c r="K114" s="18"/>
      <c r="L114" s="18"/>
      <c r="M114" s="18"/>
      <c r="N114" s="18"/>
      <c r="O114" s="18"/>
      <c r="P114" s="18"/>
    </row>
    <row r="115" spans="8:16">
      <c r="H115" s="18"/>
      <c r="I115" s="18"/>
      <c r="J115" s="18"/>
      <c r="K115" s="18"/>
      <c r="L115" s="18"/>
      <c r="M115" s="18"/>
      <c r="N115" s="18"/>
      <c r="O115" s="18"/>
      <c r="P115" s="18"/>
    </row>
    <row r="116" spans="8:16">
      <c r="H116" s="18"/>
      <c r="I116" s="18"/>
      <c r="J116" s="18"/>
      <c r="K116" s="18"/>
      <c r="L116" s="18"/>
      <c r="M116" s="18"/>
      <c r="N116" s="18"/>
      <c r="O116" s="18"/>
      <c r="P116" s="18"/>
    </row>
    <row r="117" spans="8:16">
      <c r="H117" s="18"/>
      <c r="I117" s="18"/>
      <c r="J117" s="18"/>
      <c r="K117" s="18"/>
      <c r="L117" s="18"/>
      <c r="M117" s="18"/>
      <c r="N117" s="18"/>
      <c r="O117" s="18"/>
      <c r="P117" s="18"/>
    </row>
    <row r="118" spans="8:16">
      <c r="H118" s="18"/>
      <c r="I118" s="18"/>
      <c r="J118" s="18"/>
      <c r="K118" s="18"/>
      <c r="L118" s="18"/>
      <c r="M118" s="18"/>
      <c r="N118" s="18"/>
      <c r="O118" s="18"/>
      <c r="P118" s="18"/>
    </row>
    <row r="119" spans="8:16">
      <c r="H119" s="18"/>
      <c r="I119" s="18"/>
      <c r="J119" s="18"/>
      <c r="K119" s="18"/>
      <c r="L119" s="18"/>
      <c r="M119" s="18"/>
      <c r="N119" s="18"/>
      <c r="O119" s="18"/>
      <c r="P119" s="18"/>
    </row>
    <row r="120" spans="8:16">
      <c r="H120" s="18"/>
      <c r="I120" s="18"/>
      <c r="J120" s="18"/>
      <c r="K120" s="18"/>
      <c r="L120" s="18"/>
      <c r="M120" s="18"/>
      <c r="N120" s="18"/>
      <c r="O120" s="18"/>
      <c r="P120" s="18"/>
    </row>
    <row r="121" spans="8:16">
      <c r="H121" s="18"/>
      <c r="I121" s="18"/>
      <c r="J121" s="18"/>
      <c r="K121" s="18"/>
      <c r="L121" s="18"/>
      <c r="M121" s="18"/>
      <c r="N121" s="18"/>
      <c r="O121" s="18"/>
      <c r="P121" s="18"/>
    </row>
    <row r="122" spans="8:16">
      <c r="H122" s="18"/>
      <c r="I122" s="18"/>
      <c r="J122" s="18"/>
      <c r="K122" s="18"/>
      <c r="L122" s="18"/>
      <c r="M122" s="18"/>
      <c r="N122" s="18"/>
      <c r="O122" s="18"/>
      <c r="P122" s="18"/>
    </row>
    <row r="123" spans="8:16">
      <c r="H123" s="18"/>
      <c r="I123" s="18"/>
      <c r="J123" s="18"/>
      <c r="K123" s="18"/>
      <c r="L123" s="18"/>
      <c r="M123" s="18"/>
      <c r="N123" s="18"/>
      <c r="O123" s="18"/>
      <c r="P123" s="18"/>
    </row>
    <row r="124" spans="8:16">
      <c r="H124" s="18"/>
      <c r="I124" s="18"/>
      <c r="J124" s="18"/>
      <c r="K124" s="18"/>
      <c r="L124" s="18"/>
      <c r="M124" s="18"/>
      <c r="N124" s="18"/>
      <c r="O124" s="18"/>
      <c r="P124" s="18"/>
    </row>
    <row r="125" spans="8:16">
      <c r="H125" s="18"/>
      <c r="I125" s="18"/>
      <c r="J125" s="18"/>
      <c r="K125" s="18"/>
      <c r="L125" s="18"/>
      <c r="M125" s="18"/>
      <c r="N125" s="18"/>
      <c r="O125" s="18"/>
      <c r="P125" s="18"/>
    </row>
    <row r="126" spans="8:16">
      <c r="H126" s="18"/>
      <c r="I126" s="18"/>
      <c r="J126" s="18"/>
      <c r="K126" s="18"/>
      <c r="L126" s="18"/>
      <c r="M126" s="18"/>
      <c r="N126" s="18"/>
      <c r="O126" s="18"/>
      <c r="P126" s="18"/>
    </row>
    <row r="127" spans="8:16">
      <c r="H127" s="18"/>
      <c r="I127" s="18"/>
      <c r="J127" s="18"/>
      <c r="K127" s="18"/>
      <c r="L127" s="18"/>
      <c r="M127" s="18"/>
      <c r="N127" s="18"/>
      <c r="O127" s="18"/>
      <c r="P127" s="18"/>
    </row>
    <row r="128" spans="8:16">
      <c r="H128" s="18"/>
      <c r="I128" s="18"/>
      <c r="J128" s="18"/>
      <c r="K128" s="18"/>
      <c r="L128" s="18"/>
      <c r="M128" s="18"/>
      <c r="N128" s="18"/>
      <c r="O128" s="18"/>
      <c r="P128" s="18"/>
    </row>
    <row r="129" spans="8:16">
      <c r="H129" s="18"/>
      <c r="I129" s="18"/>
      <c r="J129" s="18"/>
      <c r="K129" s="18"/>
      <c r="L129" s="18"/>
      <c r="M129" s="18"/>
      <c r="N129" s="18"/>
      <c r="O129" s="18"/>
      <c r="P129" s="18"/>
    </row>
    <row r="130" spans="8:16">
      <c r="H130" s="18"/>
      <c r="I130" s="18"/>
      <c r="J130" s="18"/>
      <c r="K130" s="18"/>
      <c r="L130" s="18"/>
      <c r="M130" s="18"/>
      <c r="N130" s="18"/>
      <c r="O130" s="18"/>
      <c r="P130" s="18"/>
    </row>
    <row r="131" spans="8:16">
      <c r="H131" s="18"/>
      <c r="I131" s="18"/>
      <c r="J131" s="18"/>
      <c r="K131" s="18"/>
      <c r="L131" s="18"/>
      <c r="M131" s="18"/>
      <c r="N131" s="18"/>
      <c r="O131" s="18"/>
      <c r="P131" s="18"/>
    </row>
    <row r="132" spans="8:16">
      <c r="H132" s="18"/>
      <c r="I132" s="18"/>
      <c r="J132" s="18"/>
      <c r="K132" s="18"/>
      <c r="L132" s="18"/>
      <c r="M132" s="18"/>
      <c r="N132" s="18"/>
      <c r="O132" s="18"/>
      <c r="P132" s="18"/>
    </row>
    <row r="133" spans="8:16">
      <c r="H133" s="18"/>
      <c r="I133" s="18"/>
      <c r="J133" s="18"/>
      <c r="K133" s="18"/>
      <c r="L133" s="18"/>
      <c r="M133" s="18"/>
      <c r="N133" s="18"/>
      <c r="O133" s="18"/>
      <c r="P133" s="18"/>
    </row>
    <row r="134" spans="8:16">
      <c r="H134" s="18"/>
      <c r="I134" s="18"/>
      <c r="J134" s="18"/>
      <c r="K134" s="18"/>
      <c r="L134" s="18"/>
      <c r="M134" s="18"/>
      <c r="N134" s="18"/>
      <c r="O134" s="18"/>
      <c r="P134" s="18"/>
    </row>
    <row r="135" spans="8:16">
      <c r="H135" s="18"/>
      <c r="I135" s="18"/>
      <c r="J135" s="18"/>
      <c r="K135" s="18"/>
      <c r="L135" s="18"/>
      <c r="M135" s="18"/>
      <c r="N135" s="18"/>
      <c r="O135" s="18"/>
      <c r="P135" s="18"/>
    </row>
    <row r="136" spans="8:16">
      <c r="H136" s="18"/>
      <c r="I136" s="18"/>
      <c r="J136" s="18"/>
      <c r="K136" s="18"/>
      <c r="L136" s="18"/>
      <c r="M136" s="18"/>
      <c r="N136" s="18"/>
      <c r="O136" s="18"/>
      <c r="P136" s="18"/>
    </row>
    <row r="137" spans="8:16">
      <c r="H137" s="18"/>
      <c r="I137" s="18"/>
      <c r="J137" s="18"/>
      <c r="K137" s="18"/>
      <c r="L137" s="18"/>
      <c r="M137" s="18"/>
      <c r="N137" s="18"/>
      <c r="O137" s="18"/>
      <c r="P137" s="18"/>
    </row>
    <row r="138" spans="8:16">
      <c r="H138" s="18"/>
      <c r="I138" s="18"/>
      <c r="J138" s="18"/>
      <c r="K138" s="18"/>
      <c r="L138" s="18"/>
      <c r="M138" s="18"/>
      <c r="N138" s="18"/>
      <c r="O138" s="18"/>
      <c r="P138" s="18"/>
    </row>
    <row r="139" spans="8:16">
      <c r="H139" s="18"/>
      <c r="I139" s="18"/>
      <c r="J139" s="18"/>
      <c r="K139" s="18"/>
      <c r="L139" s="18"/>
      <c r="M139" s="18"/>
      <c r="N139" s="18"/>
      <c r="O139" s="18"/>
      <c r="P139" s="18"/>
    </row>
    <row r="140" spans="8:16">
      <c r="H140" s="18"/>
      <c r="I140" s="18"/>
      <c r="J140" s="18"/>
      <c r="K140" s="18"/>
      <c r="L140" s="18"/>
      <c r="M140" s="18"/>
      <c r="N140" s="18"/>
      <c r="O140" s="18"/>
      <c r="P140" s="18"/>
    </row>
    <row r="141" spans="8:16">
      <c r="H141" s="18"/>
      <c r="I141" s="18"/>
      <c r="J141" s="18"/>
      <c r="K141" s="18"/>
      <c r="L141" s="18"/>
      <c r="M141" s="18"/>
      <c r="N141" s="18"/>
      <c r="O141" s="18"/>
      <c r="P141" s="18"/>
    </row>
    <row r="142" spans="8:16">
      <c r="H142" s="18"/>
      <c r="I142" s="18"/>
      <c r="J142" s="18"/>
      <c r="K142" s="18"/>
      <c r="L142" s="18"/>
      <c r="M142" s="18"/>
      <c r="N142" s="18"/>
      <c r="O142" s="18"/>
      <c r="P142" s="18"/>
    </row>
    <row r="143" spans="8:16">
      <c r="H143" s="18"/>
      <c r="I143" s="18"/>
      <c r="J143" s="18"/>
      <c r="K143" s="18"/>
      <c r="L143" s="18"/>
      <c r="M143" s="18"/>
      <c r="N143" s="18"/>
      <c r="O143" s="18"/>
      <c r="P143" s="18"/>
    </row>
    <row r="144" spans="8:16">
      <c r="H144" s="18"/>
      <c r="I144" s="18"/>
      <c r="J144" s="18"/>
      <c r="K144" s="18"/>
      <c r="L144" s="18"/>
      <c r="M144" s="18"/>
      <c r="N144" s="18"/>
      <c r="O144" s="18"/>
      <c r="P144" s="18"/>
    </row>
    <row r="145" spans="8:16">
      <c r="H145" s="18"/>
      <c r="I145" s="18"/>
      <c r="J145" s="18"/>
      <c r="K145" s="18"/>
      <c r="L145" s="18"/>
      <c r="M145" s="18"/>
      <c r="N145" s="18"/>
      <c r="O145" s="18"/>
      <c r="P145" s="18"/>
    </row>
    <row r="146" spans="8:16">
      <c r="H146" s="18"/>
      <c r="I146" s="18"/>
      <c r="J146" s="18"/>
      <c r="K146" s="18"/>
      <c r="L146" s="18"/>
      <c r="M146" s="18"/>
      <c r="N146" s="18"/>
      <c r="O146" s="18"/>
      <c r="P146" s="18"/>
    </row>
    <row r="147" spans="8:16">
      <c r="H147" s="18"/>
      <c r="I147" s="18"/>
      <c r="J147" s="18"/>
      <c r="K147" s="18"/>
      <c r="L147" s="18"/>
      <c r="M147" s="18"/>
      <c r="N147" s="18"/>
      <c r="O147" s="18"/>
      <c r="P147" s="18"/>
    </row>
    <row r="148" spans="8:16">
      <c r="H148" s="18"/>
      <c r="I148" s="18"/>
      <c r="J148" s="18"/>
      <c r="K148" s="18"/>
      <c r="L148" s="18"/>
      <c r="M148" s="18"/>
      <c r="N148" s="18"/>
      <c r="O148" s="18"/>
      <c r="P148" s="18"/>
    </row>
    <row r="149" spans="8:16">
      <c r="H149" s="18"/>
      <c r="I149" s="18"/>
      <c r="J149" s="18"/>
      <c r="K149" s="18"/>
      <c r="L149" s="18"/>
      <c r="M149" s="18"/>
      <c r="N149" s="18"/>
      <c r="O149" s="18"/>
      <c r="P149" s="18"/>
    </row>
    <row r="150" spans="8:16">
      <c r="H150" s="18"/>
      <c r="I150" s="18"/>
      <c r="J150" s="18"/>
      <c r="K150" s="18"/>
      <c r="L150" s="18"/>
      <c r="M150" s="18"/>
      <c r="N150" s="18"/>
      <c r="O150" s="18"/>
      <c r="P150" s="18"/>
    </row>
    <row r="151" spans="8:16">
      <c r="H151" s="18"/>
      <c r="I151" s="18"/>
      <c r="J151" s="18"/>
      <c r="K151" s="18"/>
      <c r="L151" s="18"/>
      <c r="M151" s="18"/>
      <c r="N151" s="18"/>
      <c r="O151" s="18"/>
      <c r="P151" s="18"/>
    </row>
    <row r="152" spans="8:16">
      <c r="H152" s="18"/>
      <c r="I152" s="18"/>
      <c r="J152" s="18"/>
      <c r="K152" s="18"/>
      <c r="L152" s="18"/>
      <c r="M152" s="18"/>
      <c r="N152" s="18"/>
      <c r="O152" s="18"/>
      <c r="P152" s="18"/>
    </row>
    <row r="153" spans="8:16">
      <c r="H153" s="18"/>
      <c r="I153" s="18"/>
      <c r="J153" s="18"/>
      <c r="K153" s="18"/>
      <c r="L153" s="18"/>
      <c r="M153" s="18"/>
      <c r="N153" s="18"/>
      <c r="O153" s="18"/>
      <c r="P153" s="18"/>
    </row>
    <row r="154" spans="8:16">
      <c r="H154" s="18"/>
      <c r="I154" s="18"/>
      <c r="J154" s="18"/>
      <c r="K154" s="18"/>
      <c r="L154" s="18"/>
      <c r="M154" s="18"/>
      <c r="N154" s="18"/>
      <c r="O154" s="18"/>
      <c r="P154" s="18"/>
    </row>
    <row r="155" spans="8:16">
      <c r="H155" s="18"/>
      <c r="I155" s="18"/>
      <c r="J155" s="18"/>
      <c r="K155" s="18"/>
      <c r="L155" s="18"/>
      <c r="M155" s="18"/>
      <c r="N155" s="18"/>
      <c r="O155" s="18"/>
      <c r="P155" s="18"/>
    </row>
    <row r="156" spans="8:16">
      <c r="H156" s="18"/>
      <c r="I156" s="18"/>
      <c r="J156" s="18"/>
      <c r="K156" s="18"/>
      <c r="L156" s="18"/>
      <c r="M156" s="18"/>
      <c r="N156" s="18"/>
      <c r="O156" s="18"/>
      <c r="P156" s="18"/>
    </row>
    <row r="157" spans="8:16">
      <c r="H157" s="18"/>
      <c r="I157" s="18"/>
      <c r="J157" s="18"/>
      <c r="K157" s="18"/>
      <c r="L157" s="18"/>
      <c r="M157" s="18"/>
      <c r="N157" s="18"/>
      <c r="O157" s="18"/>
      <c r="P157" s="18"/>
    </row>
    <row r="158" spans="8:16">
      <c r="H158" s="18"/>
      <c r="I158" s="18"/>
      <c r="J158" s="18"/>
      <c r="K158" s="18"/>
      <c r="L158" s="18"/>
      <c r="M158" s="18"/>
      <c r="N158" s="18"/>
      <c r="O158" s="18"/>
      <c r="P158" s="18"/>
    </row>
    <row r="159" spans="8:16">
      <c r="H159" s="18"/>
      <c r="I159" s="18"/>
      <c r="J159" s="18"/>
      <c r="K159" s="18"/>
      <c r="L159" s="18"/>
      <c r="M159" s="18"/>
      <c r="N159" s="18"/>
      <c r="O159" s="18"/>
      <c r="P159" s="18"/>
    </row>
    <row r="160" spans="8:16">
      <c r="H160" s="18"/>
      <c r="I160" s="18"/>
      <c r="J160" s="18"/>
      <c r="K160" s="18"/>
      <c r="L160" s="18"/>
      <c r="M160" s="18"/>
      <c r="N160" s="18"/>
      <c r="O160" s="18"/>
      <c r="P160" s="18"/>
    </row>
    <row r="161" spans="8:16">
      <c r="H161" s="18"/>
      <c r="I161" s="18"/>
      <c r="J161" s="18"/>
      <c r="K161" s="18"/>
      <c r="L161" s="18"/>
      <c r="M161" s="18"/>
      <c r="N161" s="18"/>
      <c r="O161" s="18"/>
      <c r="P161" s="18"/>
    </row>
    <row r="162" spans="8:16">
      <c r="H162" s="18"/>
      <c r="I162" s="18"/>
      <c r="J162" s="18"/>
      <c r="K162" s="18"/>
      <c r="L162" s="18"/>
      <c r="M162" s="18"/>
      <c r="N162" s="18"/>
      <c r="O162" s="18"/>
      <c r="P162" s="18"/>
    </row>
    <row r="163" spans="8:16">
      <c r="H163" s="18"/>
      <c r="I163" s="18"/>
      <c r="J163" s="18"/>
      <c r="K163" s="18"/>
      <c r="L163" s="18"/>
      <c r="M163" s="18"/>
      <c r="N163" s="18"/>
      <c r="O163" s="18"/>
      <c r="P163" s="18"/>
    </row>
    <row r="164" spans="8:16">
      <c r="H164" s="18"/>
      <c r="I164" s="18"/>
      <c r="J164" s="18"/>
      <c r="K164" s="18"/>
      <c r="L164" s="18"/>
      <c r="M164" s="18"/>
      <c r="N164" s="18"/>
      <c r="O164" s="18"/>
      <c r="P164" s="18"/>
    </row>
    <row r="165" spans="8:16">
      <c r="H165" s="18"/>
      <c r="I165" s="18"/>
      <c r="J165" s="18"/>
      <c r="K165" s="18"/>
      <c r="L165" s="18"/>
      <c r="M165" s="18"/>
      <c r="N165" s="18"/>
      <c r="O165" s="18"/>
      <c r="P165" s="18"/>
    </row>
    <row r="166" spans="8:16">
      <c r="H166" s="18"/>
      <c r="I166" s="18"/>
      <c r="J166" s="18"/>
      <c r="K166" s="18"/>
      <c r="L166" s="18"/>
      <c r="M166" s="18"/>
      <c r="N166" s="18"/>
      <c r="O166" s="18"/>
      <c r="P166" s="18"/>
    </row>
    <row r="167" spans="8:16">
      <c r="H167" s="18"/>
      <c r="I167" s="18"/>
      <c r="J167" s="18"/>
      <c r="K167" s="18"/>
      <c r="L167" s="18"/>
      <c r="M167" s="18"/>
      <c r="N167" s="18"/>
      <c r="O167" s="18"/>
      <c r="P167" s="18"/>
    </row>
    <row r="168" spans="8:16">
      <c r="H168" s="18"/>
      <c r="I168" s="18"/>
      <c r="J168" s="18"/>
      <c r="K168" s="18"/>
      <c r="L168" s="18"/>
      <c r="M168" s="18"/>
      <c r="N168" s="18"/>
      <c r="O168" s="18"/>
      <c r="P168" s="18"/>
    </row>
    <row r="169" spans="8:16">
      <c r="H169" s="18"/>
      <c r="I169" s="18"/>
      <c r="J169" s="18"/>
      <c r="K169" s="18"/>
      <c r="L169" s="18"/>
      <c r="M169" s="18"/>
      <c r="N169" s="18"/>
      <c r="O169" s="18"/>
      <c r="P169" s="18"/>
    </row>
    <row r="170" spans="8:16">
      <c r="H170" s="18"/>
      <c r="I170" s="18"/>
      <c r="J170" s="18"/>
      <c r="K170" s="18"/>
      <c r="L170" s="18"/>
      <c r="M170" s="18"/>
      <c r="N170" s="18"/>
      <c r="O170" s="18"/>
      <c r="P170" s="18"/>
    </row>
    <row r="171" spans="8:16">
      <c r="H171" s="18"/>
      <c r="I171" s="18"/>
      <c r="J171" s="18"/>
      <c r="K171" s="18"/>
      <c r="L171" s="18"/>
      <c r="M171" s="18"/>
      <c r="N171" s="18"/>
      <c r="O171" s="18"/>
      <c r="P171" s="18"/>
    </row>
    <row r="172" spans="8:16">
      <c r="H172" s="18"/>
      <c r="I172" s="18"/>
      <c r="J172" s="18"/>
      <c r="K172" s="18"/>
      <c r="L172" s="18"/>
      <c r="M172" s="18"/>
      <c r="N172" s="18"/>
      <c r="O172" s="18"/>
      <c r="P172" s="18"/>
    </row>
    <row r="173" spans="8:16">
      <c r="H173" s="18"/>
      <c r="I173" s="18"/>
      <c r="J173" s="18"/>
      <c r="K173" s="18"/>
      <c r="L173" s="18"/>
      <c r="M173" s="18"/>
      <c r="N173" s="18"/>
      <c r="O173" s="18"/>
      <c r="P173" s="18"/>
    </row>
    <row r="174" spans="8:16">
      <c r="H174" s="18"/>
      <c r="I174" s="18"/>
      <c r="J174" s="18"/>
      <c r="K174" s="18"/>
      <c r="L174" s="18"/>
      <c r="M174" s="18"/>
      <c r="N174" s="18"/>
      <c r="O174" s="18"/>
      <c r="P174" s="18"/>
    </row>
    <row r="175" spans="8:16">
      <c r="H175" s="18"/>
      <c r="I175" s="18"/>
      <c r="J175" s="18"/>
      <c r="K175" s="18"/>
      <c r="L175" s="18"/>
      <c r="M175" s="18"/>
      <c r="N175" s="18"/>
      <c r="O175" s="18"/>
      <c r="P175" s="18"/>
    </row>
    <row r="176" spans="8:16">
      <c r="H176" s="18"/>
      <c r="I176" s="18"/>
      <c r="J176" s="18"/>
      <c r="K176" s="18"/>
      <c r="L176" s="18"/>
      <c r="M176" s="18"/>
      <c r="N176" s="18"/>
      <c r="O176" s="18"/>
      <c r="P176" s="18"/>
    </row>
    <row r="177" spans="8:16">
      <c r="H177" s="18"/>
      <c r="I177" s="18"/>
      <c r="J177" s="18"/>
      <c r="K177" s="18"/>
      <c r="L177" s="18"/>
      <c r="M177" s="18"/>
      <c r="N177" s="18"/>
      <c r="O177" s="18"/>
      <c r="P177" s="18"/>
    </row>
    <row r="178" spans="8:16">
      <c r="H178" s="18"/>
      <c r="I178" s="18"/>
      <c r="J178" s="18"/>
      <c r="K178" s="18"/>
      <c r="L178" s="18"/>
      <c r="M178" s="18"/>
      <c r="N178" s="18"/>
      <c r="O178" s="18"/>
      <c r="P178" s="18"/>
    </row>
    <row r="179" spans="8:16">
      <c r="H179" s="18"/>
      <c r="I179" s="18"/>
      <c r="J179" s="18"/>
      <c r="K179" s="18"/>
      <c r="L179" s="18"/>
      <c r="M179" s="18"/>
      <c r="N179" s="18"/>
      <c r="O179" s="18"/>
      <c r="P179" s="18"/>
    </row>
    <row r="180" spans="8:16">
      <c r="H180" s="18"/>
      <c r="I180" s="18"/>
      <c r="J180" s="18"/>
      <c r="K180" s="18"/>
      <c r="L180" s="18"/>
      <c r="M180" s="18"/>
      <c r="N180" s="18"/>
      <c r="O180" s="18"/>
      <c r="P180" s="18"/>
    </row>
    <row r="181" spans="8:16">
      <c r="H181" s="18"/>
      <c r="I181" s="18"/>
      <c r="J181" s="18"/>
      <c r="K181" s="18"/>
      <c r="L181" s="18"/>
      <c r="M181" s="18"/>
      <c r="N181" s="18"/>
      <c r="O181" s="18"/>
      <c r="P181" s="18"/>
    </row>
    <row r="182" spans="8:16">
      <c r="H182" s="18"/>
      <c r="I182" s="18"/>
      <c r="J182" s="18"/>
      <c r="K182" s="18"/>
      <c r="L182" s="18"/>
      <c r="M182" s="18"/>
      <c r="N182" s="18"/>
      <c r="O182" s="18"/>
      <c r="P182" s="18"/>
    </row>
    <row r="183" spans="8:16">
      <c r="H183" s="18"/>
      <c r="I183" s="18"/>
      <c r="J183" s="18"/>
      <c r="K183" s="18"/>
      <c r="L183" s="18"/>
      <c r="M183" s="18"/>
      <c r="N183" s="18"/>
      <c r="O183" s="18"/>
      <c r="P183" s="18"/>
    </row>
    <row r="184" spans="8:16">
      <c r="H184" s="18"/>
      <c r="I184" s="18"/>
      <c r="J184" s="18"/>
      <c r="K184" s="18"/>
      <c r="L184" s="18"/>
      <c r="M184" s="18"/>
      <c r="N184" s="18"/>
      <c r="O184" s="18"/>
      <c r="P184" s="18"/>
    </row>
    <row r="185" spans="8:16">
      <c r="H185" s="18"/>
      <c r="I185" s="18"/>
      <c r="J185" s="18"/>
      <c r="K185" s="18"/>
      <c r="L185" s="18"/>
      <c r="M185" s="18"/>
      <c r="N185" s="18"/>
      <c r="O185" s="18"/>
      <c r="P185" s="18"/>
    </row>
    <row r="186" spans="8:16">
      <c r="H186" s="18"/>
      <c r="I186" s="18"/>
      <c r="J186" s="18"/>
      <c r="K186" s="18"/>
      <c r="L186" s="18"/>
      <c r="M186" s="18"/>
      <c r="N186" s="18"/>
      <c r="O186" s="18"/>
      <c r="P186" s="18"/>
    </row>
    <row r="187" spans="8:16">
      <c r="H187" s="18"/>
      <c r="I187" s="18"/>
      <c r="J187" s="18"/>
      <c r="K187" s="18"/>
      <c r="L187" s="18"/>
      <c r="M187" s="18"/>
      <c r="N187" s="18"/>
      <c r="O187" s="18"/>
      <c r="P187" s="18"/>
    </row>
    <row r="188" spans="8:16">
      <c r="H188" s="18"/>
      <c r="I188" s="18"/>
      <c r="J188" s="18"/>
      <c r="K188" s="18"/>
      <c r="L188" s="18"/>
      <c r="M188" s="18"/>
      <c r="N188" s="18"/>
      <c r="O188" s="18"/>
      <c r="P188" s="18"/>
    </row>
    <row r="189" spans="8:16">
      <c r="H189" s="18"/>
      <c r="I189" s="18"/>
      <c r="J189" s="18"/>
      <c r="K189" s="18"/>
      <c r="L189" s="18"/>
      <c r="M189" s="18"/>
      <c r="N189" s="18"/>
      <c r="O189" s="18"/>
      <c r="P189" s="18"/>
    </row>
    <row r="190" spans="8:16">
      <c r="H190" s="18"/>
      <c r="I190" s="18"/>
      <c r="J190" s="18"/>
      <c r="K190" s="18"/>
      <c r="L190" s="18"/>
      <c r="M190" s="18"/>
      <c r="N190" s="18"/>
      <c r="O190" s="18"/>
      <c r="P190" s="18"/>
    </row>
    <row r="191" spans="8:16">
      <c r="H191" s="18"/>
      <c r="I191" s="18"/>
      <c r="J191" s="18"/>
      <c r="K191" s="18"/>
      <c r="L191" s="18"/>
      <c r="M191" s="18"/>
      <c r="N191" s="18"/>
      <c r="O191" s="18"/>
      <c r="P191" s="18"/>
    </row>
    <row r="192" spans="8:16">
      <c r="H192" s="18"/>
      <c r="I192" s="18"/>
      <c r="J192" s="18"/>
      <c r="K192" s="18"/>
      <c r="L192" s="18"/>
      <c r="M192" s="18"/>
      <c r="N192" s="18"/>
      <c r="O192" s="18"/>
      <c r="P192" s="18"/>
    </row>
    <row r="193" spans="8:16">
      <c r="H193" s="18"/>
      <c r="I193" s="18"/>
      <c r="J193" s="18"/>
      <c r="K193" s="18"/>
      <c r="L193" s="18"/>
      <c r="M193" s="18"/>
      <c r="N193" s="18"/>
      <c r="O193" s="18"/>
      <c r="P193" s="18"/>
    </row>
    <row r="194" spans="8:16">
      <c r="H194" s="18"/>
      <c r="I194" s="18"/>
      <c r="J194" s="18"/>
      <c r="K194" s="18"/>
      <c r="L194" s="18"/>
      <c r="M194" s="18"/>
      <c r="N194" s="18"/>
      <c r="O194" s="18"/>
      <c r="P194" s="18"/>
    </row>
    <row r="195" spans="8:16">
      <c r="H195" s="18"/>
      <c r="I195" s="18"/>
      <c r="J195" s="18"/>
      <c r="K195" s="18"/>
      <c r="L195" s="18"/>
      <c r="M195" s="18"/>
      <c r="N195" s="18"/>
      <c r="O195" s="18"/>
      <c r="P195" s="18"/>
    </row>
    <row r="196" spans="8:16">
      <c r="H196" s="18"/>
      <c r="I196" s="18"/>
      <c r="J196" s="18"/>
      <c r="K196" s="18"/>
      <c r="L196" s="18"/>
      <c r="M196" s="18"/>
      <c r="N196" s="18"/>
      <c r="O196" s="18"/>
      <c r="P196" s="18"/>
    </row>
    <row r="197" spans="8:16">
      <c r="H197" s="18"/>
      <c r="I197" s="18"/>
      <c r="J197" s="18"/>
      <c r="K197" s="18"/>
      <c r="L197" s="18"/>
      <c r="M197" s="18"/>
      <c r="N197" s="18"/>
      <c r="O197" s="18"/>
      <c r="P197" s="18"/>
    </row>
    <row r="198" spans="8:16">
      <c r="H198" s="18"/>
      <c r="I198" s="18"/>
      <c r="J198" s="18"/>
      <c r="K198" s="18"/>
      <c r="L198" s="18"/>
      <c r="M198" s="18"/>
      <c r="N198" s="18"/>
      <c r="O198" s="18"/>
      <c r="P198" s="18"/>
    </row>
    <row r="199" spans="8:16">
      <c r="H199" s="18"/>
      <c r="I199" s="18"/>
      <c r="J199" s="18"/>
      <c r="K199" s="18"/>
      <c r="L199" s="18"/>
      <c r="M199" s="18"/>
      <c r="N199" s="18"/>
      <c r="O199" s="18"/>
      <c r="P199" s="18"/>
    </row>
    <row r="200" spans="8:16">
      <c r="H200" s="18"/>
      <c r="I200" s="18"/>
      <c r="J200" s="18"/>
      <c r="K200" s="18"/>
      <c r="L200" s="18"/>
      <c r="M200" s="18"/>
      <c r="N200" s="18"/>
      <c r="O200" s="18"/>
      <c r="P200" s="18"/>
    </row>
    <row r="201" spans="8:16">
      <c r="H201" s="18"/>
      <c r="I201" s="18"/>
      <c r="J201" s="18"/>
      <c r="K201" s="18"/>
      <c r="L201" s="18"/>
      <c r="M201" s="18"/>
      <c r="N201" s="18"/>
      <c r="O201" s="18"/>
      <c r="P201" s="18"/>
    </row>
    <row r="202" spans="8:16">
      <c r="H202" s="18"/>
      <c r="I202" s="18"/>
      <c r="J202" s="18"/>
      <c r="K202" s="18"/>
      <c r="L202" s="18"/>
      <c r="M202" s="18"/>
      <c r="N202" s="18"/>
      <c r="O202" s="18"/>
      <c r="P202" s="18"/>
    </row>
    <row r="203" spans="8:16">
      <c r="H203" s="18"/>
      <c r="I203" s="18"/>
      <c r="J203" s="18"/>
      <c r="K203" s="18"/>
      <c r="L203" s="18"/>
      <c r="M203" s="18"/>
      <c r="N203" s="18"/>
      <c r="O203" s="18"/>
      <c r="P203" s="18"/>
    </row>
    <row r="204" spans="8:16">
      <c r="H204" s="18"/>
      <c r="I204" s="18"/>
      <c r="J204" s="18"/>
      <c r="K204" s="18"/>
      <c r="L204" s="18"/>
      <c r="M204" s="18"/>
      <c r="N204" s="18"/>
      <c r="O204" s="18"/>
      <c r="P204" s="18"/>
    </row>
    <row r="205" spans="8:16">
      <c r="H205" s="18"/>
      <c r="I205" s="18"/>
      <c r="J205" s="18"/>
      <c r="K205" s="18"/>
      <c r="L205" s="18"/>
      <c r="M205" s="18"/>
      <c r="N205" s="18"/>
      <c r="O205" s="18"/>
      <c r="P205" s="18"/>
    </row>
    <row r="206" spans="8:16">
      <c r="H206" s="18"/>
      <c r="I206" s="18"/>
      <c r="J206" s="18"/>
      <c r="K206" s="18"/>
      <c r="L206" s="18"/>
      <c r="M206" s="18"/>
      <c r="N206" s="18"/>
      <c r="O206" s="18"/>
      <c r="P206" s="18"/>
    </row>
    <row r="207" spans="8:16">
      <c r="H207" s="18"/>
      <c r="I207" s="18"/>
      <c r="J207" s="18"/>
      <c r="K207" s="18"/>
      <c r="L207" s="18"/>
      <c r="M207" s="18"/>
      <c r="N207" s="18"/>
      <c r="O207" s="18"/>
      <c r="P207" s="18"/>
    </row>
    <row r="208" spans="8:16">
      <c r="H208" s="18"/>
      <c r="I208" s="18"/>
      <c r="J208" s="18"/>
      <c r="K208" s="18"/>
      <c r="L208" s="18"/>
      <c r="M208" s="18"/>
      <c r="N208" s="18"/>
      <c r="O208" s="18"/>
      <c r="P208" s="18"/>
    </row>
    <row r="209" spans="8:16">
      <c r="H209" s="18"/>
      <c r="I209" s="18"/>
      <c r="J209" s="18"/>
      <c r="K209" s="18"/>
      <c r="L209" s="18"/>
      <c r="M209" s="18"/>
      <c r="N209" s="18"/>
      <c r="O209" s="18"/>
      <c r="P209" s="18"/>
    </row>
    <row r="210" spans="8:16">
      <c r="H210" s="18"/>
      <c r="I210" s="18"/>
      <c r="J210" s="18"/>
      <c r="K210" s="18"/>
      <c r="L210" s="18"/>
      <c r="M210" s="18"/>
      <c r="N210" s="18"/>
      <c r="O210" s="18"/>
      <c r="P210" s="18"/>
    </row>
    <row r="211" spans="8:16">
      <c r="H211" s="18"/>
      <c r="I211" s="18"/>
      <c r="J211" s="18"/>
      <c r="K211" s="18"/>
      <c r="L211" s="18"/>
      <c r="M211" s="18"/>
      <c r="N211" s="18"/>
      <c r="O211" s="18"/>
      <c r="P211" s="18"/>
    </row>
    <row r="212" spans="8:16">
      <c r="H212" s="18"/>
      <c r="I212" s="18"/>
      <c r="J212" s="18"/>
      <c r="K212" s="18"/>
      <c r="L212" s="18"/>
      <c r="M212" s="18"/>
      <c r="N212" s="18"/>
      <c r="O212" s="18"/>
      <c r="P212" s="18"/>
    </row>
    <row r="213" spans="8:16">
      <c r="H213" s="18"/>
      <c r="I213" s="18"/>
      <c r="J213" s="18"/>
      <c r="K213" s="18"/>
      <c r="L213" s="18"/>
      <c r="M213" s="18"/>
      <c r="N213" s="18"/>
      <c r="O213" s="18"/>
      <c r="P213" s="18"/>
    </row>
    <row r="214" spans="8:16">
      <c r="H214" s="18"/>
      <c r="I214" s="18"/>
      <c r="J214" s="18"/>
      <c r="K214" s="18"/>
      <c r="L214" s="18"/>
      <c r="M214" s="18"/>
      <c r="N214" s="18"/>
      <c r="O214" s="18"/>
      <c r="P214" s="18"/>
    </row>
    <row r="215" spans="8:16">
      <c r="H215" s="18"/>
      <c r="I215" s="18"/>
      <c r="J215" s="18"/>
      <c r="K215" s="18"/>
      <c r="L215" s="18"/>
      <c r="M215" s="18"/>
      <c r="N215" s="18"/>
      <c r="O215" s="18"/>
      <c r="P215" s="18"/>
    </row>
    <row r="216" spans="8:16">
      <c r="H216" s="18"/>
      <c r="I216" s="18"/>
      <c r="J216" s="18"/>
      <c r="K216" s="18"/>
      <c r="L216" s="18"/>
      <c r="M216" s="18"/>
      <c r="N216" s="18"/>
      <c r="O216" s="18"/>
      <c r="P216" s="18"/>
    </row>
    <row r="217" spans="8:16">
      <c r="H217" s="18"/>
      <c r="I217" s="18"/>
      <c r="J217" s="18"/>
      <c r="K217" s="18"/>
      <c r="L217" s="18"/>
      <c r="M217" s="18"/>
      <c r="N217" s="18"/>
      <c r="O217" s="18"/>
      <c r="P217" s="18"/>
    </row>
    <row r="218" spans="8:16">
      <c r="H218" s="18"/>
      <c r="I218" s="18"/>
      <c r="J218" s="18"/>
      <c r="K218" s="18"/>
      <c r="L218" s="18"/>
      <c r="M218" s="18"/>
      <c r="N218" s="18"/>
      <c r="O218" s="18"/>
      <c r="P218" s="18"/>
    </row>
    <row r="219" spans="8:16">
      <c r="H219" s="18"/>
      <c r="I219" s="18"/>
      <c r="J219" s="18"/>
      <c r="K219" s="18"/>
      <c r="L219" s="18"/>
      <c r="M219" s="18"/>
      <c r="N219" s="18"/>
      <c r="O219" s="18"/>
      <c r="P219" s="18"/>
    </row>
    <row r="220" spans="8:16">
      <c r="H220" s="18"/>
      <c r="I220" s="18"/>
      <c r="J220" s="18"/>
      <c r="K220" s="18"/>
      <c r="L220" s="18"/>
      <c r="M220" s="18"/>
      <c r="N220" s="18"/>
      <c r="O220" s="18"/>
      <c r="P220" s="18"/>
    </row>
    <row r="221" spans="8:16">
      <c r="H221" s="18"/>
      <c r="I221" s="18"/>
      <c r="J221" s="18"/>
      <c r="K221" s="18"/>
      <c r="L221" s="18"/>
      <c r="M221" s="18"/>
      <c r="N221" s="18"/>
      <c r="O221" s="18"/>
      <c r="P221" s="18"/>
    </row>
    <row r="222" spans="8:16">
      <c r="H222" s="18"/>
      <c r="I222" s="18"/>
      <c r="J222" s="18"/>
      <c r="K222" s="18"/>
      <c r="L222" s="18"/>
      <c r="M222" s="18"/>
      <c r="N222" s="18"/>
      <c r="O222" s="18"/>
      <c r="P222" s="18"/>
    </row>
    <row r="223" spans="8:16">
      <c r="H223" s="18"/>
      <c r="I223" s="18"/>
      <c r="J223" s="18"/>
      <c r="K223" s="18"/>
      <c r="L223" s="18"/>
      <c r="M223" s="18"/>
      <c r="N223" s="18"/>
      <c r="O223" s="18"/>
      <c r="P223" s="18"/>
    </row>
    <row r="224" spans="8:16">
      <c r="H224" s="18"/>
      <c r="I224" s="18"/>
      <c r="J224" s="18"/>
      <c r="K224" s="18"/>
      <c r="L224" s="18"/>
      <c r="M224" s="18"/>
      <c r="N224" s="18"/>
      <c r="O224" s="18"/>
      <c r="P224" s="18"/>
    </row>
    <row r="225" spans="8:16">
      <c r="H225" s="18"/>
      <c r="I225" s="18"/>
      <c r="J225" s="18"/>
      <c r="K225" s="18"/>
      <c r="L225" s="18"/>
      <c r="M225" s="18"/>
      <c r="N225" s="18"/>
      <c r="O225" s="18"/>
      <c r="P225" s="18"/>
    </row>
    <row r="226" spans="8:16">
      <c r="H226" s="18"/>
      <c r="I226" s="18"/>
      <c r="J226" s="18"/>
      <c r="K226" s="18"/>
      <c r="L226" s="18"/>
      <c r="M226" s="18"/>
      <c r="N226" s="18"/>
      <c r="O226" s="18"/>
      <c r="P226" s="18"/>
    </row>
    <row r="227" spans="8:16">
      <c r="H227" s="18"/>
      <c r="I227" s="18"/>
      <c r="J227" s="18"/>
      <c r="K227" s="18"/>
      <c r="L227" s="18"/>
      <c r="M227" s="18"/>
      <c r="N227" s="18"/>
      <c r="O227" s="18"/>
      <c r="P227" s="18"/>
    </row>
    <row r="228" spans="8:16">
      <c r="H228" s="18"/>
      <c r="I228" s="18"/>
      <c r="J228" s="18"/>
      <c r="K228" s="18"/>
      <c r="L228" s="18"/>
      <c r="M228" s="18"/>
      <c r="N228" s="18"/>
      <c r="O228" s="18"/>
      <c r="P228" s="18"/>
    </row>
    <row r="229" spans="8:16">
      <c r="H229" s="18"/>
      <c r="I229" s="18"/>
      <c r="J229" s="18"/>
      <c r="K229" s="18"/>
      <c r="L229" s="18"/>
      <c r="M229" s="18"/>
      <c r="N229" s="18"/>
      <c r="O229" s="18"/>
      <c r="P229" s="18"/>
    </row>
    <row r="230" spans="8:16">
      <c r="H230" s="18"/>
      <c r="I230" s="18"/>
      <c r="J230" s="18"/>
      <c r="K230" s="18"/>
      <c r="L230" s="18"/>
      <c r="M230" s="18"/>
      <c r="N230" s="18"/>
      <c r="O230" s="18"/>
      <c r="P230" s="18"/>
    </row>
    <row r="231" spans="8:16">
      <c r="H231" s="18"/>
      <c r="I231" s="18"/>
      <c r="J231" s="18"/>
      <c r="K231" s="18"/>
      <c r="L231" s="18"/>
      <c r="M231" s="18"/>
      <c r="N231" s="18"/>
      <c r="O231" s="18"/>
      <c r="P231" s="18"/>
    </row>
    <row r="232" spans="8:16">
      <c r="H232" s="18"/>
      <c r="I232" s="18"/>
      <c r="J232" s="18"/>
      <c r="K232" s="18"/>
      <c r="L232" s="18"/>
      <c r="M232" s="18"/>
      <c r="N232" s="18"/>
      <c r="O232" s="18"/>
      <c r="P232" s="18"/>
    </row>
    <row r="233" spans="8:16">
      <c r="H233" s="18"/>
      <c r="I233" s="18"/>
      <c r="J233" s="18"/>
      <c r="K233" s="18"/>
      <c r="L233" s="18"/>
      <c r="M233" s="18"/>
      <c r="N233" s="18"/>
      <c r="O233" s="18"/>
      <c r="P233" s="18"/>
    </row>
    <row r="234" spans="8:16">
      <c r="H234" s="18"/>
      <c r="I234" s="18"/>
      <c r="J234" s="18"/>
      <c r="K234" s="18"/>
      <c r="L234" s="18"/>
      <c r="M234" s="18"/>
      <c r="N234" s="18"/>
      <c r="O234" s="18"/>
      <c r="P234" s="18"/>
    </row>
    <row r="235" spans="8:16">
      <c r="H235" s="18"/>
      <c r="I235" s="18"/>
      <c r="J235" s="18"/>
      <c r="K235" s="18"/>
      <c r="L235" s="18"/>
      <c r="M235" s="18"/>
      <c r="N235" s="18"/>
      <c r="O235" s="18"/>
      <c r="P235" s="18"/>
    </row>
    <row r="236" spans="8:16">
      <c r="H236" s="18"/>
      <c r="I236" s="18"/>
      <c r="J236" s="18"/>
      <c r="K236" s="18"/>
      <c r="L236" s="18"/>
      <c r="M236" s="18"/>
      <c r="N236" s="18"/>
      <c r="O236" s="18"/>
      <c r="P236" s="18"/>
    </row>
    <row r="237" spans="8:16">
      <c r="H237" s="18"/>
      <c r="I237" s="18"/>
      <c r="J237" s="18"/>
      <c r="K237" s="18"/>
      <c r="L237" s="18"/>
      <c r="M237" s="18"/>
      <c r="N237" s="18"/>
      <c r="O237" s="18"/>
      <c r="P237" s="18"/>
    </row>
    <row r="238" spans="8:16">
      <c r="H238" s="18"/>
      <c r="I238" s="18"/>
      <c r="J238" s="18"/>
      <c r="K238" s="18"/>
      <c r="L238" s="18"/>
      <c r="M238" s="18"/>
      <c r="N238" s="18"/>
      <c r="O238" s="18"/>
      <c r="P238" s="18"/>
    </row>
    <row r="239" spans="8:16">
      <c r="H239" s="18"/>
      <c r="I239" s="18"/>
      <c r="J239" s="18"/>
      <c r="K239" s="18"/>
      <c r="L239" s="18"/>
      <c r="M239" s="18"/>
      <c r="N239" s="18"/>
      <c r="O239" s="18"/>
      <c r="P239" s="18"/>
    </row>
    <row r="240" spans="8:16">
      <c r="H240" s="18"/>
      <c r="I240" s="18"/>
      <c r="J240" s="18"/>
      <c r="K240" s="18"/>
      <c r="L240" s="18"/>
      <c r="M240" s="18"/>
      <c r="N240" s="18"/>
      <c r="O240" s="18"/>
      <c r="P240" s="18"/>
    </row>
    <row r="241" spans="8:16">
      <c r="H241" s="18"/>
      <c r="I241" s="18"/>
      <c r="J241" s="18"/>
      <c r="K241" s="18"/>
      <c r="L241" s="18"/>
      <c r="M241" s="18"/>
      <c r="N241" s="18"/>
      <c r="O241" s="18"/>
      <c r="P241" s="18"/>
    </row>
    <row r="242" spans="8:16">
      <c r="H242" s="18"/>
      <c r="I242" s="18"/>
      <c r="J242" s="18"/>
      <c r="K242" s="18"/>
      <c r="L242" s="18"/>
      <c r="M242" s="18"/>
      <c r="N242" s="18"/>
      <c r="O242" s="18"/>
      <c r="P242" s="18"/>
    </row>
    <row r="243" spans="8:16">
      <c r="H243" s="18"/>
      <c r="I243" s="18"/>
      <c r="J243" s="18"/>
      <c r="K243" s="18"/>
      <c r="L243" s="18"/>
      <c r="M243" s="18"/>
      <c r="N243" s="18"/>
      <c r="O243" s="18"/>
      <c r="P243" s="18"/>
    </row>
    <row r="244" spans="8:16">
      <c r="H244" s="18"/>
      <c r="I244" s="18"/>
      <c r="J244" s="18"/>
      <c r="K244" s="18"/>
      <c r="L244" s="18"/>
      <c r="M244" s="18"/>
      <c r="N244" s="18"/>
      <c r="O244" s="18"/>
      <c r="P244" s="18"/>
    </row>
    <row r="245" spans="8:16">
      <c r="H245" s="18"/>
      <c r="I245" s="18"/>
      <c r="J245" s="18"/>
      <c r="K245" s="18"/>
      <c r="L245" s="18"/>
      <c r="M245" s="18"/>
      <c r="N245" s="18"/>
      <c r="O245" s="18"/>
      <c r="P245" s="18"/>
    </row>
    <row r="246" spans="8:16">
      <c r="H246" s="18"/>
      <c r="I246" s="18"/>
      <c r="J246" s="18"/>
      <c r="K246" s="18"/>
      <c r="L246" s="18"/>
      <c r="M246" s="18"/>
      <c r="N246" s="18"/>
      <c r="O246" s="18"/>
      <c r="P246" s="18"/>
    </row>
    <row r="247" spans="8:16">
      <c r="H247" s="18"/>
      <c r="I247" s="18"/>
      <c r="J247" s="18"/>
      <c r="K247" s="18"/>
      <c r="L247" s="18"/>
      <c r="M247" s="18"/>
      <c r="N247" s="18"/>
      <c r="O247" s="18"/>
      <c r="P247" s="18"/>
    </row>
    <row r="248" spans="8:16">
      <c r="H248" s="18"/>
      <c r="I248" s="18"/>
      <c r="J248" s="18"/>
      <c r="K248" s="18"/>
      <c r="L248" s="18"/>
      <c r="M248" s="18"/>
      <c r="N248" s="18"/>
      <c r="O248" s="18"/>
      <c r="P248" s="18"/>
    </row>
    <row r="249" spans="8:16">
      <c r="H249" s="18"/>
      <c r="I249" s="18"/>
      <c r="J249" s="18"/>
      <c r="K249" s="18"/>
      <c r="L249" s="18"/>
      <c r="M249" s="18"/>
      <c r="N249" s="18"/>
      <c r="O249" s="18"/>
      <c r="P249" s="18"/>
    </row>
    <row r="250" spans="8:16">
      <c r="H250" s="18"/>
      <c r="I250" s="18"/>
      <c r="J250" s="18"/>
      <c r="K250" s="18"/>
      <c r="L250" s="18"/>
      <c r="M250" s="18"/>
      <c r="N250" s="18"/>
      <c r="O250" s="18"/>
      <c r="P250" s="18"/>
    </row>
    <row r="251" spans="8:16">
      <c r="H251" s="18"/>
      <c r="I251" s="18"/>
      <c r="J251" s="18"/>
      <c r="K251" s="18"/>
      <c r="L251" s="18"/>
      <c r="M251" s="18"/>
      <c r="N251" s="18"/>
      <c r="O251" s="18"/>
      <c r="P251" s="18"/>
    </row>
    <row r="252" spans="8:16">
      <c r="H252" s="18"/>
      <c r="I252" s="18"/>
      <c r="J252" s="18"/>
      <c r="K252" s="18"/>
      <c r="L252" s="18"/>
      <c r="M252" s="18"/>
      <c r="N252" s="18"/>
      <c r="O252" s="18"/>
      <c r="P252" s="18"/>
    </row>
    <row r="253" spans="8:16">
      <c r="H253" s="18"/>
      <c r="I253" s="18"/>
      <c r="J253" s="18"/>
      <c r="K253" s="18"/>
      <c r="L253" s="18"/>
      <c r="M253" s="18"/>
      <c r="N253" s="18"/>
      <c r="O253" s="18"/>
      <c r="P253" s="18"/>
    </row>
    <row r="254" spans="8:16">
      <c r="H254" s="18"/>
      <c r="I254" s="18"/>
      <c r="J254" s="18"/>
      <c r="K254" s="18"/>
      <c r="L254" s="18"/>
      <c r="M254" s="18"/>
      <c r="N254" s="18"/>
      <c r="O254" s="18"/>
      <c r="P254" s="18"/>
    </row>
    <row r="255" spans="8:16">
      <c r="H255" s="18"/>
      <c r="I255" s="18"/>
      <c r="J255" s="18"/>
      <c r="K255" s="18"/>
      <c r="L255" s="18"/>
      <c r="M255" s="18"/>
      <c r="N255" s="18"/>
      <c r="O255" s="18"/>
      <c r="P255" s="18"/>
    </row>
  </sheetData>
  <autoFilter ref="A12:P31" xr:uid="{00000000-0009-0000-0000-00002F000000}"/>
  <mergeCells count="1">
    <mergeCell ref="F10:K10"/>
  </mergeCells>
  <conditionalFormatting sqref="A14:A31">
    <cfRule type="expression" dxfId="22" priority="1">
      <formula>TRIM(#REF!)&lt;&gt;""</formula>
    </cfRule>
  </conditionalFormatting>
  <dataValidations count="1">
    <dataValidation allowBlank="1" showErrorMessage="1" errorTitle="Nemainīt!" error="Visus datus rakstīt blakus tabulā" promptTitle="Nerakstam" prompt="Šeit ir tikai formulas" sqref="E30:G30 HJ30:HK30 WTV30:WTW30 WJZ30:WKA30 WAD30:WAE30 VQH30:VQI30 VGL30:VGM30 UWP30:UWQ30 UMT30:UMU30 UCX30:UCY30 TTB30:TTC30 TJF30:TJG30 SZJ30:SZK30 SPN30:SPO30 SFR30:SFS30 RVV30:RVW30 RLZ30:RMA30 RCD30:RCE30 QSH30:QSI30 QIL30:QIM30 PYP30:PYQ30 POT30:POU30 PEX30:PEY30 OVB30:OVC30 OLF30:OLG30 OBJ30:OBK30 NRN30:NRO30 NHR30:NHS30 MXV30:MXW30 MNZ30:MOA30 MED30:MEE30 LUH30:LUI30 LKL30:LKM30 LAP30:LAQ30 KQT30:KQU30 KGX30:KGY30 JXB30:JXC30 JNF30:JNG30 JDJ30:JDK30 ITN30:ITO30 IJR30:IJS30 HZV30:HZW30 HPZ30:HQA30 HGD30:HGE30 GWH30:GWI30 GML30:GMM30 GCP30:GCQ30 FST30:FSU30 FIX30:FIY30 EZB30:EZC30 EPF30:EPG30 EFJ30:EFK30 DVN30:DVO30 DLR30:DLS30 DBV30:DBW30 CRZ30:CSA30 CID30:CIE30 BYH30:BYI30 BOL30:BOM30 BEP30:BEQ30 AUT30:AUU30 AKX30:AKY30 ABB30:ABC30 RF30:RG30 G21 G31" xr:uid="{98FF337E-45E7-4F83-967D-73990ABDC598}"/>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4DEE6-8BC1-403E-9B83-6B6B7B3A4440}">
  <dimension ref="A1:P267"/>
  <sheetViews>
    <sheetView zoomScaleNormal="100" zoomScaleSheetLayoutView="100" workbookViewId="0">
      <selection activeCell="I19" sqref="I19"/>
    </sheetView>
  </sheetViews>
  <sheetFormatPr defaultColWidth="9.109375" defaultRowHeight="13.2"/>
  <cols>
    <col min="1" max="1" width="5" style="6" customWidth="1"/>
    <col min="2" max="2" width="9" style="12" customWidth="1"/>
    <col min="3" max="3" width="65.441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167</v>
      </c>
      <c r="H1" s="9"/>
      <c r="J1" s="8"/>
      <c r="K1" s="8"/>
      <c r="L1" s="8"/>
      <c r="M1" s="8"/>
      <c r="N1" s="8"/>
      <c r="O1" s="8"/>
      <c r="P1" s="8"/>
    </row>
    <row r="2" spans="1:16">
      <c r="B2" s="7"/>
      <c r="C2" s="8"/>
      <c r="D2" s="8"/>
      <c r="E2" s="8"/>
      <c r="F2" s="8" t="s">
        <v>538</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P12" si="0">E12+1</f>
        <v>6</v>
      </c>
      <c r="G12" s="38">
        <f t="shared" si="0"/>
        <v>7</v>
      </c>
      <c r="H12" s="38">
        <f t="shared" si="0"/>
        <v>8</v>
      </c>
      <c r="I12" s="38">
        <f t="shared" si="0"/>
        <v>9</v>
      </c>
      <c r="J12" s="38">
        <f t="shared" si="0"/>
        <v>10</v>
      </c>
      <c r="K12" s="38">
        <f t="shared" si="0"/>
        <v>11</v>
      </c>
      <c r="L12" s="38">
        <f t="shared" si="0"/>
        <v>12</v>
      </c>
      <c r="M12" s="38">
        <f t="shared" si="0"/>
        <v>13</v>
      </c>
      <c r="N12" s="38">
        <f t="shared" si="0"/>
        <v>14</v>
      </c>
      <c r="O12" s="38">
        <f t="shared" si="0"/>
        <v>15</v>
      </c>
      <c r="P12" s="38">
        <f t="shared" si="0"/>
        <v>16</v>
      </c>
    </row>
    <row r="13" spans="1:16">
      <c r="A13" s="1144"/>
      <c r="B13" s="634"/>
      <c r="C13" s="1166"/>
      <c r="D13" s="634"/>
      <c r="E13" s="629"/>
      <c r="F13" s="620"/>
      <c r="G13" s="590"/>
      <c r="H13" s="1161"/>
      <c r="I13" s="1161"/>
      <c r="J13" s="1161"/>
      <c r="K13" s="1162"/>
      <c r="L13" s="1163"/>
      <c r="M13" s="1161"/>
      <c r="N13" s="1161"/>
      <c r="O13" s="1161"/>
      <c r="P13" s="1162"/>
    </row>
    <row r="14" spans="1:16" s="30" customFormat="1" ht="51">
      <c r="A14" s="808">
        <f>IF(COUNTBLANK(D14)=1,"",COUNTA(D$13:$D14))</f>
        <v>1</v>
      </c>
      <c r="B14" s="645"/>
      <c r="C14" s="1649" t="s">
        <v>2146</v>
      </c>
      <c r="D14" s="1139" t="s">
        <v>2</v>
      </c>
      <c r="E14" s="1164">
        <v>25</v>
      </c>
      <c r="F14" s="1650"/>
      <c r="G14" s="607"/>
      <c r="H14" s="607"/>
      <c r="I14" s="607"/>
      <c r="J14" s="607"/>
      <c r="K14" s="347"/>
      <c r="L14" s="618"/>
      <c r="M14" s="349"/>
      <c r="N14" s="349"/>
      <c r="O14" s="349"/>
      <c r="P14" s="350"/>
    </row>
    <row r="15" spans="1:16" s="30" customFormat="1">
      <c r="A15" s="808">
        <f>IF(COUNTBLANK(D15)=1,"",COUNTA(D$13:$D15))</f>
        <v>2</v>
      </c>
      <c r="B15" s="645"/>
      <c r="C15" s="1649" t="s">
        <v>4168</v>
      </c>
      <c r="D15" s="1139" t="s">
        <v>22</v>
      </c>
      <c r="E15" s="1651">
        <v>6</v>
      </c>
      <c r="F15" s="351"/>
      <c r="G15" s="607"/>
      <c r="H15" s="607"/>
      <c r="I15" s="607"/>
      <c r="J15" s="607"/>
      <c r="K15" s="347"/>
      <c r="L15" s="618"/>
      <c r="M15" s="349"/>
      <c r="N15" s="349"/>
      <c r="O15" s="349"/>
      <c r="P15" s="350"/>
    </row>
    <row r="16" spans="1:16" s="30" customFormat="1" ht="20.399999999999999">
      <c r="A16" s="808">
        <f>IF(COUNTBLANK(D16)=1,"",COUNTA(D$13:$D16))</f>
        <v>3</v>
      </c>
      <c r="B16" s="645"/>
      <c r="C16" s="1649" t="s">
        <v>4169</v>
      </c>
      <c r="D16" s="1139" t="s">
        <v>22</v>
      </c>
      <c r="E16" s="1651">
        <v>2</v>
      </c>
      <c r="F16" s="351"/>
      <c r="G16" s="607"/>
      <c r="H16" s="607"/>
      <c r="I16" s="607"/>
      <c r="J16" s="607"/>
      <c r="K16" s="347"/>
      <c r="L16" s="618"/>
      <c r="M16" s="349"/>
      <c r="N16" s="349"/>
      <c r="O16" s="349"/>
      <c r="P16" s="350"/>
    </row>
    <row r="17" spans="1:16" s="30" customFormat="1" ht="51">
      <c r="A17" s="808">
        <f>IF(COUNTBLANK(D17)=1,"",COUNTA(D$13:$D17))</f>
        <v>4</v>
      </c>
      <c r="B17" s="1139"/>
      <c r="C17" s="1652" t="s">
        <v>2147</v>
      </c>
      <c r="D17" s="762" t="s">
        <v>103</v>
      </c>
      <c r="E17" s="1651">
        <v>1</v>
      </c>
      <c r="F17" s="1650"/>
      <c r="G17" s="607"/>
      <c r="H17" s="607"/>
      <c r="I17" s="607"/>
      <c r="J17" s="607"/>
      <c r="K17" s="347"/>
      <c r="L17" s="618"/>
      <c r="M17" s="349"/>
      <c r="N17" s="349"/>
      <c r="O17" s="349"/>
      <c r="P17" s="350"/>
    </row>
    <row r="18" spans="1:16" s="30" customFormat="1" ht="40.799999999999997">
      <c r="A18" s="808">
        <f>IF(COUNTBLANK(D18)=1,"",COUNTA(D$13:$D18))</f>
        <v>5</v>
      </c>
      <c r="B18" s="645"/>
      <c r="C18" s="1653" t="s">
        <v>4497</v>
      </c>
      <c r="D18" s="762" t="s">
        <v>103</v>
      </c>
      <c r="E18" s="1654">
        <v>1</v>
      </c>
      <c r="F18" s="1650"/>
      <c r="G18" s="607"/>
      <c r="H18" s="607"/>
      <c r="I18" s="607"/>
      <c r="J18" s="607"/>
      <c r="K18" s="347"/>
      <c r="L18" s="618"/>
      <c r="M18" s="349"/>
      <c r="N18" s="349"/>
      <c r="O18" s="349"/>
      <c r="P18" s="350"/>
    </row>
    <row r="19" spans="1:16" s="30" customFormat="1" ht="30.6">
      <c r="A19" s="808">
        <f>IF(COUNTBLANK(D19)=1,"",COUNTA(D$13:$D19))</f>
        <v>6</v>
      </c>
      <c r="B19" s="1139"/>
      <c r="C19" s="771" t="s">
        <v>541</v>
      </c>
      <c r="D19" s="1139" t="s">
        <v>2</v>
      </c>
      <c r="E19" s="786">
        <v>25</v>
      </c>
      <c r="F19" s="351"/>
      <c r="G19" s="607"/>
      <c r="H19" s="607"/>
      <c r="I19" s="607"/>
      <c r="J19" s="607"/>
      <c r="K19" s="347"/>
      <c r="L19" s="618"/>
      <c r="M19" s="349"/>
      <c r="N19" s="349"/>
      <c r="O19" s="349"/>
      <c r="P19" s="350"/>
    </row>
    <row r="20" spans="1:16" s="30" customFormat="1">
      <c r="A20" s="808">
        <f>IF(COUNTBLANK(D20)=1,"",COUNTA(D$13:$D20))</f>
        <v>7</v>
      </c>
      <c r="B20" s="1139"/>
      <c r="C20" s="771" t="s">
        <v>2128</v>
      </c>
      <c r="D20" s="1140" t="s">
        <v>22</v>
      </c>
      <c r="E20" s="1654">
        <v>3</v>
      </c>
      <c r="F20" s="1650"/>
      <c r="G20" s="607"/>
      <c r="H20" s="607"/>
      <c r="I20" s="607"/>
      <c r="J20" s="607"/>
      <c r="K20" s="347"/>
      <c r="L20" s="618"/>
      <c r="M20" s="349"/>
      <c r="N20" s="349"/>
      <c r="O20" s="349"/>
      <c r="P20" s="350"/>
    </row>
    <row r="21" spans="1:16" s="30" customFormat="1">
      <c r="A21" s="808">
        <f>IF(COUNTBLANK(D21)=1,"",COUNTA(D$13:$D21))</f>
        <v>8</v>
      </c>
      <c r="B21" s="1139"/>
      <c r="C21" s="771" t="s">
        <v>2148</v>
      </c>
      <c r="D21" s="1140" t="s">
        <v>22</v>
      </c>
      <c r="E21" s="1654">
        <v>2</v>
      </c>
      <c r="F21" s="1650"/>
      <c r="G21" s="607"/>
      <c r="H21" s="607"/>
      <c r="I21" s="607"/>
      <c r="J21" s="607"/>
      <c r="K21" s="347"/>
      <c r="L21" s="618"/>
      <c r="M21" s="349"/>
      <c r="N21" s="349"/>
      <c r="O21" s="349"/>
      <c r="P21" s="350"/>
    </row>
    <row r="22" spans="1:16" s="30" customFormat="1" ht="20.399999999999999">
      <c r="A22" s="808">
        <f>IF(COUNTBLANK(D22)=1,"",COUNTA(D$13:$D22))</f>
        <v>9</v>
      </c>
      <c r="B22" s="645"/>
      <c r="C22" s="1655" t="s">
        <v>542</v>
      </c>
      <c r="D22" s="645" t="s">
        <v>103</v>
      </c>
      <c r="E22" s="659">
        <v>1</v>
      </c>
      <c r="F22" s="1650"/>
      <c r="G22" s="607"/>
      <c r="H22" s="607"/>
      <c r="I22" s="607"/>
      <c r="J22" s="607"/>
      <c r="K22" s="347"/>
      <c r="L22" s="618"/>
      <c r="M22" s="349"/>
      <c r="N22" s="349"/>
      <c r="O22" s="349"/>
      <c r="P22" s="350"/>
    </row>
    <row r="23" spans="1:16" s="30" customFormat="1">
      <c r="A23" s="808">
        <f>IF(COUNTBLANK(D23)=1,"",COUNTA(D$13:$D23))</f>
        <v>10</v>
      </c>
      <c r="B23" s="1139"/>
      <c r="C23" s="1656" t="s">
        <v>543</v>
      </c>
      <c r="D23" s="762" t="s">
        <v>103</v>
      </c>
      <c r="E23" s="659">
        <v>1</v>
      </c>
      <c r="F23" s="1650"/>
      <c r="G23" s="607"/>
      <c r="H23" s="607"/>
      <c r="I23" s="607"/>
      <c r="J23" s="607"/>
      <c r="K23" s="347"/>
      <c r="L23" s="618"/>
      <c r="M23" s="349"/>
      <c r="N23" s="349"/>
      <c r="O23" s="349"/>
      <c r="P23" s="350"/>
    </row>
    <row r="24" spans="1:16" s="30" customFormat="1" ht="20.399999999999999">
      <c r="A24" s="808">
        <f>IF(COUNTBLANK(D24)=1,"",COUNTA(D$13:$D24))</f>
        <v>11</v>
      </c>
      <c r="B24" s="645"/>
      <c r="C24" s="1655" t="s">
        <v>544</v>
      </c>
      <c r="D24" s="645" t="s">
        <v>103</v>
      </c>
      <c r="E24" s="659">
        <v>1</v>
      </c>
      <c r="F24" s="1650"/>
      <c r="G24" s="607"/>
      <c r="H24" s="607"/>
      <c r="I24" s="607"/>
      <c r="J24" s="607"/>
      <c r="K24" s="347"/>
      <c r="L24" s="618"/>
      <c r="M24" s="349"/>
      <c r="N24" s="349"/>
      <c r="O24" s="349"/>
      <c r="P24" s="350"/>
    </row>
    <row r="25" spans="1:16" s="30" customFormat="1">
      <c r="A25" s="808" t="str">
        <f>IF(COUNTBLANK(D25)=1,"",COUNTA(D$13:$D25))</f>
        <v/>
      </c>
      <c r="B25" s="1139"/>
      <c r="C25" s="1657" t="s">
        <v>545</v>
      </c>
      <c r="D25" s="1141"/>
      <c r="E25" s="1657"/>
      <c r="F25" s="742"/>
      <c r="G25" s="652"/>
      <c r="H25" s="652"/>
      <c r="I25" s="652"/>
      <c r="J25" s="652"/>
      <c r="K25" s="653"/>
      <c r="L25" s="654"/>
      <c r="M25" s="652"/>
      <c r="N25" s="652"/>
      <c r="O25" s="652"/>
      <c r="P25" s="653"/>
    </row>
    <row r="26" spans="1:16" s="30" customFormat="1" ht="20.399999999999999">
      <c r="A26" s="808">
        <f>IF(COUNTBLANK(D26)=1,"",COUNTA(D$13:$D26))</f>
        <v>12</v>
      </c>
      <c r="B26" s="645"/>
      <c r="C26" s="1655" t="s">
        <v>546</v>
      </c>
      <c r="D26" s="635" t="s">
        <v>4477</v>
      </c>
      <c r="E26" s="1658">
        <v>75</v>
      </c>
      <c r="F26" s="1650"/>
      <c r="G26" s="607"/>
      <c r="H26" s="607"/>
      <c r="I26" s="607"/>
      <c r="J26" s="607"/>
      <c r="K26" s="347"/>
      <c r="L26" s="618"/>
      <c r="M26" s="349"/>
      <c r="N26" s="349"/>
      <c r="O26" s="349"/>
      <c r="P26" s="350"/>
    </row>
    <row r="27" spans="1:16" s="30" customFormat="1">
      <c r="A27" s="808">
        <f>IF(COUNTBLANK(D27)=1,"",COUNTA(D$13:$D27))</f>
        <v>13</v>
      </c>
      <c r="B27" s="1139"/>
      <c r="C27" s="1659" t="s">
        <v>547</v>
      </c>
      <c r="D27" s="1142" t="s">
        <v>4477</v>
      </c>
      <c r="E27" s="1658">
        <v>7.5</v>
      </c>
      <c r="F27" s="1650"/>
      <c r="G27" s="607"/>
      <c r="H27" s="607"/>
      <c r="I27" s="607"/>
      <c r="J27" s="607"/>
      <c r="K27" s="347"/>
      <c r="L27" s="618"/>
      <c r="M27" s="349"/>
      <c r="N27" s="349"/>
      <c r="O27" s="349"/>
      <c r="P27" s="350"/>
    </row>
    <row r="28" spans="1:16" s="30" customFormat="1" ht="20.399999999999999">
      <c r="A28" s="808">
        <f>IF(COUNTBLANK(D28)=1,"",COUNTA(D$13:$D28))</f>
        <v>14</v>
      </c>
      <c r="B28" s="645"/>
      <c r="C28" s="1655" t="s">
        <v>548</v>
      </c>
      <c r="D28" s="635" t="s">
        <v>4477</v>
      </c>
      <c r="E28" s="1658">
        <v>4.5</v>
      </c>
      <c r="F28" s="1650"/>
      <c r="G28" s="607"/>
      <c r="H28" s="607"/>
      <c r="I28" s="607"/>
      <c r="J28" s="607"/>
      <c r="K28" s="347"/>
      <c r="L28" s="618"/>
      <c r="M28" s="349"/>
      <c r="N28" s="349"/>
      <c r="O28" s="349"/>
      <c r="P28" s="350"/>
    </row>
    <row r="29" spans="1:16" s="30" customFormat="1" ht="20.399999999999999">
      <c r="A29" s="808">
        <f>IF(COUNTBLANK(D29)=1,"",COUNTA(D$13:$D29))</f>
        <v>15</v>
      </c>
      <c r="B29" s="1139"/>
      <c r="C29" s="1655" t="s">
        <v>549</v>
      </c>
      <c r="D29" s="635" t="s">
        <v>4477</v>
      </c>
      <c r="E29" s="1658">
        <v>15</v>
      </c>
      <c r="F29" s="1650"/>
      <c r="G29" s="607"/>
      <c r="H29" s="607"/>
      <c r="I29" s="607"/>
      <c r="J29" s="607"/>
      <c r="K29" s="347"/>
      <c r="L29" s="618"/>
      <c r="M29" s="349"/>
      <c r="N29" s="349"/>
      <c r="O29" s="349"/>
      <c r="P29" s="350"/>
    </row>
    <row r="30" spans="1:16" s="30" customFormat="1" ht="51">
      <c r="A30" s="808">
        <f>IF(COUNTBLANK(D30)=1,"",COUNTA(D$13:$D30))</f>
        <v>16</v>
      </c>
      <c r="B30" s="645"/>
      <c r="C30" s="1660" t="s">
        <v>550</v>
      </c>
      <c r="D30" s="635" t="s">
        <v>4477</v>
      </c>
      <c r="E30" s="1658">
        <v>63</v>
      </c>
      <c r="F30" s="1650"/>
      <c r="G30" s="607"/>
      <c r="H30" s="607"/>
      <c r="I30" s="607"/>
      <c r="J30" s="607"/>
      <c r="K30" s="347"/>
      <c r="L30" s="618"/>
      <c r="M30" s="349"/>
      <c r="N30" s="349"/>
      <c r="O30" s="349"/>
      <c r="P30" s="350"/>
    </row>
    <row r="31" spans="1:16" s="30" customFormat="1">
      <c r="A31" s="808">
        <f>IF(COUNTBLANK(D31)=1,"",COUNTA(D$13:$D31))</f>
        <v>17</v>
      </c>
      <c r="B31" s="1139"/>
      <c r="C31" s="1655" t="s">
        <v>2149</v>
      </c>
      <c r="D31" s="635" t="s">
        <v>4477</v>
      </c>
      <c r="E31" s="1658">
        <v>19.5</v>
      </c>
      <c r="F31" s="1650"/>
      <c r="G31" s="607"/>
      <c r="H31" s="607"/>
      <c r="I31" s="607"/>
      <c r="J31" s="607"/>
      <c r="K31" s="347"/>
      <c r="L31" s="618"/>
      <c r="M31" s="349"/>
      <c r="N31" s="349"/>
      <c r="O31" s="349"/>
      <c r="P31" s="350"/>
    </row>
    <row r="32" spans="1:16" s="30" customFormat="1" ht="20.399999999999999">
      <c r="A32" s="808">
        <f>IF(COUNTBLANK(D32)=1,"",COUNTA(D$13:$D32))</f>
        <v>18</v>
      </c>
      <c r="B32" s="645"/>
      <c r="C32" s="1655" t="s">
        <v>551</v>
      </c>
      <c r="D32" s="762" t="s">
        <v>103</v>
      </c>
      <c r="E32" s="1661">
        <v>1</v>
      </c>
      <c r="F32" s="1650"/>
      <c r="G32" s="607"/>
      <c r="H32" s="607"/>
      <c r="I32" s="607"/>
      <c r="J32" s="607"/>
      <c r="K32" s="347"/>
      <c r="L32" s="618"/>
      <c r="M32" s="349"/>
      <c r="N32" s="349"/>
      <c r="O32" s="349"/>
      <c r="P32" s="350"/>
    </row>
    <row r="33" spans="1:16" s="31" customFormat="1">
      <c r="A33" s="808" t="str">
        <f>IF(COUNTBLANK(D33)=1,"",COUNTA(D$13:$D33))</f>
        <v/>
      </c>
      <c r="B33" s="1662"/>
      <c r="C33" s="1660"/>
      <c r="D33" s="645"/>
      <c r="E33" s="1663"/>
      <c r="F33" s="1664"/>
      <c r="G33" s="1665"/>
      <c r="H33" s="1665"/>
      <c r="I33" s="1665"/>
      <c r="J33" s="1665"/>
      <c r="K33" s="1666"/>
      <c r="L33" s="1667"/>
      <c r="M33" s="1665"/>
      <c r="N33" s="1665"/>
      <c r="O33" s="1665"/>
      <c r="P33" s="1666"/>
    </row>
    <row r="34" spans="1:16" s="30" customFormat="1" ht="20.399999999999999">
      <c r="A34" s="808">
        <f>IF(COUNTBLANK(D34)=1,"",COUNTA(D$13:$D34))</f>
        <v>19</v>
      </c>
      <c r="B34" s="1668"/>
      <c r="C34" s="1669" t="s">
        <v>319</v>
      </c>
      <c r="D34" s="1003" t="s">
        <v>103</v>
      </c>
      <c r="E34" s="1165">
        <v>1</v>
      </c>
      <c r="F34" s="351"/>
      <c r="G34" s="607"/>
      <c r="H34" s="607"/>
      <c r="I34" s="607"/>
      <c r="J34" s="607"/>
      <c r="K34" s="347"/>
      <c r="L34" s="618"/>
      <c r="M34" s="349"/>
      <c r="N34" s="349"/>
      <c r="O34" s="349"/>
      <c r="P34" s="350"/>
    </row>
    <row r="35" spans="1:16" s="313" customFormat="1" ht="14.4">
      <c r="A35" s="1004"/>
      <c r="B35" s="1670"/>
      <c r="C35" s="1671"/>
      <c r="D35" s="661"/>
      <c r="E35" s="1672"/>
      <c r="F35" s="1673"/>
      <c r="G35" s="1674"/>
      <c r="H35" s="1675"/>
      <c r="I35" s="1675"/>
      <c r="J35" s="1675"/>
      <c r="K35" s="1676"/>
      <c r="L35" s="1677"/>
      <c r="M35" s="1675"/>
      <c r="N35" s="1675"/>
      <c r="O35" s="1675"/>
      <c r="P35" s="1676"/>
    </row>
    <row r="36" spans="1:16" s="274" customFormat="1">
      <c r="A36" s="490"/>
      <c r="B36" s="491"/>
      <c r="C36" s="492" t="s">
        <v>29</v>
      </c>
      <c r="D36" s="493"/>
      <c r="E36" s="614"/>
      <c r="F36" s="521"/>
      <c r="G36" s="521"/>
      <c r="H36" s="521"/>
      <c r="I36" s="521"/>
      <c r="J36" s="521"/>
      <c r="K36" s="521"/>
      <c r="L36" s="524">
        <f>SUM($L$13:L35)</f>
        <v>0</v>
      </c>
      <c r="M36" s="524">
        <f>SUM($M$13:M35)</f>
        <v>0</v>
      </c>
      <c r="N36" s="524">
        <f>SUM($N$13:N35)</f>
        <v>0</v>
      </c>
      <c r="O36" s="524">
        <f>SUM($O$13:O35)</f>
        <v>0</v>
      </c>
      <c r="P36" s="525">
        <f>SUM($P$13:P35)</f>
        <v>0</v>
      </c>
    </row>
    <row r="37" spans="1:16">
      <c r="H37" s="18"/>
      <c r="I37" s="18"/>
      <c r="J37" s="18"/>
      <c r="K37" s="18"/>
      <c r="L37" s="18"/>
      <c r="M37" s="18"/>
      <c r="N37" s="18"/>
      <c r="O37" s="18"/>
      <c r="P37" s="18"/>
    </row>
    <row r="38" spans="1:16">
      <c r="H38" s="18"/>
      <c r="I38" s="18"/>
      <c r="J38" s="18"/>
      <c r="K38" s="18"/>
      <c r="L38" s="18"/>
      <c r="M38" s="18"/>
      <c r="N38" s="18"/>
      <c r="O38" s="18"/>
      <c r="P38" s="18"/>
    </row>
    <row r="39" spans="1:16">
      <c r="C39" s="88"/>
      <c r="H39" s="18"/>
      <c r="I39" s="18"/>
      <c r="J39" s="18"/>
      <c r="K39" s="18"/>
      <c r="L39" s="18"/>
      <c r="M39" s="18"/>
      <c r="N39" s="18"/>
      <c r="O39" s="18"/>
      <c r="P39" s="18"/>
    </row>
    <row r="40" spans="1:16">
      <c r="C40" s="92"/>
      <c r="H40" s="18"/>
      <c r="I40" s="18"/>
      <c r="J40" s="18"/>
      <c r="K40" s="18"/>
      <c r="L40" s="18"/>
      <c r="M40" s="18"/>
      <c r="N40" s="18"/>
      <c r="O40" s="18"/>
      <c r="P40" s="18"/>
    </row>
    <row r="41" spans="1:16">
      <c r="C41" s="89"/>
      <c r="H41" s="18"/>
      <c r="I41" s="18"/>
      <c r="J41" s="18"/>
      <c r="K41" s="18"/>
      <c r="L41" s="18"/>
      <c r="M41" s="18"/>
      <c r="N41" s="18"/>
      <c r="O41" s="18"/>
      <c r="P41" s="18"/>
    </row>
    <row r="42" spans="1:16">
      <c r="C42" s="89"/>
      <c r="H42" s="18"/>
      <c r="I42" s="18"/>
      <c r="J42" s="18"/>
      <c r="K42" s="18"/>
      <c r="L42" s="18"/>
      <c r="M42" s="18"/>
      <c r="N42" s="18"/>
      <c r="O42" s="18"/>
      <c r="P42" s="18"/>
    </row>
    <row r="43" spans="1:16">
      <c r="C43" s="89"/>
      <c r="H43" s="18"/>
      <c r="I43" s="18"/>
      <c r="J43" s="18"/>
      <c r="K43" s="18"/>
      <c r="L43" s="18"/>
      <c r="M43" s="18"/>
      <c r="N43" s="18"/>
      <c r="O43" s="18"/>
      <c r="P43" s="18"/>
    </row>
    <row r="44" spans="1:16">
      <c r="C44" s="90"/>
      <c r="H44" s="18"/>
      <c r="I44" s="18"/>
      <c r="J44" s="18"/>
      <c r="K44" s="18"/>
      <c r="L44" s="18"/>
      <c r="M44" s="18"/>
      <c r="N44" s="18"/>
      <c r="O44" s="18"/>
      <c r="P44" s="18"/>
    </row>
    <row r="45" spans="1:16">
      <c r="C45" s="91"/>
      <c r="H45" s="18"/>
      <c r="I45" s="18"/>
      <c r="J45" s="18"/>
      <c r="K45" s="18"/>
      <c r="L45" s="18"/>
      <c r="M45" s="18"/>
      <c r="N45" s="18"/>
      <c r="O45" s="18"/>
      <c r="P45" s="18"/>
    </row>
    <row r="46" spans="1:16">
      <c r="C46" s="89"/>
      <c r="H46" s="18"/>
      <c r="I46" s="18"/>
      <c r="J46" s="18"/>
      <c r="K46" s="18"/>
      <c r="L46" s="18"/>
      <c r="M46" s="18"/>
      <c r="N46" s="18"/>
      <c r="O46" s="18"/>
      <c r="P46" s="18"/>
    </row>
    <row r="47" spans="1:16">
      <c r="C47" s="89"/>
      <c r="H47" s="18"/>
      <c r="I47" s="18"/>
      <c r="J47" s="18"/>
      <c r="K47" s="18"/>
      <c r="L47" s="18"/>
      <c r="M47" s="18"/>
      <c r="N47" s="18"/>
      <c r="O47" s="18"/>
      <c r="P47" s="18"/>
    </row>
    <row r="48" spans="1:16">
      <c r="C48" s="89"/>
      <c r="H48" s="18"/>
      <c r="I48" s="18"/>
      <c r="J48" s="18"/>
      <c r="K48" s="18"/>
      <c r="L48" s="18"/>
      <c r="M48" s="18"/>
      <c r="N48" s="18"/>
      <c r="O48" s="18"/>
      <c r="P48" s="18"/>
    </row>
    <row r="49" spans="3:16">
      <c r="C49" s="90"/>
      <c r="H49" s="18"/>
      <c r="I49" s="18"/>
      <c r="J49" s="18"/>
      <c r="K49" s="18"/>
      <c r="L49" s="18"/>
      <c r="M49" s="18"/>
      <c r="N49" s="18"/>
      <c r="O49" s="18"/>
      <c r="P49" s="18"/>
    </row>
    <row r="50" spans="3:16">
      <c r="C50" s="90"/>
      <c r="H50" s="18"/>
      <c r="I50" s="18"/>
      <c r="J50" s="18"/>
      <c r="K50" s="18"/>
      <c r="L50" s="18"/>
      <c r="M50" s="18"/>
      <c r="N50" s="18"/>
      <c r="O50" s="18"/>
      <c r="P50" s="18"/>
    </row>
    <row r="51" spans="3:16">
      <c r="H51" s="18"/>
      <c r="I51" s="18"/>
      <c r="J51" s="18"/>
      <c r="K51" s="18"/>
      <c r="L51" s="18"/>
      <c r="M51" s="18"/>
      <c r="N51" s="18"/>
      <c r="O51" s="18"/>
      <c r="P51" s="18"/>
    </row>
    <row r="52" spans="3:16">
      <c r="H52" s="18"/>
      <c r="I52" s="18"/>
      <c r="J52" s="18"/>
      <c r="K52" s="18"/>
      <c r="L52" s="18"/>
      <c r="M52" s="18"/>
      <c r="N52" s="18"/>
      <c r="O52" s="18"/>
      <c r="P52" s="18"/>
    </row>
    <row r="53" spans="3:16">
      <c r="H53" s="18"/>
      <c r="I53" s="18"/>
      <c r="J53" s="18"/>
      <c r="K53" s="18"/>
      <c r="L53" s="18"/>
      <c r="M53" s="18"/>
      <c r="N53" s="18"/>
      <c r="O53" s="18"/>
      <c r="P53" s="18"/>
    </row>
    <row r="54" spans="3:16">
      <c r="H54" s="18"/>
      <c r="I54" s="18"/>
      <c r="J54" s="18"/>
      <c r="K54" s="18"/>
      <c r="L54" s="18"/>
      <c r="M54" s="18"/>
      <c r="N54" s="18"/>
      <c r="O54" s="18"/>
      <c r="P54" s="18"/>
    </row>
    <row r="55" spans="3:16">
      <c r="H55" s="18"/>
      <c r="I55" s="18"/>
      <c r="J55" s="18"/>
      <c r="K55" s="18"/>
      <c r="L55" s="18"/>
      <c r="M55" s="18"/>
      <c r="N55" s="18"/>
      <c r="O55" s="18"/>
      <c r="P55" s="18"/>
    </row>
    <row r="56" spans="3:16">
      <c r="H56" s="18"/>
      <c r="I56" s="18"/>
      <c r="J56" s="18"/>
      <c r="K56" s="18"/>
      <c r="L56" s="18"/>
      <c r="M56" s="18"/>
      <c r="N56" s="18"/>
      <c r="O56" s="18"/>
      <c r="P56" s="18"/>
    </row>
    <row r="57" spans="3:16">
      <c r="H57" s="18"/>
      <c r="I57" s="18"/>
      <c r="J57" s="18"/>
      <c r="K57" s="18"/>
      <c r="L57" s="18"/>
      <c r="M57" s="18"/>
      <c r="N57" s="18"/>
      <c r="O57" s="18"/>
      <c r="P57" s="18"/>
    </row>
    <row r="58" spans="3:16">
      <c r="H58" s="18"/>
      <c r="I58" s="18"/>
      <c r="J58" s="18"/>
      <c r="K58" s="18"/>
      <c r="L58" s="18"/>
      <c r="M58" s="18"/>
      <c r="N58" s="18"/>
      <c r="O58" s="18"/>
      <c r="P58" s="18"/>
    </row>
    <row r="59" spans="3:16">
      <c r="H59" s="18"/>
      <c r="I59" s="18"/>
      <c r="J59" s="18"/>
      <c r="K59" s="18"/>
      <c r="L59" s="18"/>
      <c r="M59" s="18"/>
      <c r="N59" s="18"/>
      <c r="O59" s="18"/>
      <c r="P59" s="18"/>
    </row>
    <row r="60" spans="3:16">
      <c r="H60" s="18"/>
      <c r="I60" s="18"/>
      <c r="J60" s="18"/>
      <c r="K60" s="18"/>
      <c r="L60" s="18"/>
      <c r="M60" s="18"/>
      <c r="N60" s="18"/>
      <c r="O60" s="18"/>
      <c r="P60" s="18"/>
    </row>
    <row r="61" spans="3:16">
      <c r="H61" s="18"/>
      <c r="I61" s="18"/>
      <c r="J61" s="18"/>
      <c r="K61" s="18"/>
      <c r="L61" s="18"/>
      <c r="M61" s="18"/>
      <c r="N61" s="18"/>
      <c r="O61" s="18"/>
      <c r="P61" s="18"/>
    </row>
    <row r="62" spans="3:16">
      <c r="H62" s="18"/>
      <c r="I62" s="18"/>
      <c r="J62" s="18"/>
      <c r="K62" s="18"/>
      <c r="L62" s="18"/>
      <c r="M62" s="18"/>
      <c r="N62" s="18"/>
      <c r="O62" s="18"/>
      <c r="P62" s="18"/>
    </row>
    <row r="63" spans="3:16">
      <c r="H63" s="18"/>
      <c r="I63" s="18"/>
      <c r="J63" s="18"/>
      <c r="K63" s="18"/>
      <c r="L63" s="18"/>
      <c r="M63" s="18"/>
      <c r="N63" s="18"/>
      <c r="O63" s="18"/>
      <c r="P63" s="18"/>
    </row>
    <row r="64" spans="3:16">
      <c r="H64" s="18"/>
      <c r="I64" s="18"/>
      <c r="J64" s="18"/>
      <c r="K64" s="18"/>
      <c r="L64" s="18"/>
      <c r="M64" s="18"/>
      <c r="N64" s="18"/>
      <c r="O64" s="18"/>
      <c r="P64" s="18"/>
    </row>
    <row r="65" spans="8:16">
      <c r="H65" s="18"/>
      <c r="I65" s="18"/>
      <c r="J65" s="18"/>
      <c r="K65" s="18"/>
      <c r="L65" s="18"/>
      <c r="M65" s="18"/>
      <c r="N65" s="18"/>
      <c r="O65" s="18"/>
      <c r="P65" s="18"/>
    </row>
    <row r="66" spans="8:16">
      <c r="H66" s="18"/>
      <c r="I66" s="18"/>
      <c r="J66" s="18"/>
      <c r="K66" s="18"/>
      <c r="L66" s="18"/>
      <c r="M66" s="18"/>
      <c r="N66" s="18"/>
      <c r="O66" s="18"/>
      <c r="P66" s="18"/>
    </row>
    <row r="67" spans="8:16">
      <c r="H67" s="18"/>
      <c r="I67" s="18"/>
      <c r="J67" s="18"/>
      <c r="K67" s="18"/>
      <c r="L67" s="18"/>
      <c r="M67" s="18"/>
      <c r="N67" s="18"/>
      <c r="O67" s="18"/>
      <c r="P67" s="18"/>
    </row>
    <row r="68" spans="8:16">
      <c r="H68" s="18"/>
      <c r="I68" s="18"/>
      <c r="J68" s="18"/>
      <c r="K68" s="18"/>
      <c r="L68" s="18"/>
      <c r="M68" s="18"/>
      <c r="N68" s="18"/>
      <c r="O68" s="18"/>
      <c r="P68" s="18"/>
    </row>
    <row r="69" spans="8:16">
      <c r="H69" s="18"/>
      <c r="I69" s="18"/>
      <c r="J69" s="18"/>
      <c r="K69" s="18"/>
      <c r="L69" s="18"/>
      <c r="M69" s="18"/>
      <c r="N69" s="18"/>
      <c r="O69" s="18"/>
      <c r="P69" s="18"/>
    </row>
    <row r="70" spans="8:16">
      <c r="H70" s="18"/>
      <c r="I70" s="18"/>
      <c r="J70" s="18"/>
      <c r="K70" s="18"/>
      <c r="L70" s="18"/>
      <c r="M70" s="18"/>
      <c r="N70" s="18"/>
      <c r="O70" s="18"/>
      <c r="P70" s="18"/>
    </row>
    <row r="71" spans="8:16">
      <c r="H71" s="18"/>
      <c r="I71" s="18"/>
      <c r="J71" s="18"/>
      <c r="K71" s="18"/>
      <c r="L71" s="18"/>
      <c r="M71" s="18"/>
      <c r="N71" s="18"/>
      <c r="O71" s="18"/>
      <c r="P71" s="18"/>
    </row>
    <row r="72" spans="8:16">
      <c r="H72" s="18"/>
      <c r="I72" s="18"/>
      <c r="J72" s="18"/>
      <c r="K72" s="18"/>
      <c r="L72" s="18"/>
      <c r="M72" s="18"/>
      <c r="N72" s="18"/>
      <c r="O72" s="18"/>
      <c r="P72" s="18"/>
    </row>
    <row r="73" spans="8:16">
      <c r="H73" s="18"/>
      <c r="I73" s="18"/>
      <c r="J73" s="18"/>
      <c r="K73" s="18"/>
      <c r="L73" s="18"/>
      <c r="M73" s="18"/>
      <c r="N73" s="18"/>
      <c r="O73" s="18"/>
      <c r="P73" s="18"/>
    </row>
    <row r="74" spans="8:16">
      <c r="H74" s="18"/>
      <c r="I74" s="18"/>
      <c r="J74" s="18"/>
      <c r="K74" s="18"/>
      <c r="L74" s="18"/>
      <c r="M74" s="18"/>
      <c r="N74" s="18"/>
      <c r="O74" s="18"/>
      <c r="P74" s="18"/>
    </row>
    <row r="75" spans="8:16">
      <c r="H75" s="18"/>
      <c r="I75" s="18"/>
      <c r="J75" s="18"/>
      <c r="K75" s="18"/>
      <c r="L75" s="18"/>
      <c r="M75" s="18"/>
      <c r="N75" s="18"/>
      <c r="O75" s="18"/>
      <c r="P75" s="18"/>
    </row>
    <row r="76" spans="8:16">
      <c r="H76" s="18"/>
      <c r="I76" s="18"/>
      <c r="J76" s="18"/>
      <c r="K76" s="18"/>
      <c r="L76" s="18"/>
      <c r="M76" s="18"/>
      <c r="N76" s="18"/>
      <c r="O76" s="18"/>
      <c r="P76" s="18"/>
    </row>
    <row r="77" spans="8:16">
      <c r="H77" s="18"/>
      <c r="I77" s="18"/>
      <c r="J77" s="18"/>
      <c r="K77" s="18"/>
      <c r="L77" s="18"/>
      <c r="M77" s="18"/>
      <c r="N77" s="18"/>
      <c r="O77" s="18"/>
      <c r="P77" s="18"/>
    </row>
    <row r="78" spans="8:16">
      <c r="H78" s="18"/>
      <c r="I78" s="18"/>
      <c r="J78" s="18"/>
      <c r="K78" s="18"/>
      <c r="L78" s="18"/>
      <c r="M78" s="18"/>
      <c r="N78" s="18"/>
      <c r="O78" s="18"/>
      <c r="P78" s="18"/>
    </row>
    <row r="79" spans="8:16">
      <c r="H79" s="18"/>
      <c r="I79" s="18"/>
      <c r="J79" s="18"/>
      <c r="K79" s="18"/>
      <c r="L79" s="18"/>
      <c r="M79" s="18"/>
      <c r="N79" s="18"/>
      <c r="O79" s="18"/>
      <c r="P79" s="18"/>
    </row>
    <row r="80" spans="8:16">
      <c r="H80" s="18"/>
      <c r="I80" s="18"/>
      <c r="J80" s="18"/>
      <c r="K80" s="18"/>
      <c r="L80" s="18"/>
      <c r="M80" s="18"/>
      <c r="N80" s="18"/>
      <c r="O80" s="18"/>
      <c r="P80" s="18"/>
    </row>
    <row r="81" spans="8:16">
      <c r="H81" s="18"/>
      <c r="I81" s="18"/>
      <c r="J81" s="18"/>
      <c r="K81" s="18"/>
      <c r="L81" s="18"/>
      <c r="M81" s="18"/>
      <c r="N81" s="18"/>
      <c r="O81" s="18"/>
      <c r="P81" s="18"/>
    </row>
    <row r="82" spans="8:16">
      <c r="H82" s="18"/>
      <c r="I82" s="18"/>
      <c r="J82" s="18"/>
      <c r="K82" s="18"/>
      <c r="L82" s="18"/>
      <c r="M82" s="18"/>
      <c r="N82" s="18"/>
      <c r="O82" s="18"/>
      <c r="P82" s="18"/>
    </row>
    <row r="83" spans="8:16">
      <c r="H83" s="18"/>
      <c r="I83" s="18"/>
      <c r="J83" s="18"/>
      <c r="K83" s="18"/>
      <c r="L83" s="18"/>
      <c r="M83" s="18"/>
      <c r="N83" s="18"/>
      <c r="O83" s="18"/>
      <c r="P83" s="18"/>
    </row>
    <row r="84" spans="8:16">
      <c r="H84" s="18"/>
      <c r="I84" s="18"/>
      <c r="J84" s="18"/>
      <c r="K84" s="18"/>
      <c r="L84" s="18"/>
      <c r="M84" s="18"/>
      <c r="N84" s="18"/>
      <c r="O84" s="18"/>
      <c r="P84" s="18"/>
    </row>
    <row r="85" spans="8:16">
      <c r="H85" s="18"/>
      <c r="I85" s="18"/>
      <c r="J85" s="18"/>
      <c r="K85" s="18"/>
      <c r="L85" s="18"/>
      <c r="M85" s="18"/>
      <c r="N85" s="18"/>
      <c r="O85" s="18"/>
      <c r="P85" s="18"/>
    </row>
    <row r="86" spans="8:16">
      <c r="H86" s="18"/>
      <c r="I86" s="18"/>
      <c r="J86" s="18"/>
      <c r="K86" s="18"/>
      <c r="L86" s="18"/>
      <c r="M86" s="18"/>
      <c r="N86" s="18"/>
      <c r="O86" s="18"/>
      <c r="P86" s="18"/>
    </row>
    <row r="87" spans="8:16">
      <c r="H87" s="18"/>
      <c r="I87" s="18"/>
      <c r="J87" s="18"/>
      <c r="K87" s="18"/>
      <c r="L87" s="18"/>
      <c r="M87" s="18"/>
      <c r="N87" s="18"/>
      <c r="O87" s="18"/>
      <c r="P87" s="18"/>
    </row>
    <row r="88" spans="8:16">
      <c r="H88" s="18"/>
      <c r="I88" s="18"/>
      <c r="J88" s="18"/>
      <c r="K88" s="18"/>
      <c r="L88" s="18"/>
      <c r="M88" s="18"/>
      <c r="N88" s="18"/>
      <c r="O88" s="18"/>
      <c r="P88" s="18"/>
    </row>
    <row r="89" spans="8:16">
      <c r="H89" s="18"/>
      <c r="I89" s="18"/>
      <c r="J89" s="18"/>
      <c r="K89" s="18"/>
      <c r="L89" s="18"/>
      <c r="M89" s="18"/>
      <c r="N89" s="18"/>
      <c r="O89" s="18"/>
      <c r="P89" s="18"/>
    </row>
    <row r="90" spans="8:16">
      <c r="H90" s="18"/>
      <c r="I90" s="18"/>
      <c r="J90" s="18"/>
      <c r="K90" s="18"/>
      <c r="L90" s="18"/>
      <c r="M90" s="18"/>
      <c r="N90" s="18"/>
      <c r="O90" s="18"/>
      <c r="P90" s="18"/>
    </row>
    <row r="91" spans="8:16">
      <c r="H91" s="18"/>
      <c r="I91" s="18"/>
      <c r="J91" s="18"/>
      <c r="K91" s="18"/>
      <c r="L91" s="18"/>
      <c r="M91" s="18"/>
      <c r="N91" s="18"/>
      <c r="O91" s="18"/>
      <c r="P91" s="18"/>
    </row>
    <row r="92" spans="8:16">
      <c r="H92" s="18"/>
      <c r="I92" s="18"/>
      <c r="J92" s="18"/>
      <c r="K92" s="18"/>
      <c r="L92" s="18"/>
      <c r="M92" s="18"/>
      <c r="N92" s="18"/>
      <c r="O92" s="18"/>
      <c r="P92" s="18"/>
    </row>
    <row r="93" spans="8:16">
      <c r="H93" s="18"/>
      <c r="I93" s="18"/>
      <c r="J93" s="18"/>
      <c r="K93" s="18"/>
      <c r="L93" s="18"/>
      <c r="M93" s="18"/>
      <c r="N93" s="18"/>
      <c r="O93" s="18"/>
      <c r="P93" s="18"/>
    </row>
    <row r="94" spans="8:16">
      <c r="H94" s="18"/>
      <c r="I94" s="18"/>
      <c r="J94" s="18"/>
      <c r="K94" s="18"/>
      <c r="L94" s="18"/>
      <c r="M94" s="18"/>
      <c r="N94" s="18"/>
      <c r="O94" s="18"/>
      <c r="P94" s="18"/>
    </row>
    <row r="95" spans="8:16">
      <c r="H95" s="18"/>
      <c r="I95" s="18"/>
      <c r="J95" s="18"/>
      <c r="K95" s="18"/>
      <c r="L95" s="18"/>
      <c r="M95" s="18"/>
      <c r="N95" s="18"/>
      <c r="O95" s="18"/>
      <c r="P95" s="18"/>
    </row>
    <row r="96" spans="8:16">
      <c r="H96" s="18"/>
      <c r="I96" s="18"/>
      <c r="J96" s="18"/>
      <c r="K96" s="18"/>
      <c r="L96" s="18"/>
      <c r="M96" s="18"/>
      <c r="N96" s="18"/>
      <c r="O96" s="18"/>
      <c r="P96" s="18"/>
    </row>
    <row r="97" spans="8:16">
      <c r="H97" s="18"/>
      <c r="I97" s="18"/>
      <c r="J97" s="18"/>
      <c r="K97" s="18"/>
      <c r="L97" s="18"/>
      <c r="M97" s="18"/>
      <c r="N97" s="18"/>
      <c r="O97" s="18"/>
      <c r="P97" s="18"/>
    </row>
    <row r="98" spans="8:16">
      <c r="H98" s="18"/>
      <c r="I98" s="18"/>
      <c r="J98" s="18"/>
      <c r="K98" s="18"/>
      <c r="L98" s="18"/>
      <c r="M98" s="18"/>
      <c r="N98" s="18"/>
      <c r="O98" s="18"/>
      <c r="P98" s="18"/>
    </row>
    <row r="99" spans="8:16">
      <c r="H99" s="18"/>
      <c r="I99" s="18"/>
      <c r="J99" s="18"/>
      <c r="K99" s="18"/>
      <c r="L99" s="18"/>
      <c r="M99" s="18"/>
      <c r="N99" s="18"/>
      <c r="O99" s="18"/>
      <c r="P99" s="18"/>
    </row>
    <row r="100" spans="8:16">
      <c r="H100" s="18"/>
      <c r="I100" s="18"/>
      <c r="J100" s="18"/>
      <c r="K100" s="18"/>
      <c r="L100" s="18"/>
      <c r="M100" s="18"/>
      <c r="N100" s="18"/>
      <c r="O100" s="18"/>
      <c r="P100" s="18"/>
    </row>
    <row r="101" spans="8:16">
      <c r="H101" s="18"/>
      <c r="I101" s="18"/>
      <c r="J101" s="18"/>
      <c r="K101" s="18"/>
      <c r="L101" s="18"/>
      <c r="M101" s="18"/>
      <c r="N101" s="18"/>
      <c r="O101" s="18"/>
      <c r="P101" s="18"/>
    </row>
    <row r="102" spans="8:16">
      <c r="H102" s="18"/>
      <c r="I102" s="18"/>
      <c r="J102" s="18"/>
      <c r="K102" s="18"/>
      <c r="L102" s="18"/>
      <c r="M102" s="18"/>
      <c r="N102" s="18"/>
      <c r="O102" s="18"/>
      <c r="P102" s="18"/>
    </row>
    <row r="103" spans="8:16">
      <c r="H103" s="18"/>
      <c r="I103" s="18"/>
      <c r="J103" s="18"/>
      <c r="K103" s="18"/>
      <c r="L103" s="18"/>
      <c r="M103" s="18"/>
      <c r="N103" s="18"/>
      <c r="O103" s="18"/>
      <c r="P103" s="18"/>
    </row>
    <row r="104" spans="8:16">
      <c r="H104" s="18"/>
      <c r="I104" s="18"/>
      <c r="J104" s="18"/>
      <c r="K104" s="18"/>
      <c r="L104" s="18"/>
      <c r="M104" s="18"/>
      <c r="N104" s="18"/>
      <c r="O104" s="18"/>
      <c r="P104" s="18"/>
    </row>
    <row r="105" spans="8:16">
      <c r="H105" s="18"/>
      <c r="I105" s="18"/>
      <c r="J105" s="18"/>
      <c r="K105" s="18"/>
      <c r="L105" s="18"/>
      <c r="M105" s="18"/>
      <c r="N105" s="18"/>
      <c r="O105" s="18"/>
      <c r="P105" s="18"/>
    </row>
    <row r="106" spans="8:16">
      <c r="H106" s="18"/>
      <c r="I106" s="18"/>
      <c r="J106" s="18"/>
      <c r="K106" s="18"/>
      <c r="L106" s="18"/>
      <c r="M106" s="18"/>
      <c r="N106" s="18"/>
      <c r="O106" s="18"/>
      <c r="P106" s="18"/>
    </row>
    <row r="107" spans="8:16">
      <c r="H107" s="18"/>
      <c r="I107" s="18"/>
      <c r="J107" s="18"/>
      <c r="K107" s="18"/>
      <c r="L107" s="18"/>
      <c r="M107" s="18"/>
      <c r="N107" s="18"/>
      <c r="O107" s="18"/>
      <c r="P107" s="18"/>
    </row>
    <row r="108" spans="8:16">
      <c r="H108" s="18"/>
      <c r="I108" s="18"/>
      <c r="J108" s="18"/>
      <c r="K108" s="18"/>
      <c r="L108" s="18"/>
      <c r="M108" s="18"/>
      <c r="N108" s="18"/>
      <c r="O108" s="18"/>
      <c r="P108" s="18"/>
    </row>
    <row r="109" spans="8:16">
      <c r="H109" s="18"/>
      <c r="I109" s="18"/>
      <c r="J109" s="18"/>
      <c r="K109" s="18"/>
      <c r="L109" s="18"/>
      <c r="M109" s="18"/>
      <c r="N109" s="18"/>
      <c r="O109" s="18"/>
      <c r="P109" s="18"/>
    </row>
    <row r="110" spans="8:16">
      <c r="H110" s="18"/>
      <c r="I110" s="18"/>
      <c r="J110" s="18"/>
      <c r="K110" s="18"/>
      <c r="L110" s="18"/>
      <c r="M110" s="18"/>
      <c r="N110" s="18"/>
      <c r="O110" s="18"/>
      <c r="P110" s="18"/>
    </row>
    <row r="111" spans="8:16">
      <c r="H111" s="18"/>
      <c r="I111" s="18"/>
      <c r="J111" s="18"/>
      <c r="K111" s="18"/>
      <c r="L111" s="18"/>
      <c r="M111" s="18"/>
      <c r="N111" s="18"/>
      <c r="O111" s="18"/>
      <c r="P111" s="18"/>
    </row>
    <row r="112" spans="8:16">
      <c r="H112" s="18"/>
      <c r="I112" s="18"/>
      <c r="J112" s="18"/>
      <c r="K112" s="18"/>
      <c r="L112" s="18"/>
      <c r="M112" s="18"/>
      <c r="N112" s="18"/>
      <c r="O112" s="18"/>
      <c r="P112" s="18"/>
    </row>
    <row r="113" spans="8:16">
      <c r="H113" s="18"/>
      <c r="I113" s="18"/>
      <c r="J113" s="18"/>
      <c r="K113" s="18"/>
      <c r="L113" s="18"/>
      <c r="M113" s="18"/>
      <c r="N113" s="18"/>
      <c r="O113" s="18"/>
      <c r="P113" s="18"/>
    </row>
    <row r="114" spans="8:16">
      <c r="H114" s="18"/>
      <c r="I114" s="18"/>
      <c r="J114" s="18"/>
      <c r="K114" s="18"/>
      <c r="L114" s="18"/>
      <c r="M114" s="18"/>
      <c r="N114" s="18"/>
      <c r="O114" s="18"/>
      <c r="P114" s="18"/>
    </row>
    <row r="115" spans="8:16">
      <c r="H115" s="18"/>
      <c r="I115" s="18"/>
      <c r="J115" s="18"/>
      <c r="K115" s="18"/>
      <c r="L115" s="18"/>
      <c r="M115" s="18"/>
      <c r="N115" s="18"/>
      <c r="O115" s="18"/>
      <c r="P115" s="18"/>
    </row>
    <row r="116" spans="8:16">
      <c r="H116" s="18"/>
      <c r="I116" s="18"/>
      <c r="J116" s="18"/>
      <c r="K116" s="18"/>
      <c r="L116" s="18"/>
      <c r="M116" s="18"/>
      <c r="N116" s="18"/>
      <c r="O116" s="18"/>
      <c r="P116" s="18"/>
    </row>
    <row r="117" spans="8:16">
      <c r="H117" s="18"/>
      <c r="I117" s="18"/>
      <c r="J117" s="18"/>
      <c r="K117" s="18"/>
      <c r="L117" s="18"/>
      <c r="M117" s="18"/>
      <c r="N117" s="18"/>
      <c r="O117" s="18"/>
      <c r="P117" s="18"/>
    </row>
    <row r="118" spans="8:16">
      <c r="H118" s="18"/>
      <c r="I118" s="18"/>
      <c r="J118" s="18"/>
      <c r="K118" s="18"/>
      <c r="L118" s="18"/>
      <c r="M118" s="18"/>
      <c r="N118" s="18"/>
      <c r="O118" s="18"/>
      <c r="P118" s="18"/>
    </row>
    <row r="119" spans="8:16">
      <c r="H119" s="18"/>
      <c r="I119" s="18"/>
      <c r="J119" s="18"/>
      <c r="K119" s="18"/>
      <c r="L119" s="18"/>
      <c r="M119" s="18"/>
      <c r="N119" s="18"/>
      <c r="O119" s="18"/>
      <c r="P119" s="18"/>
    </row>
    <row r="120" spans="8:16">
      <c r="H120" s="18"/>
      <c r="I120" s="18"/>
      <c r="J120" s="18"/>
      <c r="K120" s="18"/>
      <c r="L120" s="18"/>
      <c r="M120" s="18"/>
      <c r="N120" s="18"/>
      <c r="O120" s="18"/>
      <c r="P120" s="18"/>
    </row>
    <row r="121" spans="8:16">
      <c r="H121" s="18"/>
      <c r="I121" s="18"/>
      <c r="J121" s="18"/>
      <c r="K121" s="18"/>
      <c r="L121" s="18"/>
      <c r="M121" s="18"/>
      <c r="N121" s="18"/>
      <c r="O121" s="18"/>
      <c r="P121" s="18"/>
    </row>
    <row r="122" spans="8:16">
      <c r="H122" s="18"/>
      <c r="I122" s="18"/>
      <c r="J122" s="18"/>
      <c r="K122" s="18"/>
      <c r="L122" s="18"/>
      <c r="M122" s="18"/>
      <c r="N122" s="18"/>
      <c r="O122" s="18"/>
      <c r="P122" s="18"/>
    </row>
    <row r="123" spans="8:16">
      <c r="H123" s="18"/>
      <c r="I123" s="18"/>
      <c r="J123" s="18"/>
      <c r="K123" s="18"/>
      <c r="L123" s="18"/>
      <c r="M123" s="18"/>
      <c r="N123" s="18"/>
      <c r="O123" s="18"/>
      <c r="P123" s="18"/>
    </row>
    <row r="124" spans="8:16">
      <c r="H124" s="18"/>
      <c r="I124" s="18"/>
      <c r="J124" s="18"/>
      <c r="K124" s="18"/>
      <c r="L124" s="18"/>
      <c r="M124" s="18"/>
      <c r="N124" s="18"/>
      <c r="O124" s="18"/>
      <c r="P124" s="18"/>
    </row>
    <row r="125" spans="8:16">
      <c r="H125" s="18"/>
      <c r="I125" s="18"/>
      <c r="J125" s="18"/>
      <c r="K125" s="18"/>
      <c r="L125" s="18"/>
      <c r="M125" s="18"/>
      <c r="N125" s="18"/>
      <c r="O125" s="18"/>
      <c r="P125" s="18"/>
    </row>
    <row r="126" spans="8:16">
      <c r="H126" s="18"/>
      <c r="I126" s="18"/>
      <c r="J126" s="18"/>
      <c r="K126" s="18"/>
      <c r="L126" s="18"/>
      <c r="M126" s="18"/>
      <c r="N126" s="18"/>
      <c r="O126" s="18"/>
      <c r="P126" s="18"/>
    </row>
    <row r="127" spans="8:16">
      <c r="H127" s="18"/>
      <c r="I127" s="18"/>
      <c r="J127" s="18"/>
      <c r="K127" s="18"/>
      <c r="L127" s="18"/>
      <c r="M127" s="18"/>
      <c r="N127" s="18"/>
      <c r="O127" s="18"/>
      <c r="P127" s="18"/>
    </row>
    <row r="128" spans="8:16">
      <c r="H128" s="18"/>
      <c r="I128" s="18"/>
      <c r="J128" s="18"/>
      <c r="K128" s="18"/>
      <c r="L128" s="18"/>
      <c r="M128" s="18"/>
      <c r="N128" s="18"/>
      <c r="O128" s="18"/>
      <c r="P128" s="18"/>
    </row>
    <row r="129" spans="8:16">
      <c r="H129" s="18"/>
      <c r="I129" s="18"/>
      <c r="J129" s="18"/>
      <c r="K129" s="18"/>
      <c r="L129" s="18"/>
      <c r="M129" s="18"/>
      <c r="N129" s="18"/>
      <c r="O129" s="18"/>
      <c r="P129" s="18"/>
    </row>
    <row r="130" spans="8:16">
      <c r="H130" s="18"/>
      <c r="I130" s="18"/>
      <c r="J130" s="18"/>
      <c r="K130" s="18"/>
      <c r="L130" s="18"/>
      <c r="M130" s="18"/>
      <c r="N130" s="18"/>
      <c r="O130" s="18"/>
      <c r="P130" s="18"/>
    </row>
    <row r="131" spans="8:16">
      <c r="H131" s="18"/>
      <c r="I131" s="18"/>
      <c r="J131" s="18"/>
      <c r="K131" s="18"/>
      <c r="L131" s="18"/>
      <c r="M131" s="18"/>
      <c r="N131" s="18"/>
      <c r="O131" s="18"/>
      <c r="P131" s="18"/>
    </row>
    <row r="132" spans="8:16">
      <c r="H132" s="18"/>
      <c r="I132" s="18"/>
      <c r="J132" s="18"/>
      <c r="K132" s="18"/>
      <c r="L132" s="18"/>
      <c r="M132" s="18"/>
      <c r="N132" s="18"/>
      <c r="O132" s="18"/>
      <c r="P132" s="18"/>
    </row>
    <row r="133" spans="8:16">
      <c r="H133" s="18"/>
      <c r="I133" s="18"/>
      <c r="J133" s="18"/>
      <c r="K133" s="18"/>
      <c r="L133" s="18"/>
      <c r="M133" s="18"/>
      <c r="N133" s="18"/>
      <c r="O133" s="18"/>
      <c r="P133" s="18"/>
    </row>
    <row r="134" spans="8:16">
      <c r="H134" s="18"/>
      <c r="I134" s="18"/>
      <c r="J134" s="18"/>
      <c r="K134" s="18"/>
      <c r="L134" s="18"/>
      <c r="M134" s="18"/>
      <c r="N134" s="18"/>
      <c r="O134" s="18"/>
      <c r="P134" s="18"/>
    </row>
    <row r="135" spans="8:16">
      <c r="H135" s="18"/>
      <c r="I135" s="18"/>
      <c r="J135" s="18"/>
      <c r="K135" s="18"/>
      <c r="L135" s="18"/>
      <c r="M135" s="18"/>
      <c r="N135" s="18"/>
      <c r="O135" s="18"/>
      <c r="P135" s="18"/>
    </row>
    <row r="136" spans="8:16">
      <c r="H136" s="18"/>
      <c r="I136" s="18"/>
      <c r="J136" s="18"/>
      <c r="K136" s="18"/>
      <c r="L136" s="18"/>
      <c r="M136" s="18"/>
      <c r="N136" s="18"/>
      <c r="O136" s="18"/>
      <c r="P136" s="18"/>
    </row>
    <row r="137" spans="8:16">
      <c r="H137" s="18"/>
      <c r="I137" s="18"/>
      <c r="J137" s="18"/>
      <c r="K137" s="18"/>
      <c r="L137" s="18"/>
      <c r="M137" s="18"/>
      <c r="N137" s="18"/>
      <c r="O137" s="18"/>
      <c r="P137" s="18"/>
    </row>
    <row r="138" spans="8:16">
      <c r="H138" s="18"/>
      <c r="I138" s="18"/>
      <c r="J138" s="18"/>
      <c r="K138" s="18"/>
      <c r="L138" s="18"/>
      <c r="M138" s="18"/>
      <c r="N138" s="18"/>
      <c r="O138" s="18"/>
      <c r="P138" s="18"/>
    </row>
    <row r="139" spans="8:16">
      <c r="H139" s="18"/>
      <c r="I139" s="18"/>
      <c r="J139" s="18"/>
      <c r="K139" s="18"/>
      <c r="L139" s="18"/>
      <c r="M139" s="18"/>
      <c r="N139" s="18"/>
      <c r="O139" s="18"/>
      <c r="P139" s="18"/>
    </row>
    <row r="140" spans="8:16">
      <c r="H140" s="18"/>
      <c r="I140" s="18"/>
      <c r="J140" s="18"/>
      <c r="K140" s="18"/>
      <c r="L140" s="18"/>
      <c r="M140" s="18"/>
      <c r="N140" s="18"/>
      <c r="O140" s="18"/>
      <c r="P140" s="18"/>
    </row>
    <row r="141" spans="8:16">
      <c r="H141" s="18"/>
      <c r="I141" s="18"/>
      <c r="J141" s="18"/>
      <c r="K141" s="18"/>
      <c r="L141" s="18"/>
      <c r="M141" s="18"/>
      <c r="N141" s="18"/>
      <c r="O141" s="18"/>
      <c r="P141" s="18"/>
    </row>
    <row r="142" spans="8:16">
      <c r="H142" s="18"/>
      <c r="I142" s="18"/>
      <c r="J142" s="18"/>
      <c r="K142" s="18"/>
      <c r="L142" s="18"/>
      <c r="M142" s="18"/>
      <c r="N142" s="18"/>
      <c r="O142" s="18"/>
      <c r="P142" s="18"/>
    </row>
    <row r="143" spans="8:16">
      <c r="H143" s="18"/>
      <c r="I143" s="18"/>
      <c r="J143" s="18"/>
      <c r="K143" s="18"/>
      <c r="L143" s="18"/>
      <c r="M143" s="18"/>
      <c r="N143" s="18"/>
      <c r="O143" s="18"/>
      <c r="P143" s="18"/>
    </row>
    <row r="144" spans="8:16">
      <c r="H144" s="18"/>
      <c r="I144" s="18"/>
      <c r="J144" s="18"/>
      <c r="K144" s="18"/>
      <c r="L144" s="18"/>
      <c r="M144" s="18"/>
      <c r="N144" s="18"/>
      <c r="O144" s="18"/>
      <c r="P144" s="18"/>
    </row>
    <row r="145" spans="8:16">
      <c r="H145" s="18"/>
      <c r="I145" s="18"/>
      <c r="J145" s="18"/>
      <c r="K145" s="18"/>
      <c r="L145" s="18"/>
      <c r="M145" s="18"/>
      <c r="N145" s="18"/>
      <c r="O145" s="18"/>
      <c r="P145" s="18"/>
    </row>
    <row r="146" spans="8:16">
      <c r="H146" s="18"/>
      <c r="I146" s="18"/>
      <c r="J146" s="18"/>
      <c r="K146" s="18"/>
      <c r="L146" s="18"/>
      <c r="M146" s="18"/>
      <c r="N146" s="18"/>
      <c r="O146" s="18"/>
      <c r="P146" s="18"/>
    </row>
    <row r="147" spans="8:16">
      <c r="H147" s="18"/>
      <c r="I147" s="18"/>
      <c r="J147" s="18"/>
      <c r="K147" s="18"/>
      <c r="L147" s="18"/>
      <c r="M147" s="18"/>
      <c r="N147" s="18"/>
      <c r="O147" s="18"/>
      <c r="P147" s="18"/>
    </row>
    <row r="148" spans="8:16">
      <c r="H148" s="18"/>
      <c r="I148" s="18"/>
      <c r="J148" s="18"/>
      <c r="K148" s="18"/>
      <c r="L148" s="18"/>
      <c r="M148" s="18"/>
      <c r="N148" s="18"/>
      <c r="O148" s="18"/>
      <c r="P148" s="18"/>
    </row>
    <row r="149" spans="8:16">
      <c r="H149" s="18"/>
      <c r="I149" s="18"/>
      <c r="J149" s="18"/>
      <c r="K149" s="18"/>
      <c r="L149" s="18"/>
      <c r="M149" s="18"/>
      <c r="N149" s="18"/>
      <c r="O149" s="18"/>
      <c r="P149" s="18"/>
    </row>
    <row r="150" spans="8:16">
      <c r="H150" s="18"/>
      <c r="I150" s="18"/>
      <c r="J150" s="18"/>
      <c r="K150" s="18"/>
      <c r="L150" s="18"/>
      <c r="M150" s="18"/>
      <c r="N150" s="18"/>
      <c r="O150" s="18"/>
      <c r="P150" s="18"/>
    </row>
    <row r="151" spans="8:16">
      <c r="H151" s="18"/>
      <c r="I151" s="18"/>
      <c r="J151" s="18"/>
      <c r="K151" s="18"/>
      <c r="L151" s="18"/>
      <c r="M151" s="18"/>
      <c r="N151" s="18"/>
      <c r="O151" s="18"/>
      <c r="P151" s="18"/>
    </row>
    <row r="152" spans="8:16">
      <c r="H152" s="18"/>
      <c r="I152" s="18"/>
      <c r="J152" s="18"/>
      <c r="K152" s="18"/>
      <c r="L152" s="18"/>
      <c r="M152" s="18"/>
      <c r="N152" s="18"/>
      <c r="O152" s="18"/>
      <c r="P152" s="18"/>
    </row>
    <row r="153" spans="8:16">
      <c r="H153" s="18"/>
      <c r="I153" s="18"/>
      <c r="J153" s="18"/>
      <c r="K153" s="18"/>
      <c r="L153" s="18"/>
      <c r="M153" s="18"/>
      <c r="N153" s="18"/>
      <c r="O153" s="18"/>
      <c r="P153" s="18"/>
    </row>
    <row r="154" spans="8:16">
      <c r="H154" s="18"/>
      <c r="I154" s="18"/>
      <c r="J154" s="18"/>
      <c r="K154" s="18"/>
      <c r="L154" s="18"/>
      <c r="M154" s="18"/>
      <c r="N154" s="18"/>
      <c r="O154" s="18"/>
      <c r="P154" s="18"/>
    </row>
    <row r="155" spans="8:16">
      <c r="H155" s="18"/>
      <c r="I155" s="18"/>
      <c r="J155" s="18"/>
      <c r="K155" s="18"/>
      <c r="L155" s="18"/>
      <c r="M155" s="18"/>
      <c r="N155" s="18"/>
      <c r="O155" s="18"/>
      <c r="P155" s="18"/>
    </row>
    <row r="156" spans="8:16">
      <c r="H156" s="18"/>
      <c r="I156" s="18"/>
      <c r="J156" s="18"/>
      <c r="K156" s="18"/>
      <c r="L156" s="18"/>
      <c r="M156" s="18"/>
      <c r="N156" s="18"/>
      <c r="O156" s="18"/>
      <c r="P156" s="18"/>
    </row>
    <row r="157" spans="8:16">
      <c r="H157" s="18"/>
      <c r="I157" s="18"/>
      <c r="J157" s="18"/>
      <c r="K157" s="18"/>
      <c r="L157" s="18"/>
      <c r="M157" s="18"/>
      <c r="N157" s="18"/>
      <c r="O157" s="18"/>
      <c r="P157" s="18"/>
    </row>
    <row r="158" spans="8:16">
      <c r="H158" s="18"/>
      <c r="I158" s="18"/>
      <c r="J158" s="18"/>
      <c r="K158" s="18"/>
      <c r="L158" s="18"/>
      <c r="M158" s="18"/>
      <c r="N158" s="18"/>
      <c r="O158" s="18"/>
      <c r="P158" s="18"/>
    </row>
    <row r="159" spans="8:16">
      <c r="H159" s="18"/>
      <c r="I159" s="18"/>
      <c r="J159" s="18"/>
      <c r="K159" s="18"/>
      <c r="L159" s="18"/>
      <c r="M159" s="18"/>
      <c r="N159" s="18"/>
      <c r="O159" s="18"/>
      <c r="P159" s="18"/>
    </row>
    <row r="160" spans="8:16">
      <c r="H160" s="18"/>
      <c r="I160" s="18"/>
      <c r="J160" s="18"/>
      <c r="K160" s="18"/>
      <c r="L160" s="18"/>
      <c r="M160" s="18"/>
      <c r="N160" s="18"/>
      <c r="O160" s="18"/>
      <c r="P160" s="18"/>
    </row>
    <row r="161" spans="8:16">
      <c r="H161" s="18"/>
      <c r="I161" s="18"/>
      <c r="J161" s="18"/>
      <c r="K161" s="18"/>
      <c r="L161" s="18"/>
      <c r="M161" s="18"/>
      <c r="N161" s="18"/>
      <c r="O161" s="18"/>
      <c r="P161" s="18"/>
    </row>
    <row r="162" spans="8:16">
      <c r="H162" s="18"/>
      <c r="I162" s="18"/>
      <c r="J162" s="18"/>
      <c r="K162" s="18"/>
      <c r="L162" s="18"/>
      <c r="M162" s="18"/>
      <c r="N162" s="18"/>
      <c r="O162" s="18"/>
      <c r="P162" s="18"/>
    </row>
    <row r="163" spans="8:16">
      <c r="H163" s="18"/>
      <c r="I163" s="18"/>
      <c r="J163" s="18"/>
      <c r="K163" s="18"/>
      <c r="L163" s="18"/>
      <c r="M163" s="18"/>
      <c r="N163" s="18"/>
      <c r="O163" s="18"/>
      <c r="P163" s="18"/>
    </row>
    <row r="164" spans="8:16">
      <c r="H164" s="18"/>
      <c r="I164" s="18"/>
      <c r="J164" s="18"/>
      <c r="K164" s="18"/>
      <c r="L164" s="18"/>
      <c r="M164" s="18"/>
      <c r="N164" s="18"/>
      <c r="O164" s="18"/>
      <c r="P164" s="18"/>
    </row>
    <row r="165" spans="8:16">
      <c r="H165" s="18"/>
      <c r="I165" s="18"/>
      <c r="J165" s="18"/>
      <c r="K165" s="18"/>
      <c r="L165" s="18"/>
      <c r="M165" s="18"/>
      <c r="N165" s="18"/>
      <c r="O165" s="18"/>
      <c r="P165" s="18"/>
    </row>
    <row r="166" spans="8:16">
      <c r="H166" s="18"/>
      <c r="I166" s="18"/>
      <c r="J166" s="18"/>
      <c r="K166" s="18"/>
      <c r="L166" s="18"/>
      <c r="M166" s="18"/>
      <c r="N166" s="18"/>
      <c r="O166" s="18"/>
      <c r="P166" s="18"/>
    </row>
    <row r="167" spans="8:16">
      <c r="H167" s="18"/>
      <c r="I167" s="18"/>
      <c r="J167" s="18"/>
      <c r="K167" s="18"/>
      <c r="L167" s="18"/>
      <c r="M167" s="18"/>
      <c r="N167" s="18"/>
      <c r="O167" s="18"/>
      <c r="P167" s="18"/>
    </row>
    <row r="168" spans="8:16">
      <c r="H168" s="18"/>
      <c r="I168" s="18"/>
      <c r="J168" s="18"/>
      <c r="K168" s="18"/>
      <c r="L168" s="18"/>
      <c r="M168" s="18"/>
      <c r="N168" s="18"/>
      <c r="O168" s="18"/>
      <c r="P168" s="18"/>
    </row>
    <row r="169" spans="8:16">
      <c r="H169" s="18"/>
      <c r="I169" s="18"/>
      <c r="J169" s="18"/>
      <c r="K169" s="18"/>
      <c r="L169" s="18"/>
      <c r="M169" s="18"/>
      <c r="N169" s="18"/>
      <c r="O169" s="18"/>
      <c r="P169" s="18"/>
    </row>
    <row r="170" spans="8:16">
      <c r="H170" s="18"/>
      <c r="I170" s="18"/>
      <c r="J170" s="18"/>
      <c r="K170" s="18"/>
      <c r="L170" s="18"/>
      <c r="M170" s="18"/>
      <c r="N170" s="18"/>
      <c r="O170" s="18"/>
      <c r="P170" s="18"/>
    </row>
    <row r="171" spans="8:16">
      <c r="H171" s="18"/>
      <c r="I171" s="18"/>
      <c r="J171" s="18"/>
      <c r="K171" s="18"/>
      <c r="L171" s="18"/>
      <c r="M171" s="18"/>
      <c r="N171" s="18"/>
      <c r="O171" s="18"/>
      <c r="P171" s="18"/>
    </row>
    <row r="172" spans="8:16">
      <c r="H172" s="18"/>
      <c r="I172" s="18"/>
      <c r="J172" s="18"/>
      <c r="K172" s="18"/>
      <c r="L172" s="18"/>
      <c r="M172" s="18"/>
      <c r="N172" s="18"/>
      <c r="O172" s="18"/>
      <c r="P172" s="18"/>
    </row>
    <row r="173" spans="8:16">
      <c r="H173" s="18"/>
      <c r="I173" s="18"/>
      <c r="J173" s="18"/>
      <c r="K173" s="18"/>
      <c r="L173" s="18"/>
      <c r="M173" s="18"/>
      <c r="N173" s="18"/>
      <c r="O173" s="18"/>
      <c r="P173" s="18"/>
    </row>
    <row r="174" spans="8:16">
      <c r="H174" s="18"/>
      <c r="I174" s="18"/>
      <c r="J174" s="18"/>
      <c r="K174" s="18"/>
      <c r="L174" s="18"/>
      <c r="M174" s="18"/>
      <c r="N174" s="18"/>
      <c r="O174" s="18"/>
      <c r="P174" s="18"/>
    </row>
    <row r="175" spans="8:16">
      <c r="H175" s="18"/>
      <c r="I175" s="18"/>
      <c r="J175" s="18"/>
      <c r="K175" s="18"/>
      <c r="L175" s="18"/>
      <c r="M175" s="18"/>
      <c r="N175" s="18"/>
      <c r="O175" s="18"/>
      <c r="P175" s="18"/>
    </row>
    <row r="176" spans="8:16">
      <c r="H176" s="18"/>
      <c r="I176" s="18"/>
      <c r="J176" s="18"/>
      <c r="K176" s="18"/>
      <c r="L176" s="18"/>
      <c r="M176" s="18"/>
      <c r="N176" s="18"/>
      <c r="O176" s="18"/>
      <c r="P176" s="18"/>
    </row>
    <row r="177" spans="8:16">
      <c r="H177" s="18"/>
      <c r="I177" s="18"/>
      <c r="J177" s="18"/>
      <c r="K177" s="18"/>
      <c r="L177" s="18"/>
      <c r="M177" s="18"/>
      <c r="N177" s="18"/>
      <c r="O177" s="18"/>
      <c r="P177" s="18"/>
    </row>
    <row r="178" spans="8:16">
      <c r="H178" s="18"/>
      <c r="I178" s="18"/>
      <c r="J178" s="18"/>
      <c r="K178" s="18"/>
      <c r="L178" s="18"/>
      <c r="M178" s="18"/>
      <c r="N178" s="18"/>
      <c r="O178" s="18"/>
      <c r="P178" s="18"/>
    </row>
    <row r="179" spans="8:16">
      <c r="H179" s="18"/>
      <c r="I179" s="18"/>
      <c r="J179" s="18"/>
      <c r="K179" s="18"/>
      <c r="L179" s="18"/>
      <c r="M179" s="18"/>
      <c r="N179" s="18"/>
      <c r="O179" s="18"/>
      <c r="P179" s="18"/>
    </row>
    <row r="180" spans="8:16">
      <c r="H180" s="18"/>
      <c r="I180" s="18"/>
      <c r="J180" s="18"/>
      <c r="K180" s="18"/>
      <c r="L180" s="18"/>
      <c r="M180" s="18"/>
      <c r="N180" s="18"/>
      <c r="O180" s="18"/>
      <c r="P180" s="18"/>
    </row>
    <row r="181" spans="8:16">
      <c r="H181" s="18"/>
      <c r="I181" s="18"/>
      <c r="J181" s="18"/>
      <c r="K181" s="18"/>
      <c r="L181" s="18"/>
      <c r="M181" s="18"/>
      <c r="N181" s="18"/>
      <c r="O181" s="18"/>
      <c r="P181" s="18"/>
    </row>
    <row r="182" spans="8:16">
      <c r="H182" s="18"/>
      <c r="I182" s="18"/>
      <c r="J182" s="18"/>
      <c r="K182" s="18"/>
      <c r="L182" s="18"/>
      <c r="M182" s="18"/>
      <c r="N182" s="18"/>
      <c r="O182" s="18"/>
      <c r="P182" s="18"/>
    </row>
    <row r="183" spans="8:16">
      <c r="H183" s="18"/>
      <c r="I183" s="18"/>
      <c r="J183" s="18"/>
      <c r="K183" s="18"/>
      <c r="L183" s="18"/>
      <c r="M183" s="18"/>
      <c r="N183" s="18"/>
      <c r="O183" s="18"/>
      <c r="P183" s="18"/>
    </row>
    <row r="184" spans="8:16">
      <c r="H184" s="18"/>
      <c r="I184" s="18"/>
      <c r="J184" s="18"/>
      <c r="K184" s="18"/>
      <c r="L184" s="18"/>
      <c r="M184" s="18"/>
      <c r="N184" s="18"/>
      <c r="O184" s="18"/>
      <c r="P184" s="18"/>
    </row>
    <row r="185" spans="8:16">
      <c r="H185" s="18"/>
      <c r="I185" s="18"/>
      <c r="J185" s="18"/>
      <c r="K185" s="18"/>
      <c r="L185" s="18"/>
      <c r="M185" s="18"/>
      <c r="N185" s="18"/>
      <c r="O185" s="18"/>
      <c r="P185" s="18"/>
    </row>
    <row r="186" spans="8:16">
      <c r="H186" s="18"/>
      <c r="I186" s="18"/>
      <c r="J186" s="18"/>
      <c r="K186" s="18"/>
      <c r="L186" s="18"/>
      <c r="M186" s="18"/>
      <c r="N186" s="18"/>
      <c r="O186" s="18"/>
      <c r="P186" s="18"/>
    </row>
    <row r="187" spans="8:16">
      <c r="H187" s="18"/>
      <c r="I187" s="18"/>
      <c r="J187" s="18"/>
      <c r="K187" s="18"/>
      <c r="L187" s="18"/>
      <c r="M187" s="18"/>
      <c r="N187" s="18"/>
      <c r="O187" s="18"/>
      <c r="P187" s="18"/>
    </row>
    <row r="188" spans="8:16">
      <c r="H188" s="18"/>
      <c r="I188" s="18"/>
      <c r="J188" s="18"/>
      <c r="K188" s="18"/>
      <c r="L188" s="18"/>
      <c r="M188" s="18"/>
      <c r="N188" s="18"/>
      <c r="O188" s="18"/>
      <c r="P188" s="18"/>
    </row>
    <row r="189" spans="8:16">
      <c r="H189" s="18"/>
      <c r="I189" s="18"/>
      <c r="J189" s="18"/>
      <c r="K189" s="18"/>
      <c r="L189" s="18"/>
      <c r="M189" s="18"/>
      <c r="N189" s="18"/>
      <c r="O189" s="18"/>
      <c r="P189" s="18"/>
    </row>
    <row r="190" spans="8:16">
      <c r="H190" s="18"/>
      <c r="I190" s="18"/>
      <c r="J190" s="18"/>
      <c r="K190" s="18"/>
      <c r="L190" s="18"/>
      <c r="M190" s="18"/>
      <c r="N190" s="18"/>
      <c r="O190" s="18"/>
      <c r="P190" s="18"/>
    </row>
    <row r="191" spans="8:16">
      <c r="H191" s="18"/>
      <c r="I191" s="18"/>
      <c r="J191" s="18"/>
      <c r="K191" s="18"/>
      <c r="L191" s="18"/>
      <c r="M191" s="18"/>
      <c r="N191" s="18"/>
      <c r="O191" s="18"/>
      <c r="P191" s="18"/>
    </row>
    <row r="192" spans="8:16">
      <c r="H192" s="18"/>
      <c r="I192" s="18"/>
      <c r="J192" s="18"/>
      <c r="K192" s="18"/>
      <c r="L192" s="18"/>
      <c r="M192" s="18"/>
      <c r="N192" s="18"/>
      <c r="O192" s="18"/>
      <c r="P192" s="18"/>
    </row>
    <row r="193" spans="8:16">
      <c r="H193" s="18"/>
      <c r="I193" s="18"/>
      <c r="J193" s="18"/>
      <c r="K193" s="18"/>
      <c r="L193" s="18"/>
      <c r="M193" s="18"/>
      <c r="N193" s="18"/>
      <c r="O193" s="18"/>
      <c r="P193" s="18"/>
    </row>
    <row r="194" spans="8:16">
      <c r="H194" s="18"/>
      <c r="I194" s="18"/>
      <c r="J194" s="18"/>
      <c r="K194" s="18"/>
      <c r="L194" s="18"/>
      <c r="M194" s="18"/>
      <c r="N194" s="18"/>
      <c r="O194" s="18"/>
      <c r="P194" s="18"/>
    </row>
    <row r="195" spans="8:16">
      <c r="H195" s="18"/>
      <c r="I195" s="18"/>
      <c r="J195" s="18"/>
      <c r="K195" s="18"/>
      <c r="L195" s="18"/>
      <c r="M195" s="18"/>
      <c r="N195" s="18"/>
      <c r="O195" s="18"/>
      <c r="P195" s="18"/>
    </row>
    <row r="196" spans="8:16">
      <c r="H196" s="18"/>
      <c r="I196" s="18"/>
      <c r="J196" s="18"/>
      <c r="K196" s="18"/>
      <c r="L196" s="18"/>
      <c r="M196" s="18"/>
      <c r="N196" s="18"/>
      <c r="O196" s="18"/>
      <c r="P196" s="18"/>
    </row>
    <row r="197" spans="8:16">
      <c r="H197" s="18"/>
      <c r="I197" s="18"/>
      <c r="J197" s="18"/>
      <c r="K197" s="18"/>
      <c r="L197" s="18"/>
      <c r="M197" s="18"/>
      <c r="N197" s="18"/>
      <c r="O197" s="18"/>
      <c r="P197" s="18"/>
    </row>
    <row r="198" spans="8:16">
      <c r="H198" s="18"/>
      <c r="I198" s="18"/>
      <c r="J198" s="18"/>
      <c r="K198" s="18"/>
      <c r="L198" s="18"/>
      <c r="M198" s="18"/>
      <c r="N198" s="18"/>
      <c r="O198" s="18"/>
      <c r="P198" s="18"/>
    </row>
    <row r="199" spans="8:16">
      <c r="H199" s="18"/>
      <c r="I199" s="18"/>
      <c r="J199" s="18"/>
      <c r="K199" s="18"/>
      <c r="L199" s="18"/>
      <c r="M199" s="18"/>
      <c r="N199" s="18"/>
      <c r="O199" s="18"/>
      <c r="P199" s="18"/>
    </row>
    <row r="200" spans="8:16">
      <c r="H200" s="18"/>
      <c r="I200" s="18"/>
      <c r="J200" s="18"/>
      <c r="K200" s="18"/>
      <c r="L200" s="18"/>
      <c r="M200" s="18"/>
      <c r="N200" s="18"/>
      <c r="O200" s="18"/>
      <c r="P200" s="18"/>
    </row>
    <row r="201" spans="8:16">
      <c r="H201" s="18"/>
      <c r="I201" s="18"/>
      <c r="J201" s="18"/>
      <c r="K201" s="18"/>
      <c r="L201" s="18"/>
      <c r="M201" s="18"/>
      <c r="N201" s="18"/>
      <c r="O201" s="18"/>
      <c r="P201" s="18"/>
    </row>
    <row r="202" spans="8:16">
      <c r="H202" s="18"/>
      <c r="I202" s="18"/>
      <c r="J202" s="18"/>
      <c r="K202" s="18"/>
      <c r="L202" s="18"/>
      <c r="M202" s="18"/>
      <c r="N202" s="18"/>
      <c r="O202" s="18"/>
      <c r="P202" s="18"/>
    </row>
    <row r="203" spans="8:16">
      <c r="H203" s="18"/>
      <c r="I203" s="18"/>
      <c r="J203" s="18"/>
      <c r="K203" s="18"/>
      <c r="L203" s="18"/>
      <c r="M203" s="18"/>
      <c r="N203" s="18"/>
      <c r="O203" s="18"/>
      <c r="P203" s="18"/>
    </row>
    <row r="204" spans="8:16">
      <c r="H204" s="18"/>
      <c r="I204" s="18"/>
      <c r="J204" s="18"/>
      <c r="K204" s="18"/>
      <c r="L204" s="18"/>
      <c r="M204" s="18"/>
      <c r="N204" s="18"/>
      <c r="O204" s="18"/>
      <c r="P204" s="18"/>
    </row>
    <row r="205" spans="8:16">
      <c r="H205" s="18"/>
      <c r="I205" s="18"/>
      <c r="J205" s="18"/>
      <c r="K205" s="18"/>
      <c r="L205" s="18"/>
      <c r="M205" s="18"/>
      <c r="N205" s="18"/>
      <c r="O205" s="18"/>
      <c r="P205" s="18"/>
    </row>
    <row r="206" spans="8:16">
      <c r="H206" s="18"/>
      <c r="I206" s="18"/>
      <c r="J206" s="18"/>
      <c r="K206" s="18"/>
      <c r="L206" s="18"/>
      <c r="M206" s="18"/>
      <c r="N206" s="18"/>
      <c r="O206" s="18"/>
      <c r="P206" s="18"/>
    </row>
    <row r="207" spans="8:16">
      <c r="H207" s="18"/>
      <c r="I207" s="18"/>
      <c r="J207" s="18"/>
      <c r="K207" s="18"/>
      <c r="L207" s="18"/>
      <c r="M207" s="18"/>
      <c r="N207" s="18"/>
      <c r="O207" s="18"/>
      <c r="P207" s="18"/>
    </row>
    <row r="208" spans="8:16">
      <c r="H208" s="18"/>
      <c r="I208" s="18"/>
      <c r="J208" s="18"/>
      <c r="K208" s="18"/>
      <c r="L208" s="18"/>
      <c r="M208" s="18"/>
      <c r="N208" s="18"/>
      <c r="O208" s="18"/>
      <c r="P208" s="18"/>
    </row>
    <row r="209" spans="8:16">
      <c r="H209" s="18"/>
      <c r="I209" s="18"/>
      <c r="J209" s="18"/>
      <c r="K209" s="18"/>
      <c r="L209" s="18"/>
      <c r="M209" s="18"/>
      <c r="N209" s="18"/>
      <c r="O209" s="18"/>
      <c r="P209" s="18"/>
    </row>
    <row r="210" spans="8:16">
      <c r="H210" s="18"/>
      <c r="I210" s="18"/>
      <c r="J210" s="18"/>
      <c r="K210" s="18"/>
      <c r="L210" s="18"/>
      <c r="M210" s="18"/>
      <c r="N210" s="18"/>
      <c r="O210" s="18"/>
      <c r="P210" s="18"/>
    </row>
    <row r="211" spans="8:16">
      <c r="H211" s="18"/>
      <c r="I211" s="18"/>
      <c r="J211" s="18"/>
      <c r="K211" s="18"/>
      <c r="L211" s="18"/>
      <c r="M211" s="18"/>
      <c r="N211" s="18"/>
      <c r="O211" s="18"/>
      <c r="P211" s="18"/>
    </row>
    <row r="212" spans="8:16">
      <c r="H212" s="18"/>
      <c r="I212" s="18"/>
      <c r="J212" s="18"/>
      <c r="K212" s="18"/>
      <c r="L212" s="18"/>
      <c r="M212" s="18"/>
      <c r="N212" s="18"/>
      <c r="O212" s="18"/>
      <c r="P212" s="18"/>
    </row>
    <row r="213" spans="8:16">
      <c r="H213" s="18"/>
      <c r="I213" s="18"/>
      <c r="J213" s="18"/>
      <c r="K213" s="18"/>
      <c r="L213" s="18"/>
      <c r="M213" s="18"/>
      <c r="N213" s="18"/>
      <c r="O213" s="18"/>
      <c r="P213" s="18"/>
    </row>
    <row r="214" spans="8:16">
      <c r="H214" s="18"/>
      <c r="I214" s="18"/>
      <c r="J214" s="18"/>
      <c r="K214" s="18"/>
      <c r="L214" s="18"/>
      <c r="M214" s="18"/>
      <c r="N214" s="18"/>
      <c r="O214" s="18"/>
      <c r="P214" s="18"/>
    </row>
    <row r="215" spans="8:16">
      <c r="H215" s="18"/>
      <c r="I215" s="18"/>
      <c r="J215" s="18"/>
      <c r="K215" s="18"/>
      <c r="L215" s="18"/>
      <c r="M215" s="18"/>
      <c r="N215" s="18"/>
      <c r="O215" s="18"/>
      <c r="P215" s="18"/>
    </row>
    <row r="216" spans="8:16">
      <c r="H216" s="18"/>
      <c r="I216" s="18"/>
      <c r="J216" s="18"/>
      <c r="K216" s="18"/>
      <c r="L216" s="18"/>
      <c r="M216" s="18"/>
      <c r="N216" s="18"/>
      <c r="O216" s="18"/>
      <c r="P216" s="18"/>
    </row>
    <row r="217" spans="8:16">
      <c r="H217" s="18"/>
      <c r="I217" s="18"/>
      <c r="J217" s="18"/>
      <c r="K217" s="18"/>
      <c r="L217" s="18"/>
      <c r="M217" s="18"/>
      <c r="N217" s="18"/>
      <c r="O217" s="18"/>
      <c r="P217" s="18"/>
    </row>
    <row r="218" spans="8:16">
      <c r="H218" s="18"/>
      <c r="I218" s="18"/>
      <c r="J218" s="18"/>
      <c r="K218" s="18"/>
      <c r="L218" s="18"/>
      <c r="M218" s="18"/>
      <c r="N218" s="18"/>
      <c r="O218" s="18"/>
      <c r="P218" s="18"/>
    </row>
    <row r="219" spans="8:16">
      <c r="H219" s="18"/>
      <c r="I219" s="18"/>
      <c r="J219" s="18"/>
      <c r="K219" s="18"/>
      <c r="L219" s="18"/>
      <c r="M219" s="18"/>
      <c r="N219" s="18"/>
      <c r="O219" s="18"/>
      <c r="P219" s="18"/>
    </row>
    <row r="220" spans="8:16">
      <c r="H220" s="18"/>
      <c r="I220" s="18"/>
      <c r="J220" s="18"/>
      <c r="K220" s="18"/>
      <c r="L220" s="18"/>
      <c r="M220" s="18"/>
      <c r="N220" s="18"/>
      <c r="O220" s="18"/>
      <c r="P220" s="18"/>
    </row>
    <row r="221" spans="8:16">
      <c r="H221" s="18"/>
      <c r="I221" s="18"/>
      <c r="J221" s="18"/>
      <c r="K221" s="18"/>
      <c r="L221" s="18"/>
      <c r="M221" s="18"/>
      <c r="N221" s="18"/>
      <c r="O221" s="18"/>
      <c r="P221" s="18"/>
    </row>
    <row r="222" spans="8:16">
      <c r="H222" s="18"/>
      <c r="I222" s="18"/>
      <c r="J222" s="18"/>
      <c r="K222" s="18"/>
      <c r="L222" s="18"/>
      <c r="M222" s="18"/>
      <c r="N222" s="18"/>
      <c r="O222" s="18"/>
      <c r="P222" s="18"/>
    </row>
    <row r="223" spans="8:16">
      <c r="H223" s="18"/>
      <c r="I223" s="18"/>
      <c r="J223" s="18"/>
      <c r="K223" s="18"/>
      <c r="L223" s="18"/>
      <c r="M223" s="18"/>
      <c r="N223" s="18"/>
      <c r="O223" s="18"/>
      <c r="P223" s="18"/>
    </row>
    <row r="224" spans="8:16">
      <c r="H224" s="18"/>
      <c r="I224" s="18"/>
      <c r="J224" s="18"/>
      <c r="K224" s="18"/>
      <c r="L224" s="18"/>
      <c r="M224" s="18"/>
      <c r="N224" s="18"/>
      <c r="O224" s="18"/>
      <c r="P224" s="18"/>
    </row>
    <row r="225" spans="8:16">
      <c r="H225" s="18"/>
      <c r="I225" s="18"/>
      <c r="J225" s="18"/>
      <c r="K225" s="18"/>
      <c r="L225" s="18"/>
      <c r="M225" s="18"/>
      <c r="N225" s="18"/>
      <c r="O225" s="18"/>
      <c r="P225" s="18"/>
    </row>
    <row r="226" spans="8:16">
      <c r="H226" s="18"/>
      <c r="I226" s="18"/>
      <c r="J226" s="18"/>
      <c r="K226" s="18"/>
      <c r="L226" s="18"/>
      <c r="M226" s="18"/>
      <c r="N226" s="18"/>
      <c r="O226" s="18"/>
      <c r="P226" s="18"/>
    </row>
    <row r="227" spans="8:16">
      <c r="H227" s="18"/>
      <c r="I227" s="18"/>
      <c r="J227" s="18"/>
      <c r="K227" s="18"/>
      <c r="L227" s="18"/>
      <c r="M227" s="18"/>
      <c r="N227" s="18"/>
      <c r="O227" s="18"/>
      <c r="P227" s="18"/>
    </row>
    <row r="228" spans="8:16">
      <c r="H228" s="18"/>
      <c r="I228" s="18"/>
      <c r="J228" s="18"/>
      <c r="K228" s="18"/>
      <c r="L228" s="18"/>
      <c r="M228" s="18"/>
      <c r="N228" s="18"/>
      <c r="O228" s="18"/>
      <c r="P228" s="18"/>
    </row>
    <row r="229" spans="8:16">
      <c r="H229" s="18"/>
      <c r="I229" s="18"/>
      <c r="J229" s="18"/>
      <c r="K229" s="18"/>
      <c r="L229" s="18"/>
      <c r="M229" s="18"/>
      <c r="N229" s="18"/>
      <c r="O229" s="18"/>
      <c r="P229" s="18"/>
    </row>
    <row r="230" spans="8:16">
      <c r="H230" s="18"/>
      <c r="I230" s="18"/>
      <c r="J230" s="18"/>
      <c r="K230" s="18"/>
      <c r="L230" s="18"/>
      <c r="M230" s="18"/>
      <c r="N230" s="18"/>
      <c r="O230" s="18"/>
      <c r="P230" s="18"/>
    </row>
    <row r="231" spans="8:16">
      <c r="H231" s="18"/>
      <c r="I231" s="18"/>
      <c r="J231" s="18"/>
      <c r="K231" s="18"/>
      <c r="L231" s="18"/>
      <c r="M231" s="18"/>
      <c r="N231" s="18"/>
      <c r="O231" s="18"/>
      <c r="P231" s="18"/>
    </row>
    <row r="232" spans="8:16">
      <c r="H232" s="18"/>
      <c r="I232" s="18"/>
      <c r="J232" s="18"/>
      <c r="K232" s="18"/>
      <c r="L232" s="18"/>
      <c r="M232" s="18"/>
      <c r="N232" s="18"/>
      <c r="O232" s="18"/>
      <c r="P232" s="18"/>
    </row>
    <row r="233" spans="8:16">
      <c r="H233" s="18"/>
      <c r="I233" s="18"/>
      <c r="J233" s="18"/>
      <c r="K233" s="18"/>
      <c r="L233" s="18"/>
      <c r="M233" s="18"/>
      <c r="N233" s="18"/>
      <c r="O233" s="18"/>
      <c r="P233" s="18"/>
    </row>
    <row r="234" spans="8:16">
      <c r="H234" s="18"/>
      <c r="I234" s="18"/>
      <c r="J234" s="18"/>
      <c r="K234" s="18"/>
      <c r="L234" s="18"/>
      <c r="M234" s="18"/>
      <c r="N234" s="18"/>
      <c r="O234" s="18"/>
      <c r="P234" s="18"/>
    </row>
    <row r="235" spans="8:16">
      <c r="H235" s="18"/>
      <c r="I235" s="18"/>
      <c r="J235" s="18"/>
      <c r="K235" s="18"/>
      <c r="L235" s="18"/>
      <c r="M235" s="18"/>
      <c r="N235" s="18"/>
      <c r="O235" s="18"/>
      <c r="P235" s="18"/>
    </row>
    <row r="236" spans="8:16">
      <c r="H236" s="18"/>
      <c r="I236" s="18"/>
      <c r="J236" s="18"/>
      <c r="K236" s="18"/>
      <c r="L236" s="18"/>
      <c r="M236" s="18"/>
      <c r="N236" s="18"/>
      <c r="O236" s="18"/>
      <c r="P236" s="18"/>
    </row>
    <row r="237" spans="8:16">
      <c r="H237" s="18"/>
      <c r="I237" s="18"/>
      <c r="J237" s="18"/>
      <c r="K237" s="18"/>
      <c r="L237" s="18"/>
      <c r="M237" s="18"/>
      <c r="N237" s="18"/>
      <c r="O237" s="18"/>
      <c r="P237" s="18"/>
    </row>
    <row r="238" spans="8:16">
      <c r="H238" s="18"/>
      <c r="I238" s="18"/>
      <c r="J238" s="18"/>
      <c r="K238" s="18"/>
      <c r="L238" s="18"/>
      <c r="M238" s="18"/>
      <c r="N238" s="18"/>
      <c r="O238" s="18"/>
      <c r="P238" s="18"/>
    </row>
    <row r="239" spans="8:16">
      <c r="H239" s="18"/>
      <c r="I239" s="18"/>
      <c r="J239" s="18"/>
      <c r="K239" s="18"/>
      <c r="L239" s="18"/>
      <c r="M239" s="18"/>
      <c r="N239" s="18"/>
      <c r="O239" s="18"/>
      <c r="P239" s="18"/>
    </row>
    <row r="240" spans="8:16">
      <c r="H240" s="18"/>
      <c r="I240" s="18"/>
      <c r="J240" s="18"/>
      <c r="K240" s="18"/>
      <c r="L240" s="18"/>
      <c r="M240" s="18"/>
      <c r="N240" s="18"/>
      <c r="O240" s="18"/>
      <c r="P240" s="18"/>
    </row>
    <row r="241" spans="8:16">
      <c r="H241" s="18"/>
      <c r="I241" s="18"/>
      <c r="J241" s="18"/>
      <c r="K241" s="18"/>
      <c r="L241" s="18"/>
      <c r="M241" s="18"/>
      <c r="N241" s="18"/>
      <c r="O241" s="18"/>
      <c r="P241" s="18"/>
    </row>
    <row r="242" spans="8:16">
      <c r="H242" s="18"/>
      <c r="I242" s="18"/>
      <c r="J242" s="18"/>
      <c r="K242" s="18"/>
      <c r="L242" s="18"/>
      <c r="M242" s="18"/>
      <c r="N242" s="18"/>
      <c r="O242" s="18"/>
      <c r="P242" s="18"/>
    </row>
    <row r="243" spans="8:16">
      <c r="H243" s="18"/>
      <c r="I243" s="18"/>
      <c r="J243" s="18"/>
      <c r="K243" s="18"/>
      <c r="L243" s="18"/>
      <c r="M243" s="18"/>
      <c r="N243" s="18"/>
      <c r="O243" s="18"/>
      <c r="P243" s="18"/>
    </row>
    <row r="244" spans="8:16">
      <c r="H244" s="18"/>
      <c r="I244" s="18"/>
      <c r="J244" s="18"/>
      <c r="K244" s="18"/>
      <c r="L244" s="18"/>
      <c r="M244" s="18"/>
      <c r="N244" s="18"/>
      <c r="O244" s="18"/>
      <c r="P244" s="18"/>
    </row>
    <row r="245" spans="8:16">
      <c r="H245" s="18"/>
      <c r="I245" s="18"/>
      <c r="J245" s="18"/>
      <c r="K245" s="18"/>
      <c r="L245" s="18"/>
      <c r="M245" s="18"/>
      <c r="N245" s="18"/>
      <c r="O245" s="18"/>
      <c r="P245" s="18"/>
    </row>
    <row r="246" spans="8:16">
      <c r="H246" s="18"/>
      <c r="I246" s="18"/>
      <c r="J246" s="18"/>
      <c r="K246" s="18"/>
      <c r="L246" s="18"/>
      <c r="M246" s="18"/>
      <c r="N246" s="18"/>
      <c r="O246" s="18"/>
      <c r="P246" s="18"/>
    </row>
    <row r="247" spans="8:16">
      <c r="H247" s="18"/>
      <c r="I247" s="18"/>
      <c r="J247" s="18"/>
      <c r="K247" s="18"/>
      <c r="L247" s="18"/>
      <c r="M247" s="18"/>
      <c r="N247" s="18"/>
      <c r="O247" s="18"/>
      <c r="P247" s="18"/>
    </row>
    <row r="248" spans="8:16">
      <c r="H248" s="18"/>
      <c r="I248" s="18"/>
      <c r="J248" s="18"/>
      <c r="K248" s="18"/>
      <c r="L248" s="18"/>
      <c r="M248" s="18"/>
      <c r="N248" s="18"/>
      <c r="O248" s="18"/>
      <c r="P248" s="18"/>
    </row>
    <row r="249" spans="8:16">
      <c r="H249" s="18"/>
      <c r="I249" s="18"/>
      <c r="J249" s="18"/>
      <c r="K249" s="18"/>
      <c r="L249" s="18"/>
      <c r="M249" s="18"/>
      <c r="N249" s="18"/>
      <c r="O249" s="18"/>
      <c r="P249" s="18"/>
    </row>
    <row r="250" spans="8:16">
      <c r="H250" s="18"/>
      <c r="I250" s="18"/>
      <c r="J250" s="18"/>
      <c r="K250" s="18"/>
      <c r="L250" s="18"/>
      <c r="M250" s="18"/>
      <c r="N250" s="18"/>
      <c r="O250" s="18"/>
      <c r="P250" s="18"/>
    </row>
    <row r="251" spans="8:16">
      <c r="H251" s="18"/>
      <c r="I251" s="18"/>
      <c r="J251" s="18"/>
      <c r="K251" s="18"/>
      <c r="L251" s="18"/>
      <c r="M251" s="18"/>
      <c r="N251" s="18"/>
      <c r="O251" s="18"/>
      <c r="P251" s="18"/>
    </row>
    <row r="252" spans="8:16">
      <c r="H252" s="18"/>
      <c r="I252" s="18"/>
      <c r="J252" s="18"/>
      <c r="K252" s="18"/>
      <c r="L252" s="18"/>
      <c r="M252" s="18"/>
      <c r="N252" s="18"/>
      <c r="O252" s="18"/>
      <c r="P252" s="18"/>
    </row>
    <row r="253" spans="8:16">
      <c r="H253" s="18"/>
      <c r="I253" s="18"/>
      <c r="J253" s="18"/>
      <c r="K253" s="18"/>
      <c r="L253" s="18"/>
      <c r="M253" s="18"/>
      <c r="N253" s="18"/>
      <c r="O253" s="18"/>
      <c r="P253" s="18"/>
    </row>
    <row r="254" spans="8:16">
      <c r="H254" s="18"/>
      <c r="I254" s="18"/>
      <c r="J254" s="18"/>
      <c r="K254" s="18"/>
      <c r="L254" s="18"/>
      <c r="M254" s="18"/>
      <c r="N254" s="18"/>
      <c r="O254" s="18"/>
      <c r="P254" s="18"/>
    </row>
    <row r="255" spans="8:16">
      <c r="H255" s="18"/>
      <c r="I255" s="18"/>
      <c r="J255" s="18"/>
      <c r="K255" s="18"/>
      <c r="L255" s="18"/>
      <c r="M255" s="18"/>
      <c r="N255" s="18"/>
      <c r="O255" s="18"/>
      <c r="P255" s="18"/>
    </row>
    <row r="256" spans="8:16">
      <c r="H256" s="18"/>
      <c r="I256" s="18"/>
      <c r="J256" s="18"/>
      <c r="K256" s="18"/>
      <c r="L256" s="18"/>
      <c r="M256" s="18"/>
      <c r="N256" s="18"/>
      <c r="O256" s="18"/>
      <c r="P256" s="18"/>
    </row>
    <row r="257" spans="8:16">
      <c r="H257" s="18"/>
      <c r="I257" s="18"/>
      <c r="J257" s="18"/>
      <c r="K257" s="18"/>
      <c r="L257" s="18"/>
      <c r="M257" s="18"/>
      <c r="N257" s="18"/>
      <c r="O257" s="18"/>
      <c r="P257" s="18"/>
    </row>
    <row r="258" spans="8:16">
      <c r="H258" s="18"/>
      <c r="I258" s="18"/>
      <c r="J258" s="18"/>
      <c r="K258" s="18"/>
      <c r="L258" s="18"/>
      <c r="M258" s="18"/>
      <c r="N258" s="18"/>
      <c r="O258" s="18"/>
      <c r="P258" s="18"/>
    </row>
    <row r="259" spans="8:16">
      <c r="H259" s="18"/>
      <c r="I259" s="18"/>
      <c r="J259" s="18"/>
      <c r="K259" s="18"/>
      <c r="L259" s="18"/>
      <c r="M259" s="18"/>
      <c r="N259" s="18"/>
      <c r="O259" s="18"/>
      <c r="P259" s="18"/>
    </row>
    <row r="260" spans="8:16">
      <c r="H260" s="18"/>
      <c r="I260" s="18"/>
      <c r="J260" s="18"/>
      <c r="K260" s="18"/>
      <c r="L260" s="18"/>
      <c r="M260" s="18"/>
      <c r="N260" s="18"/>
      <c r="O260" s="18"/>
      <c r="P260" s="18"/>
    </row>
    <row r="261" spans="8:16">
      <c r="H261" s="18"/>
      <c r="I261" s="18"/>
      <c r="J261" s="18"/>
      <c r="K261" s="18"/>
      <c r="L261" s="18"/>
      <c r="M261" s="18"/>
      <c r="N261" s="18"/>
      <c r="O261" s="18"/>
      <c r="P261" s="18"/>
    </row>
    <row r="262" spans="8:16">
      <c r="H262" s="18"/>
      <c r="I262" s="18"/>
      <c r="J262" s="18"/>
      <c r="K262" s="18"/>
      <c r="L262" s="18"/>
      <c r="M262" s="18"/>
      <c r="N262" s="18"/>
      <c r="O262" s="18"/>
      <c r="P262" s="18"/>
    </row>
    <row r="263" spans="8:16">
      <c r="H263" s="18"/>
      <c r="I263" s="18"/>
      <c r="J263" s="18"/>
      <c r="K263" s="18"/>
      <c r="L263" s="18"/>
      <c r="M263" s="18"/>
      <c r="N263" s="18"/>
      <c r="O263" s="18"/>
      <c r="P263" s="18"/>
    </row>
    <row r="264" spans="8:16">
      <c r="H264" s="18"/>
      <c r="I264" s="18"/>
      <c r="J264" s="18"/>
      <c r="K264" s="18"/>
      <c r="L264" s="18"/>
      <c r="M264" s="18"/>
      <c r="N264" s="18"/>
      <c r="O264" s="18"/>
      <c r="P264" s="18"/>
    </row>
    <row r="265" spans="8:16">
      <c r="H265" s="18"/>
      <c r="I265" s="18"/>
      <c r="J265" s="18"/>
      <c r="K265" s="18"/>
      <c r="L265" s="18"/>
      <c r="M265" s="18"/>
      <c r="N265" s="18"/>
      <c r="O265" s="18"/>
      <c r="P265" s="18"/>
    </row>
    <row r="266" spans="8:16">
      <c r="H266" s="18"/>
      <c r="I266" s="18"/>
      <c r="J266" s="18"/>
      <c r="K266" s="18"/>
      <c r="L266" s="18"/>
      <c r="M266" s="18"/>
      <c r="N266" s="18"/>
      <c r="O266" s="18"/>
      <c r="P266" s="18"/>
    </row>
    <row r="267" spans="8:16">
      <c r="H267" s="18"/>
      <c r="I267" s="18"/>
      <c r="J267" s="18"/>
      <c r="K267" s="18"/>
      <c r="L267" s="18"/>
      <c r="M267" s="18"/>
      <c r="N267" s="18"/>
      <c r="O267" s="18"/>
      <c r="P267" s="18"/>
    </row>
  </sheetData>
  <autoFilter ref="A12:P13" xr:uid="{00000000-0009-0000-0000-000030000000}"/>
  <mergeCells count="1">
    <mergeCell ref="F10:K10"/>
  </mergeCells>
  <conditionalFormatting sqref="A14:A34">
    <cfRule type="expression" dxfId="21" priority="1">
      <formula>TRIM(#REF!)&lt;&gt;""</formula>
    </cfRule>
  </conditionalFormatting>
  <dataValidations count="1">
    <dataValidation allowBlank="1" showErrorMessage="1" errorTitle="Nemainīt!" error="Visus datus rakstīt blakus tabulā" promptTitle="Nerakstam" prompt="Šeit ir tikai formulas" sqref="ABB33:ABC33 RF33:RG33 E33:G33 HJ33:HK33 WTV33:WTW33 WJZ33:WKA33 WAD33:WAE33 VQH33:VQI33 VGL33:VGM33 UWP33:UWQ33 UMT33:UMU33 UCX33:UCY33 TTB33:TTC33 TJF33:TJG33 SZJ33:SZK33 SPN33:SPO33 SFR33:SFS33 RVV33:RVW33 RLZ33:RMA33 RCD33:RCE33 QSH33:QSI33 QIL33:QIM33 PYP33:PYQ33 POT33:POU33 PEX33:PEY33 OVB33:OVC33 OLF33:OLG33 OBJ33:OBK33 NRN33:NRO33 NHR33:NHS33 MXV33:MXW33 MNZ33:MOA33 MED33:MEE33 LUH33:LUI33 LKL33:LKM33 LAP33:LAQ33 KQT33:KQU33 KGX33:KGY33 JXB33:JXC33 JNF33:JNG33 JDJ33:JDK33 ITN33:ITO33 IJR33:IJS33 HZV33:HZW33 HPZ33:HQA33 HGD33:HGE33 GWH33:GWI33 GML33:GMM33 GCP33:GCQ33 FST33:FSU33 FIX33:FIY33 EZB33:EZC33 EPF33:EPG33 EFJ33:EFK33 DVN33:DVO33 DLR33:DLS33 DBV33:DBW33 CRZ33:CSA33 CID33:CIE33 BYH33:BYI33 BOL33:BOM33 BEP33:BEQ33 AUT33:AUU33 AKX33:AKY33 F14:G24 F26:G32 G34" xr:uid="{D0A488F3-F8E5-4F4C-B535-D759ACABED19}"/>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rowBreaks count="1" manualBreakCount="1">
    <brk id="24" max="15"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D2AE-F9D7-4371-9296-E159950E8C25}">
  <dimension ref="A1:P288"/>
  <sheetViews>
    <sheetView zoomScaleNormal="100" zoomScaleSheetLayoutView="100" workbookViewId="0">
      <selection activeCell="K16" sqref="K16"/>
    </sheetView>
  </sheetViews>
  <sheetFormatPr defaultColWidth="9.109375" defaultRowHeight="13.2"/>
  <cols>
    <col min="1" max="1" width="5" style="6" customWidth="1"/>
    <col min="2" max="2" width="6.21875" style="12" bestFit="1" customWidth="1"/>
    <col min="3" max="3" width="66.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168</v>
      </c>
      <c r="H1" s="9"/>
      <c r="J1" s="8"/>
      <c r="K1" s="8"/>
      <c r="L1" s="8"/>
      <c r="M1" s="8"/>
      <c r="N1" s="8"/>
      <c r="O1" s="8"/>
      <c r="P1" s="8"/>
    </row>
    <row r="2" spans="1:16">
      <c r="B2" s="7"/>
      <c r="C2" s="8"/>
      <c r="D2" s="8"/>
      <c r="E2" s="8"/>
      <c r="F2" s="8" t="s">
        <v>552</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30" customFormat="1" ht="51">
      <c r="A14" s="900">
        <f>IF(COUNTBLANK(D14)=1,"",COUNTA(D$13:$D14))</f>
        <v>1</v>
      </c>
      <c r="B14" s="1678">
        <v>1</v>
      </c>
      <c r="C14" s="1168" t="s">
        <v>2097</v>
      </c>
      <c r="D14" s="683" t="s">
        <v>2</v>
      </c>
      <c r="E14" s="1679">
        <v>100</v>
      </c>
      <c r="F14" s="352"/>
      <c r="G14" s="336"/>
      <c r="H14" s="336"/>
      <c r="I14" s="336"/>
      <c r="J14" s="336"/>
      <c r="K14" s="337"/>
      <c r="L14" s="338"/>
      <c r="M14" s="339"/>
      <c r="N14" s="339"/>
      <c r="O14" s="339"/>
      <c r="P14" s="340"/>
    </row>
    <row r="15" spans="1:16" s="30" customFormat="1" ht="51">
      <c r="A15" s="900">
        <f>IF(COUNTBLANK(D15)=1,"",COUNTA(D$13:$D15))</f>
        <v>2</v>
      </c>
      <c r="B15" s="1678" t="s">
        <v>229</v>
      </c>
      <c r="C15" s="1168" t="s">
        <v>2098</v>
      </c>
      <c r="D15" s="683" t="s">
        <v>2</v>
      </c>
      <c r="E15" s="1679">
        <v>10</v>
      </c>
      <c r="F15" s="352"/>
      <c r="G15" s="336"/>
      <c r="H15" s="336"/>
      <c r="I15" s="336"/>
      <c r="J15" s="336"/>
      <c r="K15" s="337"/>
      <c r="L15" s="338"/>
      <c r="M15" s="339"/>
      <c r="N15" s="339"/>
      <c r="O15" s="339"/>
      <c r="P15" s="340"/>
    </row>
    <row r="16" spans="1:16" s="30" customFormat="1" ht="51">
      <c r="A16" s="900">
        <f>IF(COUNTBLANK(D16)=1,"",COUNTA(D$13:$D16))</f>
        <v>3</v>
      </c>
      <c r="B16" s="1678">
        <v>2</v>
      </c>
      <c r="C16" s="1168" t="s">
        <v>2098</v>
      </c>
      <c r="D16" s="683" t="s">
        <v>2</v>
      </c>
      <c r="E16" s="1679">
        <v>95</v>
      </c>
      <c r="F16" s="352"/>
      <c r="G16" s="336"/>
      <c r="H16" s="336"/>
      <c r="I16" s="336"/>
      <c r="J16" s="336"/>
      <c r="K16" s="337"/>
      <c r="L16" s="338"/>
      <c r="M16" s="339"/>
      <c r="N16" s="339"/>
      <c r="O16" s="339"/>
      <c r="P16" s="340"/>
    </row>
    <row r="17" spans="1:16" s="30" customFormat="1" ht="51">
      <c r="A17" s="900">
        <f>IF(COUNTBLANK(D17)=1,"",COUNTA(D$13:$D17))</f>
        <v>4</v>
      </c>
      <c r="B17" s="1678">
        <v>3</v>
      </c>
      <c r="C17" s="1168" t="s">
        <v>2099</v>
      </c>
      <c r="D17" s="683" t="s">
        <v>2</v>
      </c>
      <c r="E17" s="1679">
        <v>26</v>
      </c>
      <c r="F17" s="352"/>
      <c r="G17" s="336"/>
      <c r="H17" s="336"/>
      <c r="I17" s="336"/>
      <c r="J17" s="336"/>
      <c r="K17" s="337"/>
      <c r="L17" s="338"/>
      <c r="M17" s="339"/>
      <c r="N17" s="339"/>
      <c r="O17" s="339"/>
      <c r="P17" s="340"/>
    </row>
    <row r="18" spans="1:16" s="30" customFormat="1" ht="51">
      <c r="A18" s="900">
        <f>IF(COUNTBLANK(D18)=1,"",COUNTA(D$13:$D18))</f>
        <v>5</v>
      </c>
      <c r="B18" s="1678">
        <v>4</v>
      </c>
      <c r="C18" s="1168" t="s">
        <v>2100</v>
      </c>
      <c r="D18" s="683" t="s">
        <v>2</v>
      </c>
      <c r="E18" s="1679">
        <v>25</v>
      </c>
      <c r="F18" s="352"/>
      <c r="G18" s="336"/>
      <c r="H18" s="336"/>
      <c r="I18" s="336"/>
      <c r="J18" s="336"/>
      <c r="K18" s="337"/>
      <c r="L18" s="338"/>
      <c r="M18" s="339"/>
      <c r="N18" s="339"/>
      <c r="O18" s="339"/>
      <c r="P18" s="340"/>
    </row>
    <row r="19" spans="1:16" s="30" customFormat="1" ht="51">
      <c r="A19" s="900">
        <f>IF(COUNTBLANK(D19)=1,"",COUNTA(D$13:$D19))</f>
        <v>6</v>
      </c>
      <c r="B19" s="1678">
        <v>5</v>
      </c>
      <c r="C19" s="1168" t="s">
        <v>2101</v>
      </c>
      <c r="D19" s="683" t="s">
        <v>2</v>
      </c>
      <c r="E19" s="1679">
        <v>15</v>
      </c>
      <c r="F19" s="352"/>
      <c r="G19" s="336"/>
      <c r="H19" s="336"/>
      <c r="I19" s="336"/>
      <c r="J19" s="336"/>
      <c r="K19" s="337"/>
      <c r="L19" s="338"/>
      <c r="M19" s="339"/>
      <c r="N19" s="339"/>
      <c r="O19" s="339"/>
      <c r="P19" s="340"/>
    </row>
    <row r="20" spans="1:16" s="30" customFormat="1" ht="51">
      <c r="A20" s="900">
        <f>IF(COUNTBLANK(D20)=1,"",COUNTA(D$13:$D20))</f>
        <v>7</v>
      </c>
      <c r="B20" s="1678">
        <v>6</v>
      </c>
      <c r="C20" s="1168" t="s">
        <v>2102</v>
      </c>
      <c r="D20" s="683" t="s">
        <v>2</v>
      </c>
      <c r="E20" s="1679">
        <v>94</v>
      </c>
      <c r="F20" s="352"/>
      <c r="G20" s="336"/>
      <c r="H20" s="336"/>
      <c r="I20" s="336"/>
      <c r="J20" s="336"/>
      <c r="K20" s="337"/>
      <c r="L20" s="338"/>
      <c r="M20" s="339"/>
      <c r="N20" s="339"/>
      <c r="O20" s="339"/>
      <c r="P20" s="340"/>
    </row>
    <row r="21" spans="1:16" s="30" customFormat="1" ht="30.6">
      <c r="A21" s="900">
        <f>IF(COUNTBLANK(D21)=1,"",COUNTA(D$13:$D21))</f>
        <v>8</v>
      </c>
      <c r="B21" s="1678">
        <v>7</v>
      </c>
      <c r="C21" s="950" t="s">
        <v>2103</v>
      </c>
      <c r="D21" s="683" t="s">
        <v>2</v>
      </c>
      <c r="E21" s="939">
        <v>5</v>
      </c>
      <c r="F21" s="352"/>
      <c r="G21" s="336"/>
      <c r="H21" s="336"/>
      <c r="I21" s="336"/>
      <c r="J21" s="336"/>
      <c r="K21" s="337"/>
      <c r="L21" s="338"/>
      <c r="M21" s="339"/>
      <c r="N21" s="339"/>
      <c r="O21" s="339"/>
      <c r="P21" s="340"/>
    </row>
    <row r="22" spans="1:16" s="30" customFormat="1">
      <c r="A22" s="900">
        <f>IF(COUNTBLANK(D22)=1,"",COUNTA(D$13:$D22))</f>
        <v>9</v>
      </c>
      <c r="B22" s="1678">
        <v>8</v>
      </c>
      <c r="C22" s="1168" t="s">
        <v>2104</v>
      </c>
      <c r="D22" s="575" t="s">
        <v>103</v>
      </c>
      <c r="E22" s="1680">
        <v>1</v>
      </c>
      <c r="F22" s="352"/>
      <c r="G22" s="336"/>
      <c r="H22" s="336"/>
      <c r="I22" s="336"/>
      <c r="J22" s="336"/>
      <c r="K22" s="337"/>
      <c r="L22" s="338"/>
      <c r="M22" s="339"/>
      <c r="N22" s="339"/>
      <c r="O22" s="339"/>
      <c r="P22" s="340"/>
    </row>
    <row r="23" spans="1:16" s="30" customFormat="1">
      <c r="A23" s="900">
        <f>IF(COUNTBLANK(D23)=1,"",COUNTA(D$13:$D23))</f>
        <v>10</v>
      </c>
      <c r="B23" s="1678">
        <v>9</v>
      </c>
      <c r="C23" s="1168" t="s">
        <v>2105</v>
      </c>
      <c r="D23" s="575" t="s">
        <v>103</v>
      </c>
      <c r="E23" s="1680">
        <v>1</v>
      </c>
      <c r="F23" s="352"/>
      <c r="G23" s="336"/>
      <c r="H23" s="336"/>
      <c r="I23" s="336"/>
      <c r="J23" s="336"/>
      <c r="K23" s="337"/>
      <c r="L23" s="338"/>
      <c r="M23" s="339"/>
      <c r="N23" s="339"/>
      <c r="O23" s="339"/>
      <c r="P23" s="340"/>
    </row>
    <row r="24" spans="1:16" s="30" customFormat="1" ht="20.399999999999999">
      <c r="A24" s="900">
        <f>IF(COUNTBLANK(D24)=1,"",COUNTA(D$13:$D24))</f>
        <v>11</v>
      </c>
      <c r="B24" s="1678">
        <v>10</v>
      </c>
      <c r="C24" s="950" t="s">
        <v>2106</v>
      </c>
      <c r="D24" s="575" t="s">
        <v>2</v>
      </c>
      <c r="E24" s="939">
        <v>1.8</v>
      </c>
      <c r="F24" s="352"/>
      <c r="G24" s="336"/>
      <c r="H24" s="336"/>
      <c r="I24" s="336"/>
      <c r="J24" s="336"/>
      <c r="K24" s="337"/>
      <c r="L24" s="338"/>
      <c r="M24" s="339"/>
      <c r="N24" s="339"/>
      <c r="O24" s="339"/>
      <c r="P24" s="340"/>
    </row>
    <row r="25" spans="1:16" s="30" customFormat="1" ht="40.799999999999997">
      <c r="A25" s="900">
        <f>IF(COUNTBLANK(D25)=1,"",COUNTA(D$13:$D25))</f>
        <v>12</v>
      </c>
      <c r="B25" s="1678">
        <v>11</v>
      </c>
      <c r="C25" s="950" t="s">
        <v>2107</v>
      </c>
      <c r="D25" s="575" t="s">
        <v>22</v>
      </c>
      <c r="E25" s="948">
        <v>2</v>
      </c>
      <c r="F25" s="352"/>
      <c r="G25" s="336"/>
      <c r="H25" s="336"/>
      <c r="I25" s="336"/>
      <c r="J25" s="336"/>
      <c r="K25" s="337"/>
      <c r="L25" s="338"/>
      <c r="M25" s="339"/>
      <c r="N25" s="339"/>
      <c r="O25" s="339"/>
      <c r="P25" s="340"/>
    </row>
    <row r="26" spans="1:16" s="30" customFormat="1" ht="30.6">
      <c r="A26" s="900">
        <f>IF(COUNTBLANK(D26)=1,"",COUNTA(D$13:$D26))</f>
        <v>13</v>
      </c>
      <c r="B26" s="1678" t="s">
        <v>1568</v>
      </c>
      <c r="C26" s="950" t="s">
        <v>3698</v>
      </c>
      <c r="D26" s="575" t="s">
        <v>22</v>
      </c>
      <c r="E26" s="948">
        <v>2</v>
      </c>
      <c r="F26" s="352"/>
      <c r="G26" s="336"/>
      <c r="H26" s="336"/>
      <c r="I26" s="336"/>
      <c r="J26" s="336"/>
      <c r="K26" s="337"/>
      <c r="L26" s="338"/>
      <c r="M26" s="339"/>
      <c r="N26" s="339"/>
      <c r="O26" s="339"/>
      <c r="P26" s="340"/>
    </row>
    <row r="27" spans="1:16" s="30" customFormat="1" ht="20.399999999999999">
      <c r="A27" s="900">
        <f>IF(COUNTBLANK(D27)=1,"",COUNTA(D$13:$D27))</f>
        <v>14</v>
      </c>
      <c r="B27" s="1678">
        <v>12</v>
      </c>
      <c r="C27" s="950" t="s">
        <v>2108</v>
      </c>
      <c r="D27" s="575" t="s">
        <v>2</v>
      </c>
      <c r="E27" s="939">
        <v>55</v>
      </c>
      <c r="F27" s="904"/>
      <c r="G27" s="911"/>
      <c r="H27" s="906"/>
      <c r="I27" s="906"/>
      <c r="J27" s="906"/>
      <c r="K27" s="692"/>
      <c r="L27" s="846"/>
      <c r="M27" s="843"/>
      <c r="N27" s="843"/>
      <c r="O27" s="843"/>
      <c r="P27" s="692"/>
    </row>
    <row r="28" spans="1:16" s="30" customFormat="1" ht="20.399999999999999">
      <c r="A28" s="900">
        <f>IF(COUNTBLANK(D28)=1,"",COUNTA(D$13:$D28))</f>
        <v>15</v>
      </c>
      <c r="B28" s="1678">
        <v>13</v>
      </c>
      <c r="C28" s="950" t="s">
        <v>2109</v>
      </c>
      <c r="D28" s="575" t="s">
        <v>2</v>
      </c>
      <c r="E28" s="939">
        <v>9</v>
      </c>
      <c r="F28" s="904"/>
      <c r="G28" s="911"/>
      <c r="H28" s="906"/>
      <c r="I28" s="906"/>
      <c r="J28" s="906"/>
      <c r="K28" s="692"/>
      <c r="L28" s="846"/>
      <c r="M28" s="843"/>
      <c r="N28" s="843"/>
      <c r="O28" s="843"/>
      <c r="P28" s="692"/>
    </row>
    <row r="29" spans="1:16" s="30" customFormat="1" ht="30.6">
      <c r="A29" s="900">
        <f>IF(COUNTBLANK(D29)=1,"",COUNTA(D$13:$D29))</f>
        <v>16</v>
      </c>
      <c r="B29" s="1678">
        <v>14</v>
      </c>
      <c r="C29" s="950" t="s">
        <v>2110</v>
      </c>
      <c r="D29" s="575" t="s">
        <v>2</v>
      </c>
      <c r="E29" s="939">
        <v>152</v>
      </c>
      <c r="F29" s="904"/>
      <c r="G29" s="911"/>
      <c r="H29" s="906"/>
      <c r="I29" s="906"/>
      <c r="J29" s="906"/>
      <c r="K29" s="692"/>
      <c r="L29" s="846"/>
      <c r="M29" s="843"/>
      <c r="N29" s="843"/>
      <c r="O29" s="843"/>
      <c r="P29" s="692"/>
    </row>
    <row r="30" spans="1:16" s="30" customFormat="1" ht="30.6">
      <c r="A30" s="900">
        <f>IF(COUNTBLANK(D30)=1,"",COUNTA(D$13:$D30))</f>
        <v>17</v>
      </c>
      <c r="B30" s="1678">
        <v>15</v>
      </c>
      <c r="C30" s="950" t="s">
        <v>2111</v>
      </c>
      <c r="D30" s="575" t="s">
        <v>22</v>
      </c>
      <c r="E30" s="948">
        <v>6</v>
      </c>
      <c r="F30" s="352"/>
      <c r="G30" s="336"/>
      <c r="H30" s="336"/>
      <c r="I30" s="336"/>
      <c r="J30" s="336"/>
      <c r="K30" s="337"/>
      <c r="L30" s="338"/>
      <c r="M30" s="339"/>
      <c r="N30" s="339"/>
      <c r="O30" s="339"/>
      <c r="P30" s="340"/>
    </row>
    <row r="31" spans="1:16" s="30" customFormat="1" ht="30.6">
      <c r="A31" s="900">
        <f>IF(COUNTBLANK(D31)=1,"",COUNTA(D$13:$D31))</f>
        <v>18</v>
      </c>
      <c r="B31" s="1678">
        <v>16</v>
      </c>
      <c r="C31" s="950" t="s">
        <v>2112</v>
      </c>
      <c r="D31" s="575" t="s">
        <v>22</v>
      </c>
      <c r="E31" s="948">
        <v>1</v>
      </c>
      <c r="F31" s="352"/>
      <c r="G31" s="336"/>
      <c r="H31" s="336"/>
      <c r="I31" s="336"/>
      <c r="J31" s="336"/>
      <c r="K31" s="337"/>
      <c r="L31" s="338"/>
      <c r="M31" s="339"/>
      <c r="N31" s="339"/>
      <c r="O31" s="339"/>
      <c r="P31" s="340"/>
    </row>
    <row r="32" spans="1:16" s="30" customFormat="1" ht="81.599999999999994">
      <c r="A32" s="900">
        <f>IF(COUNTBLANK(D32)=1,"",COUNTA(D$13:$D32))</f>
        <v>19</v>
      </c>
      <c r="B32" s="1678">
        <v>17</v>
      </c>
      <c r="C32" s="1681" t="s">
        <v>2113</v>
      </c>
      <c r="D32" s="575" t="s">
        <v>103</v>
      </c>
      <c r="E32" s="1680">
        <v>10</v>
      </c>
      <c r="F32" s="352"/>
      <c r="G32" s="336"/>
      <c r="H32" s="336"/>
      <c r="I32" s="336"/>
      <c r="J32" s="336"/>
      <c r="K32" s="337"/>
      <c r="L32" s="338"/>
      <c r="M32" s="339"/>
      <c r="N32" s="339"/>
      <c r="O32" s="339"/>
      <c r="P32" s="340"/>
    </row>
    <row r="33" spans="1:16" s="30" customFormat="1" ht="81.599999999999994">
      <c r="A33" s="900">
        <f>IF(COUNTBLANK(D33)=1,"",COUNTA(D$13:$D33))</f>
        <v>20</v>
      </c>
      <c r="B33" s="1678">
        <v>18</v>
      </c>
      <c r="C33" s="1681" t="s">
        <v>2114</v>
      </c>
      <c r="D33" s="575" t="s">
        <v>103</v>
      </c>
      <c r="E33" s="1680">
        <v>2</v>
      </c>
      <c r="F33" s="352"/>
      <c r="G33" s="336"/>
      <c r="H33" s="336"/>
      <c r="I33" s="336"/>
      <c r="J33" s="336"/>
      <c r="K33" s="337"/>
      <c r="L33" s="338"/>
      <c r="M33" s="339"/>
      <c r="N33" s="339"/>
      <c r="O33" s="339"/>
      <c r="P33" s="340"/>
    </row>
    <row r="34" spans="1:16" s="30" customFormat="1" ht="20.399999999999999">
      <c r="A34" s="900">
        <f>IF(COUNTBLANK(D34)=1,"",COUNTA(D$13:$D34))</f>
        <v>21</v>
      </c>
      <c r="B34" s="1678">
        <v>19</v>
      </c>
      <c r="C34" s="1682" t="s">
        <v>2115</v>
      </c>
      <c r="D34" s="575" t="s">
        <v>22</v>
      </c>
      <c r="E34" s="1680">
        <v>16</v>
      </c>
      <c r="F34" s="352"/>
      <c r="G34" s="336"/>
      <c r="H34" s="336"/>
      <c r="I34" s="336"/>
      <c r="J34" s="336"/>
      <c r="K34" s="337"/>
      <c r="L34" s="338"/>
      <c r="M34" s="339"/>
      <c r="N34" s="339"/>
      <c r="O34" s="339"/>
      <c r="P34" s="340"/>
    </row>
    <row r="35" spans="1:16" s="30" customFormat="1" ht="20.399999999999999">
      <c r="A35" s="900">
        <f>IF(COUNTBLANK(D35)=1,"",COUNTA(D$13:$D35))</f>
        <v>22</v>
      </c>
      <c r="B35" s="1678">
        <v>20</v>
      </c>
      <c r="C35" s="1682" t="s">
        <v>2116</v>
      </c>
      <c r="D35" s="575" t="s">
        <v>22</v>
      </c>
      <c r="E35" s="1680">
        <v>12</v>
      </c>
      <c r="F35" s="352"/>
      <c r="G35" s="336"/>
      <c r="H35" s="336"/>
      <c r="I35" s="336"/>
      <c r="J35" s="336"/>
      <c r="K35" s="337"/>
      <c r="L35" s="338"/>
      <c r="M35" s="339"/>
      <c r="N35" s="339"/>
      <c r="O35" s="339"/>
      <c r="P35" s="340"/>
    </row>
    <row r="36" spans="1:16" s="30" customFormat="1" ht="20.399999999999999">
      <c r="A36" s="900">
        <f>IF(COUNTBLANK(D36)=1,"",COUNTA(D$13:$D36))</f>
        <v>23</v>
      </c>
      <c r="B36" s="1678">
        <v>21</v>
      </c>
      <c r="C36" s="1682" t="s">
        <v>2117</v>
      </c>
      <c r="D36" s="575" t="s">
        <v>22</v>
      </c>
      <c r="E36" s="1680">
        <v>3</v>
      </c>
      <c r="F36" s="352"/>
      <c r="G36" s="336"/>
      <c r="H36" s="336"/>
      <c r="I36" s="336"/>
      <c r="J36" s="336"/>
      <c r="K36" s="337"/>
      <c r="L36" s="338"/>
      <c r="M36" s="339"/>
      <c r="N36" s="339"/>
      <c r="O36" s="339"/>
      <c r="P36" s="340"/>
    </row>
    <row r="37" spans="1:16" s="30" customFormat="1" ht="20.399999999999999">
      <c r="A37" s="900">
        <f>IF(COUNTBLANK(D37)=1,"",COUNTA(D$13:$D37))</f>
        <v>24</v>
      </c>
      <c r="B37" s="1678">
        <v>22</v>
      </c>
      <c r="C37" s="1682" t="s">
        <v>2118</v>
      </c>
      <c r="D37" s="575" t="s">
        <v>22</v>
      </c>
      <c r="E37" s="1680">
        <v>5</v>
      </c>
      <c r="F37" s="352"/>
      <c r="G37" s="336"/>
      <c r="H37" s="336"/>
      <c r="I37" s="336"/>
      <c r="J37" s="336"/>
      <c r="K37" s="337"/>
      <c r="L37" s="338"/>
      <c r="M37" s="339"/>
      <c r="N37" s="339"/>
      <c r="O37" s="339"/>
      <c r="P37" s="340"/>
    </row>
    <row r="38" spans="1:16" s="30" customFormat="1" ht="20.399999999999999">
      <c r="A38" s="900">
        <f>IF(COUNTBLANK(D38)=1,"",COUNTA(D$13:$D38))</f>
        <v>25</v>
      </c>
      <c r="B38" s="1678">
        <v>23</v>
      </c>
      <c r="C38" s="1682" t="s">
        <v>2119</v>
      </c>
      <c r="D38" s="575" t="s">
        <v>22</v>
      </c>
      <c r="E38" s="1680">
        <v>2</v>
      </c>
      <c r="F38" s="352"/>
      <c r="G38" s="336"/>
      <c r="H38" s="336"/>
      <c r="I38" s="336"/>
      <c r="J38" s="336"/>
      <c r="K38" s="337"/>
      <c r="L38" s="338"/>
      <c r="M38" s="339"/>
      <c r="N38" s="339"/>
      <c r="O38" s="339"/>
      <c r="P38" s="340"/>
    </row>
    <row r="39" spans="1:16" s="30" customFormat="1" ht="20.399999999999999">
      <c r="A39" s="900">
        <f>IF(COUNTBLANK(D39)=1,"",COUNTA(D$13:$D39))</f>
        <v>26</v>
      </c>
      <c r="B39" s="1678">
        <v>24</v>
      </c>
      <c r="C39" s="1682" t="s">
        <v>2120</v>
      </c>
      <c r="D39" s="575" t="s">
        <v>22</v>
      </c>
      <c r="E39" s="1680">
        <v>12</v>
      </c>
      <c r="F39" s="352"/>
      <c r="G39" s="336"/>
      <c r="H39" s="336"/>
      <c r="I39" s="336"/>
      <c r="J39" s="336"/>
      <c r="K39" s="337"/>
      <c r="L39" s="338"/>
      <c r="M39" s="339"/>
      <c r="N39" s="339"/>
      <c r="O39" s="339"/>
      <c r="P39" s="340"/>
    </row>
    <row r="40" spans="1:16" s="30" customFormat="1" ht="20.399999999999999">
      <c r="A40" s="900">
        <f>IF(COUNTBLANK(D40)=1,"",COUNTA(D$13:$D40))</f>
        <v>27</v>
      </c>
      <c r="B40" s="1678">
        <v>25</v>
      </c>
      <c r="C40" s="1682" t="s">
        <v>554</v>
      </c>
      <c r="D40" s="575" t="s">
        <v>22</v>
      </c>
      <c r="E40" s="927">
        <v>11</v>
      </c>
      <c r="F40" s="352"/>
      <c r="G40" s="336"/>
      <c r="H40" s="336"/>
      <c r="I40" s="336"/>
      <c r="J40" s="336"/>
      <c r="K40" s="337"/>
      <c r="L40" s="338"/>
      <c r="M40" s="339"/>
      <c r="N40" s="339"/>
      <c r="O40" s="339"/>
      <c r="P40" s="340"/>
    </row>
    <row r="41" spans="1:16" s="93" customFormat="1" ht="71.400000000000006">
      <c r="A41" s="900">
        <f>IF(COUNTBLANK(D41)=1,"",COUNTA(D$13:$D41))</f>
        <v>28</v>
      </c>
      <c r="B41" s="1678">
        <v>26</v>
      </c>
      <c r="C41" s="1681" t="s">
        <v>2121</v>
      </c>
      <c r="D41" s="575" t="s">
        <v>103</v>
      </c>
      <c r="E41" s="1683">
        <v>1</v>
      </c>
      <c r="F41" s="1549"/>
      <c r="G41" s="336"/>
      <c r="H41" s="336"/>
      <c r="I41" s="336"/>
      <c r="J41" s="336"/>
      <c r="K41" s="337"/>
      <c r="L41" s="338"/>
      <c r="M41" s="339"/>
      <c r="N41" s="339"/>
      <c r="O41" s="339"/>
      <c r="P41" s="340"/>
    </row>
    <row r="42" spans="1:16" s="93" customFormat="1" ht="51">
      <c r="A42" s="900">
        <f>IF(COUNTBLANK(D42)=1,"",COUNTA(D$13:$D42))</f>
        <v>29</v>
      </c>
      <c r="B42" s="1678">
        <v>27</v>
      </c>
      <c r="C42" s="1684" t="s">
        <v>2122</v>
      </c>
      <c r="D42" s="575" t="s">
        <v>22</v>
      </c>
      <c r="E42" s="1683">
        <v>2</v>
      </c>
      <c r="F42" s="1549"/>
      <c r="G42" s="336"/>
      <c r="H42" s="336"/>
      <c r="I42" s="336"/>
      <c r="J42" s="336"/>
      <c r="K42" s="337"/>
      <c r="L42" s="338"/>
      <c r="M42" s="339"/>
      <c r="N42" s="339"/>
      <c r="O42" s="339"/>
      <c r="P42" s="340"/>
    </row>
    <row r="43" spans="1:16" s="93" customFormat="1" ht="20.399999999999999">
      <c r="A43" s="900">
        <f>IF(COUNTBLANK(D43)=1,"",COUNTA(D$13:$D43))</f>
        <v>30</v>
      </c>
      <c r="B43" s="1678">
        <v>28</v>
      </c>
      <c r="C43" s="1684" t="s">
        <v>2123</v>
      </c>
      <c r="D43" s="575" t="s">
        <v>103</v>
      </c>
      <c r="E43" s="1683">
        <v>1</v>
      </c>
      <c r="F43" s="1685"/>
      <c r="G43" s="336"/>
      <c r="H43" s="336"/>
      <c r="I43" s="336"/>
      <c r="J43" s="336"/>
      <c r="K43" s="337"/>
      <c r="L43" s="338"/>
      <c r="M43" s="339"/>
      <c r="N43" s="339"/>
      <c r="O43" s="339"/>
      <c r="P43" s="340"/>
    </row>
    <row r="44" spans="1:16" s="93" customFormat="1">
      <c r="A44" s="900">
        <f>IF(COUNTBLANK(D44)=1,"",COUNTA(D$13:$D44))</f>
        <v>31</v>
      </c>
      <c r="B44" s="1678">
        <v>29</v>
      </c>
      <c r="C44" s="1684" t="s">
        <v>2124</v>
      </c>
      <c r="D44" s="575" t="s">
        <v>103</v>
      </c>
      <c r="E44" s="1683">
        <v>1</v>
      </c>
      <c r="F44" s="1685"/>
      <c r="G44" s="336"/>
      <c r="H44" s="336"/>
      <c r="I44" s="336"/>
      <c r="J44" s="336"/>
      <c r="K44" s="337"/>
      <c r="L44" s="338"/>
      <c r="M44" s="339"/>
      <c r="N44" s="339"/>
      <c r="O44" s="339"/>
      <c r="P44" s="340"/>
    </row>
    <row r="45" spans="1:16" s="30" customFormat="1">
      <c r="A45" s="900">
        <f>IF(COUNTBLANK(D45)=1,"",COUNTA(D$13:$D45))</f>
        <v>32</v>
      </c>
      <c r="B45" s="1678">
        <v>30</v>
      </c>
      <c r="C45" s="573" t="s">
        <v>2125</v>
      </c>
      <c r="D45" s="575" t="s">
        <v>22</v>
      </c>
      <c r="E45" s="927">
        <v>3</v>
      </c>
      <c r="F45" s="1685"/>
      <c r="G45" s="336"/>
      <c r="H45" s="336"/>
      <c r="I45" s="336"/>
      <c r="J45" s="336"/>
      <c r="K45" s="337"/>
      <c r="L45" s="338"/>
      <c r="M45" s="339"/>
      <c r="N45" s="339"/>
      <c r="O45" s="339"/>
      <c r="P45" s="340"/>
    </row>
    <row r="46" spans="1:16" s="30" customFormat="1">
      <c r="A46" s="900">
        <f>IF(COUNTBLANK(D46)=1,"",COUNTA(D$13:$D46))</f>
        <v>33</v>
      </c>
      <c r="B46" s="1678">
        <v>31</v>
      </c>
      <c r="C46" s="573" t="s">
        <v>2126</v>
      </c>
      <c r="D46" s="575" t="s">
        <v>22</v>
      </c>
      <c r="E46" s="927">
        <v>1</v>
      </c>
      <c r="F46" s="1685"/>
      <c r="G46" s="336"/>
      <c r="H46" s="336"/>
      <c r="I46" s="336"/>
      <c r="J46" s="336"/>
      <c r="K46" s="337"/>
      <c r="L46" s="338"/>
      <c r="M46" s="339"/>
      <c r="N46" s="339"/>
      <c r="O46" s="339"/>
      <c r="P46" s="340"/>
    </row>
    <row r="47" spans="1:16" s="30" customFormat="1">
      <c r="A47" s="900">
        <f>IF(COUNTBLANK(D47)=1,"",COUNTA(D$13:$D47))</f>
        <v>34</v>
      </c>
      <c r="B47" s="1678">
        <v>32</v>
      </c>
      <c r="C47" s="573" t="s">
        <v>2127</v>
      </c>
      <c r="D47" s="575" t="s">
        <v>22</v>
      </c>
      <c r="E47" s="927">
        <v>8</v>
      </c>
      <c r="F47" s="1685"/>
      <c r="G47" s="336"/>
      <c r="H47" s="336"/>
      <c r="I47" s="336"/>
      <c r="J47" s="336"/>
      <c r="K47" s="337"/>
      <c r="L47" s="338"/>
      <c r="M47" s="339"/>
      <c r="N47" s="339"/>
      <c r="O47" s="339"/>
      <c r="P47" s="340"/>
    </row>
    <row r="48" spans="1:16" s="30" customFormat="1">
      <c r="A48" s="900">
        <f>IF(COUNTBLANK(D48)=1,"",COUNTA(D$13:$D48))</f>
        <v>35</v>
      </c>
      <c r="B48" s="1678">
        <v>33</v>
      </c>
      <c r="C48" s="573" t="s">
        <v>2128</v>
      </c>
      <c r="D48" s="575" t="s">
        <v>22</v>
      </c>
      <c r="E48" s="927">
        <v>16</v>
      </c>
      <c r="F48" s="1685"/>
      <c r="G48" s="336"/>
      <c r="H48" s="336"/>
      <c r="I48" s="336"/>
      <c r="J48" s="336"/>
      <c r="K48" s="337"/>
      <c r="L48" s="338"/>
      <c r="M48" s="339"/>
      <c r="N48" s="339"/>
      <c r="O48" s="339"/>
      <c r="P48" s="340"/>
    </row>
    <row r="49" spans="1:16" s="30" customFormat="1">
      <c r="A49" s="900">
        <f>IF(COUNTBLANK(D49)=1,"",COUNTA(D$13:$D49))</f>
        <v>36</v>
      </c>
      <c r="B49" s="1678">
        <v>34</v>
      </c>
      <c r="C49" s="573" t="s">
        <v>2129</v>
      </c>
      <c r="D49" s="575" t="s">
        <v>22</v>
      </c>
      <c r="E49" s="927">
        <v>2</v>
      </c>
      <c r="F49" s="1685"/>
      <c r="G49" s="336"/>
      <c r="H49" s="336"/>
      <c r="I49" s="336"/>
      <c r="J49" s="336"/>
      <c r="K49" s="337"/>
      <c r="L49" s="338"/>
      <c r="M49" s="339"/>
      <c r="N49" s="339"/>
      <c r="O49" s="339"/>
      <c r="P49" s="340"/>
    </row>
    <row r="50" spans="1:16" s="30" customFormat="1" ht="30.6">
      <c r="A50" s="900">
        <f>IF(COUNTBLANK(D50)=1,"",COUNTA(D$13:$D50))</f>
        <v>37</v>
      </c>
      <c r="B50" s="1678">
        <v>35</v>
      </c>
      <c r="C50" s="1682" t="s">
        <v>555</v>
      </c>
      <c r="D50" s="575" t="s">
        <v>2</v>
      </c>
      <c r="E50" s="1679">
        <v>370</v>
      </c>
      <c r="F50" s="352"/>
      <c r="G50" s="336"/>
      <c r="H50" s="336"/>
      <c r="I50" s="336"/>
      <c r="J50" s="336"/>
      <c r="K50" s="337"/>
      <c r="L50" s="338"/>
      <c r="M50" s="339"/>
      <c r="N50" s="339"/>
      <c r="O50" s="339"/>
      <c r="P50" s="340"/>
    </row>
    <row r="51" spans="1:16" s="30" customFormat="1" ht="20.399999999999999">
      <c r="A51" s="900">
        <f>IF(COUNTBLANK(D51)=1,"",COUNTA(D$13:$D51))</f>
        <v>38</v>
      </c>
      <c r="B51" s="1678">
        <v>36</v>
      </c>
      <c r="C51" s="1682" t="s">
        <v>542</v>
      </c>
      <c r="D51" s="575" t="s">
        <v>103</v>
      </c>
      <c r="E51" s="1686">
        <v>1</v>
      </c>
      <c r="F51" s="352"/>
      <c r="G51" s="336"/>
      <c r="H51" s="336"/>
      <c r="I51" s="336"/>
      <c r="J51" s="336"/>
      <c r="K51" s="337"/>
      <c r="L51" s="338"/>
      <c r="M51" s="339"/>
      <c r="N51" s="339"/>
      <c r="O51" s="339"/>
      <c r="P51" s="340"/>
    </row>
    <row r="52" spans="1:16" s="30" customFormat="1">
      <c r="A52" s="900">
        <f>IF(COUNTBLANK(D52)=1,"",COUNTA(D$13:$D52))</f>
        <v>39</v>
      </c>
      <c r="B52" s="1678">
        <v>37</v>
      </c>
      <c r="C52" s="1682" t="s">
        <v>543</v>
      </c>
      <c r="D52" s="575" t="s">
        <v>103</v>
      </c>
      <c r="E52" s="1686">
        <v>1</v>
      </c>
      <c r="F52" s="352"/>
      <c r="G52" s="336"/>
      <c r="H52" s="336"/>
      <c r="I52" s="336"/>
      <c r="J52" s="336"/>
      <c r="K52" s="337"/>
      <c r="L52" s="338"/>
      <c r="M52" s="339"/>
      <c r="N52" s="339"/>
      <c r="O52" s="339"/>
      <c r="P52" s="340"/>
    </row>
    <row r="53" spans="1:16" s="30" customFormat="1">
      <c r="A53" s="900" t="str">
        <f>IF(COUNTBLANK(D53)=1,"",COUNTA(D$13:$D53))</f>
        <v/>
      </c>
      <c r="B53" s="1678">
        <v>38</v>
      </c>
      <c r="C53" s="1687" t="s">
        <v>556</v>
      </c>
      <c r="D53" s="1688"/>
      <c r="E53" s="1687"/>
      <c r="F53" s="671"/>
      <c r="G53" s="895"/>
      <c r="H53" s="895"/>
      <c r="I53" s="895"/>
      <c r="J53" s="895"/>
      <c r="K53" s="690"/>
      <c r="L53" s="897"/>
      <c r="M53" s="895"/>
      <c r="N53" s="895"/>
      <c r="O53" s="895"/>
      <c r="P53" s="690"/>
    </row>
    <row r="54" spans="1:16" s="30" customFormat="1" ht="20.399999999999999">
      <c r="A54" s="900">
        <f>IF(COUNTBLANK(D54)=1,"",COUNTA(D$13:$D54))</f>
        <v>40</v>
      </c>
      <c r="B54" s="1678">
        <v>39</v>
      </c>
      <c r="C54" s="1689" t="s">
        <v>557</v>
      </c>
      <c r="D54" s="683" t="s">
        <v>4475</v>
      </c>
      <c r="E54" s="1679">
        <v>1221</v>
      </c>
      <c r="F54" s="352"/>
      <c r="G54" s="336"/>
      <c r="H54" s="336"/>
      <c r="I54" s="336"/>
      <c r="J54" s="336"/>
      <c r="K54" s="337"/>
      <c r="L54" s="338"/>
      <c r="M54" s="339"/>
      <c r="N54" s="339"/>
      <c r="O54" s="339"/>
      <c r="P54" s="340"/>
    </row>
    <row r="55" spans="1:16" s="30" customFormat="1">
      <c r="A55" s="900">
        <f>IF(COUNTBLANK(D55)=1,"",COUNTA(D$13:$D55))</f>
        <v>41</v>
      </c>
      <c r="B55" s="1678">
        <v>40</v>
      </c>
      <c r="C55" s="1689" t="s">
        <v>316</v>
      </c>
      <c r="D55" s="683" t="s">
        <v>4475</v>
      </c>
      <c r="E55" s="866">
        <v>122.10000000000001</v>
      </c>
      <c r="F55" s="352"/>
      <c r="G55" s="336"/>
      <c r="H55" s="336"/>
      <c r="I55" s="336"/>
      <c r="J55" s="336"/>
      <c r="K55" s="337"/>
      <c r="L55" s="338"/>
      <c r="M55" s="339"/>
      <c r="N55" s="339"/>
      <c r="O55" s="339"/>
      <c r="P55" s="340"/>
    </row>
    <row r="56" spans="1:16" s="30" customFormat="1" ht="20.399999999999999">
      <c r="A56" s="900">
        <f>IF(COUNTBLANK(D56)=1,"",COUNTA(D$13:$D56))</f>
        <v>42</v>
      </c>
      <c r="B56" s="1678">
        <v>41</v>
      </c>
      <c r="C56" s="587" t="s">
        <v>317</v>
      </c>
      <c r="D56" s="683" t="s">
        <v>4475</v>
      </c>
      <c r="E56" s="1679">
        <v>66.599999999999994</v>
      </c>
      <c r="F56" s="352"/>
      <c r="G56" s="336"/>
      <c r="H56" s="336"/>
      <c r="I56" s="336"/>
      <c r="J56" s="336"/>
      <c r="K56" s="337"/>
      <c r="L56" s="338"/>
      <c r="M56" s="339"/>
      <c r="N56" s="339"/>
      <c r="O56" s="339"/>
      <c r="P56" s="340"/>
    </row>
    <row r="57" spans="1:16" s="30" customFormat="1" ht="20.399999999999999">
      <c r="A57" s="900">
        <f>IF(COUNTBLANK(D57)=1,"",COUNTA(D$13:$D57))</f>
        <v>43</v>
      </c>
      <c r="B57" s="1678">
        <v>42</v>
      </c>
      <c r="C57" s="1689" t="s">
        <v>318</v>
      </c>
      <c r="D57" s="683" t="s">
        <v>4475</v>
      </c>
      <c r="E57" s="1679">
        <v>444.00000000000006</v>
      </c>
      <c r="F57" s="352"/>
      <c r="G57" s="336"/>
      <c r="H57" s="336"/>
      <c r="I57" s="336"/>
      <c r="J57" s="336"/>
      <c r="K57" s="337"/>
      <c r="L57" s="338"/>
      <c r="M57" s="339"/>
      <c r="N57" s="339"/>
      <c r="O57" s="339"/>
      <c r="P57" s="340"/>
    </row>
    <row r="58" spans="1:16" s="30" customFormat="1" ht="40.799999999999997">
      <c r="A58" s="900">
        <f>IF(COUNTBLANK(D58)=1,"",COUNTA(D$13:$D58))</f>
        <v>44</v>
      </c>
      <c r="B58" s="1678">
        <v>43</v>
      </c>
      <c r="C58" s="1689" t="s">
        <v>539</v>
      </c>
      <c r="D58" s="683" t="s">
        <v>4475</v>
      </c>
      <c r="E58" s="1679">
        <v>710.40000000000009</v>
      </c>
      <c r="F58" s="352"/>
      <c r="G58" s="336"/>
      <c r="H58" s="336"/>
      <c r="I58" s="336"/>
      <c r="J58" s="336"/>
      <c r="K58" s="337"/>
      <c r="L58" s="338"/>
      <c r="M58" s="339"/>
      <c r="N58" s="339"/>
      <c r="O58" s="339"/>
      <c r="P58" s="340"/>
    </row>
    <row r="59" spans="1:16" s="30" customFormat="1" ht="20.399999999999999">
      <c r="A59" s="900">
        <f>IF(COUNTBLANK(D59)=1,"",COUNTA(D$13:$D59))</f>
        <v>45</v>
      </c>
      <c r="B59" s="1678">
        <v>44</v>
      </c>
      <c r="C59" s="587" t="s">
        <v>540</v>
      </c>
      <c r="D59" s="575" t="s">
        <v>103</v>
      </c>
      <c r="E59" s="1686">
        <v>1</v>
      </c>
      <c r="F59" s="352"/>
      <c r="G59" s="336"/>
      <c r="H59" s="336"/>
      <c r="I59" s="336"/>
      <c r="J59" s="336"/>
      <c r="K59" s="337"/>
      <c r="L59" s="338"/>
      <c r="M59" s="339"/>
      <c r="N59" s="339"/>
      <c r="O59" s="339"/>
      <c r="P59" s="340"/>
    </row>
    <row r="60" spans="1:16" s="30" customFormat="1" ht="61.2">
      <c r="A60" s="900">
        <f>IF(COUNTBLANK(D60)=1,"",COUNTA(D$13:$D60))</f>
        <v>46</v>
      </c>
      <c r="B60" s="1678">
        <v>45</v>
      </c>
      <c r="C60" s="1690" t="s">
        <v>558</v>
      </c>
      <c r="D60" s="575" t="s">
        <v>2</v>
      </c>
      <c r="E60" s="1679">
        <v>370</v>
      </c>
      <c r="F60" s="352"/>
      <c r="G60" s="336"/>
      <c r="H60" s="336"/>
      <c r="I60" s="336"/>
      <c r="J60" s="336"/>
      <c r="K60" s="337"/>
      <c r="L60" s="338"/>
      <c r="M60" s="339"/>
      <c r="N60" s="339"/>
      <c r="O60" s="339"/>
      <c r="P60" s="340"/>
    </row>
    <row r="61" spans="1:16" s="31" customFormat="1">
      <c r="A61" s="900" t="str">
        <f>IF(COUNTBLANK(D61)=1,"",COUNTA(D$13:$D61))</f>
        <v/>
      </c>
      <c r="B61" s="1691"/>
      <c r="C61" s="1689"/>
      <c r="D61" s="575"/>
      <c r="E61" s="1680"/>
      <c r="F61" s="530"/>
      <c r="G61" s="547"/>
      <c r="H61" s="547"/>
      <c r="I61" s="547"/>
      <c r="J61" s="547"/>
      <c r="K61" s="1692"/>
      <c r="L61" s="1693"/>
      <c r="M61" s="547"/>
      <c r="N61" s="547"/>
      <c r="O61" s="547"/>
      <c r="P61" s="1692"/>
    </row>
    <row r="62" spans="1:16" s="30" customFormat="1" ht="20.399999999999999">
      <c r="A62" s="900">
        <f>IF(COUNTBLANK(D62)=1,"",COUNTA(D$13:$D62))</f>
        <v>47</v>
      </c>
      <c r="B62" s="1093"/>
      <c r="C62" s="1169" t="s">
        <v>319</v>
      </c>
      <c r="D62" s="983" t="s">
        <v>103</v>
      </c>
      <c r="E62" s="898">
        <v>1</v>
      </c>
      <c r="F62" s="352"/>
      <c r="G62" s="336"/>
      <c r="H62" s="336"/>
      <c r="I62" s="336"/>
      <c r="J62" s="336"/>
      <c r="K62" s="337"/>
      <c r="L62" s="338"/>
      <c r="M62" s="339"/>
      <c r="N62" s="339"/>
      <c r="O62" s="339"/>
      <c r="P62" s="340"/>
    </row>
    <row r="63" spans="1:16" s="30" customFormat="1">
      <c r="A63" s="687"/>
      <c r="B63" s="585"/>
      <c r="C63" s="1694"/>
      <c r="D63" s="1167"/>
      <c r="E63" s="1695"/>
      <c r="F63" s="1696"/>
      <c r="G63" s="1643"/>
      <c r="H63" s="1697"/>
      <c r="I63" s="855"/>
      <c r="J63" s="855"/>
      <c r="K63" s="879"/>
      <c r="L63" s="878"/>
      <c r="M63" s="859"/>
      <c r="N63" s="859"/>
      <c r="O63" s="859"/>
      <c r="P63" s="1698"/>
    </row>
    <row r="64" spans="1:16" s="274" customFormat="1">
      <c r="A64" s="503"/>
      <c r="B64" s="504"/>
      <c r="C64" s="505" t="s">
        <v>29</v>
      </c>
      <c r="D64" s="506"/>
      <c r="E64" s="541"/>
      <c r="F64" s="507"/>
      <c r="G64" s="507"/>
      <c r="H64" s="507"/>
      <c r="I64" s="507"/>
      <c r="J64" s="507"/>
      <c r="K64" s="507"/>
      <c r="L64" s="508">
        <f>SUM($L$13:L63)</f>
        <v>0</v>
      </c>
      <c r="M64" s="508">
        <f>SUM($M$13:M63)</f>
        <v>0</v>
      </c>
      <c r="N64" s="508">
        <f>SUM($N$13:N63)</f>
        <v>0</v>
      </c>
      <c r="O64" s="508">
        <f>SUM($O$13:O63)</f>
        <v>0</v>
      </c>
      <c r="P64" s="509">
        <f>SUM($P$13:P63)</f>
        <v>0</v>
      </c>
    </row>
    <row r="65" spans="3:16">
      <c r="H65" s="18"/>
      <c r="I65" s="18"/>
      <c r="J65" s="18"/>
      <c r="K65" s="18"/>
      <c r="L65" s="18"/>
      <c r="M65" s="18"/>
      <c r="N65" s="18"/>
      <c r="O65" s="18"/>
      <c r="P65" s="18"/>
    </row>
    <row r="66" spans="3:16">
      <c r="C66" s="88"/>
      <c r="H66" s="18"/>
      <c r="I66" s="18"/>
      <c r="J66" s="18"/>
      <c r="K66" s="18"/>
      <c r="L66" s="18"/>
      <c r="M66" s="18"/>
      <c r="N66" s="18"/>
      <c r="O66" s="18"/>
      <c r="P66" s="18"/>
    </row>
    <row r="67" spans="3:16">
      <c r="C67" s="88"/>
      <c r="H67" s="18"/>
      <c r="I67" s="18"/>
      <c r="J67" s="18"/>
      <c r="K67" s="18"/>
      <c r="L67" s="18"/>
      <c r="M67" s="18"/>
      <c r="N67" s="18"/>
      <c r="O67" s="18"/>
      <c r="P67" s="18"/>
    </row>
    <row r="68" spans="3:16">
      <c r="C68" s="89"/>
      <c r="H68" s="18"/>
      <c r="I68" s="18"/>
      <c r="J68" s="18"/>
      <c r="K68" s="18"/>
      <c r="L68" s="18"/>
      <c r="M68" s="18"/>
      <c r="N68" s="18"/>
      <c r="O68" s="18"/>
      <c r="P68" s="18"/>
    </row>
    <row r="69" spans="3:16">
      <c r="C69" s="89"/>
      <c r="H69" s="18"/>
      <c r="I69" s="18"/>
      <c r="J69" s="18"/>
      <c r="K69" s="18"/>
      <c r="L69" s="18"/>
      <c r="M69" s="18"/>
      <c r="N69" s="18"/>
      <c r="O69" s="18"/>
      <c r="P69" s="18"/>
    </row>
    <row r="70" spans="3:16">
      <c r="C70" s="89"/>
      <c r="H70" s="18"/>
      <c r="I70" s="18"/>
      <c r="J70" s="18"/>
      <c r="K70" s="18"/>
      <c r="L70" s="18"/>
      <c r="M70" s="18"/>
      <c r="N70" s="18"/>
      <c r="O70" s="18"/>
      <c r="P70" s="18"/>
    </row>
    <row r="71" spans="3:16">
      <c r="C71" s="90"/>
      <c r="H71" s="18"/>
      <c r="I71" s="18"/>
      <c r="J71" s="18"/>
      <c r="K71" s="18"/>
      <c r="L71" s="18"/>
      <c r="M71" s="18"/>
      <c r="N71" s="18"/>
      <c r="O71" s="18"/>
      <c r="P71" s="18"/>
    </row>
    <row r="72" spans="3:16">
      <c r="C72" s="91"/>
      <c r="H72" s="18"/>
      <c r="I72" s="18"/>
      <c r="J72" s="18"/>
      <c r="K72" s="18"/>
      <c r="L72" s="18"/>
      <c r="M72" s="18"/>
      <c r="N72" s="18"/>
      <c r="O72" s="18"/>
      <c r="P72" s="18"/>
    </row>
    <row r="73" spans="3:16">
      <c r="C73" s="89"/>
      <c r="H73" s="18"/>
      <c r="I73" s="18"/>
      <c r="J73" s="18"/>
      <c r="K73" s="18"/>
      <c r="L73" s="18"/>
      <c r="M73" s="18"/>
      <c r="N73" s="18"/>
      <c r="O73" s="18"/>
      <c r="P73" s="18"/>
    </row>
    <row r="74" spans="3:16">
      <c r="C74" s="89"/>
      <c r="H74" s="18"/>
      <c r="I74" s="18"/>
      <c r="J74" s="18"/>
      <c r="K74" s="18"/>
      <c r="L74" s="18"/>
      <c r="M74" s="18"/>
      <c r="N74" s="18"/>
      <c r="O74" s="18"/>
      <c r="P74" s="18"/>
    </row>
    <row r="75" spans="3:16">
      <c r="C75" s="89"/>
      <c r="H75" s="18"/>
      <c r="I75" s="18"/>
      <c r="J75" s="18"/>
      <c r="K75" s="18"/>
      <c r="L75" s="18"/>
      <c r="M75" s="18"/>
      <c r="N75" s="18"/>
      <c r="O75" s="18"/>
      <c r="P75" s="18"/>
    </row>
    <row r="76" spans="3:16">
      <c r="C76" s="90"/>
      <c r="H76" s="18"/>
      <c r="I76" s="18"/>
      <c r="J76" s="18"/>
      <c r="K76" s="18"/>
      <c r="L76" s="18"/>
      <c r="M76" s="18"/>
      <c r="N76" s="18"/>
      <c r="O76" s="18"/>
      <c r="P76" s="18"/>
    </row>
    <row r="77" spans="3:16">
      <c r="C77" s="90"/>
      <c r="H77" s="18"/>
      <c r="I77" s="18"/>
      <c r="J77" s="18"/>
      <c r="K77" s="18"/>
      <c r="L77" s="18"/>
      <c r="M77" s="18"/>
      <c r="N77" s="18"/>
      <c r="O77" s="18"/>
      <c r="P77" s="18"/>
    </row>
    <row r="78" spans="3:16">
      <c r="H78" s="18"/>
      <c r="I78" s="18"/>
      <c r="J78" s="18"/>
      <c r="K78" s="18"/>
      <c r="L78" s="18"/>
      <c r="M78" s="18"/>
      <c r="N78" s="18"/>
      <c r="O78" s="18"/>
      <c r="P78" s="18"/>
    </row>
    <row r="79" spans="3:16">
      <c r="H79" s="18"/>
      <c r="I79" s="18"/>
      <c r="J79" s="18"/>
      <c r="K79" s="18"/>
      <c r="L79" s="18"/>
      <c r="M79" s="18"/>
      <c r="N79" s="18"/>
      <c r="O79" s="18"/>
      <c r="P79" s="18"/>
    </row>
    <row r="80" spans="3:16">
      <c r="H80" s="18"/>
      <c r="I80" s="18"/>
      <c r="J80" s="18"/>
      <c r="K80" s="18"/>
      <c r="L80" s="18"/>
      <c r="M80" s="18"/>
      <c r="N80" s="18"/>
      <c r="O80" s="18"/>
      <c r="P80" s="18"/>
    </row>
    <row r="81" spans="8:16">
      <c r="H81" s="18"/>
      <c r="I81" s="18"/>
      <c r="J81" s="18"/>
      <c r="K81" s="18"/>
      <c r="L81" s="18"/>
      <c r="M81" s="18"/>
      <c r="N81" s="18"/>
      <c r="O81" s="18"/>
      <c r="P81" s="18"/>
    </row>
    <row r="82" spans="8:16">
      <c r="H82" s="18"/>
      <c r="I82" s="18"/>
      <c r="J82" s="18"/>
      <c r="K82" s="18"/>
      <c r="L82" s="18"/>
      <c r="M82" s="18"/>
      <c r="N82" s="18"/>
      <c r="O82" s="18"/>
      <c r="P82" s="18"/>
    </row>
    <row r="83" spans="8:16">
      <c r="H83" s="18"/>
      <c r="I83" s="18"/>
      <c r="J83" s="18"/>
      <c r="K83" s="18"/>
      <c r="L83" s="18"/>
      <c r="M83" s="18"/>
      <c r="N83" s="18"/>
      <c r="O83" s="18"/>
      <c r="P83" s="18"/>
    </row>
    <row r="84" spans="8:16">
      <c r="H84" s="18"/>
      <c r="I84" s="18"/>
      <c r="J84" s="18"/>
      <c r="K84" s="18"/>
      <c r="L84" s="18"/>
      <c r="M84" s="18"/>
      <c r="N84" s="18"/>
      <c r="O84" s="18"/>
      <c r="P84" s="18"/>
    </row>
    <row r="85" spans="8:16">
      <c r="H85" s="18"/>
      <c r="I85" s="18"/>
      <c r="J85" s="18"/>
      <c r="K85" s="18"/>
      <c r="L85" s="18"/>
      <c r="M85" s="18"/>
      <c r="N85" s="18"/>
      <c r="O85" s="18"/>
      <c r="P85" s="18"/>
    </row>
    <row r="86" spans="8:16">
      <c r="H86" s="18"/>
      <c r="I86" s="18"/>
      <c r="J86" s="18"/>
      <c r="K86" s="18"/>
      <c r="L86" s="18"/>
      <c r="M86" s="18"/>
      <c r="N86" s="18"/>
      <c r="O86" s="18"/>
      <c r="P86" s="18"/>
    </row>
    <row r="87" spans="8:16">
      <c r="H87" s="18"/>
      <c r="I87" s="18"/>
      <c r="J87" s="18"/>
      <c r="K87" s="18"/>
      <c r="L87" s="18"/>
      <c r="M87" s="18"/>
      <c r="N87" s="18"/>
      <c r="O87" s="18"/>
      <c r="P87" s="18"/>
    </row>
    <row r="88" spans="8:16">
      <c r="H88" s="18"/>
      <c r="I88" s="18"/>
      <c r="J88" s="18"/>
      <c r="K88" s="18"/>
      <c r="L88" s="18"/>
      <c r="M88" s="18"/>
      <c r="N88" s="18"/>
      <c r="O88" s="18"/>
      <c r="P88" s="18"/>
    </row>
    <row r="89" spans="8:16">
      <c r="H89" s="18"/>
      <c r="I89" s="18"/>
      <c r="J89" s="18"/>
      <c r="K89" s="18"/>
      <c r="L89" s="18"/>
      <c r="M89" s="18"/>
      <c r="N89" s="18"/>
      <c r="O89" s="18"/>
      <c r="P89" s="18"/>
    </row>
    <row r="90" spans="8:16">
      <c r="H90" s="18"/>
      <c r="I90" s="18"/>
      <c r="J90" s="18"/>
      <c r="K90" s="18"/>
      <c r="L90" s="18"/>
      <c r="M90" s="18"/>
      <c r="N90" s="18"/>
      <c r="O90" s="18"/>
      <c r="P90" s="18"/>
    </row>
    <row r="91" spans="8:16">
      <c r="H91" s="18"/>
      <c r="I91" s="18"/>
      <c r="J91" s="18"/>
      <c r="K91" s="18"/>
      <c r="L91" s="18"/>
      <c r="M91" s="18"/>
      <c r="N91" s="18"/>
      <c r="O91" s="18"/>
      <c r="P91" s="18"/>
    </row>
    <row r="92" spans="8:16">
      <c r="H92" s="18"/>
      <c r="I92" s="18"/>
      <c r="J92" s="18"/>
      <c r="K92" s="18"/>
      <c r="L92" s="18"/>
      <c r="M92" s="18"/>
      <c r="N92" s="18"/>
      <c r="O92" s="18"/>
      <c r="P92" s="18"/>
    </row>
    <row r="93" spans="8:16">
      <c r="H93" s="18"/>
      <c r="I93" s="18"/>
      <c r="J93" s="18"/>
      <c r="K93" s="18"/>
      <c r="L93" s="18"/>
      <c r="M93" s="18"/>
      <c r="N93" s="18"/>
      <c r="O93" s="18"/>
      <c r="P93" s="18"/>
    </row>
    <row r="94" spans="8:16">
      <c r="H94" s="18"/>
      <c r="I94" s="18"/>
      <c r="J94" s="18"/>
      <c r="K94" s="18"/>
      <c r="L94" s="18"/>
      <c r="M94" s="18"/>
      <c r="N94" s="18"/>
      <c r="O94" s="18"/>
      <c r="P94" s="18"/>
    </row>
    <row r="95" spans="8:16">
      <c r="H95" s="18"/>
      <c r="I95" s="18"/>
      <c r="J95" s="18"/>
      <c r="K95" s="18"/>
      <c r="L95" s="18"/>
      <c r="M95" s="18"/>
      <c r="N95" s="18"/>
      <c r="O95" s="18"/>
      <c r="P95" s="18"/>
    </row>
    <row r="96" spans="8:16">
      <c r="H96" s="18"/>
      <c r="I96" s="18"/>
      <c r="J96" s="18"/>
      <c r="K96" s="18"/>
      <c r="L96" s="18"/>
      <c r="M96" s="18"/>
      <c r="N96" s="18"/>
      <c r="O96" s="18"/>
      <c r="P96" s="18"/>
    </row>
    <row r="97" spans="8:16">
      <c r="H97" s="18"/>
      <c r="I97" s="18"/>
      <c r="J97" s="18"/>
      <c r="K97" s="18"/>
      <c r="L97" s="18"/>
      <c r="M97" s="18"/>
      <c r="N97" s="18"/>
      <c r="O97" s="18"/>
      <c r="P97" s="18"/>
    </row>
    <row r="98" spans="8:16">
      <c r="H98" s="18"/>
      <c r="I98" s="18"/>
      <c r="J98" s="18"/>
      <c r="K98" s="18"/>
      <c r="L98" s="18"/>
      <c r="M98" s="18"/>
      <c r="N98" s="18"/>
      <c r="O98" s="18"/>
      <c r="P98" s="18"/>
    </row>
    <row r="99" spans="8:16">
      <c r="H99" s="18"/>
      <c r="I99" s="18"/>
      <c r="J99" s="18"/>
      <c r="K99" s="18"/>
      <c r="L99" s="18"/>
      <c r="M99" s="18"/>
      <c r="N99" s="18"/>
      <c r="O99" s="18"/>
      <c r="P99" s="18"/>
    </row>
    <row r="100" spans="8:16">
      <c r="H100" s="18"/>
      <c r="I100" s="18"/>
      <c r="J100" s="18"/>
      <c r="K100" s="18"/>
      <c r="L100" s="18"/>
      <c r="M100" s="18"/>
      <c r="N100" s="18"/>
      <c r="O100" s="18"/>
      <c r="P100" s="18"/>
    </row>
    <row r="101" spans="8:16">
      <c r="H101" s="18"/>
      <c r="I101" s="18"/>
      <c r="J101" s="18"/>
      <c r="K101" s="18"/>
      <c r="L101" s="18"/>
      <c r="M101" s="18"/>
      <c r="N101" s="18"/>
      <c r="O101" s="18"/>
      <c r="P101" s="18"/>
    </row>
    <row r="102" spans="8:16">
      <c r="H102" s="18"/>
      <c r="I102" s="18"/>
      <c r="J102" s="18"/>
      <c r="K102" s="18"/>
      <c r="L102" s="18"/>
      <c r="M102" s="18"/>
      <c r="N102" s="18"/>
      <c r="O102" s="18"/>
      <c r="P102" s="18"/>
    </row>
    <row r="103" spans="8:16">
      <c r="H103" s="18"/>
      <c r="I103" s="18"/>
      <c r="J103" s="18"/>
      <c r="K103" s="18"/>
      <c r="L103" s="18"/>
      <c r="M103" s="18"/>
      <c r="N103" s="18"/>
      <c r="O103" s="18"/>
      <c r="P103" s="18"/>
    </row>
    <row r="104" spans="8:16">
      <c r="H104" s="18"/>
      <c r="I104" s="18"/>
      <c r="J104" s="18"/>
      <c r="K104" s="18"/>
      <c r="L104" s="18"/>
      <c r="M104" s="18"/>
      <c r="N104" s="18"/>
      <c r="O104" s="18"/>
      <c r="P104" s="18"/>
    </row>
    <row r="105" spans="8:16">
      <c r="H105" s="18"/>
      <c r="I105" s="18"/>
      <c r="J105" s="18"/>
      <c r="K105" s="18"/>
      <c r="L105" s="18"/>
      <c r="M105" s="18"/>
      <c r="N105" s="18"/>
      <c r="O105" s="18"/>
      <c r="P105" s="18"/>
    </row>
    <row r="106" spans="8:16">
      <c r="H106" s="18"/>
      <c r="I106" s="18"/>
      <c r="J106" s="18"/>
      <c r="K106" s="18"/>
      <c r="L106" s="18"/>
      <c r="M106" s="18"/>
      <c r="N106" s="18"/>
      <c r="O106" s="18"/>
      <c r="P106" s="18"/>
    </row>
    <row r="107" spans="8:16">
      <c r="H107" s="18"/>
      <c r="I107" s="18"/>
      <c r="J107" s="18"/>
      <c r="K107" s="18"/>
      <c r="L107" s="18"/>
      <c r="M107" s="18"/>
      <c r="N107" s="18"/>
      <c r="O107" s="18"/>
      <c r="P107" s="18"/>
    </row>
    <row r="108" spans="8:16">
      <c r="H108" s="18"/>
      <c r="I108" s="18"/>
      <c r="J108" s="18"/>
      <c r="K108" s="18"/>
      <c r="L108" s="18"/>
      <c r="M108" s="18"/>
      <c r="N108" s="18"/>
      <c r="O108" s="18"/>
      <c r="P108" s="18"/>
    </row>
    <row r="109" spans="8:16">
      <c r="H109" s="18"/>
      <c r="I109" s="18"/>
      <c r="J109" s="18"/>
      <c r="K109" s="18"/>
      <c r="L109" s="18"/>
      <c r="M109" s="18"/>
      <c r="N109" s="18"/>
      <c r="O109" s="18"/>
      <c r="P109" s="18"/>
    </row>
    <row r="110" spans="8:16">
      <c r="H110" s="18"/>
      <c r="I110" s="18"/>
      <c r="J110" s="18"/>
      <c r="K110" s="18"/>
      <c r="L110" s="18"/>
      <c r="M110" s="18"/>
      <c r="N110" s="18"/>
      <c r="O110" s="18"/>
      <c r="P110" s="18"/>
    </row>
    <row r="111" spans="8:16">
      <c r="H111" s="18"/>
      <c r="I111" s="18"/>
      <c r="J111" s="18"/>
      <c r="K111" s="18"/>
      <c r="L111" s="18"/>
      <c r="M111" s="18"/>
      <c r="N111" s="18"/>
      <c r="O111" s="18"/>
      <c r="P111" s="18"/>
    </row>
    <row r="112" spans="8:16">
      <c r="H112" s="18"/>
      <c r="I112" s="18"/>
      <c r="J112" s="18"/>
      <c r="K112" s="18"/>
      <c r="L112" s="18"/>
      <c r="M112" s="18"/>
      <c r="N112" s="18"/>
      <c r="O112" s="18"/>
      <c r="P112" s="18"/>
    </row>
    <row r="113" spans="8:16">
      <c r="H113" s="18"/>
      <c r="I113" s="18"/>
      <c r="J113" s="18"/>
      <c r="K113" s="18"/>
      <c r="L113" s="18"/>
      <c r="M113" s="18"/>
      <c r="N113" s="18"/>
      <c r="O113" s="18"/>
      <c r="P113" s="18"/>
    </row>
    <row r="114" spans="8:16">
      <c r="H114" s="18"/>
      <c r="I114" s="18"/>
      <c r="J114" s="18"/>
      <c r="K114" s="18"/>
      <c r="L114" s="18"/>
      <c r="M114" s="18"/>
      <c r="N114" s="18"/>
      <c r="O114" s="18"/>
      <c r="P114" s="18"/>
    </row>
    <row r="115" spans="8:16">
      <c r="H115" s="18"/>
      <c r="I115" s="18"/>
      <c r="J115" s="18"/>
      <c r="K115" s="18"/>
      <c r="L115" s="18"/>
      <c r="M115" s="18"/>
      <c r="N115" s="18"/>
      <c r="O115" s="18"/>
      <c r="P115" s="18"/>
    </row>
    <row r="116" spans="8:16">
      <c r="H116" s="18"/>
      <c r="I116" s="18"/>
      <c r="J116" s="18"/>
      <c r="K116" s="18"/>
      <c r="L116" s="18"/>
      <c r="M116" s="18"/>
      <c r="N116" s="18"/>
      <c r="O116" s="18"/>
      <c r="P116" s="18"/>
    </row>
    <row r="117" spans="8:16">
      <c r="H117" s="18"/>
      <c r="I117" s="18"/>
      <c r="J117" s="18"/>
      <c r="K117" s="18"/>
      <c r="L117" s="18"/>
      <c r="M117" s="18"/>
      <c r="N117" s="18"/>
      <c r="O117" s="18"/>
      <c r="P117" s="18"/>
    </row>
    <row r="118" spans="8:16">
      <c r="H118" s="18"/>
      <c r="I118" s="18"/>
      <c r="J118" s="18"/>
      <c r="K118" s="18"/>
      <c r="L118" s="18"/>
      <c r="M118" s="18"/>
      <c r="N118" s="18"/>
      <c r="O118" s="18"/>
      <c r="P118" s="18"/>
    </row>
    <row r="119" spans="8:16">
      <c r="H119" s="18"/>
      <c r="I119" s="18"/>
      <c r="J119" s="18"/>
      <c r="K119" s="18"/>
      <c r="L119" s="18"/>
      <c r="M119" s="18"/>
      <c r="N119" s="18"/>
      <c r="O119" s="18"/>
      <c r="P119" s="18"/>
    </row>
    <row r="120" spans="8:16">
      <c r="H120" s="18"/>
      <c r="I120" s="18"/>
      <c r="J120" s="18"/>
      <c r="K120" s="18"/>
      <c r="L120" s="18"/>
      <c r="M120" s="18"/>
      <c r="N120" s="18"/>
      <c r="O120" s="18"/>
      <c r="P120" s="18"/>
    </row>
    <row r="121" spans="8:16">
      <c r="H121" s="18"/>
      <c r="I121" s="18"/>
      <c r="J121" s="18"/>
      <c r="K121" s="18"/>
      <c r="L121" s="18"/>
      <c r="M121" s="18"/>
      <c r="N121" s="18"/>
      <c r="O121" s="18"/>
      <c r="P121" s="18"/>
    </row>
    <row r="122" spans="8:16">
      <c r="H122" s="18"/>
      <c r="I122" s="18"/>
      <c r="J122" s="18"/>
      <c r="K122" s="18"/>
      <c r="L122" s="18"/>
      <c r="M122" s="18"/>
      <c r="N122" s="18"/>
      <c r="O122" s="18"/>
      <c r="P122" s="18"/>
    </row>
    <row r="123" spans="8:16">
      <c r="H123" s="18"/>
      <c r="I123" s="18"/>
      <c r="J123" s="18"/>
      <c r="K123" s="18"/>
      <c r="L123" s="18"/>
      <c r="M123" s="18"/>
      <c r="N123" s="18"/>
      <c r="O123" s="18"/>
      <c r="P123" s="18"/>
    </row>
    <row r="124" spans="8:16">
      <c r="H124" s="18"/>
      <c r="I124" s="18"/>
      <c r="J124" s="18"/>
      <c r="K124" s="18"/>
      <c r="L124" s="18"/>
      <c r="M124" s="18"/>
      <c r="N124" s="18"/>
      <c r="O124" s="18"/>
      <c r="P124" s="18"/>
    </row>
    <row r="125" spans="8:16">
      <c r="H125" s="18"/>
      <c r="I125" s="18"/>
      <c r="J125" s="18"/>
      <c r="K125" s="18"/>
      <c r="L125" s="18"/>
      <c r="M125" s="18"/>
      <c r="N125" s="18"/>
      <c r="O125" s="18"/>
      <c r="P125" s="18"/>
    </row>
    <row r="126" spans="8:16">
      <c r="H126" s="18"/>
      <c r="I126" s="18"/>
      <c r="J126" s="18"/>
      <c r="K126" s="18"/>
      <c r="L126" s="18"/>
      <c r="M126" s="18"/>
      <c r="N126" s="18"/>
      <c r="O126" s="18"/>
      <c r="P126" s="18"/>
    </row>
    <row r="127" spans="8:16">
      <c r="H127" s="18"/>
      <c r="I127" s="18"/>
      <c r="J127" s="18"/>
      <c r="K127" s="18"/>
      <c r="L127" s="18"/>
      <c r="M127" s="18"/>
      <c r="N127" s="18"/>
      <c r="O127" s="18"/>
      <c r="P127" s="18"/>
    </row>
    <row r="128" spans="8:16">
      <c r="H128" s="18"/>
      <c r="I128" s="18"/>
      <c r="J128" s="18"/>
      <c r="K128" s="18"/>
      <c r="L128" s="18"/>
      <c r="M128" s="18"/>
      <c r="N128" s="18"/>
      <c r="O128" s="18"/>
      <c r="P128" s="18"/>
    </row>
    <row r="129" spans="8:16">
      <c r="H129" s="18"/>
      <c r="I129" s="18"/>
      <c r="J129" s="18"/>
      <c r="K129" s="18"/>
      <c r="L129" s="18"/>
      <c r="M129" s="18"/>
      <c r="N129" s="18"/>
      <c r="O129" s="18"/>
      <c r="P129" s="18"/>
    </row>
    <row r="130" spans="8:16">
      <c r="H130" s="18"/>
      <c r="I130" s="18"/>
      <c r="J130" s="18"/>
      <c r="K130" s="18"/>
      <c r="L130" s="18"/>
      <c r="M130" s="18"/>
      <c r="N130" s="18"/>
      <c r="O130" s="18"/>
      <c r="P130" s="18"/>
    </row>
    <row r="131" spans="8:16">
      <c r="H131" s="18"/>
      <c r="I131" s="18"/>
      <c r="J131" s="18"/>
      <c r="K131" s="18"/>
      <c r="L131" s="18"/>
      <c r="M131" s="18"/>
      <c r="N131" s="18"/>
      <c r="O131" s="18"/>
      <c r="P131" s="18"/>
    </row>
    <row r="132" spans="8:16">
      <c r="H132" s="18"/>
      <c r="I132" s="18"/>
      <c r="J132" s="18"/>
      <c r="K132" s="18"/>
      <c r="L132" s="18"/>
      <c r="M132" s="18"/>
      <c r="N132" s="18"/>
      <c r="O132" s="18"/>
      <c r="P132" s="18"/>
    </row>
    <row r="133" spans="8:16">
      <c r="H133" s="18"/>
      <c r="I133" s="18"/>
      <c r="J133" s="18"/>
      <c r="K133" s="18"/>
      <c r="L133" s="18"/>
      <c r="M133" s="18"/>
      <c r="N133" s="18"/>
      <c r="O133" s="18"/>
      <c r="P133" s="18"/>
    </row>
    <row r="134" spans="8:16">
      <c r="H134" s="18"/>
      <c r="I134" s="18"/>
      <c r="J134" s="18"/>
      <c r="K134" s="18"/>
      <c r="L134" s="18"/>
      <c r="M134" s="18"/>
      <c r="N134" s="18"/>
      <c r="O134" s="18"/>
      <c r="P134" s="18"/>
    </row>
    <row r="135" spans="8:16">
      <c r="H135" s="18"/>
      <c r="I135" s="18"/>
      <c r="J135" s="18"/>
      <c r="K135" s="18"/>
      <c r="L135" s="18"/>
      <c r="M135" s="18"/>
      <c r="N135" s="18"/>
      <c r="O135" s="18"/>
      <c r="P135" s="18"/>
    </row>
    <row r="136" spans="8:16">
      <c r="H136" s="18"/>
      <c r="I136" s="18"/>
      <c r="J136" s="18"/>
      <c r="K136" s="18"/>
      <c r="L136" s="18"/>
      <c r="M136" s="18"/>
      <c r="N136" s="18"/>
      <c r="O136" s="18"/>
      <c r="P136" s="18"/>
    </row>
    <row r="137" spans="8:16">
      <c r="H137" s="18"/>
      <c r="I137" s="18"/>
      <c r="J137" s="18"/>
      <c r="K137" s="18"/>
      <c r="L137" s="18"/>
      <c r="M137" s="18"/>
      <c r="N137" s="18"/>
      <c r="O137" s="18"/>
      <c r="P137" s="18"/>
    </row>
    <row r="138" spans="8:16">
      <c r="H138" s="18"/>
      <c r="I138" s="18"/>
      <c r="J138" s="18"/>
      <c r="K138" s="18"/>
      <c r="L138" s="18"/>
      <c r="M138" s="18"/>
      <c r="N138" s="18"/>
      <c r="O138" s="18"/>
      <c r="P138" s="18"/>
    </row>
    <row r="139" spans="8:16">
      <c r="H139" s="18"/>
      <c r="I139" s="18"/>
      <c r="J139" s="18"/>
      <c r="K139" s="18"/>
      <c r="L139" s="18"/>
      <c r="M139" s="18"/>
      <c r="N139" s="18"/>
      <c r="O139" s="18"/>
      <c r="P139" s="18"/>
    </row>
    <row r="140" spans="8:16">
      <c r="H140" s="18"/>
      <c r="I140" s="18"/>
      <c r="J140" s="18"/>
      <c r="K140" s="18"/>
      <c r="L140" s="18"/>
      <c r="M140" s="18"/>
      <c r="N140" s="18"/>
      <c r="O140" s="18"/>
      <c r="P140" s="18"/>
    </row>
    <row r="141" spans="8:16">
      <c r="H141" s="18"/>
      <c r="I141" s="18"/>
      <c r="J141" s="18"/>
      <c r="K141" s="18"/>
      <c r="L141" s="18"/>
      <c r="M141" s="18"/>
      <c r="N141" s="18"/>
      <c r="O141" s="18"/>
      <c r="P141" s="18"/>
    </row>
    <row r="142" spans="8:16">
      <c r="H142" s="18"/>
      <c r="I142" s="18"/>
      <c r="J142" s="18"/>
      <c r="K142" s="18"/>
      <c r="L142" s="18"/>
      <c r="M142" s="18"/>
      <c r="N142" s="18"/>
      <c r="O142" s="18"/>
      <c r="P142" s="18"/>
    </row>
    <row r="143" spans="8:16">
      <c r="H143" s="18"/>
      <c r="I143" s="18"/>
      <c r="J143" s="18"/>
      <c r="K143" s="18"/>
      <c r="L143" s="18"/>
      <c r="M143" s="18"/>
      <c r="N143" s="18"/>
      <c r="O143" s="18"/>
      <c r="P143" s="18"/>
    </row>
    <row r="144" spans="8:16">
      <c r="H144" s="18"/>
      <c r="I144" s="18"/>
      <c r="J144" s="18"/>
      <c r="K144" s="18"/>
      <c r="L144" s="18"/>
      <c r="M144" s="18"/>
      <c r="N144" s="18"/>
      <c r="O144" s="18"/>
      <c r="P144" s="18"/>
    </row>
    <row r="145" spans="8:16">
      <c r="H145" s="18"/>
      <c r="I145" s="18"/>
      <c r="J145" s="18"/>
      <c r="K145" s="18"/>
      <c r="L145" s="18"/>
      <c r="M145" s="18"/>
      <c r="N145" s="18"/>
      <c r="O145" s="18"/>
      <c r="P145" s="18"/>
    </row>
    <row r="146" spans="8:16">
      <c r="H146" s="18"/>
      <c r="I146" s="18"/>
      <c r="J146" s="18"/>
      <c r="K146" s="18"/>
      <c r="L146" s="18"/>
      <c r="M146" s="18"/>
      <c r="N146" s="18"/>
      <c r="O146" s="18"/>
      <c r="P146" s="18"/>
    </row>
    <row r="147" spans="8:16">
      <c r="H147" s="18"/>
      <c r="I147" s="18"/>
      <c r="J147" s="18"/>
      <c r="K147" s="18"/>
      <c r="L147" s="18"/>
      <c r="M147" s="18"/>
      <c r="N147" s="18"/>
      <c r="O147" s="18"/>
      <c r="P147" s="18"/>
    </row>
    <row r="148" spans="8:16">
      <c r="H148" s="18"/>
      <c r="I148" s="18"/>
      <c r="J148" s="18"/>
      <c r="K148" s="18"/>
      <c r="L148" s="18"/>
      <c r="M148" s="18"/>
      <c r="N148" s="18"/>
      <c r="O148" s="18"/>
      <c r="P148" s="18"/>
    </row>
    <row r="149" spans="8:16">
      <c r="H149" s="18"/>
      <c r="I149" s="18"/>
      <c r="J149" s="18"/>
      <c r="K149" s="18"/>
      <c r="L149" s="18"/>
      <c r="M149" s="18"/>
      <c r="N149" s="18"/>
      <c r="O149" s="18"/>
      <c r="P149" s="18"/>
    </row>
    <row r="150" spans="8:16">
      <c r="H150" s="18"/>
      <c r="I150" s="18"/>
      <c r="J150" s="18"/>
      <c r="K150" s="18"/>
      <c r="L150" s="18"/>
      <c r="M150" s="18"/>
      <c r="N150" s="18"/>
      <c r="O150" s="18"/>
      <c r="P150" s="18"/>
    </row>
    <row r="151" spans="8:16">
      <c r="H151" s="18"/>
      <c r="I151" s="18"/>
      <c r="J151" s="18"/>
      <c r="K151" s="18"/>
      <c r="L151" s="18"/>
      <c r="M151" s="18"/>
      <c r="N151" s="18"/>
      <c r="O151" s="18"/>
      <c r="P151" s="18"/>
    </row>
    <row r="152" spans="8:16">
      <c r="H152" s="18"/>
      <c r="I152" s="18"/>
      <c r="J152" s="18"/>
      <c r="K152" s="18"/>
      <c r="L152" s="18"/>
      <c r="M152" s="18"/>
      <c r="N152" s="18"/>
      <c r="O152" s="18"/>
      <c r="P152" s="18"/>
    </row>
    <row r="153" spans="8:16">
      <c r="H153" s="18"/>
      <c r="I153" s="18"/>
      <c r="J153" s="18"/>
      <c r="K153" s="18"/>
      <c r="L153" s="18"/>
      <c r="M153" s="18"/>
      <c r="N153" s="18"/>
      <c r="O153" s="18"/>
      <c r="P153" s="18"/>
    </row>
    <row r="154" spans="8:16">
      <c r="H154" s="18"/>
      <c r="I154" s="18"/>
      <c r="J154" s="18"/>
      <c r="K154" s="18"/>
      <c r="L154" s="18"/>
      <c r="M154" s="18"/>
      <c r="N154" s="18"/>
      <c r="O154" s="18"/>
      <c r="P154" s="18"/>
    </row>
    <row r="155" spans="8:16">
      <c r="H155" s="18"/>
      <c r="I155" s="18"/>
      <c r="J155" s="18"/>
      <c r="K155" s="18"/>
      <c r="L155" s="18"/>
      <c r="M155" s="18"/>
      <c r="N155" s="18"/>
      <c r="O155" s="18"/>
      <c r="P155" s="18"/>
    </row>
    <row r="156" spans="8:16">
      <c r="H156" s="18"/>
      <c r="I156" s="18"/>
      <c r="J156" s="18"/>
      <c r="K156" s="18"/>
      <c r="L156" s="18"/>
      <c r="M156" s="18"/>
      <c r="N156" s="18"/>
      <c r="O156" s="18"/>
      <c r="P156" s="18"/>
    </row>
    <row r="157" spans="8:16">
      <c r="H157" s="18"/>
      <c r="I157" s="18"/>
      <c r="J157" s="18"/>
      <c r="K157" s="18"/>
      <c r="L157" s="18"/>
      <c r="M157" s="18"/>
      <c r="N157" s="18"/>
      <c r="O157" s="18"/>
      <c r="P157" s="18"/>
    </row>
    <row r="158" spans="8:16">
      <c r="H158" s="18"/>
      <c r="I158" s="18"/>
      <c r="J158" s="18"/>
      <c r="K158" s="18"/>
      <c r="L158" s="18"/>
      <c r="M158" s="18"/>
      <c r="N158" s="18"/>
      <c r="O158" s="18"/>
      <c r="P158" s="18"/>
    </row>
    <row r="159" spans="8:16">
      <c r="H159" s="18"/>
      <c r="I159" s="18"/>
      <c r="J159" s="18"/>
      <c r="K159" s="18"/>
      <c r="L159" s="18"/>
      <c r="M159" s="18"/>
      <c r="N159" s="18"/>
      <c r="O159" s="18"/>
      <c r="P159" s="18"/>
    </row>
    <row r="160" spans="8:16">
      <c r="H160" s="18"/>
      <c r="I160" s="18"/>
      <c r="J160" s="18"/>
      <c r="K160" s="18"/>
      <c r="L160" s="18"/>
      <c r="M160" s="18"/>
      <c r="N160" s="18"/>
      <c r="O160" s="18"/>
      <c r="P160" s="18"/>
    </row>
    <row r="161" spans="8:16">
      <c r="H161" s="18"/>
      <c r="I161" s="18"/>
      <c r="J161" s="18"/>
      <c r="K161" s="18"/>
      <c r="L161" s="18"/>
      <c r="M161" s="18"/>
      <c r="N161" s="18"/>
      <c r="O161" s="18"/>
      <c r="P161" s="18"/>
    </row>
    <row r="162" spans="8:16">
      <c r="H162" s="18"/>
      <c r="I162" s="18"/>
      <c r="J162" s="18"/>
      <c r="K162" s="18"/>
      <c r="L162" s="18"/>
      <c r="M162" s="18"/>
      <c r="N162" s="18"/>
      <c r="O162" s="18"/>
      <c r="P162" s="18"/>
    </row>
    <row r="163" spans="8:16">
      <c r="H163" s="18"/>
      <c r="I163" s="18"/>
      <c r="J163" s="18"/>
      <c r="K163" s="18"/>
      <c r="L163" s="18"/>
      <c r="M163" s="18"/>
      <c r="N163" s="18"/>
      <c r="O163" s="18"/>
      <c r="P163" s="18"/>
    </row>
    <row r="164" spans="8:16">
      <c r="H164" s="18"/>
      <c r="I164" s="18"/>
      <c r="J164" s="18"/>
      <c r="K164" s="18"/>
      <c r="L164" s="18"/>
      <c r="M164" s="18"/>
      <c r="N164" s="18"/>
      <c r="O164" s="18"/>
      <c r="P164" s="18"/>
    </row>
    <row r="165" spans="8:16">
      <c r="H165" s="18"/>
      <c r="I165" s="18"/>
      <c r="J165" s="18"/>
      <c r="K165" s="18"/>
      <c r="L165" s="18"/>
      <c r="M165" s="18"/>
      <c r="N165" s="18"/>
      <c r="O165" s="18"/>
      <c r="P165" s="18"/>
    </row>
    <row r="166" spans="8:16">
      <c r="H166" s="18"/>
      <c r="I166" s="18"/>
      <c r="J166" s="18"/>
      <c r="K166" s="18"/>
      <c r="L166" s="18"/>
      <c r="M166" s="18"/>
      <c r="N166" s="18"/>
      <c r="O166" s="18"/>
      <c r="P166" s="18"/>
    </row>
    <row r="167" spans="8:16">
      <c r="H167" s="18"/>
      <c r="I167" s="18"/>
      <c r="J167" s="18"/>
      <c r="K167" s="18"/>
      <c r="L167" s="18"/>
      <c r="M167" s="18"/>
      <c r="N167" s="18"/>
      <c r="O167" s="18"/>
      <c r="P167" s="18"/>
    </row>
    <row r="168" spans="8:16">
      <c r="H168" s="18"/>
      <c r="I168" s="18"/>
      <c r="J168" s="18"/>
      <c r="K168" s="18"/>
      <c r="L168" s="18"/>
      <c r="M168" s="18"/>
      <c r="N168" s="18"/>
      <c r="O168" s="18"/>
      <c r="P168" s="18"/>
    </row>
    <row r="169" spans="8:16">
      <c r="H169" s="18"/>
      <c r="I169" s="18"/>
      <c r="J169" s="18"/>
      <c r="K169" s="18"/>
      <c r="L169" s="18"/>
      <c r="M169" s="18"/>
      <c r="N169" s="18"/>
      <c r="O169" s="18"/>
      <c r="P169" s="18"/>
    </row>
    <row r="170" spans="8:16">
      <c r="H170" s="18"/>
      <c r="I170" s="18"/>
      <c r="J170" s="18"/>
      <c r="K170" s="18"/>
      <c r="L170" s="18"/>
      <c r="M170" s="18"/>
      <c r="N170" s="18"/>
      <c r="O170" s="18"/>
      <c r="P170" s="18"/>
    </row>
    <row r="171" spans="8:16">
      <c r="H171" s="18"/>
      <c r="I171" s="18"/>
      <c r="J171" s="18"/>
      <c r="K171" s="18"/>
      <c r="L171" s="18"/>
      <c r="M171" s="18"/>
      <c r="N171" s="18"/>
      <c r="O171" s="18"/>
      <c r="P171" s="18"/>
    </row>
    <row r="172" spans="8:16">
      <c r="H172" s="18"/>
      <c r="I172" s="18"/>
      <c r="J172" s="18"/>
      <c r="K172" s="18"/>
      <c r="L172" s="18"/>
      <c r="M172" s="18"/>
      <c r="N172" s="18"/>
      <c r="O172" s="18"/>
      <c r="P172" s="18"/>
    </row>
    <row r="173" spans="8:16">
      <c r="H173" s="18"/>
      <c r="I173" s="18"/>
      <c r="J173" s="18"/>
      <c r="K173" s="18"/>
      <c r="L173" s="18"/>
      <c r="M173" s="18"/>
      <c r="N173" s="18"/>
      <c r="O173" s="18"/>
      <c r="P173" s="18"/>
    </row>
    <row r="174" spans="8:16">
      <c r="H174" s="18"/>
      <c r="I174" s="18"/>
      <c r="J174" s="18"/>
      <c r="K174" s="18"/>
      <c r="L174" s="18"/>
      <c r="M174" s="18"/>
      <c r="N174" s="18"/>
      <c r="O174" s="18"/>
      <c r="P174" s="18"/>
    </row>
    <row r="175" spans="8:16">
      <c r="H175" s="18"/>
      <c r="I175" s="18"/>
      <c r="J175" s="18"/>
      <c r="K175" s="18"/>
      <c r="L175" s="18"/>
      <c r="M175" s="18"/>
      <c r="N175" s="18"/>
      <c r="O175" s="18"/>
      <c r="P175" s="18"/>
    </row>
    <row r="176" spans="8:16">
      <c r="H176" s="18"/>
      <c r="I176" s="18"/>
      <c r="J176" s="18"/>
      <c r="K176" s="18"/>
      <c r="L176" s="18"/>
      <c r="M176" s="18"/>
      <c r="N176" s="18"/>
      <c r="O176" s="18"/>
      <c r="P176" s="18"/>
    </row>
    <row r="177" spans="8:16">
      <c r="H177" s="18"/>
      <c r="I177" s="18"/>
      <c r="J177" s="18"/>
      <c r="K177" s="18"/>
      <c r="L177" s="18"/>
      <c r="M177" s="18"/>
      <c r="N177" s="18"/>
      <c r="O177" s="18"/>
      <c r="P177" s="18"/>
    </row>
    <row r="178" spans="8:16">
      <c r="H178" s="18"/>
      <c r="I178" s="18"/>
      <c r="J178" s="18"/>
      <c r="K178" s="18"/>
      <c r="L178" s="18"/>
      <c r="M178" s="18"/>
      <c r="N178" s="18"/>
      <c r="O178" s="18"/>
      <c r="P178" s="18"/>
    </row>
    <row r="179" spans="8:16">
      <c r="H179" s="18"/>
      <c r="I179" s="18"/>
      <c r="J179" s="18"/>
      <c r="K179" s="18"/>
      <c r="L179" s="18"/>
      <c r="M179" s="18"/>
      <c r="N179" s="18"/>
      <c r="O179" s="18"/>
      <c r="P179" s="18"/>
    </row>
    <row r="180" spans="8:16">
      <c r="H180" s="18"/>
      <c r="I180" s="18"/>
      <c r="J180" s="18"/>
      <c r="K180" s="18"/>
      <c r="L180" s="18"/>
      <c r="M180" s="18"/>
      <c r="N180" s="18"/>
      <c r="O180" s="18"/>
      <c r="P180" s="18"/>
    </row>
    <row r="181" spans="8:16">
      <c r="H181" s="18"/>
      <c r="I181" s="18"/>
      <c r="J181" s="18"/>
      <c r="K181" s="18"/>
      <c r="L181" s="18"/>
      <c r="M181" s="18"/>
      <c r="N181" s="18"/>
      <c r="O181" s="18"/>
      <c r="P181" s="18"/>
    </row>
    <row r="182" spans="8:16">
      <c r="H182" s="18"/>
      <c r="I182" s="18"/>
      <c r="J182" s="18"/>
      <c r="K182" s="18"/>
      <c r="L182" s="18"/>
      <c r="M182" s="18"/>
      <c r="N182" s="18"/>
      <c r="O182" s="18"/>
      <c r="P182" s="18"/>
    </row>
    <row r="183" spans="8:16">
      <c r="H183" s="18"/>
      <c r="I183" s="18"/>
      <c r="J183" s="18"/>
      <c r="K183" s="18"/>
      <c r="L183" s="18"/>
      <c r="M183" s="18"/>
      <c r="N183" s="18"/>
      <c r="O183" s="18"/>
      <c r="P183" s="18"/>
    </row>
    <row r="184" spans="8:16">
      <c r="H184" s="18"/>
      <c r="I184" s="18"/>
      <c r="J184" s="18"/>
      <c r="K184" s="18"/>
      <c r="L184" s="18"/>
      <c r="M184" s="18"/>
      <c r="N184" s="18"/>
      <c r="O184" s="18"/>
      <c r="P184" s="18"/>
    </row>
    <row r="185" spans="8:16">
      <c r="H185" s="18"/>
      <c r="I185" s="18"/>
      <c r="J185" s="18"/>
      <c r="K185" s="18"/>
      <c r="L185" s="18"/>
      <c r="M185" s="18"/>
      <c r="N185" s="18"/>
      <c r="O185" s="18"/>
      <c r="P185" s="18"/>
    </row>
    <row r="186" spans="8:16">
      <c r="H186" s="18"/>
      <c r="I186" s="18"/>
      <c r="J186" s="18"/>
      <c r="K186" s="18"/>
      <c r="L186" s="18"/>
      <c r="M186" s="18"/>
      <c r="N186" s="18"/>
      <c r="O186" s="18"/>
      <c r="P186" s="18"/>
    </row>
    <row r="187" spans="8:16">
      <c r="H187" s="18"/>
      <c r="I187" s="18"/>
      <c r="J187" s="18"/>
      <c r="K187" s="18"/>
      <c r="L187" s="18"/>
      <c r="M187" s="18"/>
      <c r="N187" s="18"/>
      <c r="O187" s="18"/>
      <c r="P187" s="18"/>
    </row>
    <row r="188" spans="8:16">
      <c r="H188" s="18"/>
      <c r="I188" s="18"/>
      <c r="J188" s="18"/>
      <c r="K188" s="18"/>
      <c r="L188" s="18"/>
      <c r="M188" s="18"/>
      <c r="N188" s="18"/>
      <c r="O188" s="18"/>
      <c r="P188" s="18"/>
    </row>
    <row r="189" spans="8:16">
      <c r="H189" s="18"/>
      <c r="I189" s="18"/>
      <c r="J189" s="18"/>
      <c r="K189" s="18"/>
      <c r="L189" s="18"/>
      <c r="M189" s="18"/>
      <c r="N189" s="18"/>
      <c r="O189" s="18"/>
      <c r="P189" s="18"/>
    </row>
    <row r="190" spans="8:16">
      <c r="H190" s="18"/>
      <c r="I190" s="18"/>
      <c r="J190" s="18"/>
      <c r="K190" s="18"/>
      <c r="L190" s="18"/>
      <c r="M190" s="18"/>
      <c r="N190" s="18"/>
      <c r="O190" s="18"/>
      <c r="P190" s="18"/>
    </row>
    <row r="191" spans="8:16">
      <c r="H191" s="18"/>
      <c r="I191" s="18"/>
      <c r="J191" s="18"/>
      <c r="K191" s="18"/>
      <c r="L191" s="18"/>
      <c r="M191" s="18"/>
      <c r="N191" s="18"/>
      <c r="O191" s="18"/>
      <c r="P191" s="18"/>
    </row>
    <row r="192" spans="8:16">
      <c r="H192" s="18"/>
      <c r="I192" s="18"/>
      <c r="J192" s="18"/>
      <c r="K192" s="18"/>
      <c r="L192" s="18"/>
      <c r="M192" s="18"/>
      <c r="N192" s="18"/>
      <c r="O192" s="18"/>
      <c r="P192" s="18"/>
    </row>
    <row r="193" spans="8:16">
      <c r="H193" s="18"/>
      <c r="I193" s="18"/>
      <c r="J193" s="18"/>
      <c r="K193" s="18"/>
      <c r="L193" s="18"/>
      <c r="M193" s="18"/>
      <c r="N193" s="18"/>
      <c r="O193" s="18"/>
      <c r="P193" s="18"/>
    </row>
    <row r="194" spans="8:16">
      <c r="H194" s="18"/>
      <c r="I194" s="18"/>
      <c r="J194" s="18"/>
      <c r="K194" s="18"/>
      <c r="L194" s="18"/>
      <c r="M194" s="18"/>
      <c r="N194" s="18"/>
      <c r="O194" s="18"/>
      <c r="P194" s="18"/>
    </row>
    <row r="195" spans="8:16">
      <c r="H195" s="18"/>
      <c r="I195" s="18"/>
      <c r="J195" s="18"/>
      <c r="K195" s="18"/>
      <c r="L195" s="18"/>
      <c r="M195" s="18"/>
      <c r="N195" s="18"/>
      <c r="O195" s="18"/>
      <c r="P195" s="18"/>
    </row>
    <row r="196" spans="8:16">
      <c r="H196" s="18"/>
      <c r="I196" s="18"/>
      <c r="J196" s="18"/>
      <c r="K196" s="18"/>
      <c r="L196" s="18"/>
      <c r="M196" s="18"/>
      <c r="N196" s="18"/>
      <c r="O196" s="18"/>
      <c r="P196" s="18"/>
    </row>
    <row r="197" spans="8:16">
      <c r="H197" s="18"/>
      <c r="I197" s="18"/>
      <c r="J197" s="18"/>
      <c r="K197" s="18"/>
      <c r="L197" s="18"/>
      <c r="M197" s="18"/>
      <c r="N197" s="18"/>
      <c r="O197" s="18"/>
      <c r="P197" s="18"/>
    </row>
    <row r="198" spans="8:16">
      <c r="H198" s="18"/>
      <c r="I198" s="18"/>
      <c r="J198" s="18"/>
      <c r="K198" s="18"/>
      <c r="L198" s="18"/>
      <c r="M198" s="18"/>
      <c r="N198" s="18"/>
      <c r="O198" s="18"/>
      <c r="P198" s="18"/>
    </row>
    <row r="199" spans="8:16">
      <c r="H199" s="18"/>
      <c r="I199" s="18"/>
      <c r="J199" s="18"/>
      <c r="K199" s="18"/>
      <c r="L199" s="18"/>
      <c r="M199" s="18"/>
      <c r="N199" s="18"/>
      <c r="O199" s="18"/>
      <c r="P199" s="18"/>
    </row>
    <row r="200" spans="8:16">
      <c r="H200" s="18"/>
      <c r="I200" s="18"/>
      <c r="J200" s="18"/>
      <c r="K200" s="18"/>
      <c r="L200" s="18"/>
      <c r="M200" s="18"/>
      <c r="N200" s="18"/>
      <c r="O200" s="18"/>
      <c r="P200" s="18"/>
    </row>
    <row r="201" spans="8:16">
      <c r="H201" s="18"/>
      <c r="I201" s="18"/>
      <c r="J201" s="18"/>
      <c r="K201" s="18"/>
      <c r="L201" s="18"/>
      <c r="M201" s="18"/>
      <c r="N201" s="18"/>
      <c r="O201" s="18"/>
      <c r="P201" s="18"/>
    </row>
    <row r="202" spans="8:16">
      <c r="H202" s="18"/>
      <c r="I202" s="18"/>
      <c r="J202" s="18"/>
      <c r="K202" s="18"/>
      <c r="L202" s="18"/>
      <c r="M202" s="18"/>
      <c r="N202" s="18"/>
      <c r="O202" s="18"/>
      <c r="P202" s="18"/>
    </row>
    <row r="203" spans="8:16">
      <c r="H203" s="18"/>
      <c r="I203" s="18"/>
      <c r="J203" s="18"/>
      <c r="K203" s="18"/>
      <c r="L203" s="18"/>
      <c r="M203" s="18"/>
      <c r="N203" s="18"/>
      <c r="O203" s="18"/>
      <c r="P203" s="18"/>
    </row>
    <row r="204" spans="8:16">
      <c r="H204" s="18"/>
      <c r="I204" s="18"/>
      <c r="J204" s="18"/>
      <c r="K204" s="18"/>
      <c r="L204" s="18"/>
      <c r="M204" s="18"/>
      <c r="N204" s="18"/>
      <c r="O204" s="18"/>
      <c r="P204" s="18"/>
    </row>
    <row r="205" spans="8:16">
      <c r="H205" s="18"/>
      <c r="I205" s="18"/>
      <c r="J205" s="18"/>
      <c r="K205" s="18"/>
      <c r="L205" s="18"/>
      <c r="M205" s="18"/>
      <c r="N205" s="18"/>
      <c r="O205" s="18"/>
      <c r="P205" s="18"/>
    </row>
    <row r="206" spans="8:16">
      <c r="H206" s="18"/>
      <c r="I206" s="18"/>
      <c r="J206" s="18"/>
      <c r="K206" s="18"/>
      <c r="L206" s="18"/>
      <c r="M206" s="18"/>
      <c r="N206" s="18"/>
      <c r="O206" s="18"/>
      <c r="P206" s="18"/>
    </row>
    <row r="207" spans="8:16">
      <c r="H207" s="18"/>
      <c r="I207" s="18"/>
      <c r="J207" s="18"/>
      <c r="K207" s="18"/>
      <c r="L207" s="18"/>
      <c r="M207" s="18"/>
      <c r="N207" s="18"/>
      <c r="O207" s="18"/>
      <c r="P207" s="18"/>
    </row>
    <row r="208" spans="8:16">
      <c r="H208" s="18"/>
      <c r="I208" s="18"/>
      <c r="J208" s="18"/>
      <c r="K208" s="18"/>
      <c r="L208" s="18"/>
      <c r="M208" s="18"/>
      <c r="N208" s="18"/>
      <c r="O208" s="18"/>
      <c r="P208" s="18"/>
    </row>
    <row r="209" spans="8:16">
      <c r="H209" s="18"/>
      <c r="I209" s="18"/>
      <c r="J209" s="18"/>
      <c r="K209" s="18"/>
      <c r="L209" s="18"/>
      <c r="M209" s="18"/>
      <c r="N209" s="18"/>
      <c r="O209" s="18"/>
      <c r="P209" s="18"/>
    </row>
    <row r="210" spans="8:16">
      <c r="H210" s="18"/>
      <c r="I210" s="18"/>
      <c r="J210" s="18"/>
      <c r="K210" s="18"/>
      <c r="L210" s="18"/>
      <c r="M210" s="18"/>
      <c r="N210" s="18"/>
      <c r="O210" s="18"/>
      <c r="P210" s="18"/>
    </row>
    <row r="211" spans="8:16">
      <c r="H211" s="18"/>
      <c r="I211" s="18"/>
      <c r="J211" s="18"/>
      <c r="K211" s="18"/>
      <c r="L211" s="18"/>
      <c r="M211" s="18"/>
      <c r="N211" s="18"/>
      <c r="O211" s="18"/>
      <c r="P211" s="18"/>
    </row>
    <row r="212" spans="8:16">
      <c r="H212" s="18"/>
      <c r="I212" s="18"/>
      <c r="J212" s="18"/>
      <c r="K212" s="18"/>
      <c r="L212" s="18"/>
      <c r="M212" s="18"/>
      <c r="N212" s="18"/>
      <c r="O212" s="18"/>
      <c r="P212" s="18"/>
    </row>
    <row r="213" spans="8:16">
      <c r="H213" s="18"/>
      <c r="I213" s="18"/>
      <c r="J213" s="18"/>
      <c r="K213" s="18"/>
      <c r="L213" s="18"/>
      <c r="M213" s="18"/>
      <c r="N213" s="18"/>
      <c r="O213" s="18"/>
      <c r="P213" s="18"/>
    </row>
    <row r="214" spans="8:16">
      <c r="H214" s="18"/>
      <c r="I214" s="18"/>
      <c r="J214" s="18"/>
      <c r="K214" s="18"/>
      <c r="L214" s="18"/>
      <c r="M214" s="18"/>
      <c r="N214" s="18"/>
      <c r="O214" s="18"/>
      <c r="P214" s="18"/>
    </row>
    <row r="215" spans="8:16">
      <c r="H215" s="18"/>
      <c r="I215" s="18"/>
      <c r="J215" s="18"/>
      <c r="K215" s="18"/>
      <c r="L215" s="18"/>
      <c r="M215" s="18"/>
      <c r="N215" s="18"/>
      <c r="O215" s="18"/>
      <c r="P215" s="18"/>
    </row>
    <row r="216" spans="8:16">
      <c r="H216" s="18"/>
      <c r="I216" s="18"/>
      <c r="J216" s="18"/>
      <c r="K216" s="18"/>
      <c r="L216" s="18"/>
      <c r="M216" s="18"/>
      <c r="N216" s="18"/>
      <c r="O216" s="18"/>
      <c r="P216" s="18"/>
    </row>
    <row r="217" spans="8:16">
      <c r="H217" s="18"/>
      <c r="I217" s="18"/>
      <c r="J217" s="18"/>
      <c r="K217" s="18"/>
      <c r="L217" s="18"/>
      <c r="M217" s="18"/>
      <c r="N217" s="18"/>
      <c r="O217" s="18"/>
      <c r="P217" s="18"/>
    </row>
    <row r="218" spans="8:16">
      <c r="H218" s="18"/>
      <c r="I218" s="18"/>
      <c r="J218" s="18"/>
      <c r="K218" s="18"/>
      <c r="L218" s="18"/>
      <c r="M218" s="18"/>
      <c r="N218" s="18"/>
      <c r="O218" s="18"/>
      <c r="P218" s="18"/>
    </row>
    <row r="219" spans="8:16">
      <c r="H219" s="18"/>
      <c r="I219" s="18"/>
      <c r="J219" s="18"/>
      <c r="K219" s="18"/>
      <c r="L219" s="18"/>
      <c r="M219" s="18"/>
      <c r="N219" s="18"/>
      <c r="O219" s="18"/>
      <c r="P219" s="18"/>
    </row>
    <row r="220" spans="8:16">
      <c r="H220" s="18"/>
      <c r="I220" s="18"/>
      <c r="J220" s="18"/>
      <c r="K220" s="18"/>
      <c r="L220" s="18"/>
      <c r="M220" s="18"/>
      <c r="N220" s="18"/>
      <c r="O220" s="18"/>
      <c r="P220" s="18"/>
    </row>
    <row r="221" spans="8:16">
      <c r="H221" s="18"/>
      <c r="I221" s="18"/>
      <c r="J221" s="18"/>
      <c r="K221" s="18"/>
      <c r="L221" s="18"/>
      <c r="M221" s="18"/>
      <c r="N221" s="18"/>
      <c r="O221" s="18"/>
      <c r="P221" s="18"/>
    </row>
    <row r="222" spans="8:16">
      <c r="H222" s="18"/>
      <c r="I222" s="18"/>
      <c r="J222" s="18"/>
      <c r="K222" s="18"/>
      <c r="L222" s="18"/>
      <c r="M222" s="18"/>
      <c r="N222" s="18"/>
      <c r="O222" s="18"/>
      <c r="P222" s="18"/>
    </row>
    <row r="223" spans="8:16">
      <c r="H223" s="18"/>
      <c r="I223" s="18"/>
      <c r="J223" s="18"/>
      <c r="K223" s="18"/>
      <c r="L223" s="18"/>
      <c r="M223" s="18"/>
      <c r="N223" s="18"/>
      <c r="O223" s="18"/>
      <c r="P223" s="18"/>
    </row>
    <row r="224" spans="8:16">
      <c r="H224" s="18"/>
      <c r="I224" s="18"/>
      <c r="J224" s="18"/>
      <c r="K224" s="18"/>
      <c r="L224" s="18"/>
      <c r="M224" s="18"/>
      <c r="N224" s="18"/>
      <c r="O224" s="18"/>
      <c r="P224" s="18"/>
    </row>
    <row r="225" spans="8:16">
      <c r="H225" s="18"/>
      <c r="I225" s="18"/>
      <c r="J225" s="18"/>
      <c r="K225" s="18"/>
      <c r="L225" s="18"/>
      <c r="M225" s="18"/>
      <c r="N225" s="18"/>
      <c r="O225" s="18"/>
      <c r="P225" s="18"/>
    </row>
    <row r="226" spans="8:16">
      <c r="H226" s="18"/>
      <c r="I226" s="18"/>
      <c r="J226" s="18"/>
      <c r="K226" s="18"/>
      <c r="L226" s="18"/>
      <c r="M226" s="18"/>
      <c r="N226" s="18"/>
      <c r="O226" s="18"/>
      <c r="P226" s="18"/>
    </row>
    <row r="227" spans="8:16">
      <c r="H227" s="18"/>
      <c r="I227" s="18"/>
      <c r="J227" s="18"/>
      <c r="K227" s="18"/>
      <c r="L227" s="18"/>
      <c r="M227" s="18"/>
      <c r="N227" s="18"/>
      <c r="O227" s="18"/>
      <c r="P227" s="18"/>
    </row>
    <row r="228" spans="8:16">
      <c r="H228" s="18"/>
      <c r="I228" s="18"/>
      <c r="J228" s="18"/>
      <c r="K228" s="18"/>
      <c r="L228" s="18"/>
      <c r="M228" s="18"/>
      <c r="N228" s="18"/>
      <c r="O228" s="18"/>
      <c r="P228" s="18"/>
    </row>
    <row r="229" spans="8:16">
      <c r="H229" s="18"/>
      <c r="I229" s="18"/>
      <c r="J229" s="18"/>
      <c r="K229" s="18"/>
      <c r="L229" s="18"/>
      <c r="M229" s="18"/>
      <c r="N229" s="18"/>
      <c r="O229" s="18"/>
      <c r="P229" s="18"/>
    </row>
    <row r="230" spans="8:16">
      <c r="H230" s="18"/>
      <c r="I230" s="18"/>
      <c r="J230" s="18"/>
      <c r="K230" s="18"/>
      <c r="L230" s="18"/>
      <c r="M230" s="18"/>
      <c r="N230" s="18"/>
      <c r="O230" s="18"/>
      <c r="P230" s="18"/>
    </row>
    <row r="231" spans="8:16">
      <c r="H231" s="18"/>
      <c r="I231" s="18"/>
      <c r="J231" s="18"/>
      <c r="K231" s="18"/>
      <c r="L231" s="18"/>
      <c r="M231" s="18"/>
      <c r="N231" s="18"/>
      <c r="O231" s="18"/>
      <c r="P231" s="18"/>
    </row>
    <row r="232" spans="8:16">
      <c r="H232" s="18"/>
      <c r="I232" s="18"/>
      <c r="J232" s="18"/>
      <c r="K232" s="18"/>
      <c r="L232" s="18"/>
      <c r="M232" s="18"/>
      <c r="N232" s="18"/>
      <c r="O232" s="18"/>
      <c r="P232" s="18"/>
    </row>
    <row r="233" spans="8:16">
      <c r="H233" s="18"/>
      <c r="I233" s="18"/>
      <c r="J233" s="18"/>
      <c r="K233" s="18"/>
      <c r="L233" s="18"/>
      <c r="M233" s="18"/>
      <c r="N233" s="18"/>
      <c r="O233" s="18"/>
      <c r="P233" s="18"/>
    </row>
    <row r="234" spans="8:16">
      <c r="H234" s="18"/>
      <c r="I234" s="18"/>
      <c r="J234" s="18"/>
      <c r="K234" s="18"/>
      <c r="L234" s="18"/>
      <c r="M234" s="18"/>
      <c r="N234" s="18"/>
      <c r="O234" s="18"/>
      <c r="P234" s="18"/>
    </row>
    <row r="235" spans="8:16">
      <c r="H235" s="18"/>
      <c r="I235" s="18"/>
      <c r="J235" s="18"/>
      <c r="K235" s="18"/>
      <c r="L235" s="18"/>
      <c r="M235" s="18"/>
      <c r="N235" s="18"/>
      <c r="O235" s="18"/>
      <c r="P235" s="18"/>
    </row>
    <row r="236" spans="8:16">
      <c r="H236" s="18"/>
      <c r="I236" s="18"/>
      <c r="J236" s="18"/>
      <c r="K236" s="18"/>
      <c r="L236" s="18"/>
      <c r="M236" s="18"/>
      <c r="N236" s="18"/>
      <c r="O236" s="18"/>
      <c r="P236" s="18"/>
    </row>
    <row r="237" spans="8:16">
      <c r="H237" s="18"/>
      <c r="I237" s="18"/>
      <c r="J237" s="18"/>
      <c r="K237" s="18"/>
      <c r="L237" s="18"/>
      <c r="M237" s="18"/>
      <c r="N237" s="18"/>
      <c r="O237" s="18"/>
      <c r="P237" s="18"/>
    </row>
    <row r="238" spans="8:16">
      <c r="H238" s="18"/>
      <c r="I238" s="18"/>
      <c r="J238" s="18"/>
      <c r="K238" s="18"/>
      <c r="L238" s="18"/>
      <c r="M238" s="18"/>
      <c r="N238" s="18"/>
      <c r="O238" s="18"/>
      <c r="P238" s="18"/>
    </row>
    <row r="239" spans="8:16">
      <c r="H239" s="18"/>
      <c r="I239" s="18"/>
      <c r="J239" s="18"/>
      <c r="K239" s="18"/>
      <c r="L239" s="18"/>
      <c r="M239" s="18"/>
      <c r="N239" s="18"/>
      <c r="O239" s="18"/>
      <c r="P239" s="18"/>
    </row>
    <row r="240" spans="8:16">
      <c r="H240" s="18"/>
      <c r="I240" s="18"/>
      <c r="J240" s="18"/>
      <c r="K240" s="18"/>
      <c r="L240" s="18"/>
      <c r="M240" s="18"/>
      <c r="N240" s="18"/>
      <c r="O240" s="18"/>
      <c r="P240" s="18"/>
    </row>
    <row r="241" spans="8:16">
      <c r="H241" s="18"/>
      <c r="I241" s="18"/>
      <c r="J241" s="18"/>
      <c r="K241" s="18"/>
      <c r="L241" s="18"/>
      <c r="M241" s="18"/>
      <c r="N241" s="18"/>
      <c r="O241" s="18"/>
      <c r="P241" s="18"/>
    </row>
    <row r="242" spans="8:16">
      <c r="H242" s="18"/>
      <c r="I242" s="18"/>
      <c r="J242" s="18"/>
      <c r="K242" s="18"/>
      <c r="L242" s="18"/>
      <c r="M242" s="18"/>
      <c r="N242" s="18"/>
      <c r="O242" s="18"/>
      <c r="P242" s="18"/>
    </row>
    <row r="243" spans="8:16">
      <c r="H243" s="18"/>
      <c r="I243" s="18"/>
      <c r="J243" s="18"/>
      <c r="K243" s="18"/>
      <c r="L243" s="18"/>
      <c r="M243" s="18"/>
      <c r="N243" s="18"/>
      <c r="O243" s="18"/>
      <c r="P243" s="18"/>
    </row>
    <row r="244" spans="8:16">
      <c r="H244" s="18"/>
      <c r="I244" s="18"/>
      <c r="J244" s="18"/>
      <c r="K244" s="18"/>
      <c r="L244" s="18"/>
      <c r="M244" s="18"/>
      <c r="N244" s="18"/>
      <c r="O244" s="18"/>
      <c r="P244" s="18"/>
    </row>
    <row r="245" spans="8:16">
      <c r="H245" s="18"/>
      <c r="I245" s="18"/>
      <c r="J245" s="18"/>
      <c r="K245" s="18"/>
      <c r="L245" s="18"/>
      <c r="M245" s="18"/>
      <c r="N245" s="18"/>
      <c r="O245" s="18"/>
      <c r="P245" s="18"/>
    </row>
    <row r="246" spans="8:16">
      <c r="H246" s="18"/>
      <c r="I246" s="18"/>
      <c r="J246" s="18"/>
      <c r="K246" s="18"/>
      <c r="L246" s="18"/>
      <c r="M246" s="18"/>
      <c r="N246" s="18"/>
      <c r="O246" s="18"/>
      <c r="P246" s="18"/>
    </row>
    <row r="247" spans="8:16">
      <c r="H247" s="18"/>
      <c r="I247" s="18"/>
      <c r="J247" s="18"/>
      <c r="K247" s="18"/>
      <c r="L247" s="18"/>
      <c r="M247" s="18"/>
      <c r="N247" s="18"/>
      <c r="O247" s="18"/>
      <c r="P247" s="18"/>
    </row>
    <row r="248" spans="8:16">
      <c r="H248" s="18"/>
      <c r="I248" s="18"/>
      <c r="J248" s="18"/>
      <c r="K248" s="18"/>
      <c r="L248" s="18"/>
      <c r="M248" s="18"/>
      <c r="N248" s="18"/>
      <c r="O248" s="18"/>
      <c r="P248" s="18"/>
    </row>
    <row r="249" spans="8:16">
      <c r="H249" s="18"/>
      <c r="I249" s="18"/>
      <c r="J249" s="18"/>
      <c r="K249" s="18"/>
      <c r="L249" s="18"/>
      <c r="M249" s="18"/>
      <c r="N249" s="18"/>
      <c r="O249" s="18"/>
      <c r="P249" s="18"/>
    </row>
    <row r="250" spans="8:16">
      <c r="H250" s="18"/>
      <c r="I250" s="18"/>
      <c r="J250" s="18"/>
      <c r="K250" s="18"/>
      <c r="L250" s="18"/>
      <c r="M250" s="18"/>
      <c r="N250" s="18"/>
      <c r="O250" s="18"/>
      <c r="P250" s="18"/>
    </row>
    <row r="251" spans="8:16">
      <c r="H251" s="18"/>
      <c r="I251" s="18"/>
      <c r="J251" s="18"/>
      <c r="K251" s="18"/>
      <c r="L251" s="18"/>
      <c r="M251" s="18"/>
      <c r="N251" s="18"/>
      <c r="O251" s="18"/>
      <c r="P251" s="18"/>
    </row>
    <row r="252" spans="8:16">
      <c r="H252" s="18"/>
      <c r="I252" s="18"/>
      <c r="J252" s="18"/>
      <c r="K252" s="18"/>
      <c r="L252" s="18"/>
      <c r="M252" s="18"/>
      <c r="N252" s="18"/>
      <c r="O252" s="18"/>
      <c r="P252" s="18"/>
    </row>
    <row r="253" spans="8:16">
      <c r="H253" s="18"/>
      <c r="I253" s="18"/>
      <c r="J253" s="18"/>
      <c r="K253" s="18"/>
      <c r="L253" s="18"/>
      <c r="M253" s="18"/>
      <c r="N253" s="18"/>
      <c r="O253" s="18"/>
      <c r="P253" s="18"/>
    </row>
    <row r="254" spans="8:16">
      <c r="H254" s="18"/>
      <c r="I254" s="18"/>
      <c r="J254" s="18"/>
      <c r="K254" s="18"/>
      <c r="L254" s="18"/>
      <c r="M254" s="18"/>
      <c r="N254" s="18"/>
      <c r="O254" s="18"/>
      <c r="P254" s="18"/>
    </row>
    <row r="255" spans="8:16">
      <c r="H255" s="18"/>
      <c r="I255" s="18"/>
      <c r="J255" s="18"/>
      <c r="K255" s="18"/>
      <c r="L255" s="18"/>
      <c r="M255" s="18"/>
      <c r="N255" s="18"/>
      <c r="O255" s="18"/>
      <c r="P255" s="18"/>
    </row>
    <row r="256" spans="8:16">
      <c r="H256" s="18"/>
      <c r="I256" s="18"/>
      <c r="J256" s="18"/>
      <c r="K256" s="18"/>
      <c r="L256" s="18"/>
      <c r="M256" s="18"/>
      <c r="N256" s="18"/>
      <c r="O256" s="18"/>
      <c r="P256" s="18"/>
    </row>
    <row r="257" spans="8:16">
      <c r="H257" s="18"/>
      <c r="I257" s="18"/>
      <c r="J257" s="18"/>
      <c r="K257" s="18"/>
      <c r="L257" s="18"/>
      <c r="M257" s="18"/>
      <c r="N257" s="18"/>
      <c r="O257" s="18"/>
      <c r="P257" s="18"/>
    </row>
    <row r="258" spans="8:16">
      <c r="H258" s="18"/>
      <c r="I258" s="18"/>
      <c r="J258" s="18"/>
      <c r="K258" s="18"/>
      <c r="L258" s="18"/>
      <c r="M258" s="18"/>
      <c r="N258" s="18"/>
      <c r="O258" s="18"/>
      <c r="P258" s="18"/>
    </row>
    <row r="259" spans="8:16">
      <c r="H259" s="18"/>
      <c r="I259" s="18"/>
      <c r="J259" s="18"/>
      <c r="K259" s="18"/>
      <c r="L259" s="18"/>
      <c r="M259" s="18"/>
      <c r="N259" s="18"/>
      <c r="O259" s="18"/>
      <c r="P259" s="18"/>
    </row>
    <row r="260" spans="8:16">
      <c r="H260" s="18"/>
      <c r="I260" s="18"/>
      <c r="J260" s="18"/>
      <c r="K260" s="18"/>
      <c r="L260" s="18"/>
      <c r="M260" s="18"/>
      <c r="N260" s="18"/>
      <c r="O260" s="18"/>
      <c r="P260" s="18"/>
    </row>
    <row r="261" spans="8:16">
      <c r="H261" s="18"/>
      <c r="I261" s="18"/>
      <c r="J261" s="18"/>
      <c r="K261" s="18"/>
      <c r="L261" s="18"/>
      <c r="M261" s="18"/>
      <c r="N261" s="18"/>
      <c r="O261" s="18"/>
      <c r="P261" s="18"/>
    </row>
    <row r="262" spans="8:16">
      <c r="H262" s="18"/>
      <c r="I262" s="18"/>
      <c r="J262" s="18"/>
      <c r="K262" s="18"/>
      <c r="L262" s="18"/>
      <c r="M262" s="18"/>
      <c r="N262" s="18"/>
      <c r="O262" s="18"/>
      <c r="P262" s="18"/>
    </row>
    <row r="263" spans="8:16">
      <c r="H263" s="18"/>
      <c r="I263" s="18"/>
      <c r="J263" s="18"/>
      <c r="K263" s="18"/>
      <c r="L263" s="18"/>
      <c r="M263" s="18"/>
      <c r="N263" s="18"/>
      <c r="O263" s="18"/>
      <c r="P263" s="18"/>
    </row>
    <row r="264" spans="8:16">
      <c r="H264" s="18"/>
      <c r="I264" s="18"/>
      <c r="J264" s="18"/>
      <c r="K264" s="18"/>
      <c r="L264" s="18"/>
      <c r="M264" s="18"/>
      <c r="N264" s="18"/>
      <c r="O264" s="18"/>
      <c r="P264" s="18"/>
    </row>
    <row r="265" spans="8:16">
      <c r="H265" s="18"/>
      <c r="I265" s="18"/>
      <c r="J265" s="18"/>
      <c r="K265" s="18"/>
      <c r="L265" s="18"/>
      <c r="M265" s="18"/>
      <c r="N265" s="18"/>
      <c r="O265" s="18"/>
      <c r="P265" s="18"/>
    </row>
    <row r="266" spans="8:16">
      <c r="H266" s="18"/>
      <c r="I266" s="18"/>
      <c r="J266" s="18"/>
      <c r="K266" s="18"/>
      <c r="L266" s="18"/>
      <c r="M266" s="18"/>
      <c r="N266" s="18"/>
      <c r="O266" s="18"/>
      <c r="P266" s="18"/>
    </row>
    <row r="267" spans="8:16">
      <c r="H267" s="18"/>
      <c r="I267" s="18"/>
      <c r="J267" s="18"/>
      <c r="K267" s="18"/>
      <c r="L267" s="18"/>
      <c r="M267" s="18"/>
      <c r="N267" s="18"/>
      <c r="O267" s="18"/>
      <c r="P267" s="18"/>
    </row>
    <row r="268" spans="8:16">
      <c r="H268" s="18"/>
      <c r="I268" s="18"/>
      <c r="J268" s="18"/>
      <c r="K268" s="18"/>
      <c r="L268" s="18"/>
      <c r="M268" s="18"/>
      <c r="N268" s="18"/>
      <c r="O268" s="18"/>
      <c r="P268" s="18"/>
    </row>
    <row r="269" spans="8:16">
      <c r="H269" s="18"/>
      <c r="I269" s="18"/>
      <c r="J269" s="18"/>
      <c r="K269" s="18"/>
      <c r="L269" s="18"/>
      <c r="M269" s="18"/>
      <c r="N269" s="18"/>
      <c r="O269" s="18"/>
      <c r="P269" s="18"/>
    </row>
    <row r="270" spans="8:16">
      <c r="H270" s="18"/>
      <c r="I270" s="18"/>
      <c r="J270" s="18"/>
      <c r="K270" s="18"/>
      <c r="L270" s="18"/>
      <c r="M270" s="18"/>
      <c r="N270" s="18"/>
      <c r="O270" s="18"/>
      <c r="P270" s="18"/>
    </row>
    <row r="271" spans="8:16">
      <c r="H271" s="18"/>
      <c r="I271" s="18"/>
      <c r="J271" s="18"/>
      <c r="K271" s="18"/>
      <c r="L271" s="18"/>
      <c r="M271" s="18"/>
      <c r="N271" s="18"/>
      <c r="O271" s="18"/>
      <c r="P271" s="18"/>
    </row>
    <row r="272" spans="8:16">
      <c r="H272" s="18"/>
      <c r="I272" s="18"/>
      <c r="J272" s="18"/>
      <c r="K272" s="18"/>
      <c r="L272" s="18"/>
      <c r="M272" s="18"/>
      <c r="N272" s="18"/>
      <c r="O272" s="18"/>
      <c r="P272" s="18"/>
    </row>
    <row r="273" spans="8:16">
      <c r="H273" s="18"/>
      <c r="I273" s="18"/>
      <c r="J273" s="18"/>
      <c r="K273" s="18"/>
      <c r="L273" s="18"/>
      <c r="M273" s="18"/>
      <c r="N273" s="18"/>
      <c r="O273" s="18"/>
      <c r="P273" s="18"/>
    </row>
    <row r="274" spans="8:16">
      <c r="H274" s="18"/>
      <c r="I274" s="18"/>
      <c r="J274" s="18"/>
      <c r="K274" s="18"/>
      <c r="L274" s="18"/>
      <c r="M274" s="18"/>
      <c r="N274" s="18"/>
      <c r="O274" s="18"/>
      <c r="P274" s="18"/>
    </row>
    <row r="275" spans="8:16">
      <c r="H275" s="18"/>
      <c r="I275" s="18"/>
      <c r="J275" s="18"/>
      <c r="K275" s="18"/>
      <c r="L275" s="18"/>
      <c r="M275" s="18"/>
      <c r="N275" s="18"/>
      <c r="O275" s="18"/>
      <c r="P275" s="18"/>
    </row>
    <row r="276" spans="8:16">
      <c r="H276" s="18"/>
      <c r="I276" s="18"/>
      <c r="J276" s="18"/>
      <c r="K276" s="18"/>
      <c r="L276" s="18"/>
      <c r="M276" s="18"/>
      <c r="N276" s="18"/>
      <c r="O276" s="18"/>
      <c r="P276" s="18"/>
    </row>
    <row r="277" spans="8:16">
      <c r="H277" s="18"/>
      <c r="I277" s="18"/>
      <c r="J277" s="18"/>
      <c r="K277" s="18"/>
      <c r="L277" s="18"/>
      <c r="M277" s="18"/>
      <c r="N277" s="18"/>
      <c r="O277" s="18"/>
      <c r="P277" s="18"/>
    </row>
    <row r="278" spans="8:16">
      <c r="H278" s="18"/>
      <c r="I278" s="18"/>
      <c r="J278" s="18"/>
      <c r="K278" s="18"/>
      <c r="L278" s="18"/>
      <c r="M278" s="18"/>
      <c r="N278" s="18"/>
      <c r="O278" s="18"/>
      <c r="P278" s="18"/>
    </row>
    <row r="279" spans="8:16">
      <c r="H279" s="18"/>
      <c r="I279" s="18"/>
      <c r="J279" s="18"/>
      <c r="K279" s="18"/>
      <c r="L279" s="18"/>
      <c r="M279" s="18"/>
      <c r="N279" s="18"/>
      <c r="O279" s="18"/>
      <c r="P279" s="18"/>
    </row>
    <row r="280" spans="8:16">
      <c r="H280" s="18"/>
      <c r="I280" s="18"/>
      <c r="J280" s="18"/>
      <c r="K280" s="18"/>
      <c r="L280" s="18"/>
      <c r="M280" s="18"/>
      <c r="N280" s="18"/>
      <c r="O280" s="18"/>
      <c r="P280" s="18"/>
    </row>
    <row r="281" spans="8:16">
      <c r="H281" s="18"/>
      <c r="I281" s="18"/>
      <c r="J281" s="18"/>
      <c r="K281" s="18"/>
      <c r="L281" s="18"/>
      <c r="M281" s="18"/>
      <c r="N281" s="18"/>
      <c r="O281" s="18"/>
      <c r="P281" s="18"/>
    </row>
    <row r="282" spans="8:16">
      <c r="H282" s="18"/>
      <c r="I282" s="18"/>
      <c r="J282" s="18"/>
      <c r="K282" s="18"/>
      <c r="L282" s="18"/>
      <c r="M282" s="18"/>
      <c r="N282" s="18"/>
      <c r="O282" s="18"/>
      <c r="P282" s="18"/>
    </row>
    <row r="283" spans="8:16">
      <c r="H283" s="18"/>
      <c r="I283" s="18"/>
      <c r="J283" s="18"/>
      <c r="K283" s="18"/>
      <c r="L283" s="18"/>
      <c r="M283" s="18"/>
      <c r="N283" s="18"/>
      <c r="O283" s="18"/>
      <c r="P283" s="18"/>
    </row>
    <row r="284" spans="8:16">
      <c r="H284" s="18"/>
      <c r="I284" s="18"/>
      <c r="J284" s="18"/>
      <c r="K284" s="18"/>
      <c r="L284" s="18"/>
      <c r="M284" s="18"/>
      <c r="N284" s="18"/>
      <c r="O284" s="18"/>
      <c r="P284" s="18"/>
    </row>
    <row r="285" spans="8:16">
      <c r="H285" s="18"/>
      <c r="I285" s="18"/>
      <c r="J285" s="18"/>
      <c r="K285" s="18"/>
      <c r="L285" s="18"/>
      <c r="M285" s="18"/>
      <c r="N285" s="18"/>
      <c r="O285" s="18"/>
      <c r="P285" s="18"/>
    </row>
    <row r="286" spans="8:16">
      <c r="H286" s="18"/>
      <c r="I286" s="18"/>
      <c r="J286" s="18"/>
      <c r="K286" s="18"/>
      <c r="L286" s="18"/>
      <c r="M286" s="18"/>
      <c r="N286" s="18"/>
      <c r="O286" s="18"/>
      <c r="P286" s="18"/>
    </row>
    <row r="287" spans="8:16">
      <c r="H287" s="18"/>
      <c r="I287" s="18"/>
      <c r="J287" s="18"/>
      <c r="K287" s="18"/>
      <c r="L287" s="18"/>
      <c r="M287" s="18"/>
      <c r="N287" s="18"/>
      <c r="O287" s="18"/>
      <c r="P287" s="18"/>
    </row>
    <row r="288" spans="8:16">
      <c r="H288" s="18"/>
      <c r="I288" s="18"/>
      <c r="J288" s="18"/>
      <c r="K288" s="18"/>
      <c r="L288" s="18"/>
      <c r="M288" s="18"/>
      <c r="N288" s="18"/>
      <c r="O288" s="18"/>
      <c r="P288" s="18"/>
    </row>
  </sheetData>
  <autoFilter ref="A12:P63" xr:uid="{00000000-0009-0000-0000-000031000000}"/>
  <mergeCells count="1">
    <mergeCell ref="F10:K10"/>
  </mergeCells>
  <conditionalFormatting sqref="A14:A62">
    <cfRule type="expression" dxfId="20" priority="2">
      <formula>TRIM(#REF!)&lt;&gt;""</formula>
    </cfRule>
  </conditionalFormatting>
  <conditionalFormatting sqref="D55:D56">
    <cfRule type="cellIs" dxfId="19" priority="1" stopIfTrue="1" operator="equal">
      <formula>0</formula>
    </cfRule>
  </conditionalFormatting>
  <dataValidations count="1">
    <dataValidation allowBlank="1" showErrorMessage="1" errorTitle="Nemainīt!" error="Visus datus rakstīt blakus tabulā" promptTitle="Nerakstam" prompt="Šeit ir tikai formulas" sqref="E61:G61 RF61:RG61 ABB61:ABC61 AKX61:AKY61 AUT61:AUU61 BEP61:BEQ61 BOL61:BOM61 BYH61:BYI61 CID61:CIE61 CRZ61:CSA61 DBV61:DBW61 DLR61:DLS61 DVN61:DVO61 EFJ61:EFK61 EPF61:EPG61 EZB61:EZC61 FIX61:FIY61 FST61:FSU61 GCP61:GCQ61 GML61:GMM61 GWH61:GWI61 HGD61:HGE61 HPZ61:HQA61 HZV61:HZW61 IJR61:IJS61 ITN61:ITO61 JDJ61:JDK61 JNF61:JNG61 JXB61:JXC61 KGX61:KGY61 KQT61:KQU61 LAP61:LAQ61 LKL61:LKM61 LUH61:LUI61 MED61:MEE61 MNZ61:MOA61 MXV61:MXW61 NHR61:NHS61 NRN61:NRO61 OBJ61:OBK61 OLF61:OLG61 OVB61:OVC61 PEX61:PEY61 POT61:POU61 PYP61:PYQ61 QIL61:QIM61 QSH61:QSI61 RCD61:RCE61 RLZ61:RMA61 RVV61:RVW61 SFR61:SFS61 SPN61:SPO61 SZJ61:SZK61 TJF61:TJG61 TTB61:TTC61 UCX61:UCY61 UMT61:UMU61 UWP61:UWQ61 VGL61:VGM61 VQH61:VQI61 WAD61:WAE61 WJZ61:WKA61 WTV61:WTW61 HJ61:HK61" xr:uid="{263A5B30-5794-4E19-AA4C-8B973D2A7309}"/>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A54D-26C9-4FA1-81F3-48E6D7972AA1}">
  <dimension ref="A1:P43"/>
  <sheetViews>
    <sheetView zoomScaleNormal="100" zoomScaleSheetLayoutView="100" workbookViewId="0">
      <selection activeCell="S21" sqref="R21:S21"/>
    </sheetView>
  </sheetViews>
  <sheetFormatPr defaultColWidth="9.109375" defaultRowHeight="13.2"/>
  <cols>
    <col min="1" max="1" width="8.109375" style="6" customWidth="1"/>
    <col min="2" max="2" width="10" style="12" customWidth="1"/>
    <col min="3" max="3" width="58.77734375" style="11" customWidth="1"/>
    <col min="4" max="4" width="9"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169</v>
      </c>
      <c r="H1" s="9"/>
      <c r="J1" s="8"/>
      <c r="K1" s="8"/>
      <c r="L1" s="8"/>
      <c r="M1" s="8"/>
      <c r="N1" s="8"/>
      <c r="O1" s="8"/>
      <c r="P1" s="8"/>
    </row>
    <row r="2" spans="1:16">
      <c r="B2" s="7"/>
      <c r="C2" s="8"/>
      <c r="D2" s="8"/>
      <c r="E2" s="8"/>
      <c r="F2" s="8" t="s">
        <v>673</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28" customFormat="1">
      <c r="A14" s="989" t="s">
        <v>227</v>
      </c>
      <c r="B14" s="983"/>
      <c r="C14" s="995" t="s">
        <v>3679</v>
      </c>
      <c r="D14" s="983"/>
      <c r="E14" s="1699"/>
      <c r="F14" s="500"/>
      <c r="G14" s="495"/>
      <c r="H14" s="495"/>
      <c r="I14" s="495"/>
      <c r="J14" s="495"/>
      <c r="K14" s="1460"/>
      <c r="L14" s="1459"/>
      <c r="M14" s="495"/>
      <c r="N14" s="495"/>
      <c r="O14" s="495"/>
      <c r="P14" s="1460"/>
    </row>
    <row r="15" spans="1:16" s="28" customFormat="1" ht="30.6">
      <c r="A15" s="987" t="s">
        <v>229</v>
      </c>
      <c r="B15" s="983"/>
      <c r="C15" s="994" t="s">
        <v>1107</v>
      </c>
      <c r="D15" s="983" t="s">
        <v>2</v>
      </c>
      <c r="E15" s="1699">
        <v>230</v>
      </c>
      <c r="F15" s="1461"/>
      <c r="G15" s="495"/>
      <c r="H15" s="495"/>
      <c r="I15" s="495"/>
      <c r="J15" s="495"/>
      <c r="K15" s="1460"/>
      <c r="L15" s="1459"/>
      <c r="M15" s="1024"/>
      <c r="N15" s="1024"/>
      <c r="O15" s="1024"/>
      <c r="P15" s="1460"/>
    </row>
    <row r="16" spans="1:16" s="28" customFormat="1" ht="20.399999999999999">
      <c r="A16" s="987" t="s">
        <v>230</v>
      </c>
      <c r="B16" s="983"/>
      <c r="C16" s="1700" t="s">
        <v>3680</v>
      </c>
      <c r="D16" s="983" t="s">
        <v>103</v>
      </c>
      <c r="E16" s="1699">
        <v>8</v>
      </c>
      <c r="F16" s="1176"/>
      <c r="G16" s="1170"/>
      <c r="H16" s="1170"/>
      <c r="I16" s="1170"/>
      <c r="J16" s="1170"/>
      <c r="K16" s="1171"/>
      <c r="L16" s="1174"/>
      <c r="M16" s="1170"/>
      <c r="N16" s="1170"/>
      <c r="O16" s="1170"/>
      <c r="P16" s="1171"/>
    </row>
    <row r="17" spans="1:16" s="28" customFormat="1" ht="30.6">
      <c r="A17" s="987" t="s">
        <v>231</v>
      </c>
      <c r="B17" s="983"/>
      <c r="C17" s="1700" t="s">
        <v>4498</v>
      </c>
      <c r="D17" s="983" t="s">
        <v>2</v>
      </c>
      <c r="E17" s="1699">
        <v>30</v>
      </c>
      <c r="F17" s="1176"/>
      <c r="G17" s="1170"/>
      <c r="H17" s="1170"/>
      <c r="I17" s="1170"/>
      <c r="J17" s="1170"/>
      <c r="K17" s="1171"/>
      <c r="L17" s="1174"/>
      <c r="M17" s="1170"/>
      <c r="N17" s="1170"/>
      <c r="O17" s="1170"/>
      <c r="P17" s="1171"/>
    </row>
    <row r="18" spans="1:16" s="28" customFormat="1" ht="30.6">
      <c r="A18" s="987" t="s">
        <v>232</v>
      </c>
      <c r="B18" s="983"/>
      <c r="C18" s="994" t="s">
        <v>1108</v>
      </c>
      <c r="D18" s="983" t="s">
        <v>22</v>
      </c>
      <c r="E18" s="1699">
        <v>2</v>
      </c>
      <c r="F18" s="1176"/>
      <c r="G18" s="1170"/>
      <c r="H18" s="1170"/>
      <c r="I18" s="1170"/>
      <c r="J18" s="1170"/>
      <c r="K18" s="1171"/>
      <c r="L18" s="1174"/>
      <c r="M18" s="1170"/>
      <c r="N18" s="1170"/>
      <c r="O18" s="1170"/>
      <c r="P18" s="1171"/>
    </row>
    <row r="19" spans="1:16" s="28" customFormat="1">
      <c r="A19" s="987" t="s">
        <v>233</v>
      </c>
      <c r="B19" s="983"/>
      <c r="C19" s="994" t="s">
        <v>674</v>
      </c>
      <c r="D19" s="983" t="s">
        <v>2</v>
      </c>
      <c r="E19" s="1699">
        <v>30</v>
      </c>
      <c r="F19" s="500"/>
      <c r="G19" s="495"/>
      <c r="H19" s="495"/>
      <c r="I19" s="495"/>
      <c r="J19" s="495"/>
      <c r="K19" s="704"/>
      <c r="L19" s="1174"/>
      <c r="M19" s="1170"/>
      <c r="N19" s="1170"/>
      <c r="O19" s="1170"/>
      <c r="P19" s="1171"/>
    </row>
    <row r="20" spans="1:16" s="28" customFormat="1" ht="24.75" customHeight="1">
      <c r="A20" s="987" t="s">
        <v>234</v>
      </c>
      <c r="B20" s="983"/>
      <c r="C20" s="994" t="s">
        <v>675</v>
      </c>
      <c r="D20" s="983" t="s">
        <v>1106</v>
      </c>
      <c r="E20" s="1699">
        <v>8</v>
      </c>
      <c r="F20" s="1176"/>
      <c r="G20" s="1170"/>
      <c r="H20" s="1170"/>
      <c r="I20" s="1170"/>
      <c r="J20" s="1170"/>
      <c r="K20" s="1171"/>
      <c r="L20" s="1174"/>
      <c r="M20" s="1170"/>
      <c r="N20" s="1170"/>
      <c r="O20" s="1170"/>
      <c r="P20" s="1171"/>
    </row>
    <row r="21" spans="1:16" s="28" customFormat="1" ht="24.75" customHeight="1">
      <c r="A21" s="987"/>
      <c r="B21" s="983"/>
      <c r="C21" s="994" t="s">
        <v>1109</v>
      </c>
      <c r="D21" s="983" t="s">
        <v>4475</v>
      </c>
      <c r="E21" s="1699">
        <v>1.5</v>
      </c>
      <c r="F21" s="500"/>
      <c r="G21" s="495"/>
      <c r="H21" s="495"/>
      <c r="I21" s="495"/>
      <c r="J21" s="495"/>
      <c r="K21" s="704"/>
      <c r="L21" s="1174"/>
      <c r="M21" s="1170"/>
      <c r="N21" s="1170"/>
      <c r="O21" s="1170"/>
      <c r="P21" s="1171"/>
    </row>
    <row r="22" spans="1:16" s="28" customFormat="1">
      <c r="A22" s="991"/>
      <c r="B22" s="946"/>
      <c r="C22" s="949"/>
      <c r="D22" s="983"/>
      <c r="E22" s="1699"/>
      <c r="F22" s="500"/>
      <c r="G22" s="495"/>
      <c r="H22" s="495"/>
      <c r="I22" s="495"/>
      <c r="J22" s="495"/>
      <c r="K22" s="1460"/>
      <c r="L22" s="1459"/>
      <c r="M22" s="495"/>
      <c r="N22" s="495"/>
      <c r="O22" s="495"/>
      <c r="P22" s="1460"/>
    </row>
    <row r="23" spans="1:16" s="30" customFormat="1" ht="20.399999999999999">
      <c r="A23" s="991" t="s">
        <v>107</v>
      </c>
      <c r="B23" s="1093"/>
      <c r="C23" s="1169" t="s">
        <v>319</v>
      </c>
      <c r="D23" s="983" t="s">
        <v>103</v>
      </c>
      <c r="E23" s="1699">
        <v>1</v>
      </c>
      <c r="F23" s="500"/>
      <c r="G23" s="495"/>
      <c r="H23" s="495"/>
      <c r="I23" s="495"/>
      <c r="J23" s="495"/>
      <c r="K23" s="704"/>
      <c r="L23" s="1174"/>
      <c r="M23" s="1170"/>
      <c r="N23" s="1170"/>
      <c r="O23" s="1170"/>
      <c r="P23" s="1171"/>
    </row>
    <row r="24" spans="1:16">
      <c r="A24" s="569"/>
      <c r="B24" s="567"/>
      <c r="C24" s="574"/>
      <c r="D24" s="567"/>
      <c r="E24" s="565"/>
      <c r="F24" s="557"/>
      <c r="G24" s="558"/>
      <c r="H24" s="1177"/>
      <c r="I24" s="1178"/>
      <c r="J24" s="1178"/>
      <c r="K24" s="1179"/>
      <c r="L24" s="1175"/>
      <c r="M24" s="1172"/>
      <c r="N24" s="1172"/>
      <c r="O24" s="1172"/>
      <c r="P24" s="1173"/>
    </row>
    <row r="25" spans="1:16" s="274" customFormat="1">
      <c r="A25" s="503"/>
      <c r="B25" s="504"/>
      <c r="C25" s="505" t="s">
        <v>29</v>
      </c>
      <c r="D25" s="506"/>
      <c r="E25" s="541"/>
      <c r="F25" s="507"/>
      <c r="G25" s="507"/>
      <c r="H25" s="507"/>
      <c r="I25" s="507"/>
      <c r="J25" s="507"/>
      <c r="K25" s="507"/>
      <c r="L25" s="508">
        <f>SUM($L$13:L24)</f>
        <v>0</v>
      </c>
      <c r="M25" s="508">
        <f>SUM($M$13:M24)</f>
        <v>0</v>
      </c>
      <c r="N25" s="508">
        <f>SUM($N$13:N24)</f>
        <v>0</v>
      </c>
      <c r="O25" s="508">
        <f>SUM($O$13:O24)</f>
        <v>0</v>
      </c>
      <c r="P25" s="509">
        <f>SUM($P$13:P24)</f>
        <v>0</v>
      </c>
    </row>
    <row r="26" spans="1:16">
      <c r="H26" s="74"/>
      <c r="I26" s="18"/>
      <c r="J26" s="18"/>
      <c r="K26" s="18"/>
      <c r="L26" s="18"/>
      <c r="M26" s="18"/>
      <c r="N26" s="18"/>
      <c r="O26" s="18"/>
      <c r="P26" s="18"/>
    </row>
    <row r="27" spans="1:16">
      <c r="C27" s="13"/>
      <c r="H27" s="74"/>
      <c r="I27" s="18"/>
      <c r="J27" s="18"/>
      <c r="K27" s="18"/>
      <c r="L27" s="18"/>
      <c r="M27" s="18"/>
      <c r="N27" s="18"/>
      <c r="O27" s="18"/>
      <c r="P27" s="18"/>
    </row>
    <row r="28" spans="1:16">
      <c r="C28" s="330"/>
      <c r="H28" s="74"/>
      <c r="I28" s="18"/>
      <c r="J28" s="18"/>
      <c r="K28" s="18"/>
      <c r="L28" s="18"/>
      <c r="M28" s="18"/>
      <c r="N28" s="18"/>
      <c r="O28" s="18"/>
      <c r="P28" s="18"/>
    </row>
    <row r="29" spans="1:16">
      <c r="C29" s="330"/>
      <c r="H29" s="74"/>
    </row>
    <row r="30" spans="1:16">
      <c r="C30" s="330"/>
      <c r="H30" s="74"/>
    </row>
    <row r="31" spans="1:16">
      <c r="H31" s="74"/>
    </row>
    <row r="32" spans="1:16">
      <c r="H32" s="74"/>
    </row>
    <row r="33" spans="8:8">
      <c r="H33" s="74"/>
    </row>
    <row r="34" spans="8:8">
      <c r="H34" s="74"/>
    </row>
    <row r="35" spans="8:8">
      <c r="H35" s="74"/>
    </row>
    <row r="36" spans="8:8">
      <c r="H36" s="74"/>
    </row>
    <row r="37" spans="8:8">
      <c r="H37" s="74"/>
    </row>
    <row r="38" spans="8:8">
      <c r="H38" s="74"/>
    </row>
    <row r="39" spans="8:8">
      <c r="H39" s="74"/>
    </row>
    <row r="40" spans="8:8">
      <c r="H40" s="74"/>
    </row>
    <row r="41" spans="8:8">
      <c r="H41" s="74"/>
    </row>
    <row r="42" spans="8:8">
      <c r="H42" s="74"/>
    </row>
    <row r="43" spans="8:8">
      <c r="H43" s="74"/>
    </row>
  </sheetData>
  <autoFilter ref="A12:P25" xr:uid="{00000000-0009-0000-0000-000032000000}"/>
  <mergeCells count="1">
    <mergeCell ref="F10:K10"/>
  </mergeCells>
  <conditionalFormatting sqref="A14:C14 A15:B15">
    <cfRule type="expression" dxfId="18" priority="1">
      <formula>TRIM(#REF!)&lt;&gt;""</formula>
    </cfRule>
  </conditionalFormatting>
  <conditionalFormatting sqref="D14:D22 A16:C21 A23">
    <cfRule type="expression" dxfId="17" priority="2">
      <formula>TRIM(#REF!)&lt;&gt;""</formula>
    </cfRule>
  </conditionalFormatting>
  <dataValidations count="2">
    <dataValidation type="custom" allowBlank="1" showInputMessage="1" showErrorMessage="1" errorTitle="Nemainīt!" error="Visus datus rakstīt blakus tabulā" promptTitle="Nerakstam" prompt="Ja nav formulas, iekopējam no rūtiņas augstāk." sqref="AAW16:AAX21 AKS16:AKT21 AUO16:AUP21 BEK16:BEL21 BOG16:BOH21 BYC16:BYD21 CHY16:CHZ21 CRU16:CRV21 DBQ16:DBR21 DLM16:DLN21 DVI16:DVJ21 EFE16:EFF21 EPA16:EPB21 EYW16:EYX21 FIS16:FIT21 FSO16:FSP21 GCK16:GCL21 GMG16:GMH21 GWC16:GWD21 HFY16:HFZ21 HPU16:HPV21 HZQ16:HZR21 IJM16:IJN21 ITI16:ITJ21 JDE16:JDF21 JNA16:JNB21 JWW16:JWX21 KGS16:KGT21 KQO16:KQP21 LAK16:LAL21 LKG16:LKH21 LUC16:LUD21 MDY16:MDZ21 MNU16:MNV21 MXQ16:MXR21 NHM16:NHN21 NRI16:NRJ21 OBE16:OBF21 OLA16:OLB21 OUW16:OUX21 PES16:PET21 POO16:POP21 PYK16:PYL21 QIG16:QIH21 QSC16:QSD21 RBY16:RBZ21 RLU16:RLV21 RVQ16:RVR21 SFM16:SFN21 SPI16:SPJ21 SZE16:SZF21 TJA16:TJB21 TSW16:TSX21 UCS16:UCT21 UMO16:UMP21 UWK16:UWL21 VGG16:VGH21 VQC16:VQD21 VZY16:VZZ21 WJU16:WJV21 WTQ16:WTR21 RA16:RB21 HE16:HF21" xr:uid="{EC5E71E7-92F5-4200-9E84-2872436AC6FB}">
      <formula1>NA()</formula1>
    </dataValidation>
    <dataValidation allowBlank="1" showErrorMessage="1" errorTitle="Nemainīt!" error="Visus datus rakstīt blakus tabulā" promptTitle="Nerakstam" prompt="Šeit ir tikai formulas" sqref="F21:G21" xr:uid="{1E6F4AD7-C445-4FA2-9888-5EE6D3D339E7}"/>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EC73-A14D-4FD0-A159-069A262EDB88}">
  <dimension ref="A1:P88"/>
  <sheetViews>
    <sheetView zoomScaleNormal="100" zoomScaleSheetLayoutView="100" workbookViewId="0">
      <selection activeCell="H15" sqref="H15"/>
    </sheetView>
  </sheetViews>
  <sheetFormatPr defaultColWidth="9.109375" defaultRowHeight="13.2"/>
  <cols>
    <col min="1" max="1" width="8.109375" style="6" customWidth="1"/>
    <col min="2" max="2" width="10" style="12" customWidth="1"/>
    <col min="3" max="3" width="58.77734375" style="11" customWidth="1"/>
    <col min="4" max="4" width="9"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470</v>
      </c>
      <c r="H1" s="9"/>
      <c r="J1" s="8"/>
      <c r="K1" s="8"/>
      <c r="L1" s="8"/>
      <c r="M1" s="8"/>
      <c r="N1" s="8"/>
      <c r="O1" s="8"/>
      <c r="P1" s="8"/>
    </row>
    <row r="2" spans="1:16">
      <c r="B2" s="7"/>
      <c r="C2" s="8"/>
      <c r="D2" s="8"/>
      <c r="E2" s="8"/>
      <c r="F2" s="8" t="s">
        <v>472</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74" customFormat="1" ht="30.6">
      <c r="A14" s="989" t="s">
        <v>269</v>
      </c>
      <c r="B14" s="1001"/>
      <c r="C14" s="995" t="s">
        <v>360</v>
      </c>
      <c r="D14" s="982"/>
      <c r="E14" s="682"/>
      <c r="F14" s="355"/>
      <c r="G14" s="931"/>
      <c r="H14" s="931"/>
      <c r="I14" s="931"/>
      <c r="J14" s="931"/>
      <c r="K14" s="932"/>
      <c r="L14" s="934"/>
      <c r="M14" s="931"/>
      <c r="N14" s="931"/>
      <c r="O14" s="931"/>
      <c r="P14" s="932"/>
    </row>
    <row r="15" spans="1:16" s="74" customFormat="1" ht="20.399999999999999">
      <c r="A15" s="990" t="s">
        <v>239</v>
      </c>
      <c r="B15" s="983"/>
      <c r="C15" s="995" t="s">
        <v>361</v>
      </c>
      <c r="D15" s="984"/>
      <c r="E15" s="682"/>
      <c r="F15" s="355"/>
      <c r="G15" s="931"/>
      <c r="H15" s="931"/>
      <c r="I15" s="931"/>
      <c r="J15" s="931"/>
      <c r="K15" s="932"/>
      <c r="L15" s="934"/>
      <c r="M15" s="931"/>
      <c r="N15" s="931"/>
      <c r="O15" s="931"/>
      <c r="P15" s="932"/>
    </row>
    <row r="16" spans="1:16" s="74" customFormat="1">
      <c r="A16" s="991"/>
      <c r="B16" s="983"/>
      <c r="C16" s="588"/>
      <c r="D16" s="984"/>
      <c r="E16" s="682"/>
      <c r="F16" s="677"/>
      <c r="G16" s="672"/>
      <c r="H16" s="672"/>
      <c r="I16" s="672"/>
      <c r="J16" s="672"/>
      <c r="K16" s="894"/>
      <c r="L16" s="934"/>
      <c r="M16" s="931"/>
      <c r="N16" s="931"/>
      <c r="O16" s="931"/>
      <c r="P16" s="932"/>
    </row>
    <row r="17" spans="1:16" s="74" customFormat="1">
      <c r="A17" s="991" t="s">
        <v>240</v>
      </c>
      <c r="B17" s="983"/>
      <c r="C17" s="997" t="s">
        <v>362</v>
      </c>
      <c r="D17" s="984"/>
      <c r="E17" s="682"/>
      <c r="F17" s="677"/>
      <c r="G17" s="672"/>
      <c r="H17" s="672"/>
      <c r="I17" s="672"/>
      <c r="J17" s="672"/>
      <c r="K17" s="894"/>
      <c r="L17" s="934"/>
      <c r="M17" s="931"/>
      <c r="N17" s="931"/>
      <c r="O17" s="931"/>
      <c r="P17" s="932"/>
    </row>
    <row r="18" spans="1:16" s="74" customFormat="1">
      <c r="A18" s="991"/>
      <c r="B18" s="983"/>
      <c r="C18" s="997"/>
      <c r="D18" s="984"/>
      <c r="E18" s="682"/>
      <c r="F18" s="677"/>
      <c r="G18" s="672"/>
      <c r="H18" s="672"/>
      <c r="I18" s="672"/>
      <c r="J18" s="672"/>
      <c r="K18" s="894"/>
      <c r="L18" s="934"/>
      <c r="M18" s="931"/>
      <c r="N18" s="931"/>
      <c r="O18" s="931"/>
      <c r="P18" s="932"/>
    </row>
    <row r="19" spans="1:16" s="74" customFormat="1" ht="30.6">
      <c r="A19" s="991"/>
      <c r="B19" s="983"/>
      <c r="C19" s="992" t="s">
        <v>1076</v>
      </c>
      <c r="D19" s="984"/>
      <c r="E19" s="682"/>
      <c r="F19" s="677"/>
      <c r="G19" s="672"/>
      <c r="H19" s="672"/>
      <c r="I19" s="672"/>
      <c r="J19" s="672"/>
      <c r="K19" s="894"/>
      <c r="L19" s="934"/>
      <c r="M19" s="931"/>
      <c r="N19" s="931"/>
      <c r="O19" s="931"/>
      <c r="P19" s="932"/>
    </row>
    <row r="20" spans="1:16" s="74" customFormat="1">
      <c r="A20" s="991"/>
      <c r="B20" s="983"/>
      <c r="C20" s="997"/>
      <c r="D20" s="984"/>
      <c r="E20" s="682"/>
      <c r="F20" s="677"/>
      <c r="G20" s="672"/>
      <c r="H20" s="672"/>
      <c r="I20" s="672"/>
      <c r="J20" s="672"/>
      <c r="K20" s="894"/>
      <c r="L20" s="934"/>
      <c r="M20" s="931"/>
      <c r="N20" s="931"/>
      <c r="O20" s="931"/>
      <c r="P20" s="932"/>
    </row>
    <row r="21" spans="1:16" s="74" customFormat="1">
      <c r="A21" s="991"/>
      <c r="B21" s="983"/>
      <c r="C21" s="993" t="s">
        <v>1077</v>
      </c>
      <c r="D21" s="984" t="s">
        <v>2</v>
      </c>
      <c r="E21" s="866">
        <v>70</v>
      </c>
      <c r="F21" s="1180"/>
      <c r="G21" s="336"/>
      <c r="H21" s="336"/>
      <c r="I21" s="336"/>
      <c r="J21" s="336"/>
      <c r="K21" s="337"/>
      <c r="L21" s="338"/>
      <c r="M21" s="339"/>
      <c r="N21" s="339"/>
      <c r="O21" s="339"/>
      <c r="P21" s="340"/>
    </row>
    <row r="22" spans="1:16" s="74" customFormat="1">
      <c r="A22" s="991"/>
      <c r="B22" s="983"/>
      <c r="C22" s="993" t="s">
        <v>1078</v>
      </c>
      <c r="D22" s="984" t="s">
        <v>2</v>
      </c>
      <c r="E22" s="866">
        <v>360.00000000000006</v>
      </c>
      <c r="F22" s="1180"/>
      <c r="G22" s="336"/>
      <c r="H22" s="336"/>
      <c r="I22" s="336"/>
      <c r="J22" s="336"/>
      <c r="K22" s="337"/>
      <c r="L22" s="338"/>
      <c r="M22" s="339"/>
      <c r="N22" s="339"/>
      <c r="O22" s="339"/>
      <c r="P22" s="340"/>
    </row>
    <row r="23" spans="1:16" s="74" customFormat="1">
      <c r="A23" s="991"/>
      <c r="B23" s="983"/>
      <c r="C23" s="993" t="s">
        <v>268</v>
      </c>
      <c r="D23" s="984"/>
      <c r="E23" s="682"/>
      <c r="F23" s="677"/>
      <c r="G23" s="672"/>
      <c r="H23" s="672"/>
      <c r="I23" s="672"/>
      <c r="J23" s="672"/>
      <c r="K23" s="894"/>
      <c r="L23" s="934"/>
      <c r="M23" s="931"/>
      <c r="N23" s="931"/>
      <c r="O23" s="931"/>
      <c r="P23" s="932"/>
    </row>
    <row r="24" spans="1:16" s="74" customFormat="1">
      <c r="A24" s="987"/>
      <c r="B24" s="983"/>
      <c r="C24" s="949" t="s">
        <v>268</v>
      </c>
      <c r="D24" s="984"/>
      <c r="E24" s="682"/>
      <c r="F24" s="677"/>
      <c r="G24" s="672"/>
      <c r="H24" s="672"/>
      <c r="I24" s="672"/>
      <c r="J24" s="672"/>
      <c r="K24" s="894"/>
      <c r="L24" s="934"/>
      <c r="M24" s="931"/>
      <c r="N24" s="931"/>
      <c r="O24" s="931"/>
      <c r="P24" s="932"/>
    </row>
    <row r="25" spans="1:16" s="74" customFormat="1" ht="20.399999999999999">
      <c r="A25" s="987" t="s">
        <v>490</v>
      </c>
      <c r="B25" s="983"/>
      <c r="C25" s="997" t="s">
        <v>515</v>
      </c>
      <c r="D25" s="984"/>
      <c r="E25" s="682"/>
      <c r="F25" s="677"/>
      <c r="G25" s="672"/>
      <c r="H25" s="672"/>
      <c r="I25" s="672"/>
      <c r="J25" s="672"/>
      <c r="K25" s="894"/>
      <c r="L25" s="934"/>
      <c r="M25" s="931"/>
      <c r="N25" s="931"/>
      <c r="O25" s="931"/>
      <c r="P25" s="932"/>
    </row>
    <row r="26" spans="1:16" s="74" customFormat="1">
      <c r="A26" s="987"/>
      <c r="B26" s="983"/>
      <c r="C26" s="997" t="s">
        <v>268</v>
      </c>
      <c r="D26" s="984"/>
      <c r="E26" s="682"/>
      <c r="F26" s="677"/>
      <c r="G26" s="672"/>
      <c r="H26" s="672"/>
      <c r="I26" s="672"/>
      <c r="J26" s="672"/>
      <c r="K26" s="894"/>
      <c r="L26" s="934"/>
      <c r="M26" s="931"/>
      <c r="N26" s="931"/>
      <c r="O26" s="931"/>
      <c r="P26" s="932"/>
    </row>
    <row r="27" spans="1:16" s="74" customFormat="1" ht="30.6">
      <c r="A27" s="987"/>
      <c r="B27" s="983"/>
      <c r="C27" s="992" t="s">
        <v>513</v>
      </c>
      <c r="D27" s="984"/>
      <c r="E27" s="682"/>
      <c r="F27" s="677"/>
      <c r="G27" s="672"/>
      <c r="H27" s="672"/>
      <c r="I27" s="672"/>
      <c r="J27" s="672"/>
      <c r="K27" s="894"/>
      <c r="L27" s="934"/>
      <c r="M27" s="931"/>
      <c r="N27" s="931"/>
      <c r="O27" s="931"/>
      <c r="P27" s="932"/>
    </row>
    <row r="28" spans="1:16" s="74" customFormat="1">
      <c r="A28" s="987"/>
      <c r="B28" s="983"/>
      <c r="C28" s="997" t="s">
        <v>268</v>
      </c>
      <c r="D28" s="984"/>
      <c r="E28" s="682"/>
      <c r="F28" s="677"/>
      <c r="G28" s="672"/>
      <c r="H28" s="672"/>
      <c r="I28" s="672"/>
      <c r="J28" s="672"/>
      <c r="K28" s="894"/>
      <c r="L28" s="934"/>
      <c r="M28" s="931"/>
      <c r="N28" s="931"/>
      <c r="O28" s="931"/>
      <c r="P28" s="932"/>
    </row>
    <row r="29" spans="1:16" s="74" customFormat="1" ht="20.399999999999999">
      <c r="A29" s="987"/>
      <c r="B29" s="983"/>
      <c r="C29" s="993" t="s">
        <v>1079</v>
      </c>
      <c r="D29" s="984" t="s">
        <v>1080</v>
      </c>
      <c r="E29" s="682">
        <v>4</v>
      </c>
      <c r="F29" s="1180"/>
      <c r="G29" s="336"/>
      <c r="H29" s="336"/>
      <c r="I29" s="336"/>
      <c r="J29" s="336"/>
      <c r="K29" s="337"/>
      <c r="L29" s="338"/>
      <c r="M29" s="339"/>
      <c r="N29" s="339"/>
      <c r="O29" s="339"/>
      <c r="P29" s="340"/>
    </row>
    <row r="30" spans="1:16" s="74" customFormat="1">
      <c r="A30" s="987"/>
      <c r="B30" s="983"/>
      <c r="C30" s="993" t="s">
        <v>268</v>
      </c>
      <c r="D30" s="984"/>
      <c r="E30" s="682"/>
      <c r="F30" s="677"/>
      <c r="G30" s="672"/>
      <c r="H30" s="672"/>
      <c r="I30" s="672"/>
      <c r="J30" s="672"/>
      <c r="K30" s="894"/>
      <c r="L30" s="934"/>
      <c r="M30" s="931"/>
      <c r="N30" s="931"/>
      <c r="O30" s="931"/>
      <c r="P30" s="932"/>
    </row>
    <row r="31" spans="1:16" s="74" customFormat="1">
      <c r="A31" s="987"/>
      <c r="B31" s="983"/>
      <c r="C31" s="993" t="s">
        <v>268</v>
      </c>
      <c r="D31" s="984"/>
      <c r="E31" s="682"/>
      <c r="F31" s="677"/>
      <c r="G31" s="672"/>
      <c r="H31" s="672"/>
      <c r="I31" s="672"/>
      <c r="J31" s="672"/>
      <c r="K31" s="894"/>
      <c r="L31" s="934"/>
      <c r="M31" s="931"/>
      <c r="N31" s="931"/>
      <c r="O31" s="931"/>
      <c r="P31" s="932"/>
    </row>
    <row r="32" spans="1:16" s="74" customFormat="1">
      <c r="A32" s="987"/>
      <c r="B32" s="983"/>
      <c r="C32" s="993" t="s">
        <v>268</v>
      </c>
      <c r="D32" s="984"/>
      <c r="E32" s="682"/>
      <c r="F32" s="677"/>
      <c r="G32" s="672"/>
      <c r="H32" s="672"/>
      <c r="I32" s="672"/>
      <c r="J32" s="672"/>
      <c r="K32" s="894"/>
      <c r="L32" s="934"/>
      <c r="M32" s="931"/>
      <c r="N32" s="931"/>
      <c r="O32" s="931"/>
      <c r="P32" s="932"/>
    </row>
    <row r="33" spans="1:16" s="74" customFormat="1">
      <c r="A33" s="987"/>
      <c r="B33" s="983"/>
      <c r="C33" s="949" t="s">
        <v>268</v>
      </c>
      <c r="D33" s="984"/>
      <c r="E33" s="682"/>
      <c r="F33" s="677"/>
      <c r="G33" s="672"/>
      <c r="H33" s="672"/>
      <c r="I33" s="672"/>
      <c r="J33" s="672"/>
      <c r="K33" s="894"/>
      <c r="L33" s="934"/>
      <c r="M33" s="931"/>
      <c r="N33" s="931"/>
      <c r="O33" s="931"/>
      <c r="P33" s="932"/>
    </row>
    <row r="34" spans="1:16" s="74" customFormat="1" ht="20.399999999999999">
      <c r="A34" s="987" t="s">
        <v>676</v>
      </c>
      <c r="B34" s="983"/>
      <c r="C34" s="997" t="s">
        <v>1081</v>
      </c>
      <c r="D34" s="984"/>
      <c r="E34" s="682"/>
      <c r="F34" s="677"/>
      <c r="G34" s="672"/>
      <c r="H34" s="672"/>
      <c r="I34" s="672"/>
      <c r="J34" s="672"/>
      <c r="K34" s="894"/>
      <c r="L34" s="934"/>
      <c r="M34" s="931"/>
      <c r="N34" s="931"/>
      <c r="O34" s="931"/>
      <c r="P34" s="932"/>
    </row>
    <row r="35" spans="1:16" s="74" customFormat="1">
      <c r="A35" s="987"/>
      <c r="B35" s="983"/>
      <c r="C35" s="949" t="s">
        <v>268</v>
      </c>
      <c r="D35" s="984"/>
      <c r="E35" s="682"/>
      <c r="F35" s="677"/>
      <c r="G35" s="672"/>
      <c r="H35" s="672"/>
      <c r="I35" s="672"/>
      <c r="J35" s="672"/>
      <c r="K35" s="894"/>
      <c r="L35" s="934"/>
      <c r="M35" s="931"/>
      <c r="N35" s="931"/>
      <c r="O35" s="931"/>
      <c r="P35" s="932"/>
    </row>
    <row r="36" spans="1:16" s="74" customFormat="1" ht="30.6">
      <c r="A36" s="987"/>
      <c r="B36" s="983"/>
      <c r="C36" s="992" t="s">
        <v>513</v>
      </c>
      <c r="D36" s="984"/>
      <c r="E36" s="682"/>
      <c r="F36" s="677"/>
      <c r="G36" s="672"/>
      <c r="H36" s="672"/>
      <c r="I36" s="672"/>
      <c r="J36" s="672"/>
      <c r="K36" s="894"/>
      <c r="L36" s="934"/>
      <c r="M36" s="931"/>
      <c r="N36" s="931"/>
      <c r="O36" s="931"/>
      <c r="P36" s="932"/>
    </row>
    <row r="37" spans="1:16" s="74" customFormat="1">
      <c r="A37" s="987"/>
      <c r="B37" s="983"/>
      <c r="C37" s="996" t="s">
        <v>268</v>
      </c>
      <c r="D37" s="984"/>
      <c r="E37" s="682"/>
      <c r="F37" s="677"/>
      <c r="G37" s="672"/>
      <c r="H37" s="672"/>
      <c r="I37" s="672"/>
      <c r="J37" s="672"/>
      <c r="K37" s="894"/>
      <c r="L37" s="934"/>
      <c r="M37" s="931"/>
      <c r="N37" s="931"/>
      <c r="O37" s="931"/>
      <c r="P37" s="932"/>
    </row>
    <row r="38" spans="1:16" s="74" customFormat="1" ht="20.399999999999999">
      <c r="A38" s="987"/>
      <c r="B38" s="983"/>
      <c r="C38" s="1181" t="s">
        <v>1082</v>
      </c>
      <c r="D38" s="984" t="s">
        <v>1080</v>
      </c>
      <c r="E38" s="682">
        <v>2</v>
      </c>
      <c r="F38" s="1180"/>
      <c r="G38" s="336"/>
      <c r="H38" s="336"/>
      <c r="I38" s="336"/>
      <c r="J38" s="336"/>
      <c r="K38" s="337"/>
      <c r="L38" s="338"/>
      <c r="M38" s="339"/>
      <c r="N38" s="339"/>
      <c r="O38" s="339"/>
      <c r="P38" s="340"/>
    </row>
    <row r="39" spans="1:16" s="74" customFormat="1" ht="20.399999999999999">
      <c r="A39" s="987"/>
      <c r="B39" s="983"/>
      <c r="C39" s="1181" t="s">
        <v>1083</v>
      </c>
      <c r="D39" s="984" t="s">
        <v>1080</v>
      </c>
      <c r="E39" s="682">
        <v>2</v>
      </c>
      <c r="F39" s="1180"/>
      <c r="G39" s="336"/>
      <c r="H39" s="336"/>
      <c r="I39" s="336"/>
      <c r="J39" s="336"/>
      <c r="K39" s="337"/>
      <c r="L39" s="338"/>
      <c r="M39" s="339"/>
      <c r="N39" s="339"/>
      <c r="O39" s="339"/>
      <c r="P39" s="340"/>
    </row>
    <row r="40" spans="1:16" s="74" customFormat="1" ht="20.399999999999999">
      <c r="A40" s="987"/>
      <c r="B40" s="983"/>
      <c r="C40" s="1181" t="s">
        <v>1084</v>
      </c>
      <c r="D40" s="984" t="s">
        <v>1080</v>
      </c>
      <c r="E40" s="682">
        <v>1</v>
      </c>
      <c r="F40" s="1180"/>
      <c r="G40" s="336"/>
      <c r="H40" s="336"/>
      <c r="I40" s="336"/>
      <c r="J40" s="336"/>
      <c r="K40" s="337"/>
      <c r="L40" s="338"/>
      <c r="M40" s="339"/>
      <c r="N40" s="339"/>
      <c r="O40" s="339"/>
      <c r="P40" s="340"/>
    </row>
    <row r="41" spans="1:16" s="74" customFormat="1">
      <c r="A41" s="987"/>
      <c r="B41" s="983"/>
      <c r="C41" s="1181" t="s">
        <v>268</v>
      </c>
      <c r="D41" s="984"/>
      <c r="E41" s="682"/>
      <c r="F41" s="677"/>
      <c r="G41" s="672"/>
      <c r="H41" s="672"/>
      <c r="I41" s="672"/>
      <c r="J41" s="672"/>
      <c r="K41" s="894"/>
      <c r="L41" s="934"/>
      <c r="M41" s="931"/>
      <c r="N41" s="931"/>
      <c r="O41" s="931"/>
      <c r="P41" s="932"/>
    </row>
    <row r="42" spans="1:16" s="74" customFormat="1">
      <c r="A42" s="987"/>
      <c r="B42" s="983"/>
      <c r="C42" s="1181" t="s">
        <v>268</v>
      </c>
      <c r="D42" s="984"/>
      <c r="E42" s="682"/>
      <c r="F42" s="677"/>
      <c r="G42" s="672"/>
      <c r="H42" s="672"/>
      <c r="I42" s="672"/>
      <c r="J42" s="672"/>
      <c r="K42" s="894"/>
      <c r="L42" s="934"/>
      <c r="M42" s="931"/>
      <c r="N42" s="931"/>
      <c r="O42" s="931"/>
      <c r="P42" s="932"/>
    </row>
    <row r="43" spans="1:16" s="74" customFormat="1" ht="20.399999999999999">
      <c r="A43" s="987" t="s">
        <v>277</v>
      </c>
      <c r="B43" s="983"/>
      <c r="C43" s="997" t="s">
        <v>1085</v>
      </c>
      <c r="D43" s="983"/>
      <c r="E43" s="682"/>
      <c r="F43" s="677"/>
      <c r="G43" s="672"/>
      <c r="H43" s="672"/>
      <c r="I43" s="672"/>
      <c r="J43" s="672"/>
      <c r="K43" s="894"/>
      <c r="L43" s="934"/>
      <c r="M43" s="931"/>
      <c r="N43" s="931"/>
      <c r="O43" s="931"/>
      <c r="P43" s="932"/>
    </row>
    <row r="44" spans="1:16" s="74" customFormat="1">
      <c r="A44" s="987"/>
      <c r="B44" s="983"/>
      <c r="C44" s="949" t="s">
        <v>268</v>
      </c>
      <c r="D44" s="983"/>
      <c r="E44" s="682"/>
      <c r="F44" s="677"/>
      <c r="G44" s="672"/>
      <c r="H44" s="672"/>
      <c r="I44" s="672"/>
      <c r="J44" s="672"/>
      <c r="K44" s="894"/>
      <c r="L44" s="934"/>
      <c r="M44" s="931"/>
      <c r="N44" s="931"/>
      <c r="O44" s="931"/>
      <c r="P44" s="932"/>
    </row>
    <row r="45" spans="1:16" s="74" customFormat="1" ht="30.6">
      <c r="A45" s="987"/>
      <c r="B45" s="983"/>
      <c r="C45" s="992" t="s">
        <v>513</v>
      </c>
      <c r="D45" s="983"/>
      <c r="E45" s="682"/>
      <c r="F45" s="677"/>
      <c r="G45" s="672"/>
      <c r="H45" s="672"/>
      <c r="I45" s="672"/>
      <c r="J45" s="672"/>
      <c r="K45" s="894"/>
      <c r="L45" s="934"/>
      <c r="M45" s="931"/>
      <c r="N45" s="931"/>
      <c r="O45" s="931"/>
      <c r="P45" s="932"/>
    </row>
    <row r="46" spans="1:16" s="74" customFormat="1">
      <c r="A46" s="987"/>
      <c r="B46" s="983"/>
      <c r="C46" s="1181" t="s">
        <v>268</v>
      </c>
      <c r="D46" s="984"/>
      <c r="E46" s="682"/>
      <c r="F46" s="677"/>
      <c r="G46" s="672"/>
      <c r="H46" s="672"/>
      <c r="I46" s="672"/>
      <c r="J46" s="672"/>
      <c r="K46" s="894"/>
      <c r="L46" s="934"/>
      <c r="M46" s="931"/>
      <c r="N46" s="931"/>
      <c r="O46" s="931"/>
      <c r="P46" s="932"/>
    </row>
    <row r="47" spans="1:16" s="74" customFormat="1" ht="20.399999999999999">
      <c r="A47" s="987"/>
      <c r="B47" s="983"/>
      <c r="C47" s="1181" t="s">
        <v>1086</v>
      </c>
      <c r="D47" s="984" t="s">
        <v>1080</v>
      </c>
      <c r="E47" s="682">
        <v>2</v>
      </c>
      <c r="F47" s="1180"/>
      <c r="G47" s="336"/>
      <c r="H47" s="336"/>
      <c r="I47" s="336"/>
      <c r="J47" s="336"/>
      <c r="K47" s="337"/>
      <c r="L47" s="338"/>
      <c r="M47" s="339"/>
      <c r="N47" s="339"/>
      <c r="O47" s="339"/>
      <c r="P47" s="340"/>
    </row>
    <row r="48" spans="1:16" s="74" customFormat="1" ht="20.399999999999999">
      <c r="A48" s="987"/>
      <c r="B48" s="983"/>
      <c r="C48" s="1181" t="s">
        <v>1087</v>
      </c>
      <c r="D48" s="984" t="s">
        <v>1080</v>
      </c>
      <c r="E48" s="682">
        <v>1</v>
      </c>
      <c r="F48" s="1180"/>
      <c r="G48" s="336"/>
      <c r="H48" s="336"/>
      <c r="I48" s="336"/>
      <c r="J48" s="336"/>
      <c r="K48" s="337"/>
      <c r="L48" s="338"/>
      <c r="M48" s="339"/>
      <c r="N48" s="339"/>
      <c r="O48" s="339"/>
      <c r="P48" s="340"/>
    </row>
    <row r="49" spans="1:16" s="74" customFormat="1">
      <c r="A49" s="987"/>
      <c r="B49" s="983"/>
      <c r="C49" s="1181" t="s">
        <v>268</v>
      </c>
      <c r="D49" s="984"/>
      <c r="E49" s="682"/>
      <c r="F49" s="677"/>
      <c r="G49" s="672"/>
      <c r="H49" s="672"/>
      <c r="I49" s="672"/>
      <c r="J49" s="672"/>
      <c r="K49" s="894"/>
      <c r="L49" s="934"/>
      <c r="M49" s="931"/>
      <c r="N49" s="931"/>
      <c r="O49" s="931"/>
      <c r="P49" s="932"/>
    </row>
    <row r="50" spans="1:16" s="74" customFormat="1" ht="20.399999999999999">
      <c r="A50" s="987" t="s">
        <v>678</v>
      </c>
      <c r="B50" s="983"/>
      <c r="C50" s="588" t="s">
        <v>1088</v>
      </c>
      <c r="D50" s="984"/>
      <c r="E50" s="980">
        <v>0</v>
      </c>
      <c r="F50" s="677"/>
      <c r="G50" s="672"/>
      <c r="H50" s="672"/>
      <c r="I50" s="672"/>
      <c r="J50" s="672"/>
      <c r="K50" s="894"/>
      <c r="L50" s="934"/>
      <c r="M50" s="931"/>
      <c r="N50" s="931"/>
      <c r="O50" s="931"/>
      <c r="P50" s="932"/>
    </row>
    <row r="51" spans="1:16" s="74" customFormat="1">
      <c r="A51" s="987"/>
      <c r="B51" s="983"/>
      <c r="C51" s="588" t="s">
        <v>268</v>
      </c>
      <c r="D51" s="984"/>
      <c r="E51" s="980"/>
      <c r="F51" s="677"/>
      <c r="G51" s="672"/>
      <c r="H51" s="672"/>
      <c r="I51" s="672"/>
      <c r="J51" s="672"/>
      <c r="K51" s="894"/>
      <c r="L51" s="934"/>
      <c r="M51" s="931"/>
      <c r="N51" s="931"/>
      <c r="O51" s="931"/>
      <c r="P51" s="932"/>
    </row>
    <row r="52" spans="1:16" s="74" customFormat="1" ht="30.6">
      <c r="A52" s="987"/>
      <c r="B52" s="983"/>
      <c r="C52" s="992" t="s">
        <v>726</v>
      </c>
      <c r="D52" s="984"/>
      <c r="E52" s="980"/>
      <c r="F52" s="677"/>
      <c r="G52" s="672"/>
      <c r="H52" s="672"/>
      <c r="I52" s="672"/>
      <c r="J52" s="672"/>
      <c r="K52" s="894"/>
      <c r="L52" s="934"/>
      <c r="M52" s="931"/>
      <c r="N52" s="931"/>
      <c r="O52" s="931"/>
      <c r="P52" s="932"/>
    </row>
    <row r="53" spans="1:16" s="74" customFormat="1">
      <c r="A53" s="987"/>
      <c r="B53" s="983"/>
      <c r="C53" s="588" t="s">
        <v>268</v>
      </c>
      <c r="D53" s="984"/>
      <c r="E53" s="980"/>
      <c r="F53" s="677"/>
      <c r="G53" s="672"/>
      <c r="H53" s="672"/>
      <c r="I53" s="672"/>
      <c r="J53" s="672"/>
      <c r="K53" s="894"/>
      <c r="L53" s="934"/>
      <c r="M53" s="931"/>
      <c r="N53" s="931"/>
      <c r="O53" s="931"/>
      <c r="P53" s="932"/>
    </row>
    <row r="54" spans="1:16" s="74" customFormat="1">
      <c r="A54" s="987"/>
      <c r="B54" s="983"/>
      <c r="C54" s="949" t="s">
        <v>363</v>
      </c>
      <c r="D54" s="984" t="s">
        <v>2</v>
      </c>
      <c r="E54" s="866">
        <v>12</v>
      </c>
      <c r="F54" s="354"/>
      <c r="G54" s="336"/>
      <c r="H54" s="336"/>
      <c r="I54" s="336"/>
      <c r="J54" s="336"/>
      <c r="K54" s="337"/>
      <c r="L54" s="338"/>
      <c r="M54" s="339"/>
      <c r="N54" s="339"/>
      <c r="O54" s="339"/>
      <c r="P54" s="340"/>
    </row>
    <row r="55" spans="1:16" s="74" customFormat="1">
      <c r="A55" s="987"/>
      <c r="B55" s="983"/>
      <c r="C55" s="949" t="s">
        <v>364</v>
      </c>
      <c r="D55" s="984" t="s">
        <v>2</v>
      </c>
      <c r="E55" s="866">
        <v>10</v>
      </c>
      <c r="F55" s="354"/>
      <c r="G55" s="336"/>
      <c r="H55" s="336"/>
      <c r="I55" s="336"/>
      <c r="J55" s="336"/>
      <c r="K55" s="337"/>
      <c r="L55" s="338"/>
      <c r="M55" s="339"/>
      <c r="N55" s="339"/>
      <c r="O55" s="339"/>
      <c r="P55" s="340"/>
    </row>
    <row r="56" spans="1:16" s="74" customFormat="1">
      <c r="A56" s="987"/>
      <c r="B56" s="983"/>
      <c r="C56" s="949" t="s">
        <v>365</v>
      </c>
      <c r="D56" s="984" t="s">
        <v>2</v>
      </c>
      <c r="E56" s="866">
        <v>185</v>
      </c>
      <c r="F56" s="354"/>
      <c r="G56" s="336"/>
      <c r="H56" s="336"/>
      <c r="I56" s="336"/>
      <c r="J56" s="336"/>
      <c r="K56" s="337"/>
      <c r="L56" s="338"/>
      <c r="M56" s="339"/>
      <c r="N56" s="339"/>
      <c r="O56" s="339"/>
      <c r="P56" s="340"/>
    </row>
    <row r="57" spans="1:16" s="74" customFormat="1">
      <c r="A57" s="987"/>
      <c r="B57" s="983"/>
      <c r="C57" s="949" t="s">
        <v>366</v>
      </c>
      <c r="D57" s="983" t="s">
        <v>2</v>
      </c>
      <c r="E57" s="866">
        <v>16</v>
      </c>
      <c r="F57" s="354"/>
      <c r="G57" s="336"/>
      <c r="H57" s="336"/>
      <c r="I57" s="336"/>
      <c r="J57" s="336"/>
      <c r="K57" s="337"/>
      <c r="L57" s="338"/>
      <c r="M57" s="339"/>
      <c r="N57" s="339"/>
      <c r="O57" s="339"/>
      <c r="P57" s="340"/>
    </row>
    <row r="58" spans="1:16" s="74" customFormat="1">
      <c r="A58" s="987"/>
      <c r="B58" s="983"/>
      <c r="C58" s="949" t="s">
        <v>268</v>
      </c>
      <c r="D58" s="984"/>
      <c r="E58" s="866"/>
      <c r="F58" s="677"/>
      <c r="G58" s="672"/>
      <c r="H58" s="672"/>
      <c r="I58" s="672"/>
      <c r="J58" s="672"/>
      <c r="K58" s="894"/>
      <c r="L58" s="934"/>
      <c r="M58" s="931"/>
      <c r="N58" s="931"/>
      <c r="O58" s="931"/>
      <c r="P58" s="932"/>
    </row>
    <row r="59" spans="1:16" s="74" customFormat="1">
      <c r="A59" s="987"/>
      <c r="B59" s="983"/>
      <c r="C59" s="588" t="s">
        <v>268</v>
      </c>
      <c r="D59" s="984"/>
      <c r="E59" s="866"/>
      <c r="F59" s="677"/>
      <c r="G59" s="672"/>
      <c r="H59" s="672"/>
      <c r="I59" s="672"/>
      <c r="J59" s="672"/>
      <c r="K59" s="894"/>
      <c r="L59" s="934"/>
      <c r="M59" s="931"/>
      <c r="N59" s="931"/>
      <c r="O59" s="931"/>
      <c r="P59" s="932"/>
    </row>
    <row r="60" spans="1:16" s="74" customFormat="1" ht="20.399999999999999">
      <c r="A60" s="989" t="s">
        <v>242</v>
      </c>
      <c r="B60" s="983"/>
      <c r="C60" s="873" t="s">
        <v>367</v>
      </c>
      <c r="D60" s="984"/>
      <c r="E60" s="866"/>
      <c r="F60" s="677"/>
      <c r="G60" s="672"/>
      <c r="H60" s="672"/>
      <c r="I60" s="672"/>
      <c r="J60" s="672"/>
      <c r="K60" s="894"/>
      <c r="L60" s="934"/>
      <c r="M60" s="931"/>
      <c r="N60" s="931"/>
      <c r="O60" s="931"/>
      <c r="P60" s="932"/>
    </row>
    <row r="61" spans="1:16" s="74" customFormat="1">
      <c r="A61" s="989"/>
      <c r="B61" s="983"/>
      <c r="C61" s="873" t="s">
        <v>268</v>
      </c>
      <c r="D61" s="984"/>
      <c r="E61" s="866"/>
      <c r="F61" s="677"/>
      <c r="G61" s="672"/>
      <c r="H61" s="672"/>
      <c r="I61" s="672"/>
      <c r="J61" s="672"/>
      <c r="K61" s="894"/>
      <c r="L61" s="934"/>
      <c r="M61" s="931"/>
      <c r="N61" s="931"/>
      <c r="O61" s="931"/>
      <c r="P61" s="932"/>
    </row>
    <row r="62" spans="1:16" s="74" customFormat="1" ht="30.6">
      <c r="A62" s="989"/>
      <c r="B62" s="983"/>
      <c r="C62" s="992" t="s">
        <v>513</v>
      </c>
      <c r="D62" s="984"/>
      <c r="E62" s="866"/>
      <c r="F62" s="677"/>
      <c r="G62" s="672"/>
      <c r="H62" s="672"/>
      <c r="I62" s="672"/>
      <c r="J62" s="672"/>
      <c r="K62" s="894"/>
      <c r="L62" s="934"/>
      <c r="M62" s="931"/>
      <c r="N62" s="931"/>
      <c r="O62" s="931"/>
      <c r="P62" s="932"/>
    </row>
    <row r="63" spans="1:16" s="74" customFormat="1">
      <c r="A63" s="987"/>
      <c r="B63" s="983"/>
      <c r="C63" s="949" t="s">
        <v>268</v>
      </c>
      <c r="D63" s="984"/>
      <c r="E63" s="866"/>
      <c r="F63" s="677"/>
      <c r="G63" s="672"/>
      <c r="H63" s="672"/>
      <c r="I63" s="672"/>
      <c r="J63" s="672"/>
      <c r="K63" s="894"/>
      <c r="L63" s="934"/>
      <c r="M63" s="931"/>
      <c r="N63" s="931"/>
      <c r="O63" s="931"/>
      <c r="P63" s="932"/>
    </row>
    <row r="64" spans="1:16" s="74" customFormat="1" ht="20.399999999999999">
      <c r="A64" s="991" t="s">
        <v>243</v>
      </c>
      <c r="B64" s="683"/>
      <c r="C64" s="998" t="s">
        <v>1089</v>
      </c>
      <c r="D64" s="984" t="s">
        <v>1080</v>
      </c>
      <c r="E64" s="927">
        <v>12</v>
      </c>
      <c r="F64" s="354"/>
      <c r="G64" s="336"/>
      <c r="H64" s="336"/>
      <c r="I64" s="336"/>
      <c r="J64" s="336"/>
      <c r="K64" s="337"/>
      <c r="L64" s="338"/>
      <c r="M64" s="339"/>
      <c r="N64" s="339"/>
      <c r="O64" s="339"/>
      <c r="P64" s="340"/>
    </row>
    <row r="65" spans="1:16" s="74" customFormat="1">
      <c r="A65" s="991"/>
      <c r="B65" s="683"/>
      <c r="C65" s="998" t="s">
        <v>268</v>
      </c>
      <c r="D65" s="984"/>
      <c r="E65" s="866"/>
      <c r="F65" s="677"/>
      <c r="G65" s="672"/>
      <c r="H65" s="672"/>
      <c r="I65" s="672"/>
      <c r="J65" s="672"/>
      <c r="K65" s="894"/>
      <c r="L65" s="934"/>
      <c r="M65" s="931"/>
      <c r="N65" s="931"/>
      <c r="O65" s="931"/>
      <c r="P65" s="932"/>
    </row>
    <row r="66" spans="1:16" s="74" customFormat="1">
      <c r="A66" s="991" t="s">
        <v>244</v>
      </c>
      <c r="B66" s="683"/>
      <c r="C66" s="588" t="s">
        <v>1090</v>
      </c>
      <c r="D66" s="984" t="s">
        <v>2</v>
      </c>
      <c r="E66" s="866">
        <v>10</v>
      </c>
      <c r="F66" s="354"/>
      <c r="G66" s="336"/>
      <c r="H66" s="336"/>
      <c r="I66" s="336"/>
      <c r="J66" s="336"/>
      <c r="K66" s="337"/>
      <c r="L66" s="338"/>
      <c r="M66" s="339"/>
      <c r="N66" s="339"/>
      <c r="O66" s="339"/>
      <c r="P66" s="340"/>
    </row>
    <row r="67" spans="1:16" s="74" customFormat="1">
      <c r="A67" s="991"/>
      <c r="B67" s="683"/>
      <c r="C67" s="588"/>
      <c r="D67" s="984"/>
      <c r="E67" s="866"/>
      <c r="F67" s="677"/>
      <c r="G67" s="672"/>
      <c r="H67" s="672"/>
      <c r="I67" s="672"/>
      <c r="J67" s="672"/>
      <c r="K67" s="894"/>
      <c r="L67" s="934"/>
      <c r="M67" s="931"/>
      <c r="N67" s="931"/>
      <c r="O67" s="931"/>
      <c r="P67" s="932"/>
    </row>
    <row r="68" spans="1:16" s="30" customFormat="1" ht="20.399999999999999">
      <c r="A68" s="991" t="s">
        <v>284</v>
      </c>
      <c r="B68" s="1093"/>
      <c r="C68" s="1169" t="s">
        <v>319</v>
      </c>
      <c r="D68" s="983" t="s">
        <v>103</v>
      </c>
      <c r="E68" s="898">
        <v>1</v>
      </c>
      <c r="F68" s="352"/>
      <c r="G68" s="336"/>
      <c r="H68" s="336"/>
      <c r="I68" s="336"/>
      <c r="J68" s="336"/>
      <c r="K68" s="337"/>
      <c r="L68" s="338"/>
      <c r="M68" s="339"/>
      <c r="N68" s="339"/>
      <c r="O68" s="339"/>
      <c r="P68" s="340"/>
    </row>
    <row r="69" spans="1:16">
      <c r="A69" s="569"/>
      <c r="B69" s="567"/>
      <c r="C69" s="574"/>
      <c r="D69" s="567"/>
      <c r="E69" s="565"/>
      <c r="F69" s="557"/>
      <c r="G69" s="558"/>
      <c r="H69" s="1177"/>
      <c r="I69" s="1178"/>
      <c r="J69" s="1178"/>
      <c r="K69" s="1179"/>
      <c r="L69" s="1175"/>
      <c r="M69" s="1172"/>
      <c r="N69" s="1172"/>
      <c r="O69" s="1172"/>
      <c r="P69" s="1173"/>
    </row>
    <row r="70" spans="1:16" s="274" customFormat="1">
      <c r="A70" s="503"/>
      <c r="B70" s="504"/>
      <c r="C70" s="505" t="s">
        <v>29</v>
      </c>
      <c r="D70" s="506"/>
      <c r="E70" s="541"/>
      <c r="F70" s="507"/>
      <c r="G70" s="507"/>
      <c r="H70" s="507"/>
      <c r="I70" s="507"/>
      <c r="J70" s="507"/>
      <c r="K70" s="507"/>
      <c r="L70" s="508">
        <f>SUM($L$13:L69)</f>
        <v>0</v>
      </c>
      <c r="M70" s="508">
        <f>SUM($M$13:M69)</f>
        <v>0</v>
      </c>
      <c r="N70" s="508">
        <f>SUM($N$13:N69)</f>
        <v>0</v>
      </c>
      <c r="O70" s="508">
        <f>SUM($O$13:O69)</f>
        <v>0</v>
      </c>
      <c r="P70" s="509">
        <f>SUM($P$13:P69)</f>
        <v>0</v>
      </c>
    </row>
    <row r="71" spans="1:16">
      <c r="H71" s="74"/>
      <c r="I71" s="18"/>
      <c r="J71" s="18"/>
      <c r="K71" s="18"/>
      <c r="L71" s="18"/>
      <c r="M71" s="18"/>
      <c r="N71" s="18"/>
      <c r="O71" s="18"/>
      <c r="P71" s="18"/>
    </row>
    <row r="72" spans="1:16">
      <c r="C72" s="13"/>
      <c r="H72" s="74"/>
      <c r="I72" s="18"/>
      <c r="J72" s="18"/>
      <c r="K72" s="18"/>
      <c r="L72" s="18"/>
      <c r="M72" s="18"/>
      <c r="N72" s="18"/>
      <c r="O72" s="18"/>
      <c r="P72" s="18"/>
    </row>
    <row r="73" spans="1:16">
      <c r="C73" s="330"/>
      <c r="H73" s="74"/>
      <c r="I73" s="18"/>
      <c r="J73" s="18"/>
      <c r="K73" s="18"/>
      <c r="L73" s="18"/>
      <c r="M73" s="18"/>
      <c r="N73" s="18"/>
      <c r="O73" s="18"/>
      <c r="P73" s="18"/>
    </row>
    <row r="74" spans="1:16">
      <c r="C74" s="330"/>
      <c r="H74" s="74"/>
    </row>
    <row r="75" spans="1:16">
      <c r="C75" s="330"/>
      <c r="H75" s="74"/>
    </row>
    <row r="76" spans="1:16">
      <c r="H76" s="74"/>
    </row>
    <row r="77" spans="1:16">
      <c r="H77" s="74"/>
    </row>
    <row r="78" spans="1:16">
      <c r="H78" s="74"/>
    </row>
    <row r="79" spans="1:16">
      <c r="H79" s="74"/>
    </row>
    <row r="80" spans="1:16">
      <c r="H80" s="74"/>
    </row>
    <row r="81" spans="8:8">
      <c r="H81" s="74"/>
    </row>
    <row r="82" spans="8:8">
      <c r="H82" s="74"/>
    </row>
    <row r="83" spans="8:8">
      <c r="H83" s="74"/>
    </row>
    <row r="84" spans="8:8">
      <c r="H84" s="74"/>
    </row>
    <row r="85" spans="8:8">
      <c r="H85" s="74"/>
    </row>
    <row r="86" spans="8:8">
      <c r="H86" s="74"/>
    </row>
    <row r="87" spans="8:8">
      <c r="H87" s="74"/>
    </row>
    <row r="88" spans="8:8">
      <c r="H88" s="74"/>
    </row>
  </sheetData>
  <autoFilter ref="A12:P70" xr:uid="{00000000-0009-0000-0000-000032000000}"/>
  <mergeCells count="1">
    <mergeCell ref="F10:K10"/>
  </mergeCells>
  <conditionalFormatting sqref="A68">
    <cfRule type="expression" dxfId="16" priority="2">
      <formula>TRIM(#REF!)&lt;&gt;""</formula>
    </cfRule>
  </conditionalFormatting>
  <conditionalFormatting sqref="A16:C18 D16:D19 A19:B19 A20:D22 A23:C26 D23:D53 A27:B27 A28:C35 A36:B42 A43:C44 A45:B49 A50:C51 A52:B52 A53:C53 A54:D57 A58:C61 D58:D67 A62:B62 A63:C67">
    <cfRule type="expression" dxfId="15" priority="1">
      <formula>TRIM(#REF!)&lt;&gt;""</formula>
    </cfRule>
  </conditionalFormatting>
  <conditionalFormatting sqref="A15:D15">
    <cfRule type="expression" dxfId="14" priority="3">
      <formula>TRIM(#REF!)&lt;&gt;""</formula>
    </cfRule>
  </conditionalFormatting>
  <dataValidations count="2">
    <dataValidation allowBlank="1" showErrorMessage="1" errorTitle="Nemainīt!" error="Visus datus rakstīt blakus tabulā" promptTitle="Nerakstam" prompt="Šeit ir tikai formulas" sqref="E14:G15 F21:G22 F38:G40 F47:G48 F29:G29 F54:G57 F64:G64 F66:G66 G68" xr:uid="{B02617A6-9DAD-4B54-AF5E-174E84C95C9F}"/>
    <dataValidation type="custom" allowBlank="1" showInputMessage="1" showErrorMessage="1" errorTitle="Nemainīt!" error="Visus datus rakstīt blakus tabulā" promptTitle="Nerakstam" prompt="Ja nav formulas, iekopējam no rūtiņas augstāk." sqref="WAD14:WAE15 VQH14:VQI15 VGL14:VGM15 UWP14:UWQ15 UMT14:UMU15 UCX14:UCY15 TTB14:TTC15 TJF14:TJG15 SZJ14:SZK15 SPN14:SPO15 SFR14:SFS15 RVV14:RVW15 RLZ14:RMA15 RCD14:RCE15 QSH14:QSI15 QIL14:QIM15 PYP14:PYQ15 POT14:POU15 PEX14:PEY15 OVB14:OVC15 OLF14:OLG15 OBJ14:OBK15 NRN14:NRO15 NHR14:NHS15 MXV14:MXW15 MNZ14:MOA15 MED14:MEE15 LUH14:LUI15 LKL14:LKM15 LAP14:LAQ15 KQT14:KQU15 KGX14:KGY15 JXB14:JXC15 JNF14:JNG15 JDJ14:JDK15 ITN14:ITO15 IJR14:IJS15 HZV14:HZW15 HPZ14:HQA15 HGD14:HGE15 GWH14:GWI15 GML14:GMM15 GCP14:GCQ15 FST14:FSU15 FIX14:FIY15 EZB14:EZC15 EPF14:EPG15 EFJ14:EFK15 DVN14:DVO15 DLR14:DLS15 DBV14:DBW15 CRZ14:CSA15 CID14:CIE15 BYH14:BYI15 BOL14:BOM15 BEP14:BEQ15 AUT14:AUU15 AKX14:AKY15 ABB14:ABC15 RF14:RG15 HJ14:HK15 WTV14:WTW15 WJZ14:WKA15" xr:uid="{BF263A8E-6C39-4B82-A165-CD48565F1601}">
      <formula1>NA()</formula1>
    </dataValidation>
  </dataValidation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FDD28-9921-4A17-A746-BF4E410C28F3}">
  <dimension ref="A1:P56"/>
  <sheetViews>
    <sheetView zoomScaleNormal="100" zoomScaleSheetLayoutView="100" workbookViewId="0">
      <selection activeCell="J15" sqref="J15"/>
    </sheetView>
  </sheetViews>
  <sheetFormatPr defaultColWidth="9.109375" defaultRowHeight="13.2"/>
  <cols>
    <col min="1" max="1" width="8.109375" style="6" customWidth="1"/>
    <col min="2" max="2" width="7.21875" style="12" bestFit="1" customWidth="1"/>
    <col min="3" max="3" width="61.109375" style="11" customWidth="1"/>
    <col min="4" max="4" width="9"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170</v>
      </c>
      <c r="H1" s="9"/>
      <c r="J1" s="8"/>
      <c r="K1" s="8"/>
      <c r="L1" s="8"/>
      <c r="M1" s="8"/>
      <c r="N1" s="8"/>
      <c r="O1" s="8"/>
      <c r="P1" s="8"/>
    </row>
    <row r="2" spans="1:16">
      <c r="B2" s="7"/>
      <c r="C2" s="8"/>
      <c r="D2" s="8"/>
      <c r="E2" s="8"/>
      <c r="F2" s="8" t="s">
        <v>473</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74" customFormat="1">
      <c r="A14" s="989" t="s">
        <v>269</v>
      </c>
      <c r="B14" s="1001"/>
      <c r="C14" s="995" t="s">
        <v>302</v>
      </c>
      <c r="D14" s="982"/>
      <c r="E14" s="682"/>
      <c r="F14" s="355"/>
      <c r="G14" s="931"/>
      <c r="H14" s="931"/>
      <c r="I14" s="931"/>
      <c r="J14" s="931"/>
      <c r="K14" s="932"/>
      <c r="L14" s="934"/>
      <c r="M14" s="931"/>
      <c r="N14" s="931"/>
      <c r="O14" s="931"/>
      <c r="P14" s="932"/>
    </row>
    <row r="15" spans="1:16" s="74" customFormat="1" ht="51">
      <c r="A15" s="987" t="s">
        <v>94</v>
      </c>
      <c r="B15" s="1001" t="s">
        <v>474</v>
      </c>
      <c r="C15" s="1049" t="s">
        <v>475</v>
      </c>
      <c r="D15" s="1040" t="s">
        <v>103</v>
      </c>
      <c r="E15" s="682">
        <v>5</v>
      </c>
      <c r="F15" s="352"/>
      <c r="G15" s="336"/>
      <c r="H15" s="336"/>
      <c r="I15" s="336"/>
      <c r="J15" s="336"/>
      <c r="K15" s="337"/>
      <c r="L15" s="338"/>
      <c r="M15" s="339"/>
      <c r="N15" s="339"/>
      <c r="O15" s="339"/>
      <c r="P15" s="340"/>
    </row>
    <row r="16" spans="1:16" s="74" customFormat="1" ht="30.6">
      <c r="A16" s="987" t="s">
        <v>95</v>
      </c>
      <c r="B16" s="1001"/>
      <c r="C16" s="1049" t="s">
        <v>1100</v>
      </c>
      <c r="D16" s="1040" t="s">
        <v>22</v>
      </c>
      <c r="E16" s="682">
        <v>5</v>
      </c>
      <c r="F16" s="352"/>
      <c r="G16" s="336"/>
      <c r="H16" s="336"/>
      <c r="I16" s="336"/>
      <c r="J16" s="336"/>
      <c r="K16" s="337"/>
      <c r="L16" s="338"/>
      <c r="M16" s="339"/>
      <c r="N16" s="339"/>
      <c r="O16" s="339"/>
      <c r="P16" s="340"/>
    </row>
    <row r="17" spans="1:16" s="74" customFormat="1" ht="20.399999999999999">
      <c r="A17" s="987" t="s">
        <v>96</v>
      </c>
      <c r="B17" s="1001"/>
      <c r="C17" s="573" t="s">
        <v>293</v>
      </c>
      <c r="D17" s="1040" t="s">
        <v>103</v>
      </c>
      <c r="E17" s="682">
        <v>1</v>
      </c>
      <c r="F17" s="1701"/>
      <c r="G17" s="336"/>
      <c r="H17" s="336"/>
      <c r="I17" s="336"/>
      <c r="J17" s="336"/>
      <c r="K17" s="337"/>
      <c r="L17" s="338"/>
      <c r="M17" s="339"/>
      <c r="N17" s="339"/>
      <c r="O17" s="339"/>
      <c r="P17" s="340"/>
    </row>
    <row r="18" spans="1:16" s="74" customFormat="1">
      <c r="A18" s="987"/>
      <c r="B18" s="1001"/>
      <c r="C18" s="573" t="s">
        <v>268</v>
      </c>
      <c r="D18" s="1040"/>
      <c r="E18" s="682"/>
      <c r="F18" s="355"/>
      <c r="G18" s="931"/>
      <c r="H18" s="931"/>
      <c r="I18" s="931"/>
      <c r="J18" s="931"/>
      <c r="K18" s="932"/>
      <c r="L18" s="934"/>
      <c r="M18" s="931"/>
      <c r="N18" s="931"/>
      <c r="O18" s="931"/>
      <c r="P18" s="932"/>
    </row>
    <row r="19" spans="1:16" s="74" customFormat="1">
      <c r="A19" s="989" t="s">
        <v>107</v>
      </c>
      <c r="B19" s="1001"/>
      <c r="C19" s="873" t="s">
        <v>476</v>
      </c>
      <c r="D19" s="1040"/>
      <c r="E19" s="682"/>
      <c r="F19" s="355"/>
      <c r="G19" s="931"/>
      <c r="H19" s="931"/>
      <c r="I19" s="931"/>
      <c r="J19" s="931"/>
      <c r="K19" s="932"/>
      <c r="L19" s="934"/>
      <c r="M19" s="931"/>
      <c r="N19" s="931"/>
      <c r="O19" s="931"/>
      <c r="P19" s="932"/>
    </row>
    <row r="20" spans="1:16" s="74" customFormat="1" ht="20.399999999999999">
      <c r="A20" s="987" t="s">
        <v>276</v>
      </c>
      <c r="B20" s="1001"/>
      <c r="C20" s="1050" t="s">
        <v>477</v>
      </c>
      <c r="D20" s="1040" t="s">
        <v>2</v>
      </c>
      <c r="E20" s="866">
        <v>860</v>
      </c>
      <c r="F20" s="354"/>
      <c r="G20" s="336"/>
      <c r="H20" s="336"/>
      <c r="I20" s="336"/>
      <c r="J20" s="336"/>
      <c r="K20" s="337"/>
      <c r="L20" s="338"/>
      <c r="M20" s="339"/>
      <c r="N20" s="339"/>
      <c r="O20" s="339"/>
      <c r="P20" s="340"/>
    </row>
    <row r="21" spans="1:16" s="74" customFormat="1" ht="20.399999999999999">
      <c r="A21" s="987" t="s">
        <v>241</v>
      </c>
      <c r="B21" s="1001"/>
      <c r="C21" s="573" t="s">
        <v>293</v>
      </c>
      <c r="D21" s="1040" t="s">
        <v>103</v>
      </c>
      <c r="E21" s="682">
        <v>1</v>
      </c>
      <c r="F21" s="355"/>
      <c r="G21" s="336"/>
      <c r="H21" s="336"/>
      <c r="I21" s="336"/>
      <c r="J21" s="336"/>
      <c r="K21" s="337"/>
      <c r="L21" s="338"/>
      <c r="M21" s="339"/>
      <c r="N21" s="339"/>
      <c r="O21" s="339"/>
      <c r="P21" s="340"/>
    </row>
    <row r="22" spans="1:16" s="74" customFormat="1">
      <c r="A22" s="987"/>
      <c r="B22" s="1001"/>
      <c r="C22" s="999" t="s">
        <v>268</v>
      </c>
      <c r="D22" s="1041"/>
      <c r="E22" s="682"/>
      <c r="F22" s="355"/>
      <c r="G22" s="931"/>
      <c r="H22" s="931"/>
      <c r="I22" s="931"/>
      <c r="J22" s="931"/>
      <c r="K22" s="932"/>
      <c r="L22" s="934"/>
      <c r="M22" s="931"/>
      <c r="N22" s="931"/>
      <c r="O22" s="931"/>
      <c r="P22" s="932"/>
    </row>
    <row r="23" spans="1:16" s="74" customFormat="1">
      <c r="A23" s="989" t="s">
        <v>278</v>
      </c>
      <c r="B23" s="1001"/>
      <c r="C23" s="1047" t="s">
        <v>478</v>
      </c>
      <c r="D23" s="1040"/>
      <c r="E23" s="682"/>
      <c r="F23" s="355"/>
      <c r="G23" s="931"/>
      <c r="H23" s="931"/>
      <c r="I23" s="931"/>
      <c r="J23" s="931"/>
      <c r="K23" s="932"/>
      <c r="L23" s="934"/>
      <c r="M23" s="931"/>
      <c r="N23" s="931"/>
      <c r="O23" s="931"/>
      <c r="P23" s="932"/>
    </row>
    <row r="24" spans="1:16" s="74" customFormat="1" ht="20.399999999999999">
      <c r="A24" s="987" t="s">
        <v>279</v>
      </c>
      <c r="B24" s="1002"/>
      <c r="C24" s="1049" t="s">
        <v>479</v>
      </c>
      <c r="D24" s="1042"/>
      <c r="E24" s="682"/>
      <c r="F24" s="355"/>
      <c r="G24" s="931"/>
      <c r="H24" s="931"/>
      <c r="I24" s="931"/>
      <c r="J24" s="931"/>
      <c r="K24" s="932"/>
      <c r="L24" s="934"/>
      <c r="M24" s="931"/>
      <c r="N24" s="931"/>
      <c r="O24" s="931"/>
      <c r="P24" s="932"/>
    </row>
    <row r="25" spans="1:16" s="74" customFormat="1">
      <c r="A25" s="987"/>
      <c r="B25" s="1002"/>
      <c r="C25" s="1045" t="s">
        <v>480</v>
      </c>
      <c r="D25" s="1042" t="s">
        <v>2</v>
      </c>
      <c r="E25" s="866">
        <v>35</v>
      </c>
      <c r="F25" s="354"/>
      <c r="G25" s="336"/>
      <c r="H25" s="336"/>
      <c r="I25" s="336"/>
      <c r="J25" s="336"/>
      <c r="K25" s="337"/>
      <c r="L25" s="338"/>
      <c r="M25" s="339"/>
      <c r="N25" s="339"/>
      <c r="O25" s="339"/>
      <c r="P25" s="340"/>
    </row>
    <row r="26" spans="1:16" s="74" customFormat="1" ht="20.399999999999999">
      <c r="A26" s="987" t="s">
        <v>296</v>
      </c>
      <c r="B26" s="1002"/>
      <c r="C26" s="573" t="s">
        <v>481</v>
      </c>
      <c r="D26" s="1040" t="s">
        <v>103</v>
      </c>
      <c r="E26" s="682">
        <v>1</v>
      </c>
      <c r="F26" s="355"/>
      <c r="G26" s="336"/>
      <c r="H26" s="336"/>
      <c r="I26" s="336"/>
      <c r="J26" s="336"/>
      <c r="K26" s="337"/>
      <c r="L26" s="338"/>
      <c r="M26" s="339"/>
      <c r="N26" s="339"/>
      <c r="O26" s="339"/>
      <c r="P26" s="340"/>
    </row>
    <row r="27" spans="1:16" s="74" customFormat="1">
      <c r="A27" s="987"/>
      <c r="B27" s="1002"/>
      <c r="C27" s="573" t="s">
        <v>268</v>
      </c>
      <c r="D27" s="1040"/>
      <c r="E27" s="682"/>
      <c r="F27" s="355"/>
      <c r="G27" s="931"/>
      <c r="H27" s="931"/>
      <c r="I27" s="931"/>
      <c r="J27" s="931"/>
      <c r="K27" s="932"/>
      <c r="L27" s="934"/>
      <c r="M27" s="931"/>
      <c r="N27" s="931"/>
      <c r="O27" s="931"/>
      <c r="P27" s="932"/>
    </row>
    <row r="28" spans="1:16" s="74" customFormat="1">
      <c r="A28" s="989" t="s">
        <v>284</v>
      </c>
      <c r="B28" s="1002"/>
      <c r="C28" s="1054" t="s">
        <v>1101</v>
      </c>
      <c r="D28" s="1068"/>
      <c r="E28" s="682"/>
      <c r="F28" s="355"/>
      <c r="G28" s="931"/>
      <c r="H28" s="931"/>
      <c r="I28" s="931"/>
      <c r="J28" s="931"/>
      <c r="K28" s="932"/>
      <c r="L28" s="934"/>
      <c r="M28" s="931"/>
      <c r="N28" s="931"/>
      <c r="O28" s="931"/>
      <c r="P28" s="932"/>
    </row>
    <row r="29" spans="1:16" s="74" customFormat="1" ht="20.399999999999999">
      <c r="A29" s="987" t="s">
        <v>285</v>
      </c>
      <c r="B29" s="1002"/>
      <c r="C29" s="1049" t="s">
        <v>1102</v>
      </c>
      <c r="D29" s="1040" t="s">
        <v>103</v>
      </c>
      <c r="E29" s="682">
        <v>5</v>
      </c>
      <c r="F29" s="352"/>
      <c r="G29" s="336"/>
      <c r="H29" s="336"/>
      <c r="I29" s="356"/>
      <c r="J29" s="336"/>
      <c r="K29" s="337"/>
      <c r="L29" s="338"/>
      <c r="M29" s="339"/>
      <c r="N29" s="339"/>
      <c r="O29" s="339"/>
      <c r="P29" s="340"/>
    </row>
    <row r="30" spans="1:16" s="74" customFormat="1" ht="30.6">
      <c r="A30" s="987" t="s">
        <v>288</v>
      </c>
      <c r="B30" s="1002"/>
      <c r="C30" s="1049" t="s">
        <v>1103</v>
      </c>
      <c r="D30" s="1040" t="s">
        <v>103</v>
      </c>
      <c r="E30" s="682">
        <v>1</v>
      </c>
      <c r="F30" s="352"/>
      <c r="G30" s="336"/>
      <c r="H30" s="336"/>
      <c r="I30" s="356"/>
      <c r="J30" s="336"/>
      <c r="K30" s="337"/>
      <c r="L30" s="338"/>
      <c r="M30" s="339"/>
      <c r="N30" s="339"/>
      <c r="O30" s="339"/>
      <c r="P30" s="340"/>
    </row>
    <row r="31" spans="1:16" s="74" customFormat="1" ht="20.399999999999999">
      <c r="A31" s="987" t="s">
        <v>303</v>
      </c>
      <c r="B31" s="1002"/>
      <c r="C31" s="1049" t="s">
        <v>1104</v>
      </c>
      <c r="D31" s="1040" t="s">
        <v>103</v>
      </c>
      <c r="E31" s="682">
        <v>5</v>
      </c>
      <c r="F31" s="352"/>
      <c r="G31" s="336"/>
      <c r="H31" s="336"/>
      <c r="I31" s="356"/>
      <c r="J31" s="336"/>
      <c r="K31" s="337"/>
      <c r="L31" s="338"/>
      <c r="M31" s="339"/>
      <c r="N31" s="339"/>
      <c r="O31" s="339"/>
      <c r="P31" s="340"/>
    </row>
    <row r="32" spans="1:16" s="74" customFormat="1">
      <c r="A32" s="987"/>
      <c r="B32" s="1002"/>
      <c r="C32" s="573" t="s">
        <v>268</v>
      </c>
      <c r="D32" s="1040"/>
      <c r="E32" s="682"/>
      <c r="F32" s="355"/>
      <c r="G32" s="931"/>
      <c r="H32" s="931"/>
      <c r="I32" s="931"/>
      <c r="J32" s="931"/>
      <c r="K32" s="932"/>
      <c r="L32" s="934"/>
      <c r="M32" s="931"/>
      <c r="N32" s="931"/>
      <c r="O32" s="931"/>
      <c r="P32" s="932"/>
    </row>
    <row r="33" spans="1:16" s="74" customFormat="1">
      <c r="A33" s="985" t="s">
        <v>290</v>
      </c>
      <c r="B33" s="983"/>
      <c r="C33" s="1047" t="s">
        <v>482</v>
      </c>
      <c r="D33" s="1042"/>
      <c r="E33" s="682"/>
      <c r="F33" s="355"/>
      <c r="G33" s="931"/>
      <c r="H33" s="931"/>
      <c r="I33" s="931"/>
      <c r="J33" s="931"/>
      <c r="K33" s="932"/>
      <c r="L33" s="934"/>
      <c r="M33" s="931"/>
      <c r="N33" s="931"/>
      <c r="O33" s="931"/>
      <c r="P33" s="932"/>
    </row>
    <row r="34" spans="1:16" s="74" customFormat="1" ht="51">
      <c r="A34" s="988" t="s">
        <v>203</v>
      </c>
      <c r="B34" s="983"/>
      <c r="C34" s="1050" t="s">
        <v>1105</v>
      </c>
      <c r="D34" s="1040" t="s">
        <v>103</v>
      </c>
      <c r="E34" s="682">
        <v>1</v>
      </c>
      <c r="F34" s="352"/>
      <c r="G34" s="336"/>
      <c r="H34" s="336"/>
      <c r="I34" s="336"/>
      <c r="J34" s="336"/>
      <c r="K34" s="337"/>
      <c r="L34" s="338"/>
      <c r="M34" s="339"/>
      <c r="N34" s="339"/>
      <c r="O34" s="339"/>
      <c r="P34" s="340"/>
    </row>
    <row r="35" spans="1:16" s="28" customFormat="1">
      <c r="A35" s="1185"/>
      <c r="B35" s="983"/>
      <c r="C35" s="1049"/>
      <c r="D35" s="1184"/>
      <c r="E35" s="898"/>
      <c r="F35" s="353"/>
      <c r="G35" s="548"/>
      <c r="H35" s="548"/>
      <c r="I35" s="548"/>
      <c r="J35" s="548"/>
      <c r="K35" s="1182"/>
      <c r="L35" s="1183"/>
      <c r="M35" s="548"/>
      <c r="N35" s="548"/>
      <c r="O35" s="548"/>
      <c r="P35" s="1182"/>
    </row>
    <row r="36" spans="1:16" s="30" customFormat="1" ht="20.399999999999999">
      <c r="A36" s="988" t="s">
        <v>204</v>
      </c>
      <c r="B36" s="1093"/>
      <c r="C36" s="1169" t="s">
        <v>319</v>
      </c>
      <c r="D36" s="983" t="s">
        <v>103</v>
      </c>
      <c r="E36" s="898">
        <v>1</v>
      </c>
      <c r="F36" s="352"/>
      <c r="G36" s="336"/>
      <c r="H36" s="336"/>
      <c r="I36" s="356"/>
      <c r="J36" s="336"/>
      <c r="K36" s="337"/>
      <c r="L36" s="338"/>
      <c r="M36" s="339"/>
      <c r="N36" s="339"/>
      <c r="O36" s="339"/>
      <c r="P36" s="340"/>
    </row>
    <row r="37" spans="1:16">
      <c r="A37" s="569"/>
      <c r="B37" s="567"/>
      <c r="C37" s="574"/>
      <c r="D37" s="567"/>
      <c r="E37" s="565"/>
      <c r="F37" s="557"/>
      <c r="G37" s="558"/>
      <c r="H37" s="1177"/>
      <c r="I37" s="1178"/>
      <c r="J37" s="1178"/>
      <c r="K37" s="1179"/>
      <c r="L37" s="1175"/>
      <c r="M37" s="1172"/>
      <c r="N37" s="1172"/>
      <c r="O37" s="1172"/>
      <c r="P37" s="1173"/>
    </row>
    <row r="38" spans="1:16" s="274" customFormat="1">
      <c r="A38" s="503"/>
      <c r="B38" s="504"/>
      <c r="C38" s="505" t="s">
        <v>29</v>
      </c>
      <c r="D38" s="506"/>
      <c r="E38" s="541"/>
      <c r="F38" s="507"/>
      <c r="G38" s="507"/>
      <c r="H38" s="507"/>
      <c r="I38" s="507"/>
      <c r="J38" s="507"/>
      <c r="K38" s="507"/>
      <c r="L38" s="508">
        <f>SUM($L$13:L37)</f>
        <v>0</v>
      </c>
      <c r="M38" s="508">
        <f>SUM($M$13:M37)</f>
        <v>0</v>
      </c>
      <c r="N38" s="508">
        <f>SUM($N$13:N37)</f>
        <v>0</v>
      </c>
      <c r="O38" s="508">
        <f>SUM($O$13:O37)</f>
        <v>0</v>
      </c>
      <c r="P38" s="509">
        <f>SUM($P$13:P37)</f>
        <v>0</v>
      </c>
    </row>
    <row r="39" spans="1:16">
      <c r="H39" s="74"/>
      <c r="I39" s="18"/>
      <c r="J39" s="18"/>
      <c r="K39" s="18"/>
      <c r="L39" s="18"/>
      <c r="M39" s="18"/>
      <c r="N39" s="18"/>
      <c r="O39" s="18"/>
      <c r="P39" s="18"/>
    </row>
    <row r="40" spans="1:16">
      <c r="H40" s="74"/>
      <c r="I40" s="18"/>
      <c r="J40" s="18"/>
      <c r="K40" s="18"/>
      <c r="L40" s="18"/>
      <c r="M40" s="18"/>
      <c r="N40" s="18"/>
      <c r="O40" s="18"/>
      <c r="P40" s="18"/>
    </row>
    <row r="41" spans="1:16">
      <c r="C41" s="330"/>
      <c r="H41" s="74"/>
      <c r="I41" s="18"/>
      <c r="J41" s="18"/>
      <c r="K41" s="18"/>
      <c r="L41" s="18"/>
      <c r="M41" s="18"/>
      <c r="N41" s="18"/>
      <c r="O41" s="18"/>
      <c r="P41" s="18"/>
    </row>
    <row r="42" spans="1:16">
      <c r="C42" s="330"/>
      <c r="H42" s="74"/>
    </row>
    <row r="43" spans="1:16">
      <c r="C43" s="330"/>
      <c r="H43" s="74"/>
    </row>
    <row r="44" spans="1:16">
      <c r="H44" s="74"/>
    </row>
    <row r="45" spans="1:16">
      <c r="H45" s="74"/>
    </row>
    <row r="46" spans="1:16">
      <c r="H46" s="74"/>
    </row>
    <row r="47" spans="1:16">
      <c r="H47" s="74"/>
    </row>
    <row r="48" spans="1:16">
      <c r="H48" s="74"/>
    </row>
    <row r="49" spans="8:8">
      <c r="H49" s="74"/>
    </row>
    <row r="50" spans="8:8">
      <c r="H50" s="74"/>
    </row>
    <row r="51" spans="8:8">
      <c r="H51" s="74"/>
    </row>
    <row r="52" spans="8:8">
      <c r="H52" s="74"/>
    </row>
    <row r="53" spans="8:8">
      <c r="H53" s="74"/>
    </row>
    <row r="54" spans="8:8">
      <c r="H54" s="74"/>
    </row>
    <row r="55" spans="8:8">
      <c r="H55" s="74"/>
    </row>
    <row r="56" spans="8:8">
      <c r="H56" s="74"/>
    </row>
  </sheetData>
  <autoFilter ref="A12:P38" xr:uid="{00000000-0009-0000-0000-000033000000}"/>
  <mergeCells count="1">
    <mergeCell ref="F10:K10"/>
  </mergeCells>
  <phoneticPr fontId="40" type="noConversion"/>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F0BA-5DF3-4896-A79A-BAE45CFDB8E1}">
  <dimension ref="A1:P80"/>
  <sheetViews>
    <sheetView zoomScaleNormal="100" zoomScaleSheetLayoutView="100" workbookViewId="0">
      <selection activeCell="K18" sqref="K18"/>
    </sheetView>
  </sheetViews>
  <sheetFormatPr defaultColWidth="9.109375" defaultRowHeight="13.2"/>
  <cols>
    <col min="1" max="1" width="8.109375" style="6" customWidth="1"/>
    <col min="2" max="2" width="6.21875" style="12" bestFit="1" customWidth="1"/>
    <col min="3" max="3" width="62" style="11" customWidth="1"/>
    <col min="4" max="4" width="9"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171</v>
      </c>
      <c r="H1" s="9"/>
      <c r="J1" s="8"/>
      <c r="K1" s="8"/>
      <c r="L1" s="8"/>
      <c r="M1" s="8"/>
      <c r="N1" s="8"/>
      <c r="O1" s="8"/>
      <c r="P1" s="8"/>
    </row>
    <row r="2" spans="1:16">
      <c r="B2" s="7"/>
      <c r="C2" s="8"/>
      <c r="D2" s="8"/>
      <c r="E2" s="8"/>
      <c r="F2" s="8" t="s">
        <v>1110</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74" customFormat="1">
      <c r="A14" s="985" t="s">
        <v>227</v>
      </c>
      <c r="B14" s="1000"/>
      <c r="C14" s="1599" t="s">
        <v>228</v>
      </c>
      <c r="D14" s="982"/>
      <c r="E14" s="999"/>
      <c r="F14" s="355"/>
      <c r="G14" s="931"/>
      <c r="H14" s="931"/>
      <c r="I14" s="931"/>
      <c r="J14" s="931"/>
      <c r="K14" s="932"/>
      <c r="L14" s="934"/>
      <c r="M14" s="931"/>
      <c r="N14" s="931"/>
      <c r="O14" s="931"/>
      <c r="P14" s="932"/>
    </row>
    <row r="15" spans="1:16" s="74" customFormat="1">
      <c r="A15" s="1601"/>
      <c r="B15" s="899"/>
      <c r="C15" s="1602"/>
      <c r="D15" s="575"/>
      <c r="E15" s="999"/>
      <c r="F15" s="355"/>
      <c r="G15" s="931"/>
      <c r="H15" s="931"/>
      <c r="I15" s="931"/>
      <c r="J15" s="931"/>
      <c r="K15" s="932"/>
      <c r="L15" s="934"/>
      <c r="M15" s="931"/>
      <c r="N15" s="931"/>
      <c r="O15" s="931"/>
      <c r="P15" s="932"/>
    </row>
    <row r="16" spans="1:16" s="74" customFormat="1" ht="30.6">
      <c r="A16" s="986"/>
      <c r="B16" s="940"/>
      <c r="C16" s="996" t="s">
        <v>1111</v>
      </c>
      <c r="D16" s="940"/>
      <c r="E16" s="999"/>
      <c r="F16" s="355"/>
      <c r="G16" s="931"/>
      <c r="H16" s="931"/>
      <c r="I16" s="931"/>
      <c r="J16" s="931"/>
      <c r="K16" s="932"/>
      <c r="L16" s="934"/>
      <c r="M16" s="931"/>
      <c r="N16" s="931"/>
      <c r="O16" s="931"/>
      <c r="P16" s="932"/>
    </row>
    <row r="17" spans="1:16" s="74" customFormat="1">
      <c r="A17" s="1601"/>
      <c r="B17" s="899"/>
      <c r="C17" s="1602"/>
      <c r="D17" s="575"/>
      <c r="E17" s="999"/>
      <c r="F17" s="355"/>
      <c r="G17" s="931"/>
      <c r="H17" s="931"/>
      <c r="I17" s="931"/>
      <c r="J17" s="931"/>
      <c r="K17" s="932"/>
      <c r="L17" s="934"/>
      <c r="M17" s="931"/>
      <c r="N17" s="931"/>
      <c r="O17" s="931"/>
      <c r="P17" s="932"/>
    </row>
    <row r="18" spans="1:16" s="74" customFormat="1" ht="71.400000000000006">
      <c r="A18" s="987" t="s">
        <v>229</v>
      </c>
      <c r="B18" s="983" t="s">
        <v>1112</v>
      </c>
      <c r="C18" s="573" t="s">
        <v>1113</v>
      </c>
      <c r="D18" s="983" t="s">
        <v>103</v>
      </c>
      <c r="E18" s="682">
        <v>1</v>
      </c>
      <c r="F18" s="352"/>
      <c r="G18" s="336"/>
      <c r="H18" s="336"/>
      <c r="I18" s="336"/>
      <c r="J18" s="336"/>
      <c r="K18" s="337"/>
      <c r="L18" s="338"/>
      <c r="M18" s="339"/>
      <c r="N18" s="339"/>
      <c r="O18" s="339"/>
      <c r="P18" s="340"/>
    </row>
    <row r="19" spans="1:16" s="74" customFormat="1" ht="71.400000000000006">
      <c r="A19" s="987" t="s">
        <v>230</v>
      </c>
      <c r="B19" s="983" t="s">
        <v>487</v>
      </c>
      <c r="C19" s="573" t="s">
        <v>1114</v>
      </c>
      <c r="D19" s="983" t="s">
        <v>103</v>
      </c>
      <c r="E19" s="682">
        <v>1</v>
      </c>
      <c r="F19" s="352"/>
      <c r="G19" s="336"/>
      <c r="H19" s="336"/>
      <c r="I19" s="336"/>
      <c r="J19" s="336"/>
      <c r="K19" s="337"/>
      <c r="L19" s="338"/>
      <c r="M19" s="339"/>
      <c r="N19" s="339"/>
      <c r="O19" s="339"/>
      <c r="P19" s="340"/>
    </row>
    <row r="20" spans="1:16" s="74" customFormat="1" ht="71.400000000000006">
      <c r="A20" s="987" t="s">
        <v>231</v>
      </c>
      <c r="B20" s="983" t="s">
        <v>488</v>
      </c>
      <c r="C20" s="573" t="s">
        <v>1115</v>
      </c>
      <c r="D20" s="983" t="s">
        <v>103</v>
      </c>
      <c r="E20" s="682">
        <v>1</v>
      </c>
      <c r="F20" s="352"/>
      <c r="G20" s="336"/>
      <c r="H20" s="336"/>
      <c r="I20" s="336"/>
      <c r="J20" s="336"/>
      <c r="K20" s="337"/>
      <c r="L20" s="338"/>
      <c r="M20" s="339"/>
      <c r="N20" s="339"/>
      <c r="O20" s="339"/>
      <c r="P20" s="340"/>
    </row>
    <row r="21" spans="1:16" s="74" customFormat="1" ht="71.400000000000006">
      <c r="A21" s="987" t="s">
        <v>232</v>
      </c>
      <c r="B21" s="983" t="s">
        <v>489</v>
      </c>
      <c r="C21" s="573" t="s">
        <v>1116</v>
      </c>
      <c r="D21" s="983" t="s">
        <v>103</v>
      </c>
      <c r="E21" s="682">
        <v>1</v>
      </c>
      <c r="F21" s="352"/>
      <c r="G21" s="336"/>
      <c r="H21" s="336"/>
      <c r="I21" s="336"/>
      <c r="J21" s="336"/>
      <c r="K21" s="337"/>
      <c r="L21" s="338"/>
      <c r="M21" s="339"/>
      <c r="N21" s="339"/>
      <c r="O21" s="339"/>
      <c r="P21" s="340"/>
    </row>
    <row r="22" spans="1:16" s="74" customFormat="1" ht="71.400000000000006">
      <c r="A22" s="987" t="s">
        <v>233</v>
      </c>
      <c r="B22" s="983" t="s">
        <v>1117</v>
      </c>
      <c r="C22" s="573" t="s">
        <v>1118</v>
      </c>
      <c r="D22" s="983" t="s">
        <v>103</v>
      </c>
      <c r="E22" s="682">
        <v>1</v>
      </c>
      <c r="F22" s="352"/>
      <c r="G22" s="336"/>
      <c r="H22" s="336"/>
      <c r="I22" s="336"/>
      <c r="J22" s="336"/>
      <c r="K22" s="337"/>
      <c r="L22" s="338"/>
      <c r="M22" s="339"/>
      <c r="N22" s="339"/>
      <c r="O22" s="339"/>
      <c r="P22" s="340"/>
    </row>
    <row r="23" spans="1:16" s="74" customFormat="1" ht="71.400000000000006">
      <c r="A23" s="987" t="s">
        <v>234</v>
      </c>
      <c r="B23" s="983" t="s">
        <v>1119</v>
      </c>
      <c r="C23" s="573" t="s">
        <v>1120</v>
      </c>
      <c r="D23" s="983" t="s">
        <v>103</v>
      </c>
      <c r="E23" s="682">
        <v>1</v>
      </c>
      <c r="F23" s="352"/>
      <c r="G23" s="336"/>
      <c r="H23" s="336"/>
      <c r="I23" s="336"/>
      <c r="J23" s="336"/>
      <c r="K23" s="337"/>
      <c r="L23" s="338"/>
      <c r="M23" s="339"/>
      <c r="N23" s="339"/>
      <c r="O23" s="339"/>
      <c r="P23" s="340"/>
    </row>
    <row r="24" spans="1:16" s="74" customFormat="1" ht="71.400000000000006">
      <c r="A24" s="987" t="s">
        <v>235</v>
      </c>
      <c r="B24" s="983" t="s">
        <v>1121</v>
      </c>
      <c r="C24" s="573" t="s">
        <v>1122</v>
      </c>
      <c r="D24" s="983" t="s">
        <v>103</v>
      </c>
      <c r="E24" s="682">
        <v>1</v>
      </c>
      <c r="F24" s="352"/>
      <c r="G24" s="336"/>
      <c r="H24" s="336"/>
      <c r="I24" s="336"/>
      <c r="J24" s="336"/>
      <c r="K24" s="337"/>
      <c r="L24" s="338"/>
      <c r="M24" s="339"/>
      <c r="N24" s="339"/>
      <c r="O24" s="339"/>
      <c r="P24" s="340"/>
    </row>
    <row r="25" spans="1:16" s="74" customFormat="1" ht="71.400000000000006">
      <c r="A25" s="987" t="s">
        <v>236</v>
      </c>
      <c r="B25" s="983" t="s">
        <v>1123</v>
      </c>
      <c r="C25" s="573" t="s">
        <v>1124</v>
      </c>
      <c r="D25" s="983" t="s">
        <v>103</v>
      </c>
      <c r="E25" s="682">
        <v>1</v>
      </c>
      <c r="F25" s="352"/>
      <c r="G25" s="336"/>
      <c r="H25" s="336"/>
      <c r="I25" s="336"/>
      <c r="J25" s="336"/>
      <c r="K25" s="337"/>
      <c r="L25" s="338"/>
      <c r="M25" s="339"/>
      <c r="N25" s="339"/>
      <c r="O25" s="339"/>
      <c r="P25" s="340"/>
    </row>
    <row r="26" spans="1:16" s="74" customFormat="1" ht="71.400000000000006">
      <c r="A26" s="987" t="s">
        <v>237</v>
      </c>
      <c r="B26" s="983" t="s">
        <v>1125</v>
      </c>
      <c r="C26" s="573" t="s">
        <v>1126</v>
      </c>
      <c r="D26" s="983" t="s">
        <v>103</v>
      </c>
      <c r="E26" s="682">
        <v>1</v>
      </c>
      <c r="F26" s="352"/>
      <c r="G26" s="336"/>
      <c r="H26" s="336"/>
      <c r="I26" s="336"/>
      <c r="J26" s="336"/>
      <c r="K26" s="337"/>
      <c r="L26" s="338"/>
      <c r="M26" s="339"/>
      <c r="N26" s="339"/>
      <c r="O26" s="339"/>
      <c r="P26" s="340"/>
    </row>
    <row r="27" spans="1:16" s="74" customFormat="1" ht="71.400000000000006">
      <c r="A27" s="987" t="s">
        <v>238</v>
      </c>
      <c r="B27" s="983" t="s">
        <v>1127</v>
      </c>
      <c r="C27" s="573" t="s">
        <v>1128</v>
      </c>
      <c r="D27" s="983" t="s">
        <v>103</v>
      </c>
      <c r="E27" s="682">
        <v>1</v>
      </c>
      <c r="F27" s="352"/>
      <c r="G27" s="336"/>
      <c r="H27" s="336"/>
      <c r="I27" s="336"/>
      <c r="J27" s="336"/>
      <c r="K27" s="337"/>
      <c r="L27" s="338"/>
      <c r="M27" s="339"/>
      <c r="N27" s="339"/>
      <c r="O27" s="339"/>
      <c r="P27" s="340"/>
    </row>
    <row r="28" spans="1:16" s="74" customFormat="1" ht="71.400000000000006">
      <c r="A28" s="987" t="s">
        <v>1129</v>
      </c>
      <c r="B28" s="983" t="s">
        <v>1130</v>
      </c>
      <c r="C28" s="573" t="s">
        <v>1131</v>
      </c>
      <c r="D28" s="983" t="s">
        <v>103</v>
      </c>
      <c r="E28" s="682">
        <v>1</v>
      </c>
      <c r="F28" s="352"/>
      <c r="G28" s="336"/>
      <c r="H28" s="336"/>
      <c r="I28" s="336"/>
      <c r="J28" s="336"/>
      <c r="K28" s="337"/>
      <c r="L28" s="338"/>
      <c r="M28" s="339"/>
      <c r="N28" s="339"/>
      <c r="O28" s="339"/>
      <c r="P28" s="340"/>
    </row>
    <row r="29" spans="1:16" s="74" customFormat="1">
      <c r="A29" s="988"/>
      <c r="B29" s="983"/>
      <c r="C29" s="573" t="s">
        <v>268</v>
      </c>
      <c r="D29" s="983"/>
      <c r="E29" s="682"/>
      <c r="F29" s="355"/>
      <c r="G29" s="931"/>
      <c r="H29" s="931"/>
      <c r="I29" s="931"/>
      <c r="J29" s="931"/>
      <c r="K29" s="932"/>
      <c r="L29" s="934"/>
      <c r="M29" s="931"/>
      <c r="N29" s="931"/>
      <c r="O29" s="931"/>
      <c r="P29" s="932"/>
    </row>
    <row r="30" spans="1:16" s="74" customFormat="1" ht="20.399999999999999">
      <c r="A30" s="990" t="s">
        <v>239</v>
      </c>
      <c r="B30" s="983"/>
      <c r="C30" s="995" t="s">
        <v>511</v>
      </c>
      <c r="D30" s="984"/>
      <c r="E30" s="682"/>
      <c r="F30" s="355"/>
      <c r="G30" s="931"/>
      <c r="H30" s="931"/>
      <c r="I30" s="931"/>
      <c r="J30" s="931"/>
      <c r="K30" s="932"/>
      <c r="L30" s="934"/>
      <c r="M30" s="931"/>
      <c r="N30" s="931"/>
      <c r="O30" s="931"/>
      <c r="P30" s="932"/>
    </row>
    <row r="31" spans="1:16" s="74" customFormat="1">
      <c r="A31" s="991"/>
      <c r="B31" s="983"/>
      <c r="C31" s="588" t="s">
        <v>268</v>
      </c>
      <c r="D31" s="984"/>
      <c r="E31" s="682"/>
      <c r="F31" s="355"/>
      <c r="G31" s="931"/>
      <c r="H31" s="931"/>
      <c r="I31" s="931"/>
      <c r="J31" s="931"/>
      <c r="K31" s="932"/>
      <c r="L31" s="934"/>
      <c r="M31" s="931"/>
      <c r="N31" s="931"/>
      <c r="O31" s="931"/>
      <c r="P31" s="932"/>
    </row>
    <row r="32" spans="1:16" s="74" customFormat="1">
      <c r="A32" s="991" t="s">
        <v>240</v>
      </c>
      <c r="B32" s="983"/>
      <c r="C32" s="996" t="s">
        <v>252</v>
      </c>
      <c r="D32" s="984"/>
      <c r="E32" s="682"/>
      <c r="F32" s="355"/>
      <c r="G32" s="931"/>
      <c r="H32" s="931"/>
      <c r="I32" s="931"/>
      <c r="J32" s="931"/>
      <c r="K32" s="932"/>
      <c r="L32" s="934"/>
      <c r="M32" s="931"/>
      <c r="N32" s="931"/>
      <c r="O32" s="931"/>
      <c r="P32" s="932"/>
    </row>
    <row r="33" spans="1:16" s="74" customFormat="1" ht="30.6">
      <c r="A33" s="991"/>
      <c r="B33" s="983"/>
      <c r="C33" s="996" t="s">
        <v>512</v>
      </c>
      <c r="D33" s="984"/>
      <c r="E33" s="682"/>
      <c r="F33" s="355"/>
      <c r="G33" s="931"/>
      <c r="H33" s="931"/>
      <c r="I33" s="931"/>
      <c r="J33" s="931"/>
      <c r="K33" s="932"/>
      <c r="L33" s="934"/>
      <c r="M33" s="931"/>
      <c r="N33" s="931"/>
      <c r="O33" s="931"/>
      <c r="P33" s="932"/>
    </row>
    <row r="34" spans="1:16" s="74" customFormat="1">
      <c r="A34" s="991"/>
      <c r="B34" s="983"/>
      <c r="C34" s="997" t="s">
        <v>268</v>
      </c>
      <c r="D34" s="984"/>
      <c r="E34" s="682"/>
      <c r="F34" s="355"/>
      <c r="G34" s="931"/>
      <c r="H34" s="931"/>
      <c r="I34" s="931"/>
      <c r="J34" s="931"/>
      <c r="K34" s="932"/>
      <c r="L34" s="934"/>
      <c r="M34" s="931"/>
      <c r="N34" s="931"/>
      <c r="O34" s="931"/>
      <c r="P34" s="932"/>
    </row>
    <row r="35" spans="1:16" s="74" customFormat="1">
      <c r="A35" s="991"/>
      <c r="B35" s="983"/>
      <c r="C35" s="993" t="s">
        <v>1132</v>
      </c>
      <c r="D35" s="984" t="s">
        <v>2</v>
      </c>
      <c r="E35" s="866">
        <v>1180</v>
      </c>
      <c r="F35" s="978"/>
      <c r="G35" s="911"/>
      <c r="H35" s="1609"/>
      <c r="I35" s="1609"/>
      <c r="J35" s="1609"/>
      <c r="K35" s="1610"/>
      <c r="L35" s="846"/>
      <c r="M35" s="843"/>
      <c r="N35" s="843"/>
      <c r="O35" s="843"/>
      <c r="P35" s="692"/>
    </row>
    <row r="36" spans="1:16" s="74" customFormat="1">
      <c r="A36" s="987"/>
      <c r="B36" s="983"/>
      <c r="C36" s="949" t="s">
        <v>268</v>
      </c>
      <c r="D36" s="983"/>
      <c r="E36" s="682"/>
      <c r="F36" s="355"/>
      <c r="G36" s="931"/>
      <c r="H36" s="931"/>
      <c r="I36" s="931"/>
      <c r="J36" s="931"/>
      <c r="K36" s="932"/>
      <c r="L36" s="934"/>
      <c r="M36" s="931"/>
      <c r="N36" s="931"/>
      <c r="O36" s="931"/>
      <c r="P36" s="932"/>
    </row>
    <row r="37" spans="1:16" s="74" customFormat="1" ht="20.399999999999999">
      <c r="A37" s="987" t="s">
        <v>490</v>
      </c>
      <c r="B37" s="983"/>
      <c r="C37" s="997" t="s">
        <v>515</v>
      </c>
      <c r="D37" s="983"/>
      <c r="E37" s="682"/>
      <c r="F37" s="355"/>
      <c r="G37" s="931"/>
      <c r="H37" s="931"/>
      <c r="I37" s="931"/>
      <c r="J37" s="931"/>
      <c r="K37" s="932"/>
      <c r="L37" s="934"/>
      <c r="M37" s="931"/>
      <c r="N37" s="931"/>
      <c r="O37" s="931"/>
      <c r="P37" s="932"/>
    </row>
    <row r="38" spans="1:16" s="74" customFormat="1" ht="30.6">
      <c r="A38" s="987"/>
      <c r="B38" s="983"/>
      <c r="C38" s="996" t="s">
        <v>513</v>
      </c>
      <c r="D38" s="983"/>
      <c r="E38" s="682"/>
      <c r="F38" s="355"/>
      <c r="G38" s="931"/>
      <c r="H38" s="931"/>
      <c r="I38" s="931"/>
      <c r="J38" s="931"/>
      <c r="K38" s="932"/>
      <c r="L38" s="934"/>
      <c r="M38" s="931"/>
      <c r="N38" s="931"/>
      <c r="O38" s="931"/>
      <c r="P38" s="932"/>
    </row>
    <row r="39" spans="1:16" s="74" customFormat="1">
      <c r="A39" s="987"/>
      <c r="B39" s="983"/>
      <c r="C39" s="997" t="s">
        <v>268</v>
      </c>
      <c r="D39" s="983"/>
      <c r="E39" s="682"/>
      <c r="F39" s="355"/>
      <c r="G39" s="931"/>
      <c r="H39" s="931"/>
      <c r="I39" s="931"/>
      <c r="J39" s="931"/>
      <c r="K39" s="932"/>
      <c r="L39" s="934"/>
      <c r="M39" s="931"/>
      <c r="N39" s="931"/>
      <c r="O39" s="931"/>
      <c r="P39" s="932"/>
    </row>
    <row r="40" spans="1:16" s="74" customFormat="1" ht="20.399999999999999">
      <c r="A40" s="987"/>
      <c r="B40" s="983"/>
      <c r="C40" s="993" t="s">
        <v>516</v>
      </c>
      <c r="D40" s="983" t="s">
        <v>103</v>
      </c>
      <c r="E40" s="682">
        <v>20</v>
      </c>
      <c r="F40" s="904"/>
      <c r="G40" s="911"/>
      <c r="H40" s="906"/>
      <c r="I40" s="1609"/>
      <c r="J40" s="906"/>
      <c r="K40" s="692"/>
      <c r="L40" s="846"/>
      <c r="M40" s="843"/>
      <c r="N40" s="843"/>
      <c r="O40" s="843"/>
      <c r="P40" s="692"/>
    </row>
    <row r="41" spans="1:16" s="74" customFormat="1">
      <c r="A41" s="987"/>
      <c r="B41" s="983"/>
      <c r="C41" s="949" t="s">
        <v>268</v>
      </c>
      <c r="D41" s="983"/>
      <c r="E41" s="682"/>
      <c r="F41" s="355"/>
      <c r="G41" s="931"/>
      <c r="H41" s="931"/>
      <c r="I41" s="931"/>
      <c r="J41" s="931"/>
      <c r="K41" s="932"/>
      <c r="L41" s="934"/>
      <c r="M41" s="931"/>
      <c r="N41" s="931"/>
      <c r="O41" s="931"/>
      <c r="P41" s="932"/>
    </row>
    <row r="42" spans="1:16" s="74" customFormat="1" ht="20.399999999999999">
      <c r="A42" s="989" t="s">
        <v>242</v>
      </c>
      <c r="B42" s="983"/>
      <c r="C42" s="1611" t="s">
        <v>521</v>
      </c>
      <c r="D42" s="983"/>
      <c r="E42" s="682"/>
      <c r="F42" s="355"/>
      <c r="G42" s="931"/>
      <c r="H42" s="931"/>
      <c r="I42" s="931"/>
      <c r="J42" s="931"/>
      <c r="K42" s="932"/>
      <c r="L42" s="934"/>
      <c r="M42" s="931"/>
      <c r="N42" s="931"/>
      <c r="O42" s="931"/>
      <c r="P42" s="932"/>
    </row>
    <row r="43" spans="1:16" s="74" customFormat="1" ht="30.6">
      <c r="A43" s="989"/>
      <c r="B43" s="983"/>
      <c r="C43" s="996" t="s">
        <v>690</v>
      </c>
      <c r="D43" s="983"/>
      <c r="E43" s="682"/>
      <c r="F43" s="355"/>
      <c r="G43" s="931"/>
      <c r="H43" s="931"/>
      <c r="I43" s="931"/>
      <c r="J43" s="931"/>
      <c r="K43" s="932"/>
      <c r="L43" s="934"/>
      <c r="M43" s="931"/>
      <c r="N43" s="931"/>
      <c r="O43" s="931"/>
      <c r="P43" s="932"/>
    </row>
    <row r="44" spans="1:16" s="74" customFormat="1">
      <c r="A44" s="987"/>
      <c r="B44" s="983"/>
      <c r="C44" s="1612" t="s">
        <v>268</v>
      </c>
      <c r="D44" s="983"/>
      <c r="E44" s="682"/>
      <c r="F44" s="355"/>
      <c r="G44" s="931"/>
      <c r="H44" s="931"/>
      <c r="I44" s="931"/>
      <c r="J44" s="931"/>
      <c r="K44" s="932"/>
      <c r="L44" s="934"/>
      <c r="M44" s="931"/>
      <c r="N44" s="931"/>
      <c r="O44" s="931"/>
      <c r="P44" s="932"/>
    </row>
    <row r="45" spans="1:16" s="74" customFormat="1">
      <c r="A45" s="987"/>
      <c r="B45" s="983"/>
      <c r="C45" s="1614" t="s">
        <v>268</v>
      </c>
      <c r="D45" s="983"/>
      <c r="E45" s="682"/>
      <c r="F45" s="355"/>
      <c r="G45" s="931"/>
      <c r="H45" s="931"/>
      <c r="I45" s="931"/>
      <c r="J45" s="931"/>
      <c r="K45" s="932"/>
      <c r="L45" s="934"/>
      <c r="M45" s="931"/>
      <c r="N45" s="931"/>
      <c r="O45" s="931"/>
      <c r="P45" s="932"/>
    </row>
    <row r="46" spans="1:16" s="30" customFormat="1" ht="40.799999999999997">
      <c r="A46" s="991" t="s">
        <v>243</v>
      </c>
      <c r="B46" s="974"/>
      <c r="C46" s="588" t="s">
        <v>1133</v>
      </c>
      <c r="D46" s="974"/>
      <c r="E46" s="682"/>
      <c r="F46" s="671"/>
      <c r="G46" s="895"/>
      <c r="H46" s="895"/>
      <c r="I46" s="895"/>
      <c r="J46" s="895"/>
      <c r="K46" s="690"/>
      <c r="L46" s="897"/>
      <c r="M46" s="895"/>
      <c r="N46" s="895"/>
      <c r="O46" s="895"/>
      <c r="P46" s="690"/>
    </row>
    <row r="47" spans="1:16" s="30" customFormat="1" ht="20.399999999999999">
      <c r="A47" s="991"/>
      <c r="B47" s="974"/>
      <c r="C47" s="1614" t="s">
        <v>3681</v>
      </c>
      <c r="D47" s="983" t="s">
        <v>2</v>
      </c>
      <c r="E47" s="866">
        <v>9</v>
      </c>
      <c r="F47" s="904"/>
      <c r="G47" s="911"/>
      <c r="H47" s="906"/>
      <c r="I47" s="906"/>
      <c r="J47" s="906"/>
      <c r="K47" s="692"/>
      <c r="L47" s="846"/>
      <c r="M47" s="843"/>
      <c r="N47" s="843"/>
      <c r="O47" s="843"/>
      <c r="P47" s="692"/>
    </row>
    <row r="48" spans="1:16" s="30" customFormat="1" ht="20.399999999999999">
      <c r="A48" s="991"/>
      <c r="B48" s="974"/>
      <c r="C48" s="1614" t="s">
        <v>3695</v>
      </c>
      <c r="D48" s="983" t="s">
        <v>2</v>
      </c>
      <c r="E48" s="866">
        <v>0</v>
      </c>
      <c r="F48" s="904"/>
      <c r="G48" s="911"/>
      <c r="H48" s="906"/>
      <c r="I48" s="906"/>
      <c r="J48" s="906"/>
      <c r="K48" s="692"/>
      <c r="L48" s="846"/>
      <c r="M48" s="843"/>
      <c r="N48" s="843"/>
      <c r="O48" s="843"/>
      <c r="P48" s="692"/>
    </row>
    <row r="49" spans="1:16" s="30" customFormat="1" ht="20.399999999999999">
      <c r="A49" s="991"/>
      <c r="B49" s="974"/>
      <c r="C49" s="1614" t="s">
        <v>1134</v>
      </c>
      <c r="D49" s="983" t="s">
        <v>2</v>
      </c>
      <c r="E49" s="866">
        <v>146</v>
      </c>
      <c r="F49" s="904"/>
      <c r="G49" s="911"/>
      <c r="H49" s="906"/>
      <c r="I49" s="906"/>
      <c r="J49" s="906"/>
      <c r="K49" s="692"/>
      <c r="L49" s="846"/>
      <c r="M49" s="843"/>
      <c r="N49" s="843"/>
      <c r="O49" s="843"/>
      <c r="P49" s="692"/>
    </row>
    <row r="50" spans="1:16" s="74" customFormat="1">
      <c r="A50" s="987"/>
      <c r="B50" s="983"/>
      <c r="C50" s="1615" t="s">
        <v>268</v>
      </c>
      <c r="D50" s="983"/>
      <c r="E50" s="682"/>
      <c r="F50" s="355"/>
      <c r="G50" s="931"/>
      <c r="H50" s="931"/>
      <c r="I50" s="931"/>
      <c r="J50" s="931"/>
      <c r="K50" s="932"/>
      <c r="L50" s="934"/>
      <c r="M50" s="931"/>
      <c r="N50" s="931"/>
      <c r="O50" s="931"/>
      <c r="P50" s="932"/>
    </row>
    <row r="51" spans="1:16" s="30" customFormat="1" ht="20.399999999999999">
      <c r="A51" s="991" t="s">
        <v>244</v>
      </c>
      <c r="B51" s="974"/>
      <c r="C51" s="588" t="s">
        <v>1135</v>
      </c>
      <c r="D51" s="974"/>
      <c r="E51" s="682"/>
      <c r="F51" s="671"/>
      <c r="G51" s="895"/>
      <c r="H51" s="895"/>
      <c r="I51" s="895"/>
      <c r="J51" s="895"/>
      <c r="K51" s="690"/>
      <c r="L51" s="897"/>
      <c r="M51" s="895"/>
      <c r="N51" s="895"/>
      <c r="O51" s="895"/>
      <c r="P51" s="690"/>
    </row>
    <row r="52" spans="1:16" s="30" customFormat="1" ht="20.399999999999999">
      <c r="A52" s="991"/>
      <c r="B52" s="974"/>
      <c r="C52" s="1614" t="s">
        <v>1134</v>
      </c>
      <c r="D52" s="983" t="s">
        <v>2</v>
      </c>
      <c r="E52" s="866">
        <v>54</v>
      </c>
      <c r="F52" s="904"/>
      <c r="G52" s="911"/>
      <c r="H52" s="906"/>
      <c r="I52" s="906"/>
      <c r="J52" s="906"/>
      <c r="K52" s="692"/>
      <c r="L52" s="846"/>
      <c r="M52" s="843"/>
      <c r="N52" s="843"/>
      <c r="O52" s="843"/>
      <c r="P52" s="692"/>
    </row>
    <row r="53" spans="1:16" s="74" customFormat="1">
      <c r="A53" s="987"/>
      <c r="B53" s="983"/>
      <c r="C53" s="1615" t="s">
        <v>268</v>
      </c>
      <c r="D53" s="983"/>
      <c r="E53" s="682"/>
      <c r="F53" s="355"/>
      <c r="G53" s="931"/>
      <c r="H53" s="931"/>
      <c r="I53" s="931"/>
      <c r="J53" s="931"/>
      <c r="K53" s="932"/>
      <c r="L53" s="934"/>
      <c r="M53" s="931"/>
      <c r="N53" s="931"/>
      <c r="O53" s="931"/>
      <c r="P53" s="932"/>
    </row>
    <row r="54" spans="1:16" s="74" customFormat="1" ht="20.399999999999999">
      <c r="A54" s="989" t="s">
        <v>245</v>
      </c>
      <c r="B54" s="983"/>
      <c r="C54" s="873" t="s">
        <v>367</v>
      </c>
      <c r="D54" s="983"/>
      <c r="E54" s="682"/>
      <c r="F54" s="355"/>
      <c r="G54" s="931"/>
      <c r="H54" s="931"/>
      <c r="I54" s="931"/>
      <c r="J54" s="931"/>
      <c r="K54" s="932"/>
      <c r="L54" s="934"/>
      <c r="M54" s="931"/>
      <c r="N54" s="931"/>
      <c r="O54" s="931"/>
      <c r="P54" s="932"/>
    </row>
    <row r="55" spans="1:16" s="74" customFormat="1">
      <c r="A55" s="989"/>
      <c r="B55" s="983"/>
      <c r="C55" s="873" t="s">
        <v>268</v>
      </c>
      <c r="D55" s="983"/>
      <c r="E55" s="682"/>
      <c r="F55" s="355"/>
      <c r="G55" s="931"/>
      <c r="H55" s="931"/>
      <c r="I55" s="931"/>
      <c r="J55" s="931"/>
      <c r="K55" s="932"/>
      <c r="L55" s="934"/>
      <c r="M55" s="931"/>
      <c r="N55" s="931"/>
      <c r="O55" s="931"/>
      <c r="P55" s="932"/>
    </row>
    <row r="56" spans="1:16" s="74" customFormat="1" ht="30.6">
      <c r="A56" s="989"/>
      <c r="B56" s="983"/>
      <c r="C56" s="996" t="s">
        <v>1136</v>
      </c>
      <c r="D56" s="983"/>
      <c r="E56" s="682"/>
      <c r="F56" s="355"/>
      <c r="G56" s="931"/>
      <c r="H56" s="931"/>
      <c r="I56" s="931"/>
      <c r="J56" s="931"/>
      <c r="K56" s="932"/>
      <c r="L56" s="934"/>
      <c r="M56" s="931"/>
      <c r="N56" s="931"/>
      <c r="O56" s="931"/>
      <c r="P56" s="932"/>
    </row>
    <row r="57" spans="1:16" s="74" customFormat="1" ht="20.399999999999999">
      <c r="A57" s="991" t="s">
        <v>368</v>
      </c>
      <c r="B57" s="974"/>
      <c r="C57" s="573" t="s">
        <v>736</v>
      </c>
      <c r="D57" s="974"/>
      <c r="E57" s="682"/>
      <c r="F57" s="355"/>
      <c r="G57" s="931"/>
      <c r="H57" s="931"/>
      <c r="I57" s="931"/>
      <c r="J57" s="931"/>
      <c r="K57" s="932"/>
      <c r="L57" s="934"/>
      <c r="M57" s="931"/>
      <c r="N57" s="931"/>
      <c r="O57" s="931"/>
      <c r="P57" s="932"/>
    </row>
    <row r="58" spans="1:16" s="74" customFormat="1" ht="30.6">
      <c r="A58" s="991"/>
      <c r="B58" s="974"/>
      <c r="C58" s="949" t="s">
        <v>1137</v>
      </c>
      <c r="D58" s="983" t="s">
        <v>103</v>
      </c>
      <c r="E58" s="682">
        <v>1</v>
      </c>
      <c r="F58" s="904"/>
      <c r="G58" s="911"/>
      <c r="H58" s="906"/>
      <c r="I58" s="906"/>
      <c r="J58" s="906"/>
      <c r="K58" s="692"/>
      <c r="L58" s="846"/>
      <c r="M58" s="843"/>
      <c r="N58" s="843"/>
      <c r="O58" s="843"/>
      <c r="P58" s="692"/>
    </row>
    <row r="59" spans="1:16" s="30" customFormat="1">
      <c r="A59" s="685"/>
      <c r="B59" s="683"/>
      <c r="C59" s="588"/>
      <c r="D59" s="683"/>
      <c r="E59" s="682"/>
      <c r="F59" s="355"/>
      <c r="G59" s="672"/>
      <c r="H59" s="1702"/>
      <c r="I59" s="1703"/>
      <c r="J59" s="895"/>
      <c r="K59" s="1704"/>
      <c r="L59" s="1705"/>
      <c r="M59" s="528"/>
      <c r="N59" s="528"/>
      <c r="O59" s="528"/>
      <c r="P59" s="529"/>
    </row>
    <row r="60" spans="1:16" s="30" customFormat="1" ht="20.399999999999999">
      <c r="A60" s="988" t="s">
        <v>288</v>
      </c>
      <c r="B60" s="1093"/>
      <c r="C60" s="1169" t="s">
        <v>319</v>
      </c>
      <c r="D60" s="983" t="s">
        <v>103</v>
      </c>
      <c r="E60" s="898">
        <v>1</v>
      </c>
      <c r="F60" s="352"/>
      <c r="G60" s="336"/>
      <c r="H60" s="336"/>
      <c r="I60" s="356"/>
      <c r="J60" s="336"/>
      <c r="K60" s="337"/>
      <c r="L60" s="338"/>
      <c r="M60" s="339"/>
      <c r="N60" s="339"/>
      <c r="O60" s="339"/>
      <c r="P60" s="340"/>
    </row>
    <row r="61" spans="1:16">
      <c r="A61" s="569"/>
      <c r="B61" s="567"/>
      <c r="C61" s="574"/>
      <c r="D61" s="567"/>
      <c r="E61" s="565"/>
      <c r="F61" s="557"/>
      <c r="G61" s="558"/>
      <c r="H61" s="1177"/>
      <c r="I61" s="1178"/>
      <c r="J61" s="1178"/>
      <c r="K61" s="1179"/>
      <c r="L61" s="1175"/>
      <c r="M61" s="1172"/>
      <c r="N61" s="1172"/>
      <c r="O61" s="1172"/>
      <c r="P61" s="1173"/>
    </row>
    <row r="62" spans="1:16" s="274" customFormat="1">
      <c r="A62" s="503"/>
      <c r="B62" s="504"/>
      <c r="C62" s="505" t="s">
        <v>29</v>
      </c>
      <c r="D62" s="506"/>
      <c r="E62" s="541"/>
      <c r="F62" s="507"/>
      <c r="G62" s="507"/>
      <c r="H62" s="507"/>
      <c r="I62" s="507"/>
      <c r="J62" s="507"/>
      <c r="K62" s="507"/>
      <c r="L62" s="508">
        <f>SUM($L$13:L61)</f>
        <v>0</v>
      </c>
      <c r="M62" s="508">
        <f>SUM($M$13:M61)</f>
        <v>0</v>
      </c>
      <c r="N62" s="508">
        <f>SUM($N$13:N61)</f>
        <v>0</v>
      </c>
      <c r="O62" s="508">
        <f>SUM($O$13:O61)</f>
        <v>0</v>
      </c>
      <c r="P62" s="509">
        <f>SUM($P$13:P61)</f>
        <v>0</v>
      </c>
    </row>
    <row r="63" spans="1:16">
      <c r="H63" s="74"/>
      <c r="I63" s="18"/>
      <c r="J63" s="18"/>
      <c r="K63" s="18"/>
      <c r="L63" s="18"/>
      <c r="M63" s="18"/>
      <c r="N63" s="18"/>
      <c r="O63" s="18"/>
      <c r="P63" s="18"/>
    </row>
    <row r="64" spans="1:16">
      <c r="H64" s="74"/>
      <c r="I64" s="18"/>
      <c r="J64" s="18"/>
      <c r="K64" s="18"/>
      <c r="L64" s="18"/>
      <c r="M64" s="18"/>
      <c r="N64" s="18"/>
      <c r="O64" s="18"/>
      <c r="P64" s="18"/>
    </row>
    <row r="65" spans="3:16">
      <c r="C65" s="330"/>
      <c r="H65" s="74"/>
      <c r="I65" s="18"/>
      <c r="J65" s="18"/>
      <c r="K65" s="18"/>
      <c r="L65" s="18"/>
      <c r="M65" s="18"/>
      <c r="N65" s="18"/>
      <c r="O65" s="18"/>
      <c r="P65" s="18"/>
    </row>
    <row r="66" spans="3:16">
      <c r="C66" s="330"/>
      <c r="H66" s="74"/>
    </row>
    <row r="67" spans="3:16">
      <c r="C67" s="330"/>
      <c r="H67" s="74"/>
    </row>
    <row r="68" spans="3:16">
      <c r="C68" s="13"/>
      <c r="H68" s="74"/>
    </row>
    <row r="69" spans="3:16">
      <c r="H69" s="74"/>
    </row>
    <row r="70" spans="3:16">
      <c r="H70" s="74"/>
    </row>
    <row r="71" spans="3:16">
      <c r="H71" s="74"/>
    </row>
    <row r="72" spans="3:16">
      <c r="H72" s="74"/>
    </row>
    <row r="73" spans="3:16">
      <c r="H73" s="74"/>
    </row>
    <row r="74" spans="3:16">
      <c r="H74" s="74"/>
    </row>
    <row r="75" spans="3:16">
      <c r="H75" s="74"/>
    </row>
    <row r="76" spans="3:16">
      <c r="H76" s="74"/>
    </row>
    <row r="77" spans="3:16">
      <c r="H77" s="74"/>
    </row>
    <row r="78" spans="3:16">
      <c r="H78" s="74"/>
    </row>
    <row r="79" spans="3:16">
      <c r="H79" s="74"/>
    </row>
    <row r="80" spans="3:16">
      <c r="H80" s="74"/>
    </row>
  </sheetData>
  <autoFilter ref="A12:P62" xr:uid="{00000000-0009-0000-0000-000035000000}"/>
  <mergeCells count="1">
    <mergeCell ref="F10:K10"/>
  </mergeCells>
  <phoneticPr fontId="40" type="noConversion"/>
  <conditionalFormatting sqref="H35:J35">
    <cfRule type="cellIs" dxfId="13" priority="5" operator="equal">
      <formula>0</formula>
    </cfRule>
  </conditionalFormatting>
  <conditionalFormatting sqref="H40:J40">
    <cfRule type="cellIs" dxfId="12" priority="4" operator="equal">
      <formula>0</formula>
    </cfRule>
  </conditionalFormatting>
  <conditionalFormatting sqref="H47:J49">
    <cfRule type="cellIs" dxfId="11" priority="3" operator="equal">
      <formula>0</formula>
    </cfRule>
  </conditionalFormatting>
  <conditionalFormatting sqref="H52:J52">
    <cfRule type="cellIs" dxfId="10" priority="2" operator="equal">
      <formula>0</formula>
    </cfRule>
  </conditionalFormatting>
  <conditionalFormatting sqref="H58:J58">
    <cfRule type="cellIs" dxfId="9" priority="1" operator="equal">
      <formula>0</formula>
    </cfRule>
  </conditionalFormatting>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C197E-7037-4E55-951E-068473779789}">
  <dimension ref="A1:P55"/>
  <sheetViews>
    <sheetView zoomScaleNormal="100" zoomScaleSheetLayoutView="100" workbookViewId="0">
      <selection activeCell="J23" sqref="J23"/>
    </sheetView>
  </sheetViews>
  <sheetFormatPr defaultColWidth="9.109375" defaultRowHeight="13.2"/>
  <cols>
    <col min="1" max="1" width="8.109375" style="6" customWidth="1"/>
    <col min="2" max="2" width="6.21875" style="12" bestFit="1" customWidth="1"/>
    <col min="3" max="3" width="59.88671875" style="11" customWidth="1"/>
    <col min="4" max="4" width="9"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471</v>
      </c>
      <c r="H1" s="9"/>
      <c r="J1" s="8"/>
      <c r="K1" s="8"/>
      <c r="L1" s="8"/>
      <c r="M1" s="8"/>
      <c r="N1" s="8"/>
      <c r="O1" s="8"/>
      <c r="P1" s="8"/>
    </row>
    <row r="2" spans="1:16">
      <c r="B2" s="7"/>
      <c r="C2" s="8"/>
      <c r="D2" s="8"/>
      <c r="E2" s="8"/>
      <c r="F2" s="8" t="s">
        <v>359</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30" customFormat="1">
      <c r="A14" s="989" t="s">
        <v>269</v>
      </c>
      <c r="B14" s="1001"/>
      <c r="C14" s="995" t="s">
        <v>320</v>
      </c>
      <c r="D14" s="982"/>
      <c r="E14" s="970"/>
      <c r="F14" s="671"/>
      <c r="G14" s="895"/>
      <c r="H14" s="895"/>
      <c r="I14" s="895"/>
      <c r="J14" s="895"/>
      <c r="K14" s="690"/>
      <c r="L14" s="897"/>
      <c r="M14" s="895"/>
      <c r="N14" s="895"/>
      <c r="O14" s="895"/>
      <c r="P14" s="690"/>
    </row>
    <row r="15" spans="1:16" s="30" customFormat="1" ht="20.399999999999999">
      <c r="A15" s="989"/>
      <c r="B15" s="1001"/>
      <c r="C15" s="1190" t="s">
        <v>351</v>
      </c>
      <c r="D15" s="982"/>
      <c r="E15" s="970"/>
      <c r="F15" s="671"/>
      <c r="G15" s="895"/>
      <c r="H15" s="895"/>
      <c r="I15" s="895"/>
      <c r="J15" s="895"/>
      <c r="K15" s="690"/>
      <c r="L15" s="897"/>
      <c r="M15" s="895"/>
      <c r="N15" s="895"/>
      <c r="O15" s="895"/>
      <c r="P15" s="690"/>
    </row>
    <row r="16" spans="1:16" s="30" customFormat="1" ht="20.399999999999999">
      <c r="A16" s="987" t="s">
        <v>94</v>
      </c>
      <c r="B16" s="1001"/>
      <c r="C16" s="573" t="s">
        <v>352</v>
      </c>
      <c r="D16" s="983" t="s">
        <v>22</v>
      </c>
      <c r="E16" s="682">
        <v>1</v>
      </c>
      <c r="F16" s="362"/>
      <c r="G16" s="336"/>
      <c r="H16" s="336"/>
      <c r="I16" s="336"/>
      <c r="J16" s="336"/>
      <c r="K16" s="337"/>
      <c r="L16" s="338"/>
      <c r="M16" s="339"/>
      <c r="N16" s="339"/>
      <c r="O16" s="339"/>
      <c r="P16" s="340"/>
    </row>
    <row r="17" spans="1:16" s="30" customFormat="1">
      <c r="A17" s="987" t="s">
        <v>95</v>
      </c>
      <c r="B17" s="1001"/>
      <c r="C17" s="573" t="s">
        <v>353</v>
      </c>
      <c r="D17" s="983" t="s">
        <v>22</v>
      </c>
      <c r="E17" s="682">
        <v>2</v>
      </c>
      <c r="F17" s="362"/>
      <c r="G17" s="336"/>
      <c r="H17" s="336"/>
      <c r="I17" s="336"/>
      <c r="J17" s="336"/>
      <c r="K17" s="337"/>
      <c r="L17" s="338"/>
      <c r="M17" s="339"/>
      <c r="N17" s="339"/>
      <c r="O17" s="339"/>
      <c r="P17" s="340"/>
    </row>
    <row r="18" spans="1:16" s="30" customFormat="1">
      <c r="A18" s="987" t="s">
        <v>96</v>
      </c>
      <c r="B18" s="1001"/>
      <c r="C18" s="573" t="s">
        <v>321</v>
      </c>
      <c r="D18" s="983" t="s">
        <v>22</v>
      </c>
      <c r="E18" s="682">
        <v>1</v>
      </c>
      <c r="F18" s="362"/>
      <c r="G18" s="336"/>
      <c r="H18" s="336"/>
      <c r="I18" s="336"/>
      <c r="J18" s="336"/>
      <c r="K18" s="337"/>
      <c r="L18" s="338"/>
      <c r="M18" s="339"/>
      <c r="N18" s="339"/>
      <c r="O18" s="339"/>
      <c r="P18" s="340"/>
    </row>
    <row r="19" spans="1:16" s="30" customFormat="1" ht="20.399999999999999">
      <c r="A19" s="987" t="s">
        <v>97</v>
      </c>
      <c r="B19" s="1001"/>
      <c r="C19" s="573" t="s">
        <v>1099</v>
      </c>
      <c r="D19" s="1040" t="s">
        <v>103</v>
      </c>
      <c r="E19" s="682">
        <v>1</v>
      </c>
      <c r="F19" s="362"/>
      <c r="G19" s="336"/>
      <c r="H19" s="336"/>
      <c r="I19" s="336"/>
      <c r="J19" s="336"/>
      <c r="K19" s="337"/>
      <c r="L19" s="338"/>
      <c r="M19" s="339"/>
      <c r="N19" s="339"/>
      <c r="O19" s="339"/>
      <c r="P19" s="340"/>
    </row>
    <row r="20" spans="1:16" s="30" customFormat="1">
      <c r="A20" s="987"/>
      <c r="B20" s="1001"/>
      <c r="C20" s="573" t="s">
        <v>268</v>
      </c>
      <c r="D20" s="1040"/>
      <c r="E20" s="682"/>
      <c r="F20" s="671"/>
      <c r="G20" s="895"/>
      <c r="H20" s="895"/>
      <c r="I20" s="895"/>
      <c r="J20" s="895"/>
      <c r="K20" s="690"/>
      <c r="L20" s="897"/>
      <c r="M20" s="895"/>
      <c r="N20" s="895"/>
      <c r="O20" s="895"/>
      <c r="P20" s="690"/>
    </row>
    <row r="21" spans="1:16" s="30" customFormat="1">
      <c r="A21" s="989" t="s">
        <v>107</v>
      </c>
      <c r="B21" s="1001"/>
      <c r="C21" s="995" t="s">
        <v>1097</v>
      </c>
      <c r="D21" s="1040"/>
      <c r="E21" s="682"/>
      <c r="F21" s="671"/>
      <c r="G21" s="895"/>
      <c r="H21" s="895"/>
      <c r="I21" s="895"/>
      <c r="J21" s="895"/>
      <c r="K21" s="690"/>
      <c r="L21" s="897"/>
      <c r="M21" s="895"/>
      <c r="N21" s="895"/>
      <c r="O21" s="895"/>
      <c r="P21" s="690"/>
    </row>
    <row r="22" spans="1:16" s="30" customFormat="1" ht="20.399999999999999">
      <c r="A22" s="987" t="s">
        <v>276</v>
      </c>
      <c r="B22" s="1001"/>
      <c r="C22" s="573" t="s">
        <v>354</v>
      </c>
      <c r="D22" s="1040" t="s">
        <v>103</v>
      </c>
      <c r="E22" s="682">
        <v>1</v>
      </c>
      <c r="F22" s="362"/>
      <c r="G22" s="336"/>
      <c r="H22" s="336"/>
      <c r="I22" s="336"/>
      <c r="J22" s="336"/>
      <c r="K22" s="337"/>
      <c r="L22" s="338"/>
      <c r="M22" s="339"/>
      <c r="N22" s="339"/>
      <c r="O22" s="339"/>
      <c r="P22" s="340"/>
    </row>
    <row r="23" spans="1:16" s="30" customFormat="1">
      <c r="A23" s="987" t="s">
        <v>241</v>
      </c>
      <c r="B23" s="1001"/>
      <c r="C23" s="573" t="s">
        <v>1098</v>
      </c>
      <c r="D23" s="1040" t="s">
        <v>103</v>
      </c>
      <c r="E23" s="682">
        <v>1</v>
      </c>
      <c r="F23" s="362"/>
      <c r="G23" s="336"/>
      <c r="H23" s="336"/>
      <c r="I23" s="336"/>
      <c r="J23" s="336"/>
      <c r="K23" s="337"/>
      <c r="L23" s="338"/>
      <c r="M23" s="339"/>
      <c r="N23" s="339"/>
      <c r="O23" s="339"/>
      <c r="P23" s="340"/>
    </row>
    <row r="24" spans="1:16" s="30" customFormat="1">
      <c r="A24" s="987"/>
      <c r="B24" s="1001"/>
      <c r="C24" s="588"/>
      <c r="D24" s="1040"/>
      <c r="E24" s="682"/>
      <c r="F24" s="671"/>
      <c r="G24" s="895"/>
      <c r="H24" s="895"/>
      <c r="I24" s="895"/>
      <c r="J24" s="895"/>
      <c r="K24" s="690"/>
      <c r="L24" s="897"/>
      <c r="M24" s="895"/>
      <c r="N24" s="895"/>
      <c r="O24" s="895"/>
      <c r="P24" s="690"/>
    </row>
    <row r="25" spans="1:16" s="30" customFormat="1">
      <c r="A25" s="989" t="s">
        <v>278</v>
      </c>
      <c r="B25" s="1001"/>
      <c r="C25" s="995" t="s">
        <v>322</v>
      </c>
      <c r="D25" s="1040"/>
      <c r="E25" s="682"/>
      <c r="F25" s="671"/>
      <c r="G25" s="895"/>
      <c r="H25" s="895"/>
      <c r="I25" s="895"/>
      <c r="J25" s="895"/>
      <c r="K25" s="690"/>
      <c r="L25" s="897"/>
      <c r="M25" s="895"/>
      <c r="N25" s="895"/>
      <c r="O25" s="895"/>
      <c r="P25" s="690"/>
    </row>
    <row r="26" spans="1:16" s="30" customFormat="1" ht="20.399999999999999">
      <c r="A26" s="987" t="s">
        <v>279</v>
      </c>
      <c r="B26" s="1001"/>
      <c r="C26" s="573" t="s">
        <v>355</v>
      </c>
      <c r="D26" s="1040" t="s">
        <v>103</v>
      </c>
      <c r="E26" s="682">
        <v>1</v>
      </c>
      <c r="F26" s="352"/>
      <c r="G26" s="336"/>
      <c r="H26" s="336"/>
      <c r="I26" s="356"/>
      <c r="J26" s="336"/>
      <c r="K26" s="337"/>
      <c r="L26" s="338"/>
      <c r="M26" s="339"/>
      <c r="N26" s="339"/>
      <c r="O26" s="339"/>
      <c r="P26" s="340"/>
    </row>
    <row r="27" spans="1:16" s="30" customFormat="1">
      <c r="A27" s="987"/>
      <c r="B27" s="1001"/>
      <c r="C27" s="1045"/>
      <c r="D27" s="983"/>
      <c r="E27" s="682"/>
      <c r="F27" s="671"/>
      <c r="G27" s="895"/>
      <c r="H27" s="895"/>
      <c r="I27" s="895"/>
      <c r="J27" s="895"/>
      <c r="K27" s="690"/>
      <c r="L27" s="897"/>
      <c r="M27" s="895"/>
      <c r="N27" s="895"/>
      <c r="O27" s="895"/>
      <c r="P27" s="690"/>
    </row>
    <row r="28" spans="1:16" s="30" customFormat="1">
      <c r="A28" s="989" t="s">
        <v>284</v>
      </c>
      <c r="B28" s="1001"/>
      <c r="C28" s="995" t="s">
        <v>323</v>
      </c>
      <c r="D28" s="983"/>
      <c r="E28" s="682"/>
      <c r="F28" s="671"/>
      <c r="G28" s="895"/>
      <c r="H28" s="895"/>
      <c r="I28" s="895"/>
      <c r="J28" s="895"/>
      <c r="K28" s="690"/>
      <c r="L28" s="897"/>
      <c r="M28" s="895"/>
      <c r="N28" s="895"/>
      <c r="O28" s="895"/>
      <c r="P28" s="690"/>
    </row>
    <row r="29" spans="1:16" s="30" customFormat="1" ht="20.399999999999999">
      <c r="A29" s="991" t="s">
        <v>285</v>
      </c>
      <c r="B29" s="1001"/>
      <c r="C29" s="573" t="s">
        <v>324</v>
      </c>
      <c r="D29" s="1040" t="s">
        <v>103</v>
      </c>
      <c r="E29" s="682">
        <v>1</v>
      </c>
      <c r="F29" s="362"/>
      <c r="G29" s="336"/>
      <c r="H29" s="336"/>
      <c r="I29" s="336"/>
      <c r="J29" s="336"/>
      <c r="K29" s="337"/>
      <c r="L29" s="338"/>
      <c r="M29" s="339"/>
      <c r="N29" s="339"/>
      <c r="O29" s="339"/>
      <c r="P29" s="340"/>
    </row>
    <row r="30" spans="1:16" s="30" customFormat="1" ht="20.399999999999999">
      <c r="A30" s="991" t="s">
        <v>288</v>
      </c>
      <c r="B30" s="1001"/>
      <c r="C30" s="1191" t="s">
        <v>324</v>
      </c>
      <c r="D30" s="1040" t="s">
        <v>103</v>
      </c>
      <c r="E30" s="682">
        <v>1</v>
      </c>
      <c r="F30" s="362"/>
      <c r="G30" s="336"/>
      <c r="H30" s="336"/>
      <c r="I30" s="336"/>
      <c r="J30" s="336"/>
      <c r="K30" s="337"/>
      <c r="L30" s="338"/>
      <c r="M30" s="339"/>
      <c r="N30" s="339"/>
      <c r="O30" s="339"/>
      <c r="P30" s="340"/>
    </row>
    <row r="31" spans="1:16" s="30" customFormat="1">
      <c r="A31" s="991" t="s">
        <v>303</v>
      </c>
      <c r="B31" s="1001"/>
      <c r="C31" s="1191" t="s">
        <v>325</v>
      </c>
      <c r="D31" s="1040" t="s">
        <v>103</v>
      </c>
      <c r="E31" s="682"/>
      <c r="F31" s="362"/>
      <c r="G31" s="336"/>
      <c r="H31" s="336"/>
      <c r="I31" s="336"/>
      <c r="J31" s="336"/>
      <c r="K31" s="337"/>
      <c r="L31" s="338"/>
      <c r="M31" s="339"/>
      <c r="N31" s="339"/>
      <c r="O31" s="339"/>
      <c r="P31" s="340"/>
    </row>
    <row r="32" spans="1:16" s="30" customFormat="1" ht="30.6">
      <c r="A32" s="991" t="s">
        <v>304</v>
      </c>
      <c r="B32" s="1001"/>
      <c r="C32" s="1191" t="s">
        <v>326</v>
      </c>
      <c r="D32" s="1040" t="s">
        <v>103</v>
      </c>
      <c r="E32" s="682">
        <v>1</v>
      </c>
      <c r="F32" s="362"/>
      <c r="G32" s="336"/>
      <c r="H32" s="336"/>
      <c r="I32" s="336"/>
      <c r="J32" s="336"/>
      <c r="K32" s="337"/>
      <c r="L32" s="338"/>
      <c r="M32" s="339"/>
      <c r="N32" s="339"/>
      <c r="O32" s="339"/>
      <c r="P32" s="340"/>
    </row>
    <row r="33" spans="1:16" s="30" customFormat="1" ht="30.6">
      <c r="A33" s="991" t="s">
        <v>459</v>
      </c>
      <c r="B33" s="1001"/>
      <c r="C33" s="1191" t="s">
        <v>327</v>
      </c>
      <c r="D33" s="1040" t="s">
        <v>103</v>
      </c>
      <c r="E33" s="682">
        <v>1</v>
      </c>
      <c r="F33" s="362"/>
      <c r="G33" s="336"/>
      <c r="H33" s="336"/>
      <c r="I33" s="336"/>
      <c r="J33" s="336"/>
      <c r="K33" s="337"/>
      <c r="L33" s="338"/>
      <c r="M33" s="339"/>
      <c r="N33" s="339"/>
      <c r="O33" s="339"/>
      <c r="P33" s="340"/>
    </row>
    <row r="34" spans="1:16" s="30" customFormat="1" ht="20.399999999999999">
      <c r="A34" s="991" t="s">
        <v>1091</v>
      </c>
      <c r="B34" s="1001"/>
      <c r="C34" s="1191" t="s">
        <v>1092</v>
      </c>
      <c r="D34" s="1040" t="s">
        <v>103</v>
      </c>
      <c r="E34" s="682">
        <v>1</v>
      </c>
      <c r="F34" s="362"/>
      <c r="G34" s="336"/>
      <c r="H34" s="336"/>
      <c r="I34" s="336"/>
      <c r="J34" s="336"/>
      <c r="K34" s="337"/>
      <c r="L34" s="338"/>
      <c r="M34" s="339"/>
      <c r="N34" s="339"/>
      <c r="O34" s="339"/>
      <c r="P34" s="340"/>
    </row>
    <row r="35" spans="1:16" s="30" customFormat="1" ht="20.399999999999999">
      <c r="A35" s="991" t="s">
        <v>1093</v>
      </c>
      <c r="B35" s="1001"/>
      <c r="C35" s="1191" t="s">
        <v>328</v>
      </c>
      <c r="D35" s="1040" t="s">
        <v>103</v>
      </c>
      <c r="E35" s="682">
        <v>1</v>
      </c>
      <c r="F35" s="362"/>
      <c r="G35" s="336"/>
      <c r="H35" s="336"/>
      <c r="I35" s="336"/>
      <c r="J35" s="336"/>
      <c r="K35" s="337"/>
      <c r="L35" s="338"/>
      <c r="M35" s="339"/>
      <c r="N35" s="339"/>
      <c r="O35" s="339"/>
      <c r="P35" s="340"/>
    </row>
    <row r="36" spans="1:16" s="30" customFormat="1" ht="20.399999999999999">
      <c r="A36" s="991" t="s">
        <v>1094</v>
      </c>
      <c r="B36" s="1001"/>
      <c r="C36" s="1191" t="s">
        <v>329</v>
      </c>
      <c r="D36" s="1040" t="s">
        <v>103</v>
      </c>
      <c r="E36" s="682">
        <v>1</v>
      </c>
      <c r="F36" s="362"/>
      <c r="G36" s="336"/>
      <c r="H36" s="336"/>
      <c r="I36" s="336"/>
      <c r="J36" s="336"/>
      <c r="K36" s="337"/>
      <c r="L36" s="338"/>
      <c r="M36" s="339"/>
      <c r="N36" s="339"/>
      <c r="O36" s="339"/>
      <c r="P36" s="340"/>
    </row>
    <row r="37" spans="1:16" s="30" customFormat="1">
      <c r="A37" s="991" t="s">
        <v>1095</v>
      </c>
      <c r="B37" s="1001"/>
      <c r="C37" s="1191" t="s">
        <v>330</v>
      </c>
      <c r="D37" s="1040" t="s">
        <v>103</v>
      </c>
      <c r="E37" s="682">
        <v>1</v>
      </c>
      <c r="F37" s="362"/>
      <c r="G37" s="336"/>
      <c r="H37" s="336"/>
      <c r="I37" s="336"/>
      <c r="J37" s="336"/>
      <c r="K37" s="337"/>
      <c r="L37" s="338"/>
      <c r="M37" s="339"/>
      <c r="N37" s="339"/>
      <c r="O37" s="339"/>
      <c r="P37" s="340"/>
    </row>
    <row r="38" spans="1:16" s="30" customFormat="1" ht="20.399999999999999">
      <c r="A38" s="991" t="s">
        <v>1096</v>
      </c>
      <c r="B38" s="1001"/>
      <c r="C38" s="1191" t="s">
        <v>331</v>
      </c>
      <c r="D38" s="1040" t="s">
        <v>103</v>
      </c>
      <c r="E38" s="682">
        <v>1</v>
      </c>
      <c r="F38" s="362"/>
      <c r="G38" s="336"/>
      <c r="H38" s="336"/>
      <c r="I38" s="336"/>
      <c r="J38" s="336"/>
      <c r="K38" s="337"/>
      <c r="L38" s="338"/>
      <c r="M38" s="339"/>
      <c r="N38" s="339"/>
      <c r="O38" s="339"/>
      <c r="P38" s="340"/>
    </row>
    <row r="39" spans="1:16" s="30" customFormat="1">
      <c r="A39" s="1189"/>
      <c r="B39" s="1193"/>
      <c r="C39" s="1192"/>
      <c r="D39" s="1188"/>
      <c r="E39" s="1187"/>
      <c r="F39" s="1186"/>
      <c r="G39" s="1072"/>
      <c r="H39" s="1072"/>
      <c r="I39" s="1072"/>
      <c r="J39" s="1072"/>
      <c r="K39" s="1081"/>
      <c r="L39" s="1077"/>
      <c r="M39" s="1070"/>
      <c r="N39" s="1070"/>
      <c r="O39" s="1070"/>
      <c r="P39" s="1076"/>
    </row>
    <row r="40" spans="1:16" s="274" customFormat="1">
      <c r="A40" s="503"/>
      <c r="B40" s="504"/>
      <c r="C40" s="505" t="s">
        <v>29</v>
      </c>
      <c r="D40" s="506"/>
      <c r="E40" s="541"/>
      <c r="F40" s="507"/>
      <c r="G40" s="507"/>
      <c r="H40" s="507"/>
      <c r="I40" s="507"/>
      <c r="J40" s="507"/>
      <c r="K40" s="507"/>
      <c r="L40" s="508">
        <f>SUM($L$13:L39)</f>
        <v>0</v>
      </c>
      <c r="M40" s="508">
        <f>SUM($M$13:M39)</f>
        <v>0</v>
      </c>
      <c r="N40" s="508">
        <f>SUM($N$13:N39)</f>
        <v>0</v>
      </c>
      <c r="O40" s="508">
        <f>SUM($O$13:O39)</f>
        <v>0</v>
      </c>
      <c r="P40" s="509">
        <f>SUM($P$13:P39)</f>
        <v>0</v>
      </c>
    </row>
    <row r="41" spans="1:16">
      <c r="H41" s="74"/>
      <c r="I41" s="18"/>
      <c r="J41" s="18"/>
      <c r="K41" s="18"/>
      <c r="L41" s="18"/>
      <c r="M41" s="18"/>
      <c r="N41" s="18"/>
      <c r="O41" s="18"/>
      <c r="P41" s="18"/>
    </row>
    <row r="42" spans="1:16">
      <c r="C42" s="13"/>
      <c r="H42" s="74"/>
      <c r="I42" s="18"/>
      <c r="J42" s="18"/>
      <c r="K42" s="18"/>
      <c r="L42" s="18"/>
      <c r="M42" s="18"/>
      <c r="N42" s="18"/>
      <c r="O42" s="18"/>
      <c r="P42" s="18"/>
    </row>
    <row r="43" spans="1:16">
      <c r="C43" s="330"/>
      <c r="H43" s="74"/>
      <c r="I43" s="18"/>
      <c r="J43" s="18"/>
      <c r="K43" s="18"/>
      <c r="L43" s="18"/>
      <c r="M43" s="18"/>
      <c r="N43" s="18"/>
      <c r="O43" s="18"/>
      <c r="P43" s="18"/>
    </row>
    <row r="44" spans="1:16">
      <c r="C44" s="330"/>
      <c r="H44" s="74"/>
    </row>
    <row r="45" spans="1:16">
      <c r="C45" s="330"/>
      <c r="H45" s="74"/>
    </row>
    <row r="46" spans="1:16">
      <c r="C46" s="330"/>
      <c r="D46" s="330"/>
      <c r="E46" s="330"/>
      <c r="F46" s="330"/>
      <c r="G46" s="330"/>
      <c r="H46" s="330"/>
      <c r="I46" s="330"/>
    </row>
    <row r="47" spans="1:16">
      <c r="H47" s="74"/>
    </row>
    <row r="48" spans="1:16">
      <c r="H48" s="74"/>
    </row>
    <row r="49" spans="8:8">
      <c r="H49" s="74"/>
    </row>
    <row r="50" spans="8:8">
      <c r="H50" s="74"/>
    </row>
    <row r="51" spans="8:8">
      <c r="H51" s="74"/>
    </row>
    <row r="52" spans="8:8">
      <c r="H52" s="74"/>
    </row>
    <row r="53" spans="8:8">
      <c r="H53" s="74"/>
    </row>
    <row r="54" spans="8:8">
      <c r="H54" s="74"/>
    </row>
    <row r="55" spans="8:8">
      <c r="H55" s="74"/>
    </row>
  </sheetData>
  <autoFilter ref="A12:P40" xr:uid="{00000000-0009-0000-0000-00003D000000}"/>
  <mergeCells count="1">
    <mergeCell ref="F10:K10"/>
  </mergeCells>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2CAE-889D-4F63-95E5-88970967A4DA}">
  <dimension ref="A1:P147"/>
  <sheetViews>
    <sheetView zoomScaleNormal="100" zoomScaleSheetLayoutView="85" workbookViewId="0">
      <selection activeCell="J21" sqref="J21"/>
    </sheetView>
  </sheetViews>
  <sheetFormatPr defaultColWidth="9.109375" defaultRowHeight="13.2"/>
  <cols>
    <col min="1" max="1" width="5.88671875" style="11" customWidth="1"/>
    <col min="2" max="2" width="10" style="12" customWidth="1"/>
    <col min="3" max="3" width="63.6640625" style="11" customWidth="1"/>
    <col min="4" max="4" width="6.44140625" style="6"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9" style="11" customWidth="1"/>
    <col min="14" max="14" width="12" style="11" customWidth="1"/>
    <col min="15" max="15" width="12.109375" style="11" customWidth="1"/>
    <col min="16" max="16" width="11.5546875" style="11" customWidth="1"/>
    <col min="17" max="16384" width="9.109375" style="11"/>
  </cols>
  <sheetData>
    <row r="1" spans="1:16">
      <c r="B1" s="7"/>
      <c r="C1" s="8"/>
      <c r="D1" s="8"/>
      <c r="E1" s="8"/>
      <c r="F1" s="9" t="s">
        <v>35</v>
      </c>
      <c r="G1" s="75" t="s">
        <v>172</v>
      </c>
      <c r="H1" s="9"/>
      <c r="J1" s="8"/>
      <c r="K1" s="8"/>
      <c r="L1" s="8"/>
      <c r="M1" s="8"/>
      <c r="N1" s="8"/>
      <c r="O1" s="8"/>
      <c r="P1" s="8"/>
    </row>
    <row r="2" spans="1:16">
      <c r="B2" s="7"/>
      <c r="C2" s="8"/>
      <c r="D2" s="8"/>
      <c r="E2" s="8"/>
      <c r="F2" s="8" t="s">
        <v>332</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8" spans="1:16">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s="12" customFormat="1" ht="10.199999999999999">
      <c r="A13" s="870"/>
      <c r="B13" s="868"/>
      <c r="C13" s="872"/>
      <c r="D13" s="868"/>
      <c r="E13" s="864"/>
      <c r="F13" s="848"/>
      <c r="G13" s="834"/>
      <c r="H13" s="833"/>
      <c r="I13" s="833"/>
      <c r="J13" s="833"/>
      <c r="K13" s="835"/>
      <c r="L13" s="844"/>
      <c r="M13" s="833"/>
      <c r="N13" s="833"/>
      <c r="O13" s="833"/>
      <c r="P13" s="835"/>
    </row>
    <row r="14" spans="1:16" s="357" customFormat="1">
      <c r="A14" s="1212" t="s">
        <v>269</v>
      </c>
      <c r="B14" s="1222"/>
      <c r="C14" s="1216" t="s">
        <v>4499</v>
      </c>
      <c r="D14" s="1207"/>
      <c r="E14" s="1199"/>
      <c r="F14" s="363"/>
      <c r="G14" s="1194"/>
      <c r="H14" s="1194"/>
      <c r="I14" s="1194"/>
      <c r="J14" s="1194"/>
      <c r="K14" s="1195"/>
      <c r="L14" s="1196"/>
      <c r="M14" s="1194"/>
      <c r="N14" s="1194"/>
      <c r="O14" s="1194"/>
      <c r="P14" s="1195"/>
    </row>
    <row r="15" spans="1:16" s="357" customFormat="1">
      <c r="A15" s="1213" t="s">
        <v>94</v>
      </c>
      <c r="B15" s="1964" t="s">
        <v>296</v>
      </c>
      <c r="C15" s="1217" t="s">
        <v>4500</v>
      </c>
      <c r="D15" s="1208"/>
      <c r="E15" s="1200"/>
      <c r="F15" s="363"/>
      <c r="G15" s="1194"/>
      <c r="H15" s="1194"/>
      <c r="I15" s="1194"/>
      <c r="J15" s="1194"/>
      <c r="K15" s="1195"/>
      <c r="L15" s="1196"/>
      <c r="M15" s="1194"/>
      <c r="N15" s="1194"/>
      <c r="O15" s="1194"/>
      <c r="P15" s="1195"/>
    </row>
    <row r="16" spans="1:16" s="357" customFormat="1">
      <c r="A16" s="1213" t="s">
        <v>270</v>
      </c>
      <c r="B16" s="1964"/>
      <c r="C16" s="950" t="s">
        <v>4501</v>
      </c>
      <c r="D16" s="1209" t="s">
        <v>4475</v>
      </c>
      <c r="E16" s="1201">
        <v>63</v>
      </c>
      <c r="F16" s="360"/>
      <c r="G16" s="336"/>
      <c r="H16" s="336"/>
      <c r="I16" s="356"/>
      <c r="J16" s="336"/>
      <c r="K16" s="337"/>
      <c r="L16" s="338"/>
      <c r="M16" s="339"/>
      <c r="N16" s="339"/>
      <c r="O16" s="339"/>
      <c r="P16" s="340"/>
    </row>
    <row r="17" spans="1:16" s="357" customFormat="1">
      <c r="A17" s="1213" t="s">
        <v>271</v>
      </c>
      <c r="B17" s="1964"/>
      <c r="C17" s="950" t="s">
        <v>4502</v>
      </c>
      <c r="D17" s="1209" t="s">
        <v>4475</v>
      </c>
      <c r="E17" s="1201">
        <v>25</v>
      </c>
      <c r="F17" s="360"/>
      <c r="G17" s="336"/>
      <c r="H17" s="336"/>
      <c r="I17" s="356"/>
      <c r="J17" s="336"/>
      <c r="K17" s="337"/>
      <c r="L17" s="338"/>
      <c r="M17" s="339"/>
      <c r="N17" s="339"/>
      <c r="O17" s="339"/>
      <c r="P17" s="340"/>
    </row>
    <row r="18" spans="1:16" s="357" customFormat="1" ht="20.399999999999999">
      <c r="A18" s="1213" t="s">
        <v>272</v>
      </c>
      <c r="B18" s="1964"/>
      <c r="C18" s="950" t="s">
        <v>4503</v>
      </c>
      <c r="D18" s="1209" t="s">
        <v>4475</v>
      </c>
      <c r="E18" s="1201">
        <v>66</v>
      </c>
      <c r="F18" s="360"/>
      <c r="G18" s="336"/>
      <c r="H18" s="336"/>
      <c r="I18" s="356"/>
      <c r="J18" s="336"/>
      <c r="K18" s="337"/>
      <c r="L18" s="338"/>
      <c r="M18" s="339"/>
      <c r="N18" s="339"/>
      <c r="O18" s="339"/>
      <c r="P18" s="340"/>
    </row>
    <row r="19" spans="1:16" s="357" customFormat="1">
      <c r="A19" s="1213" t="s">
        <v>273</v>
      </c>
      <c r="B19" s="1964"/>
      <c r="C19" s="1168" t="s">
        <v>4504</v>
      </c>
      <c r="D19" s="1209" t="s">
        <v>2</v>
      </c>
      <c r="E19" s="1201">
        <v>34</v>
      </c>
      <c r="F19" s="360"/>
      <c r="G19" s="336"/>
      <c r="H19" s="336"/>
      <c r="I19" s="356"/>
      <c r="J19" s="336"/>
      <c r="K19" s="337"/>
      <c r="L19" s="338"/>
      <c r="M19" s="339"/>
      <c r="N19" s="339"/>
      <c r="O19" s="339"/>
      <c r="P19" s="340"/>
    </row>
    <row r="20" spans="1:16" s="357" customFormat="1">
      <c r="A20" s="1213" t="s">
        <v>274</v>
      </c>
      <c r="B20" s="1964"/>
      <c r="C20" s="950" t="s">
        <v>4505</v>
      </c>
      <c r="D20" s="1209" t="s">
        <v>4475</v>
      </c>
      <c r="E20" s="1201">
        <v>15</v>
      </c>
      <c r="F20" s="360"/>
      <c r="G20" s="336"/>
      <c r="H20" s="336"/>
      <c r="I20" s="356"/>
      <c r="J20" s="336"/>
      <c r="K20" s="337"/>
      <c r="L20" s="338"/>
      <c r="M20" s="339"/>
      <c r="N20" s="339"/>
      <c r="O20" s="339"/>
      <c r="P20" s="340"/>
    </row>
    <row r="21" spans="1:16" s="357" customFormat="1" ht="71.400000000000006">
      <c r="A21" s="1213" t="s">
        <v>275</v>
      </c>
      <c r="B21" s="1964"/>
      <c r="C21" s="950" t="s">
        <v>4506</v>
      </c>
      <c r="D21" s="1209" t="s">
        <v>22</v>
      </c>
      <c r="E21" s="1202">
        <v>1</v>
      </c>
      <c r="F21" s="360"/>
      <c r="G21" s="336"/>
      <c r="H21" s="336"/>
      <c r="I21" s="356"/>
      <c r="J21" s="336"/>
      <c r="K21" s="337"/>
      <c r="L21" s="338"/>
      <c r="M21" s="339"/>
      <c r="N21" s="339"/>
      <c r="O21" s="339"/>
      <c r="P21" s="340"/>
    </row>
    <row r="22" spans="1:16" s="357" customFormat="1">
      <c r="A22" s="1212" t="s">
        <v>107</v>
      </c>
      <c r="B22" s="1222"/>
      <c r="C22" s="1218" t="s">
        <v>4507</v>
      </c>
      <c r="D22" s="1207"/>
      <c r="E22" s="1199"/>
      <c r="F22" s="363"/>
      <c r="G22" s="1194"/>
      <c r="H22" s="1194"/>
      <c r="I22" s="1194"/>
      <c r="J22" s="1194"/>
      <c r="K22" s="1195"/>
      <c r="L22" s="1196"/>
      <c r="M22" s="1194"/>
      <c r="N22" s="1194"/>
      <c r="O22" s="1194"/>
      <c r="P22" s="1195"/>
    </row>
    <row r="23" spans="1:16" s="357" customFormat="1">
      <c r="A23" s="1213" t="s">
        <v>276</v>
      </c>
      <c r="B23" s="1964" t="s">
        <v>304</v>
      </c>
      <c r="C23" s="1219" t="s">
        <v>4508</v>
      </c>
      <c r="D23" s="1208"/>
      <c r="E23" s="1200"/>
      <c r="F23" s="363"/>
      <c r="G23" s="1194"/>
      <c r="H23" s="1194"/>
      <c r="I23" s="1194"/>
      <c r="J23" s="1194"/>
      <c r="K23" s="1195"/>
      <c r="L23" s="1196"/>
      <c r="M23" s="1194"/>
      <c r="N23" s="1194"/>
      <c r="O23" s="1194"/>
      <c r="P23" s="1195"/>
    </row>
    <row r="24" spans="1:16" s="357" customFormat="1">
      <c r="A24" s="1213" t="s">
        <v>294</v>
      </c>
      <c r="B24" s="1964"/>
      <c r="C24" s="1220" t="s">
        <v>4509</v>
      </c>
      <c r="D24" s="1209" t="s">
        <v>4475</v>
      </c>
      <c r="E24" s="1201">
        <v>3</v>
      </c>
      <c r="F24" s="360"/>
      <c r="G24" s="336"/>
      <c r="H24" s="336"/>
      <c r="I24" s="356"/>
      <c r="J24" s="336"/>
      <c r="K24" s="337"/>
      <c r="L24" s="338"/>
      <c r="M24" s="339"/>
      <c r="N24" s="339"/>
      <c r="O24" s="339"/>
      <c r="P24" s="340"/>
    </row>
    <row r="25" spans="1:16" s="357" customFormat="1">
      <c r="A25" s="1213" t="s">
        <v>295</v>
      </c>
      <c r="B25" s="1964"/>
      <c r="C25" s="1220" t="s">
        <v>4510</v>
      </c>
      <c r="D25" s="1209" t="s">
        <v>4475</v>
      </c>
      <c r="E25" s="1201">
        <v>1230</v>
      </c>
      <c r="F25" s="360"/>
      <c r="G25" s="336"/>
      <c r="H25" s="336"/>
      <c r="I25" s="336"/>
      <c r="J25" s="336"/>
      <c r="K25" s="337"/>
      <c r="L25" s="338"/>
      <c r="M25" s="339"/>
      <c r="N25" s="339"/>
      <c r="O25" s="339"/>
      <c r="P25" s="340"/>
    </row>
    <row r="26" spans="1:16" s="357" customFormat="1" ht="20.399999999999999">
      <c r="A26" s="1213" t="s">
        <v>241</v>
      </c>
      <c r="B26" s="1964" t="s">
        <v>459</v>
      </c>
      <c r="C26" s="1219" t="s">
        <v>4511</v>
      </c>
      <c r="D26" s="1208"/>
      <c r="E26" s="1200"/>
      <c r="F26" s="363"/>
      <c r="G26" s="1194"/>
      <c r="H26" s="1194"/>
      <c r="I26" s="1194"/>
      <c r="J26" s="1194"/>
      <c r="K26" s="1195"/>
      <c r="L26" s="1196"/>
      <c r="M26" s="1194"/>
      <c r="N26" s="1194"/>
      <c r="O26" s="1194"/>
      <c r="P26" s="1195"/>
    </row>
    <row r="27" spans="1:16" s="357" customFormat="1" ht="22.8">
      <c r="A27" s="1213" t="s">
        <v>460</v>
      </c>
      <c r="B27" s="1964"/>
      <c r="C27" s="950" t="s">
        <v>4542</v>
      </c>
      <c r="D27" s="1209" t="s">
        <v>4476</v>
      </c>
      <c r="E27" s="1201">
        <v>1050</v>
      </c>
      <c r="F27" s="360"/>
      <c r="G27" s="336"/>
      <c r="H27" s="336"/>
      <c r="I27" s="336"/>
      <c r="J27" s="336"/>
      <c r="K27" s="337"/>
      <c r="L27" s="338"/>
      <c r="M27" s="339"/>
      <c r="N27" s="339"/>
      <c r="O27" s="339"/>
      <c r="P27" s="340"/>
    </row>
    <row r="28" spans="1:16" s="357" customFormat="1" ht="20.399999999999999">
      <c r="A28" s="1212" t="s">
        <v>278</v>
      </c>
      <c r="B28" s="1222"/>
      <c r="C28" s="1218" t="s">
        <v>4512</v>
      </c>
      <c r="D28" s="1207"/>
      <c r="E28" s="1199"/>
      <c r="F28" s="363"/>
      <c r="G28" s="1194"/>
      <c r="H28" s="1194"/>
      <c r="I28" s="1194"/>
      <c r="J28" s="1194"/>
      <c r="K28" s="1195"/>
      <c r="L28" s="1196"/>
      <c r="M28" s="1194"/>
      <c r="N28" s="1194"/>
      <c r="O28" s="1194"/>
      <c r="P28" s="1195"/>
    </row>
    <row r="29" spans="1:16" s="357" customFormat="1" ht="20.399999999999999">
      <c r="A29" s="1213" t="s">
        <v>279</v>
      </c>
      <c r="B29" s="1964" t="s">
        <v>203</v>
      </c>
      <c r="C29" s="1218" t="s">
        <v>4513</v>
      </c>
      <c r="D29" s="1207"/>
      <c r="E29" s="1199"/>
      <c r="F29" s="363"/>
      <c r="G29" s="1194"/>
      <c r="H29" s="1194"/>
      <c r="I29" s="1194"/>
      <c r="J29" s="1194"/>
      <c r="K29" s="1195"/>
      <c r="L29" s="1196"/>
      <c r="M29" s="1194"/>
      <c r="N29" s="1194"/>
      <c r="O29" s="1194"/>
      <c r="P29" s="1195"/>
    </row>
    <row r="30" spans="1:16" s="357" customFormat="1" ht="20.399999999999999">
      <c r="A30" s="1213" t="s">
        <v>280</v>
      </c>
      <c r="B30" s="1964"/>
      <c r="C30" s="950" t="s">
        <v>4514</v>
      </c>
      <c r="D30" s="1209" t="s">
        <v>4475</v>
      </c>
      <c r="E30" s="1201">
        <v>510</v>
      </c>
      <c r="F30" s="360"/>
      <c r="G30" s="336"/>
      <c r="H30" s="336"/>
      <c r="I30" s="336"/>
      <c r="J30" s="336"/>
      <c r="K30" s="337"/>
      <c r="L30" s="338"/>
      <c r="M30" s="339"/>
      <c r="N30" s="339"/>
      <c r="O30" s="339"/>
      <c r="P30" s="340"/>
    </row>
    <row r="31" spans="1:16" s="357" customFormat="1" ht="30.6">
      <c r="A31" s="1213" t="s">
        <v>281</v>
      </c>
      <c r="B31" s="1964"/>
      <c r="C31" s="950" t="s">
        <v>4515</v>
      </c>
      <c r="D31" s="1209" t="s">
        <v>4476</v>
      </c>
      <c r="E31" s="1201">
        <v>1010</v>
      </c>
      <c r="F31" s="360"/>
      <c r="G31" s="336"/>
      <c r="H31" s="336"/>
      <c r="I31" s="336"/>
      <c r="J31" s="336"/>
      <c r="K31" s="337"/>
      <c r="L31" s="338"/>
      <c r="M31" s="339"/>
      <c r="N31" s="339"/>
      <c r="O31" s="339"/>
      <c r="P31" s="340"/>
    </row>
    <row r="32" spans="1:16" s="357" customFormat="1" ht="40.799999999999997">
      <c r="A32" s="1213" t="s">
        <v>282</v>
      </c>
      <c r="B32" s="1964"/>
      <c r="C32" s="950" t="s">
        <v>4516</v>
      </c>
      <c r="D32" s="1209" t="s">
        <v>4476</v>
      </c>
      <c r="E32" s="1201">
        <v>530</v>
      </c>
      <c r="F32" s="360"/>
      <c r="G32" s="336"/>
      <c r="H32" s="336"/>
      <c r="I32" s="336"/>
      <c r="J32" s="336"/>
      <c r="K32" s="337"/>
      <c r="L32" s="338"/>
      <c r="M32" s="339"/>
      <c r="N32" s="339"/>
      <c r="O32" s="339"/>
      <c r="P32" s="340"/>
    </row>
    <row r="33" spans="1:16" s="357" customFormat="1" ht="30.6">
      <c r="A33" s="1213" t="s">
        <v>283</v>
      </c>
      <c r="B33" s="1964"/>
      <c r="C33" s="950" t="s">
        <v>4517</v>
      </c>
      <c r="D33" s="1209" t="s">
        <v>4475</v>
      </c>
      <c r="E33" s="1201">
        <v>34</v>
      </c>
      <c r="F33" s="360"/>
      <c r="G33" s="336"/>
      <c r="H33" s="336"/>
      <c r="I33" s="336"/>
      <c r="J33" s="336"/>
      <c r="K33" s="337"/>
      <c r="L33" s="338"/>
      <c r="M33" s="339"/>
      <c r="N33" s="339"/>
      <c r="O33" s="339"/>
      <c r="P33" s="340"/>
    </row>
    <row r="34" spans="1:16" s="357" customFormat="1" ht="20.399999999999999">
      <c r="A34" s="1213" t="s">
        <v>296</v>
      </c>
      <c r="B34" s="1965" t="s">
        <v>204</v>
      </c>
      <c r="C34" s="1218" t="s">
        <v>4518</v>
      </c>
      <c r="D34" s="1207"/>
      <c r="E34" s="1199"/>
      <c r="F34" s="363"/>
      <c r="G34" s="1194"/>
      <c r="H34" s="1194"/>
      <c r="I34" s="1194"/>
      <c r="J34" s="1194"/>
      <c r="K34" s="1195"/>
      <c r="L34" s="1196"/>
      <c r="M34" s="1194"/>
      <c r="N34" s="1194"/>
      <c r="O34" s="1194"/>
      <c r="P34" s="1195"/>
    </row>
    <row r="35" spans="1:16" s="357" customFormat="1" ht="20.399999999999999">
      <c r="A35" s="1213" t="s">
        <v>297</v>
      </c>
      <c r="B35" s="1965"/>
      <c r="C35" s="950" t="s">
        <v>4519</v>
      </c>
      <c r="D35" s="1209" t="s">
        <v>4475</v>
      </c>
      <c r="E35" s="1201">
        <v>105</v>
      </c>
      <c r="F35" s="360"/>
      <c r="G35" s="336"/>
      <c r="H35" s="336"/>
      <c r="I35" s="336"/>
      <c r="J35" s="336"/>
      <c r="K35" s="337"/>
      <c r="L35" s="338"/>
      <c r="M35" s="339"/>
      <c r="N35" s="339"/>
      <c r="O35" s="339"/>
      <c r="P35" s="340"/>
    </row>
    <row r="36" spans="1:16" s="357" customFormat="1" ht="30.6">
      <c r="A36" s="1213" t="s">
        <v>298</v>
      </c>
      <c r="B36" s="1965"/>
      <c r="C36" s="950" t="s">
        <v>4520</v>
      </c>
      <c r="D36" s="1209" t="s">
        <v>4475</v>
      </c>
      <c r="E36" s="1201">
        <v>155</v>
      </c>
      <c r="F36" s="360"/>
      <c r="G36" s="336"/>
      <c r="H36" s="336"/>
      <c r="I36" s="336"/>
      <c r="J36" s="336"/>
      <c r="K36" s="337"/>
      <c r="L36" s="338"/>
      <c r="M36" s="339"/>
      <c r="N36" s="339"/>
      <c r="O36" s="339"/>
      <c r="P36" s="340"/>
    </row>
    <row r="37" spans="1:16" s="357" customFormat="1" ht="20.399999999999999">
      <c r="A37" s="1213" t="s">
        <v>299</v>
      </c>
      <c r="B37" s="1965"/>
      <c r="C37" s="950" t="s">
        <v>4521</v>
      </c>
      <c r="D37" s="1209" t="s">
        <v>4475</v>
      </c>
      <c r="E37" s="1201">
        <v>82</v>
      </c>
      <c r="F37" s="360"/>
      <c r="G37" s="336"/>
      <c r="H37" s="336"/>
      <c r="I37" s="336"/>
      <c r="J37" s="336"/>
      <c r="K37" s="337"/>
      <c r="L37" s="338"/>
      <c r="M37" s="339"/>
      <c r="N37" s="339"/>
      <c r="O37" s="339"/>
      <c r="P37" s="340"/>
    </row>
    <row r="38" spans="1:16" s="357" customFormat="1">
      <c r="A38" s="1212" t="s">
        <v>284</v>
      </c>
      <c r="B38" s="1222"/>
      <c r="C38" s="1218" t="s">
        <v>4522</v>
      </c>
      <c r="D38" s="1207"/>
      <c r="E38" s="1199"/>
      <c r="F38" s="363"/>
      <c r="G38" s="1194"/>
      <c r="H38" s="1194"/>
      <c r="I38" s="1194"/>
      <c r="J38" s="1194"/>
      <c r="K38" s="1195"/>
      <c r="L38" s="1196"/>
      <c r="M38" s="1194"/>
      <c r="N38" s="1194"/>
      <c r="O38" s="1194"/>
      <c r="P38" s="1195"/>
    </row>
    <row r="39" spans="1:16" s="357" customFormat="1">
      <c r="A39" s="1213" t="s">
        <v>285</v>
      </c>
      <c r="B39" s="1964" t="s">
        <v>461</v>
      </c>
      <c r="C39" s="1218" t="s">
        <v>4523</v>
      </c>
      <c r="D39" s="1207"/>
      <c r="E39" s="1199"/>
      <c r="F39" s="363"/>
      <c r="G39" s="1194"/>
      <c r="H39" s="1194"/>
      <c r="I39" s="1194"/>
      <c r="J39" s="1194"/>
      <c r="K39" s="1195"/>
      <c r="L39" s="1196"/>
      <c r="M39" s="1194"/>
      <c r="N39" s="1194"/>
      <c r="O39" s="1194"/>
      <c r="P39" s="1195"/>
    </row>
    <row r="40" spans="1:16" s="357" customFormat="1" ht="20.399999999999999">
      <c r="A40" s="1214" t="s">
        <v>286</v>
      </c>
      <c r="B40" s="1964"/>
      <c r="C40" s="950" t="s">
        <v>4524</v>
      </c>
      <c r="D40" s="1209" t="s">
        <v>2</v>
      </c>
      <c r="E40" s="1201">
        <v>58</v>
      </c>
      <c r="F40" s="360"/>
      <c r="G40" s="336"/>
      <c r="H40" s="336"/>
      <c r="I40" s="336"/>
      <c r="J40" s="336"/>
      <c r="K40" s="337"/>
      <c r="L40" s="338"/>
      <c r="M40" s="339"/>
      <c r="N40" s="339"/>
      <c r="O40" s="339"/>
      <c r="P40" s="340"/>
    </row>
    <row r="41" spans="1:16" s="357" customFormat="1">
      <c r="A41" s="1214" t="s">
        <v>287</v>
      </c>
      <c r="B41" s="1964"/>
      <c r="C41" s="950" t="s">
        <v>4525</v>
      </c>
      <c r="D41" s="1209" t="s">
        <v>2</v>
      </c>
      <c r="E41" s="1201">
        <v>74</v>
      </c>
      <c r="F41" s="360"/>
      <c r="G41" s="336"/>
      <c r="H41" s="336"/>
      <c r="I41" s="336"/>
      <c r="J41" s="336"/>
      <c r="K41" s="337"/>
      <c r="L41" s="338"/>
      <c r="M41" s="339"/>
      <c r="N41" s="339"/>
      <c r="O41" s="339"/>
      <c r="P41" s="340"/>
    </row>
    <row r="42" spans="1:16" s="357" customFormat="1">
      <c r="A42" s="1214" t="s">
        <v>462</v>
      </c>
      <c r="B42" s="1964"/>
      <c r="C42" s="950" t="s">
        <v>4526</v>
      </c>
      <c r="D42" s="1209" t="s">
        <v>2</v>
      </c>
      <c r="E42" s="1201">
        <v>55</v>
      </c>
      <c r="F42" s="360"/>
      <c r="G42" s="336"/>
      <c r="H42" s="336"/>
      <c r="I42" s="336"/>
      <c r="J42" s="336"/>
      <c r="K42" s="337"/>
      <c r="L42" s="338"/>
      <c r="M42" s="339"/>
      <c r="N42" s="339"/>
      <c r="O42" s="339"/>
      <c r="P42" s="340"/>
    </row>
    <row r="43" spans="1:16" s="357" customFormat="1" ht="20.399999999999999">
      <c r="A43" s="1213" t="s">
        <v>288</v>
      </c>
      <c r="B43" s="1964" t="s">
        <v>291</v>
      </c>
      <c r="C43" s="1218" t="s">
        <v>4527</v>
      </c>
      <c r="D43" s="1207"/>
      <c r="E43" s="1199"/>
      <c r="F43" s="363"/>
      <c r="G43" s="1194"/>
      <c r="H43" s="1194"/>
      <c r="I43" s="1194"/>
      <c r="J43" s="1194"/>
      <c r="K43" s="1195"/>
      <c r="L43" s="1196"/>
      <c r="M43" s="1194"/>
      <c r="N43" s="1194"/>
      <c r="O43" s="1194"/>
      <c r="P43" s="1195"/>
    </row>
    <row r="44" spans="1:16" s="357" customFormat="1" ht="20.399999999999999">
      <c r="A44" s="1214" t="s">
        <v>289</v>
      </c>
      <c r="B44" s="1964"/>
      <c r="C44" s="950" t="s">
        <v>4528</v>
      </c>
      <c r="D44" s="1209" t="s">
        <v>22</v>
      </c>
      <c r="E44" s="1202">
        <v>1</v>
      </c>
      <c r="F44" s="360"/>
      <c r="G44" s="336"/>
      <c r="H44" s="336"/>
      <c r="I44" s="336"/>
      <c r="J44" s="336"/>
      <c r="K44" s="337"/>
      <c r="L44" s="338"/>
      <c r="M44" s="339"/>
      <c r="N44" s="339"/>
      <c r="O44" s="339"/>
      <c r="P44" s="340"/>
    </row>
    <row r="45" spans="1:16" s="357" customFormat="1" ht="20.399999999999999">
      <c r="A45" s="1214" t="s">
        <v>463</v>
      </c>
      <c r="B45" s="1964"/>
      <c r="C45" s="950" t="s">
        <v>4529</v>
      </c>
      <c r="D45" s="1209" t="s">
        <v>22</v>
      </c>
      <c r="E45" s="1202">
        <v>1</v>
      </c>
      <c r="F45" s="360"/>
      <c r="G45" s="336"/>
      <c r="H45" s="336"/>
      <c r="I45" s="336"/>
      <c r="J45" s="336"/>
      <c r="K45" s="337"/>
      <c r="L45" s="338"/>
      <c r="M45" s="339"/>
      <c r="N45" s="339"/>
      <c r="O45" s="339"/>
      <c r="P45" s="340"/>
    </row>
    <row r="46" spans="1:16" s="357" customFormat="1" ht="20.399999999999999">
      <c r="A46" s="1214" t="s">
        <v>464</v>
      </c>
      <c r="B46" s="1964"/>
      <c r="C46" s="950" t="s">
        <v>4530</v>
      </c>
      <c r="D46" s="1209" t="s">
        <v>22</v>
      </c>
      <c r="E46" s="1203">
        <v>2</v>
      </c>
      <c r="F46" s="360"/>
      <c r="G46" s="336"/>
      <c r="H46" s="336"/>
      <c r="I46" s="336"/>
      <c r="J46" s="336"/>
      <c r="K46" s="337"/>
      <c r="L46" s="338"/>
      <c r="M46" s="339"/>
      <c r="N46" s="339"/>
      <c r="O46" s="339"/>
      <c r="P46" s="340"/>
    </row>
    <row r="47" spans="1:16" s="357" customFormat="1" ht="12.75" customHeight="1">
      <c r="A47" s="1214" t="s">
        <v>465</v>
      </c>
      <c r="B47" s="1964"/>
      <c r="C47" s="950" t="s">
        <v>4531</v>
      </c>
      <c r="D47" s="1209" t="s">
        <v>22</v>
      </c>
      <c r="E47" s="1203">
        <v>1</v>
      </c>
      <c r="F47" s="360"/>
      <c r="G47" s="336"/>
      <c r="H47" s="336"/>
      <c r="I47" s="336"/>
      <c r="J47" s="336"/>
      <c r="K47" s="337"/>
      <c r="L47" s="338"/>
      <c r="M47" s="339"/>
      <c r="N47" s="339"/>
      <c r="O47" s="339"/>
      <c r="P47" s="340"/>
    </row>
    <row r="48" spans="1:16" s="357" customFormat="1" ht="12.75" customHeight="1">
      <c r="A48" s="1214" t="s">
        <v>466</v>
      </c>
      <c r="B48" s="1964"/>
      <c r="C48" s="950" t="s">
        <v>4532</v>
      </c>
      <c r="D48" s="1209" t="s">
        <v>22</v>
      </c>
      <c r="E48" s="1203">
        <v>1</v>
      </c>
      <c r="F48" s="360"/>
      <c r="G48" s="336"/>
      <c r="H48" s="336"/>
      <c r="I48" s="336"/>
      <c r="J48" s="336"/>
      <c r="K48" s="337"/>
      <c r="L48" s="338"/>
      <c r="M48" s="339"/>
      <c r="N48" s="339"/>
      <c r="O48" s="339"/>
      <c r="P48" s="340"/>
    </row>
    <row r="49" spans="1:16" s="357" customFormat="1">
      <c r="A49" s="1213" t="s">
        <v>303</v>
      </c>
      <c r="B49" s="1964" t="s">
        <v>467</v>
      </c>
      <c r="C49" s="1218" t="s">
        <v>4533</v>
      </c>
      <c r="D49" s="1210"/>
      <c r="E49" s="1204"/>
      <c r="F49" s="363"/>
      <c r="G49" s="1194"/>
      <c r="H49" s="1194"/>
      <c r="I49" s="1194"/>
      <c r="J49" s="1194"/>
      <c r="K49" s="1195"/>
      <c r="L49" s="1196"/>
      <c r="M49" s="1194"/>
      <c r="N49" s="1194"/>
      <c r="O49" s="1194"/>
      <c r="P49" s="1195"/>
    </row>
    <row r="50" spans="1:16" s="357" customFormat="1">
      <c r="A50" s="1214" t="s">
        <v>468</v>
      </c>
      <c r="B50" s="1964"/>
      <c r="C50" s="950" t="s">
        <v>4534</v>
      </c>
      <c r="D50" s="1209" t="s">
        <v>4476</v>
      </c>
      <c r="E50" s="1201">
        <v>68</v>
      </c>
      <c r="F50" s="360"/>
      <c r="G50" s="336"/>
      <c r="H50" s="336"/>
      <c r="I50" s="336"/>
      <c r="J50" s="336"/>
      <c r="K50" s="337"/>
      <c r="L50" s="338"/>
      <c r="M50" s="339"/>
      <c r="N50" s="339"/>
      <c r="O50" s="339"/>
      <c r="P50" s="340"/>
    </row>
    <row r="51" spans="1:16" s="357" customFormat="1" ht="20.399999999999999">
      <c r="A51" s="1214" t="s">
        <v>469</v>
      </c>
      <c r="B51" s="1964"/>
      <c r="C51" s="950" t="s">
        <v>4535</v>
      </c>
      <c r="D51" s="1209" t="s">
        <v>4476</v>
      </c>
      <c r="E51" s="1201">
        <v>100</v>
      </c>
      <c r="F51" s="360"/>
      <c r="G51" s="336"/>
      <c r="H51" s="336"/>
      <c r="I51" s="336"/>
      <c r="J51" s="336"/>
      <c r="K51" s="337"/>
      <c r="L51" s="338"/>
      <c r="M51" s="339"/>
      <c r="N51" s="339"/>
      <c r="O51" s="339"/>
      <c r="P51" s="340"/>
    </row>
    <row r="52" spans="1:16" s="357" customFormat="1">
      <c r="A52" s="1212" t="s">
        <v>290</v>
      </c>
      <c r="B52" s="1222"/>
      <c r="C52" s="1216" t="s">
        <v>4536</v>
      </c>
      <c r="D52" s="1207"/>
      <c r="E52" s="1199"/>
      <c r="F52" s="363"/>
      <c r="G52" s="1194"/>
      <c r="H52" s="1194"/>
      <c r="I52" s="1194"/>
      <c r="J52" s="1194"/>
      <c r="K52" s="1195"/>
      <c r="L52" s="1196"/>
      <c r="M52" s="1194"/>
      <c r="N52" s="1194"/>
      <c r="O52" s="1194"/>
      <c r="P52" s="1195"/>
    </row>
    <row r="53" spans="1:16" s="357" customFormat="1" ht="12.75" customHeight="1">
      <c r="A53" s="1214" t="s">
        <v>203</v>
      </c>
      <c r="B53" s="1964"/>
      <c r="C53" s="950" t="s">
        <v>4537</v>
      </c>
      <c r="D53" s="1209" t="s">
        <v>22</v>
      </c>
      <c r="E53" s="1203">
        <v>62</v>
      </c>
      <c r="F53" s="360"/>
      <c r="G53" s="336"/>
      <c r="H53" s="336"/>
      <c r="I53" s="336"/>
      <c r="J53" s="336"/>
      <c r="K53" s="337"/>
      <c r="L53" s="338"/>
      <c r="M53" s="339"/>
      <c r="N53" s="339"/>
      <c r="O53" s="339"/>
      <c r="P53" s="340"/>
    </row>
    <row r="54" spans="1:16" s="357" customFormat="1" ht="12.75" customHeight="1">
      <c r="A54" s="1214" t="s">
        <v>204</v>
      </c>
      <c r="B54" s="1964"/>
      <c r="C54" s="950" t="s">
        <v>4538</v>
      </c>
      <c r="D54" s="1209" t="s">
        <v>22</v>
      </c>
      <c r="E54" s="1203">
        <v>40</v>
      </c>
      <c r="F54" s="360"/>
      <c r="G54" s="336"/>
      <c r="H54" s="336"/>
      <c r="I54" s="336"/>
      <c r="J54" s="336"/>
      <c r="K54" s="337"/>
      <c r="L54" s="338"/>
      <c r="M54" s="339"/>
      <c r="N54" s="339"/>
      <c r="O54" s="339"/>
      <c r="P54" s="340"/>
    </row>
    <row r="55" spans="1:16" s="357" customFormat="1" ht="22.8">
      <c r="A55" s="1213" t="s">
        <v>205</v>
      </c>
      <c r="B55" s="1964"/>
      <c r="C55" s="950" t="s">
        <v>4543</v>
      </c>
      <c r="D55" s="1209" t="s">
        <v>4476</v>
      </c>
      <c r="E55" s="1201">
        <v>528</v>
      </c>
      <c r="F55" s="361"/>
      <c r="G55" s="336"/>
      <c r="H55" s="336"/>
      <c r="I55" s="336"/>
      <c r="J55" s="336"/>
      <c r="K55" s="337"/>
      <c r="L55" s="338"/>
      <c r="M55" s="339"/>
      <c r="N55" s="339"/>
      <c r="O55" s="339"/>
      <c r="P55" s="340"/>
    </row>
    <row r="56" spans="1:16" s="357" customFormat="1" ht="22.8">
      <c r="A56" s="1214" t="s">
        <v>206</v>
      </c>
      <c r="B56" s="1964"/>
      <c r="C56" s="950" t="s">
        <v>4544</v>
      </c>
      <c r="D56" s="1209" t="s">
        <v>4476</v>
      </c>
      <c r="E56" s="1205">
        <v>54</v>
      </c>
      <c r="F56" s="361"/>
      <c r="G56" s="336"/>
      <c r="H56" s="336"/>
      <c r="I56" s="336"/>
      <c r="J56" s="336"/>
      <c r="K56" s="337"/>
      <c r="L56" s="338"/>
      <c r="M56" s="339"/>
      <c r="N56" s="339"/>
      <c r="O56" s="339"/>
      <c r="P56" s="340"/>
    </row>
    <row r="57" spans="1:16" s="357" customFormat="1" ht="22.8">
      <c r="A57" s="1214" t="s">
        <v>207</v>
      </c>
      <c r="B57" s="1964"/>
      <c r="C57" s="950" t="s">
        <v>4545</v>
      </c>
      <c r="D57" s="1209" t="s">
        <v>4476</v>
      </c>
      <c r="E57" s="1205">
        <v>474</v>
      </c>
      <c r="F57" s="361"/>
      <c r="G57" s="336"/>
      <c r="H57" s="336"/>
      <c r="I57" s="336"/>
      <c r="J57" s="336"/>
      <c r="K57" s="337"/>
      <c r="L57" s="338"/>
      <c r="M57" s="339"/>
      <c r="N57" s="339"/>
      <c r="O57" s="339"/>
      <c r="P57" s="340"/>
    </row>
    <row r="58" spans="1:16" s="357" customFormat="1" ht="22.8">
      <c r="A58" s="1214" t="s">
        <v>208</v>
      </c>
      <c r="B58" s="1964"/>
      <c r="C58" s="950" t="s">
        <v>4546</v>
      </c>
      <c r="D58" s="1209" t="s">
        <v>4476</v>
      </c>
      <c r="E58" s="1205">
        <v>54</v>
      </c>
      <c r="F58" s="361"/>
      <c r="G58" s="336"/>
      <c r="H58" s="336"/>
      <c r="I58" s="336"/>
      <c r="J58" s="336"/>
      <c r="K58" s="337"/>
      <c r="L58" s="338"/>
      <c r="M58" s="339"/>
      <c r="N58" s="339"/>
      <c r="O58" s="339"/>
      <c r="P58" s="340"/>
    </row>
    <row r="59" spans="1:16" s="357" customFormat="1" ht="22.8">
      <c r="A59" s="1214" t="s">
        <v>209</v>
      </c>
      <c r="B59" s="1964"/>
      <c r="C59" s="950" t="s">
        <v>4547</v>
      </c>
      <c r="D59" s="1209" t="s">
        <v>4476</v>
      </c>
      <c r="E59" s="1205">
        <v>474</v>
      </c>
      <c r="F59" s="361"/>
      <c r="G59" s="336"/>
      <c r="H59" s="336"/>
      <c r="I59" s="336"/>
      <c r="J59" s="336"/>
      <c r="K59" s="337"/>
      <c r="L59" s="338"/>
      <c r="M59" s="339"/>
      <c r="N59" s="339"/>
      <c r="O59" s="339"/>
      <c r="P59" s="340"/>
    </row>
    <row r="60" spans="1:16" s="357" customFormat="1">
      <c r="A60" s="1214" t="s">
        <v>356</v>
      </c>
      <c r="B60" s="1964"/>
      <c r="C60" s="950" t="s">
        <v>4548</v>
      </c>
      <c r="D60" s="1209" t="s">
        <v>4476</v>
      </c>
      <c r="E60" s="1205">
        <v>528</v>
      </c>
      <c r="F60" s="362"/>
      <c r="G60" s="336"/>
      <c r="H60" s="336"/>
      <c r="I60" s="336"/>
      <c r="J60" s="336"/>
      <c r="K60" s="337"/>
      <c r="L60" s="338"/>
      <c r="M60" s="339"/>
      <c r="N60" s="339"/>
      <c r="O60" s="339"/>
      <c r="P60" s="340"/>
    </row>
    <row r="61" spans="1:16" s="357" customFormat="1">
      <c r="A61" s="1214" t="s">
        <v>357</v>
      </c>
      <c r="B61" s="1964"/>
      <c r="C61" s="950" t="s">
        <v>4549</v>
      </c>
      <c r="D61" s="1209" t="s">
        <v>4476</v>
      </c>
      <c r="E61" s="1205">
        <v>528</v>
      </c>
      <c r="F61" s="363"/>
      <c r="G61" s="336"/>
      <c r="H61" s="336"/>
      <c r="I61" s="336"/>
      <c r="J61" s="336"/>
      <c r="K61" s="337"/>
      <c r="L61" s="338"/>
      <c r="M61" s="339"/>
      <c r="N61" s="339"/>
      <c r="O61" s="339"/>
      <c r="P61" s="340"/>
    </row>
    <row r="62" spans="1:16" s="357" customFormat="1" ht="22.8">
      <c r="A62" s="1214" t="s">
        <v>358</v>
      </c>
      <c r="B62" s="1964"/>
      <c r="C62" s="950" t="s">
        <v>4550</v>
      </c>
      <c r="D62" s="1209" t="s">
        <v>4476</v>
      </c>
      <c r="E62" s="1205">
        <v>86</v>
      </c>
      <c r="F62" s="361"/>
      <c r="G62" s="336"/>
      <c r="H62" s="336"/>
      <c r="I62" s="336"/>
      <c r="J62" s="336"/>
      <c r="K62" s="337"/>
      <c r="L62" s="338"/>
      <c r="M62" s="339"/>
      <c r="N62" s="339"/>
      <c r="O62" s="339"/>
      <c r="P62" s="340"/>
    </row>
    <row r="63" spans="1:16" s="30" customFormat="1" ht="20.399999999999999">
      <c r="A63" s="1214" t="s">
        <v>2945</v>
      </c>
      <c r="B63" s="683"/>
      <c r="C63" s="950" t="s">
        <v>4539</v>
      </c>
      <c r="D63" s="539" t="s">
        <v>22</v>
      </c>
      <c r="E63" s="583">
        <v>9</v>
      </c>
      <c r="F63" s="680"/>
      <c r="G63" s="674"/>
      <c r="H63" s="675"/>
      <c r="I63" s="902"/>
      <c r="J63" s="902"/>
      <c r="K63" s="896"/>
      <c r="L63" s="903"/>
      <c r="M63" s="673"/>
      <c r="N63" s="673"/>
      <c r="O63" s="673"/>
      <c r="P63" s="896"/>
    </row>
    <row r="64" spans="1:16" s="30" customFormat="1" ht="40.799999999999997">
      <c r="A64" s="1214" t="s">
        <v>3136</v>
      </c>
      <c r="B64" s="683"/>
      <c r="C64" s="950" t="s">
        <v>4540</v>
      </c>
      <c r="D64" s="539" t="s">
        <v>22</v>
      </c>
      <c r="E64" s="583">
        <v>2</v>
      </c>
      <c r="F64" s="680"/>
      <c r="G64" s="674"/>
      <c r="H64" s="675"/>
      <c r="I64" s="902"/>
      <c r="J64" s="902"/>
      <c r="K64" s="896"/>
      <c r="L64" s="903"/>
      <c r="M64" s="673"/>
      <c r="N64" s="673"/>
      <c r="O64" s="673"/>
      <c r="P64" s="896"/>
    </row>
    <row r="65" spans="1:16" s="30" customFormat="1" ht="40.799999999999997">
      <c r="A65" s="1214" t="s">
        <v>3137</v>
      </c>
      <c r="B65" s="683"/>
      <c r="C65" s="950" t="s">
        <v>4541</v>
      </c>
      <c r="D65" s="539" t="s">
        <v>22</v>
      </c>
      <c r="E65" s="583">
        <v>3</v>
      </c>
      <c r="F65" s="680"/>
      <c r="G65" s="674"/>
      <c r="H65" s="675"/>
      <c r="I65" s="902"/>
      <c r="J65" s="902"/>
      <c r="K65" s="896"/>
      <c r="L65" s="903"/>
      <c r="M65" s="673"/>
      <c r="N65" s="673"/>
      <c r="O65" s="673"/>
      <c r="P65" s="896"/>
    </row>
    <row r="66" spans="1:16">
      <c r="A66" s="1215"/>
      <c r="B66" s="1223"/>
      <c r="C66" s="1221"/>
      <c r="D66" s="1211"/>
      <c r="E66" s="1206"/>
      <c r="F66" s="1197"/>
      <c r="G66" s="1198"/>
      <c r="H66" s="559"/>
      <c r="I66" s="559"/>
      <c r="J66" s="559"/>
      <c r="K66" s="560"/>
      <c r="L66" s="554"/>
      <c r="M66" s="551"/>
      <c r="N66" s="551"/>
      <c r="O66" s="551"/>
      <c r="P66" s="552"/>
    </row>
    <row r="67" spans="1:16" s="274" customFormat="1">
      <c r="A67" s="503"/>
      <c r="B67" s="504"/>
      <c r="C67" s="505" t="s">
        <v>29</v>
      </c>
      <c r="D67" s="506"/>
      <c r="E67" s="541"/>
      <c r="F67" s="507"/>
      <c r="G67" s="507"/>
      <c r="H67" s="507"/>
      <c r="I67" s="507"/>
      <c r="J67" s="507"/>
      <c r="K67" s="507"/>
      <c r="L67" s="508">
        <f>SUM($L$13:L66)</f>
        <v>0</v>
      </c>
      <c r="M67" s="508">
        <f>SUM($M$13:M66)</f>
        <v>0</v>
      </c>
      <c r="N67" s="508">
        <f>SUM($N$13:N66)</f>
        <v>0</v>
      </c>
      <c r="O67" s="508">
        <f>SUM($O$13:O66)</f>
        <v>0</v>
      </c>
      <c r="P67" s="509">
        <f>SUM($P$13:P66)</f>
        <v>0</v>
      </c>
    </row>
    <row r="68" spans="1:16">
      <c r="B68" s="77"/>
      <c r="D68" s="78"/>
      <c r="E68" s="2"/>
      <c r="F68" s="2"/>
      <c r="G68" s="2"/>
      <c r="I68" s="2"/>
      <c r="J68" s="2"/>
      <c r="K68" s="2"/>
      <c r="L68" s="2"/>
      <c r="M68" s="3"/>
      <c r="N68" s="3"/>
      <c r="O68" s="3"/>
      <c r="P68" s="3"/>
    </row>
    <row r="69" spans="1:16">
      <c r="B69" s="77"/>
      <c r="D69" s="359"/>
      <c r="E69" s="291"/>
      <c r="F69" s="291"/>
      <c r="G69" s="291"/>
      <c r="H69" s="291"/>
      <c r="I69" s="291"/>
      <c r="J69" s="291"/>
      <c r="K69" s="36"/>
      <c r="L69" s="36"/>
      <c r="M69" s="37"/>
      <c r="N69" s="37"/>
      <c r="O69" s="37"/>
      <c r="P69" s="37"/>
    </row>
    <row r="70" spans="1:16">
      <c r="B70" s="27"/>
      <c r="C70" s="76"/>
    </row>
    <row r="71" spans="1:16">
      <c r="B71" s="27"/>
      <c r="C71" s="76"/>
    </row>
    <row r="72" spans="1:16">
      <c r="B72" s="27"/>
      <c r="C72" s="76"/>
    </row>
    <row r="73" spans="1:16">
      <c r="B73" s="27"/>
      <c r="C73" s="76"/>
    </row>
    <row r="74" spans="1:16">
      <c r="B74" s="77"/>
    </row>
    <row r="75" spans="1:16">
      <c r="B75" s="77"/>
    </row>
    <row r="76" spans="1:16">
      <c r="B76" s="77"/>
    </row>
    <row r="77" spans="1:16">
      <c r="B77" s="77"/>
    </row>
    <row r="78" spans="1:16">
      <c r="B78" s="77"/>
    </row>
    <row r="79" spans="1:16">
      <c r="B79" s="77"/>
    </row>
    <row r="80" spans="1:16">
      <c r="B80" s="77"/>
    </row>
    <row r="81" spans="2:2">
      <c r="B81" s="77"/>
    </row>
    <row r="82" spans="2:2">
      <c r="B82" s="77"/>
    </row>
    <row r="83" spans="2:2">
      <c r="B83" s="77"/>
    </row>
    <row r="84" spans="2:2">
      <c r="B84" s="77"/>
    </row>
    <row r="85" spans="2:2">
      <c r="B85" s="77"/>
    </row>
    <row r="86" spans="2:2">
      <c r="B86" s="77"/>
    </row>
    <row r="87" spans="2:2">
      <c r="B87" s="77"/>
    </row>
    <row r="88" spans="2:2">
      <c r="B88" s="77"/>
    </row>
    <row r="89" spans="2:2">
      <c r="B89" s="77"/>
    </row>
    <row r="90" spans="2:2">
      <c r="B90" s="77"/>
    </row>
    <row r="91" spans="2:2">
      <c r="B91" s="77"/>
    </row>
    <row r="92" spans="2:2">
      <c r="B92" s="77"/>
    </row>
    <row r="93" spans="2:2">
      <c r="B93" s="77"/>
    </row>
    <row r="94" spans="2:2">
      <c r="B94" s="77"/>
    </row>
    <row r="95" spans="2:2">
      <c r="B95" s="77"/>
    </row>
    <row r="96" spans="2:2">
      <c r="B96" s="77"/>
    </row>
    <row r="97" spans="2:2">
      <c r="B97" s="77"/>
    </row>
    <row r="98" spans="2:2">
      <c r="B98" s="77"/>
    </row>
    <row r="99" spans="2:2">
      <c r="B99" s="77"/>
    </row>
    <row r="100" spans="2:2">
      <c r="B100" s="77"/>
    </row>
    <row r="101" spans="2:2">
      <c r="B101" s="77"/>
    </row>
    <row r="102" spans="2:2">
      <c r="B102" s="77"/>
    </row>
    <row r="103" spans="2:2">
      <c r="B103" s="77"/>
    </row>
    <row r="104" spans="2:2">
      <c r="B104" s="77"/>
    </row>
    <row r="105" spans="2:2">
      <c r="B105" s="77"/>
    </row>
    <row r="106" spans="2:2">
      <c r="B106" s="77"/>
    </row>
    <row r="107" spans="2:2">
      <c r="B107" s="77"/>
    </row>
    <row r="108" spans="2:2">
      <c r="B108" s="77"/>
    </row>
    <row r="109" spans="2:2">
      <c r="B109" s="77"/>
    </row>
    <row r="110" spans="2:2">
      <c r="B110" s="77"/>
    </row>
    <row r="111" spans="2:2">
      <c r="B111" s="77"/>
    </row>
    <row r="112" spans="2:2">
      <c r="B112" s="77"/>
    </row>
    <row r="113" spans="2:2">
      <c r="B113" s="77"/>
    </row>
    <row r="114" spans="2:2">
      <c r="B114" s="77"/>
    </row>
    <row r="115" spans="2:2">
      <c r="B115" s="77"/>
    </row>
    <row r="116" spans="2:2">
      <c r="B116" s="77"/>
    </row>
    <row r="117" spans="2:2">
      <c r="B117" s="77"/>
    </row>
    <row r="118" spans="2:2">
      <c r="B118" s="77"/>
    </row>
    <row r="119" spans="2:2">
      <c r="B119" s="77"/>
    </row>
    <row r="120" spans="2:2">
      <c r="B120" s="77"/>
    </row>
    <row r="121" spans="2:2">
      <c r="B121" s="77"/>
    </row>
    <row r="122" spans="2:2">
      <c r="B122" s="77"/>
    </row>
    <row r="123" spans="2:2">
      <c r="B123" s="77"/>
    </row>
    <row r="124" spans="2:2">
      <c r="B124" s="77"/>
    </row>
    <row r="125" spans="2:2">
      <c r="B125" s="77"/>
    </row>
    <row r="126" spans="2:2">
      <c r="B126" s="77"/>
    </row>
    <row r="127" spans="2:2">
      <c r="B127" s="77"/>
    </row>
    <row r="128" spans="2:2">
      <c r="B128" s="77"/>
    </row>
    <row r="129" spans="2:2">
      <c r="B129" s="77"/>
    </row>
    <row r="130" spans="2:2">
      <c r="B130" s="77"/>
    </row>
    <row r="131" spans="2:2">
      <c r="B131" s="77"/>
    </row>
    <row r="132" spans="2:2">
      <c r="B132" s="77"/>
    </row>
    <row r="133" spans="2:2">
      <c r="B133" s="77"/>
    </row>
    <row r="134" spans="2:2">
      <c r="B134" s="77"/>
    </row>
    <row r="135" spans="2:2">
      <c r="B135" s="77"/>
    </row>
    <row r="136" spans="2:2">
      <c r="B136" s="77"/>
    </row>
    <row r="137" spans="2:2">
      <c r="B137" s="77"/>
    </row>
    <row r="138" spans="2:2">
      <c r="B138" s="77"/>
    </row>
    <row r="139" spans="2:2">
      <c r="B139" s="77"/>
    </row>
    <row r="140" spans="2:2">
      <c r="B140" s="77"/>
    </row>
    <row r="141" spans="2:2">
      <c r="B141" s="77"/>
    </row>
    <row r="142" spans="2:2">
      <c r="B142" s="77"/>
    </row>
    <row r="143" spans="2:2">
      <c r="B143" s="77"/>
    </row>
    <row r="144" spans="2:2">
      <c r="B144" s="77"/>
    </row>
    <row r="145" spans="2:2">
      <c r="B145" s="77"/>
    </row>
    <row r="146" spans="2:2">
      <c r="B146" s="77"/>
    </row>
    <row r="147" spans="2:2">
      <c r="B147" s="77"/>
    </row>
  </sheetData>
  <autoFilter ref="A12:P67" xr:uid="{00000000-0009-0000-0000-00003F000000}"/>
  <mergeCells count="10">
    <mergeCell ref="B39:B42"/>
    <mergeCell ref="B43:B48"/>
    <mergeCell ref="B49:B51"/>
    <mergeCell ref="B53:B62"/>
    <mergeCell ref="F10:K10"/>
    <mergeCell ref="B15:B21"/>
    <mergeCell ref="B23:B25"/>
    <mergeCell ref="B26:B27"/>
    <mergeCell ref="B29:B33"/>
    <mergeCell ref="B34:B37"/>
  </mergeCells>
  <phoneticPr fontId="40" type="noConversion"/>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3108A-E2CC-4C64-93E9-AFFEFEE7FAAB}">
  <dimension ref="A1:P36"/>
  <sheetViews>
    <sheetView zoomScaleNormal="100" zoomScaleSheetLayoutView="85" workbookViewId="0">
      <selection activeCell="I19" sqref="I19"/>
    </sheetView>
  </sheetViews>
  <sheetFormatPr defaultColWidth="9.109375" defaultRowHeight="13.2"/>
  <cols>
    <col min="1" max="1" width="5" style="6" customWidth="1"/>
    <col min="2" max="2" width="6.21875" style="12" bestFit="1" customWidth="1"/>
    <col min="3" max="3" width="65.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2234</v>
      </c>
      <c r="H1" s="9"/>
      <c r="J1" s="8"/>
      <c r="K1" s="8"/>
      <c r="L1" s="8"/>
      <c r="M1" s="8"/>
      <c r="N1" s="8"/>
      <c r="O1" s="8"/>
      <c r="P1" s="8"/>
    </row>
    <row r="2" spans="1:16">
      <c r="B2" s="7"/>
      <c r="C2" s="8"/>
      <c r="D2" s="8"/>
      <c r="E2" s="8"/>
      <c r="F2" s="8" t="s">
        <v>2243</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1233"/>
      <c r="G13" s="1227"/>
      <c r="H13" s="1227"/>
      <c r="I13" s="1227"/>
      <c r="J13" s="1227"/>
      <c r="K13" s="1228"/>
      <c r="L13" s="1231"/>
      <c r="M13" s="1227"/>
      <c r="N13" s="1227"/>
      <c r="O13" s="1227"/>
      <c r="P13" s="1228"/>
    </row>
    <row r="14" spans="1:16" s="99" customFormat="1">
      <c r="A14" s="1248"/>
      <c r="B14" s="1253"/>
      <c r="C14" s="1237" t="s">
        <v>333</v>
      </c>
      <c r="D14" s="1243"/>
      <c r="E14" s="1237"/>
      <c r="F14" s="703"/>
      <c r="G14" s="695"/>
      <c r="H14" s="695"/>
      <c r="I14" s="695"/>
      <c r="J14" s="695"/>
      <c r="K14" s="696"/>
      <c r="L14" s="705"/>
      <c r="M14" s="695"/>
      <c r="N14" s="695"/>
      <c r="O14" s="695"/>
      <c r="P14" s="696"/>
    </row>
    <row r="15" spans="1:16" s="99" customFormat="1">
      <c r="A15" s="1248"/>
      <c r="B15" s="1254">
        <v>1</v>
      </c>
      <c r="C15" s="1238" t="s">
        <v>2579</v>
      </c>
      <c r="D15" s="1244"/>
      <c r="E15" s="1238"/>
      <c r="F15" s="703"/>
      <c r="G15" s="695"/>
      <c r="H15" s="695"/>
      <c r="I15" s="695"/>
      <c r="J15" s="695"/>
      <c r="K15" s="696"/>
      <c r="L15" s="705"/>
      <c r="M15" s="695"/>
      <c r="N15" s="695"/>
      <c r="O15" s="695"/>
      <c r="P15" s="696"/>
    </row>
    <row r="16" spans="1:16" s="99" customFormat="1">
      <c r="A16" s="900">
        <f>IF(COUNTBLANK(D16)=1,"",COUNTA(D$13:$D16))</f>
        <v>1</v>
      </c>
      <c r="B16" s="1254" t="s">
        <v>229</v>
      </c>
      <c r="C16" s="1250" t="s">
        <v>2378</v>
      </c>
      <c r="D16" s="1245" t="s">
        <v>103</v>
      </c>
      <c r="E16" s="1239">
        <v>1</v>
      </c>
      <c r="F16" s="703"/>
      <c r="G16" s="497"/>
      <c r="H16" s="497"/>
      <c r="I16" s="497"/>
      <c r="J16" s="497"/>
      <c r="K16" s="501"/>
      <c r="L16" s="499"/>
      <c r="M16" s="498"/>
      <c r="N16" s="498"/>
      <c r="O16" s="498"/>
      <c r="P16" s="576"/>
    </row>
    <row r="17" spans="1:16" s="99" customFormat="1" ht="20.399999999999999">
      <c r="A17" s="900">
        <f>IF(COUNTBLANK(D17)=1,"",COUNTA(D$13:$D17))</f>
        <v>2</v>
      </c>
      <c r="B17" s="1254" t="s">
        <v>230</v>
      </c>
      <c r="C17" s="1251" t="s">
        <v>852</v>
      </c>
      <c r="D17" s="1245" t="s">
        <v>103</v>
      </c>
      <c r="E17" s="1239">
        <v>1</v>
      </c>
      <c r="F17" s="703"/>
      <c r="G17" s="497"/>
      <c r="H17" s="497"/>
      <c r="I17" s="497"/>
      <c r="J17" s="497"/>
      <c r="K17" s="501"/>
      <c r="L17" s="499"/>
      <c r="M17" s="498"/>
      <c r="N17" s="498"/>
      <c r="O17" s="498"/>
      <c r="P17" s="576"/>
    </row>
    <row r="18" spans="1:16" s="99" customFormat="1" ht="30.6">
      <c r="A18" s="900" t="str">
        <f>IF(COUNTBLANK(D18)=1,"",COUNTA(D$13:$D18))</f>
        <v/>
      </c>
      <c r="B18" s="1254">
        <v>2</v>
      </c>
      <c r="C18" s="1238" t="s">
        <v>2580</v>
      </c>
      <c r="D18" s="1244"/>
      <c r="E18" s="1238"/>
      <c r="F18" s="703"/>
      <c r="G18" s="695"/>
      <c r="H18" s="695"/>
      <c r="I18" s="695"/>
      <c r="J18" s="695"/>
      <c r="K18" s="696"/>
      <c r="L18" s="705"/>
      <c r="M18" s="695"/>
      <c r="N18" s="695"/>
      <c r="O18" s="695"/>
      <c r="P18" s="696"/>
    </row>
    <row r="19" spans="1:16" s="99" customFormat="1" ht="20.399999999999999">
      <c r="A19" s="900">
        <f>IF(COUNTBLANK(D19)=1,"",COUNTA(D$13:$D19))</f>
        <v>3</v>
      </c>
      <c r="B19" s="1254" t="s">
        <v>240</v>
      </c>
      <c r="C19" s="1251" t="s">
        <v>853</v>
      </c>
      <c r="D19" s="1246" t="s">
        <v>4552</v>
      </c>
      <c r="E19" s="1240">
        <v>890</v>
      </c>
      <c r="F19" s="703"/>
      <c r="G19" s="497"/>
      <c r="H19" s="497"/>
      <c r="I19" s="497"/>
      <c r="J19" s="497"/>
      <c r="K19" s="501"/>
      <c r="L19" s="499"/>
      <c r="M19" s="498"/>
      <c r="N19" s="498"/>
      <c r="O19" s="498"/>
      <c r="P19" s="576"/>
    </row>
    <row r="20" spans="1:16" s="99" customFormat="1" ht="30.6">
      <c r="A20" s="900" t="str">
        <f>IF(COUNTBLANK(D20)=1,"",COUNTA(D$13:$D20))</f>
        <v/>
      </c>
      <c r="B20" s="1254">
        <v>3</v>
      </c>
      <c r="C20" s="1238" t="s">
        <v>2581</v>
      </c>
      <c r="D20" s="1244"/>
      <c r="E20" s="1238"/>
      <c r="F20" s="703"/>
      <c r="G20" s="695"/>
      <c r="H20" s="695"/>
      <c r="I20" s="695"/>
      <c r="J20" s="695"/>
      <c r="K20" s="696"/>
      <c r="L20" s="705"/>
      <c r="M20" s="695"/>
      <c r="N20" s="695"/>
      <c r="O20" s="695"/>
      <c r="P20" s="696"/>
    </row>
    <row r="21" spans="1:16" s="99" customFormat="1" ht="20.399999999999999">
      <c r="A21" s="900">
        <f>IF(COUNTBLANK(D21)=1,"",COUNTA(D$13:$D21))</f>
        <v>4</v>
      </c>
      <c r="B21" s="1254" t="s">
        <v>243</v>
      </c>
      <c r="C21" s="1251" t="s">
        <v>854</v>
      </c>
      <c r="D21" s="1246" t="s">
        <v>4552</v>
      </c>
      <c r="E21" s="1240">
        <v>410</v>
      </c>
      <c r="F21" s="703"/>
      <c r="G21" s="497"/>
      <c r="H21" s="497"/>
      <c r="I21" s="497"/>
      <c r="J21" s="497"/>
      <c r="K21" s="501"/>
      <c r="L21" s="499"/>
      <c r="M21" s="498"/>
      <c r="N21" s="498"/>
      <c r="O21" s="498"/>
      <c r="P21" s="576"/>
    </row>
    <row r="22" spans="1:16" s="99" customFormat="1" ht="51">
      <c r="A22" s="900">
        <f>IF(COUNTBLANK(D22)=1,"",COUNTA(D$13:$D22))</f>
        <v>5</v>
      </c>
      <c r="B22" s="1254" t="s">
        <v>244</v>
      </c>
      <c r="C22" s="1251" t="s">
        <v>2582</v>
      </c>
      <c r="D22" s="1246" t="s">
        <v>4552</v>
      </c>
      <c r="E22" s="1240">
        <v>229</v>
      </c>
      <c r="F22" s="703"/>
      <c r="G22" s="497"/>
      <c r="H22" s="497"/>
      <c r="I22" s="497"/>
      <c r="J22" s="497"/>
      <c r="K22" s="501"/>
      <c r="L22" s="499"/>
      <c r="M22" s="498"/>
      <c r="N22" s="498"/>
      <c r="O22" s="498"/>
      <c r="P22" s="576"/>
    </row>
    <row r="23" spans="1:16" s="99" customFormat="1" ht="20.399999999999999">
      <c r="A23" s="900">
        <f>IF(COUNTBLANK(D23)=1,"",COUNTA(D$13:$D23))</f>
        <v>6</v>
      </c>
      <c r="B23" s="1254" t="s">
        <v>680</v>
      </c>
      <c r="C23" s="1251" t="s">
        <v>2583</v>
      </c>
      <c r="D23" s="1246" t="s">
        <v>2</v>
      </c>
      <c r="E23" s="1240">
        <v>115</v>
      </c>
      <c r="F23" s="703"/>
      <c r="G23" s="497"/>
      <c r="H23" s="497"/>
      <c r="I23" s="497"/>
      <c r="J23" s="497"/>
      <c r="K23" s="501"/>
      <c r="L23" s="499"/>
      <c r="M23" s="498"/>
      <c r="N23" s="498"/>
      <c r="O23" s="498"/>
      <c r="P23" s="576"/>
    </row>
    <row r="24" spans="1:16" s="99" customFormat="1" ht="30.6">
      <c r="A24" s="900" t="str">
        <f>IF(COUNTBLANK(D24)=1,"",COUNTA(D$13:$D24))</f>
        <v/>
      </c>
      <c r="B24" s="1254">
        <v>4</v>
      </c>
      <c r="C24" s="1238" t="s">
        <v>2427</v>
      </c>
      <c r="D24" s="1244"/>
      <c r="E24" s="1238"/>
      <c r="F24" s="703"/>
      <c r="G24" s="695"/>
      <c r="H24" s="695"/>
      <c r="I24" s="695"/>
      <c r="J24" s="695"/>
      <c r="K24" s="696"/>
      <c r="L24" s="705"/>
      <c r="M24" s="695"/>
      <c r="N24" s="695"/>
      <c r="O24" s="695"/>
      <c r="P24" s="696"/>
    </row>
    <row r="25" spans="1:16" s="99" customFormat="1" ht="20.399999999999999">
      <c r="A25" s="900">
        <f>IF(COUNTBLANK(D25)=1,"",COUNTA(D$13:$D25))</f>
        <v>7</v>
      </c>
      <c r="B25" s="1254" t="s">
        <v>368</v>
      </c>
      <c r="C25" s="1251" t="s">
        <v>2584</v>
      </c>
      <c r="D25" s="1246" t="s">
        <v>22</v>
      </c>
      <c r="E25" s="1241">
        <v>6</v>
      </c>
      <c r="F25" s="703"/>
      <c r="G25" s="497"/>
      <c r="H25" s="497"/>
      <c r="I25" s="497"/>
      <c r="J25" s="497"/>
      <c r="K25" s="501"/>
      <c r="L25" s="499"/>
      <c r="M25" s="498"/>
      <c r="N25" s="498"/>
      <c r="O25" s="498"/>
      <c r="P25" s="576"/>
    </row>
    <row r="26" spans="1:16" s="99" customFormat="1" ht="20.399999999999999">
      <c r="A26" s="900">
        <f>IF(COUNTBLANK(D26)=1,"",COUNTA(D$13:$D26))</f>
        <v>8</v>
      </c>
      <c r="B26" s="1254" t="s">
        <v>369</v>
      </c>
      <c r="C26" s="1251" t="s">
        <v>2585</v>
      </c>
      <c r="D26" s="1246" t="s">
        <v>22</v>
      </c>
      <c r="E26" s="1241">
        <v>8</v>
      </c>
      <c r="F26" s="703"/>
      <c r="G26" s="497"/>
      <c r="H26" s="497"/>
      <c r="I26" s="497"/>
      <c r="J26" s="497"/>
      <c r="K26" s="501"/>
      <c r="L26" s="499"/>
      <c r="M26" s="498"/>
      <c r="N26" s="498"/>
      <c r="O26" s="498"/>
      <c r="P26" s="576"/>
    </row>
    <row r="27" spans="1:16" s="99" customFormat="1">
      <c r="A27" s="900">
        <f>IF(COUNTBLANK(D27)=1,"",COUNTA(D$13:$D27))</f>
        <v>9</v>
      </c>
      <c r="B27" s="1254" t="s">
        <v>370</v>
      </c>
      <c r="C27" s="1251" t="s">
        <v>855</v>
      </c>
      <c r="D27" s="1246" t="s">
        <v>22</v>
      </c>
      <c r="E27" s="1241">
        <v>14</v>
      </c>
      <c r="F27" s="703"/>
      <c r="G27" s="497"/>
      <c r="H27" s="497"/>
      <c r="I27" s="497"/>
      <c r="J27" s="497"/>
      <c r="K27" s="501"/>
      <c r="L27" s="499"/>
      <c r="M27" s="498"/>
      <c r="N27" s="498"/>
      <c r="O27" s="498"/>
      <c r="P27" s="576"/>
    </row>
    <row r="28" spans="1:16" s="99" customFormat="1" ht="20.399999999999999">
      <c r="A28" s="900" t="str">
        <f>IF(COUNTBLANK(D28)=1,"",COUNTA(D$13:$D28))</f>
        <v/>
      </c>
      <c r="B28" s="1254">
        <v>5</v>
      </c>
      <c r="C28" s="1238" t="s">
        <v>2586</v>
      </c>
      <c r="D28" s="1244"/>
      <c r="E28" s="1238"/>
      <c r="F28" s="703"/>
      <c r="G28" s="695"/>
      <c r="H28" s="695"/>
      <c r="I28" s="695"/>
      <c r="J28" s="695"/>
      <c r="K28" s="696"/>
      <c r="L28" s="705"/>
      <c r="M28" s="695"/>
      <c r="N28" s="695"/>
      <c r="O28" s="695"/>
      <c r="P28" s="696"/>
    </row>
    <row r="29" spans="1:16" s="99" customFormat="1">
      <c r="A29" s="900">
        <f>IF(COUNTBLANK(D29)=1,"",COUNTA(D$13:$D29))</f>
        <v>10</v>
      </c>
      <c r="B29" s="1254" t="s">
        <v>247</v>
      </c>
      <c r="C29" s="1251" t="s">
        <v>2587</v>
      </c>
      <c r="D29" s="1246" t="s">
        <v>4476</v>
      </c>
      <c r="E29" s="1240">
        <v>337</v>
      </c>
      <c r="F29" s="1234"/>
      <c r="G29" s="497"/>
      <c r="H29" s="1229"/>
      <c r="I29" s="1229"/>
      <c r="J29" s="1229"/>
      <c r="K29" s="1230"/>
      <c r="L29" s="1232"/>
      <c r="M29" s="1229"/>
      <c r="N29" s="1229"/>
      <c r="O29" s="1229"/>
      <c r="P29" s="1230"/>
    </row>
    <row r="30" spans="1:16" s="99" customFormat="1">
      <c r="A30" s="1249"/>
      <c r="B30" s="1255"/>
      <c r="C30" s="1252"/>
      <c r="D30" s="1247"/>
      <c r="E30" s="1242"/>
      <c r="F30" s="888"/>
      <c r="G30" s="889"/>
      <c r="H30" s="889"/>
      <c r="I30" s="889"/>
      <c r="J30" s="1235"/>
      <c r="K30" s="1236"/>
      <c r="L30" s="1032"/>
      <c r="M30" s="1030"/>
      <c r="N30" s="1030"/>
      <c r="O30" s="1030"/>
      <c r="P30" s="1031"/>
    </row>
    <row r="31" spans="1:16" s="274" customFormat="1">
      <c r="A31" s="503"/>
      <c r="B31" s="504"/>
      <c r="C31" s="505" t="s">
        <v>29</v>
      </c>
      <c r="D31" s="506"/>
      <c r="E31" s="541"/>
      <c r="F31" s="507"/>
      <c r="G31" s="507"/>
      <c r="H31" s="507"/>
      <c r="I31" s="507"/>
      <c r="J31" s="507"/>
      <c r="K31" s="507"/>
      <c r="L31" s="508">
        <f>SUM($L$13:L30)</f>
        <v>0</v>
      </c>
      <c r="M31" s="508">
        <f>SUM($M$13:M30)</f>
        <v>0</v>
      </c>
      <c r="N31" s="508">
        <f>SUM($N$13:N30)</f>
        <v>0</v>
      </c>
      <c r="O31" s="508">
        <f>SUM($O$13:O30)</f>
        <v>0</v>
      </c>
      <c r="P31" s="509">
        <f>SUM($P$13:P30)</f>
        <v>0</v>
      </c>
    </row>
    <row r="32" spans="1:16">
      <c r="D32" s="2"/>
      <c r="E32" s="2"/>
      <c r="F32" s="2"/>
      <c r="G32" s="2"/>
      <c r="H32" s="18"/>
      <c r="I32" s="98"/>
      <c r="J32" s="98"/>
      <c r="K32" s="98"/>
      <c r="L32" s="98"/>
      <c r="M32" s="3"/>
      <c r="N32" s="3"/>
      <c r="O32" s="3"/>
      <c r="P32" s="3"/>
    </row>
    <row r="33" spans="3:16">
      <c r="D33" s="291"/>
      <c r="E33" s="291"/>
      <c r="F33" s="291"/>
      <c r="G33" s="291"/>
      <c r="H33" s="292"/>
      <c r="I33" s="292"/>
      <c r="J33" s="292"/>
      <c r="K33" s="36"/>
      <c r="L33" s="36"/>
      <c r="M33" s="29"/>
      <c r="N33" s="29"/>
      <c r="O33" s="29"/>
      <c r="P33" s="29"/>
    </row>
    <row r="34" spans="3:16">
      <c r="C34" s="95"/>
      <c r="H34" s="18"/>
      <c r="I34" s="18"/>
      <c r="J34" s="18"/>
      <c r="K34" s="18"/>
      <c r="L34" s="18"/>
      <c r="M34" s="18"/>
      <c r="N34" s="18"/>
      <c r="O34" s="18"/>
      <c r="P34" s="18"/>
    </row>
    <row r="35" spans="3:16">
      <c r="C35" s="89"/>
      <c r="D35" s="89"/>
      <c r="E35" s="89"/>
    </row>
    <row r="36" spans="3:16">
      <c r="C36" s="95"/>
    </row>
  </sheetData>
  <autoFilter ref="A12:P31" xr:uid="{00000000-0009-0000-0000-000040000000}"/>
  <mergeCells count="1">
    <mergeCell ref="F10:K10"/>
  </mergeCells>
  <conditionalFormatting sqref="A16:A29">
    <cfRule type="expression" dxfId="8" priority="1">
      <formula>TRIM(#REF!)&lt;&gt;""</formula>
    </cfRule>
  </conditionalFormatting>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913A-EC78-450F-BC9D-AE958E3479BF}">
  <dimension ref="A1:P67"/>
  <sheetViews>
    <sheetView zoomScaleNormal="100" zoomScaleSheetLayoutView="85" workbookViewId="0">
      <selection activeCell="N18" sqref="N18"/>
    </sheetView>
  </sheetViews>
  <sheetFormatPr defaultColWidth="9.109375" defaultRowHeight="13.2"/>
  <cols>
    <col min="1" max="1" width="5" style="6" customWidth="1"/>
    <col min="2" max="2" width="6.21875" style="12" bestFit="1" customWidth="1"/>
    <col min="3" max="3" width="65.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2237</v>
      </c>
      <c r="H1" s="9"/>
      <c r="J1" s="8"/>
      <c r="K1" s="8"/>
      <c r="L1" s="8"/>
      <c r="M1" s="8"/>
      <c r="N1" s="8"/>
      <c r="O1" s="8"/>
      <c r="P1" s="8"/>
    </row>
    <row r="2" spans="1:16">
      <c r="B2" s="7"/>
      <c r="C2" s="8"/>
      <c r="D2" s="8"/>
      <c r="E2" s="8"/>
      <c r="F2" s="8" t="s">
        <v>2244</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310"/>
      <c r="B13" s="538"/>
      <c r="C13" s="1314"/>
      <c r="D13" s="1305"/>
      <c r="E13" s="1298"/>
      <c r="F13" s="1256"/>
      <c r="G13" s="1257"/>
      <c r="H13" s="1258"/>
      <c r="I13" s="1258"/>
      <c r="J13" s="1258"/>
      <c r="K13" s="1259"/>
      <c r="L13" s="1283"/>
      <c r="M13" s="1258"/>
      <c r="N13" s="1258"/>
      <c r="O13" s="1258"/>
      <c r="P13" s="1259"/>
    </row>
    <row r="14" spans="1:16" s="99" customFormat="1" ht="26.4">
      <c r="A14" s="1311"/>
      <c r="B14" s="1318">
        <v>1</v>
      </c>
      <c r="C14" s="1299" t="s">
        <v>2407</v>
      </c>
      <c r="D14" s="1306"/>
      <c r="E14" s="1299"/>
      <c r="F14" s="1289"/>
      <c r="G14" s="1260"/>
      <c r="H14" s="1260"/>
      <c r="I14" s="1260"/>
      <c r="J14" s="1260"/>
      <c r="K14" s="1261"/>
      <c r="L14" s="1284"/>
      <c r="M14" s="1260"/>
      <c r="N14" s="1260"/>
      <c r="O14" s="1260"/>
      <c r="P14" s="1261"/>
    </row>
    <row r="15" spans="1:16" s="99" customFormat="1" ht="26.4">
      <c r="A15" s="1312">
        <f>IF(COUNTBLANK(D15)=1,"",COUNTA(D$13:$D15))</f>
        <v>1</v>
      </c>
      <c r="B15" s="1318" t="s">
        <v>229</v>
      </c>
      <c r="C15" s="1315" t="s">
        <v>2378</v>
      </c>
      <c r="D15" s="1307" t="s">
        <v>103</v>
      </c>
      <c r="E15" s="1300">
        <v>1</v>
      </c>
      <c r="F15" s="1290"/>
      <c r="G15" s="343"/>
      <c r="H15" s="343"/>
      <c r="I15" s="1262"/>
      <c r="J15" s="343"/>
      <c r="K15" s="112"/>
      <c r="L15" s="344"/>
      <c r="M15" s="113"/>
      <c r="N15" s="113"/>
      <c r="O15" s="113"/>
      <c r="P15" s="114"/>
    </row>
    <row r="16" spans="1:16" s="99" customFormat="1">
      <c r="A16" s="1312">
        <f>IF(COUNTBLANK(D16)=1,"",COUNTA(D$13:$D16))</f>
        <v>2</v>
      </c>
      <c r="B16" s="1318" t="s">
        <v>230</v>
      </c>
      <c r="C16" s="1316" t="s">
        <v>2408</v>
      </c>
      <c r="D16" s="1307" t="s">
        <v>103</v>
      </c>
      <c r="E16" s="1300">
        <v>1</v>
      </c>
      <c r="F16" s="1290"/>
      <c r="G16" s="343"/>
      <c r="H16" s="343"/>
      <c r="I16" s="1262"/>
      <c r="J16" s="343"/>
      <c r="K16" s="112"/>
      <c r="L16" s="344"/>
      <c r="M16" s="113"/>
      <c r="N16" s="113"/>
      <c r="O16" s="113"/>
      <c r="P16" s="114"/>
    </row>
    <row r="17" spans="1:16" s="99" customFormat="1" ht="79.2">
      <c r="A17" s="1312" t="str">
        <f>IF(COUNTBLANK(D17)=1,"",COUNTA(D$13:$D17))</f>
        <v/>
      </c>
      <c r="B17" s="1318">
        <v>2</v>
      </c>
      <c r="C17" s="1299" t="s">
        <v>2409</v>
      </c>
      <c r="D17" s="1306"/>
      <c r="E17" s="1299"/>
      <c r="F17" s="1289"/>
      <c r="G17" s="1260"/>
      <c r="H17" s="1260"/>
      <c r="I17" s="1260"/>
      <c r="J17" s="1260"/>
      <c r="K17" s="1261"/>
      <c r="L17" s="1284"/>
      <c r="M17" s="1260"/>
      <c r="N17" s="1260"/>
      <c r="O17" s="1260"/>
      <c r="P17" s="1261"/>
    </row>
    <row r="18" spans="1:16" s="99" customFormat="1" ht="39.6">
      <c r="A18" s="1312">
        <f>IF(COUNTBLANK(D18)=1,"",COUNTA(D$13:$D18))</f>
        <v>3</v>
      </c>
      <c r="B18" s="1318" t="s">
        <v>240</v>
      </c>
      <c r="C18" s="1316" t="s">
        <v>2410</v>
      </c>
      <c r="D18" s="1308" t="s">
        <v>4551</v>
      </c>
      <c r="E18" s="1301">
        <v>193.5</v>
      </c>
      <c r="F18" s="1290"/>
      <c r="G18" s="343"/>
      <c r="H18" s="343"/>
      <c r="I18" s="343"/>
      <c r="J18" s="343"/>
      <c r="K18" s="112"/>
      <c r="L18" s="344"/>
      <c r="M18" s="113"/>
      <c r="N18" s="113"/>
      <c r="O18" s="113"/>
      <c r="P18" s="114"/>
    </row>
    <row r="19" spans="1:16" s="99" customFormat="1" ht="26.4">
      <c r="A19" s="1312">
        <f>IF(COUNTBLANK(D19)=1,"",COUNTA(D$13:$D19))</f>
        <v>4</v>
      </c>
      <c r="B19" s="1318" t="s">
        <v>490</v>
      </c>
      <c r="C19" s="1316" t="s">
        <v>2383</v>
      </c>
      <c r="D19" s="1308" t="s">
        <v>22</v>
      </c>
      <c r="E19" s="1302">
        <v>1742</v>
      </c>
      <c r="F19" s="1291"/>
      <c r="G19" s="1263"/>
      <c r="H19" s="1263"/>
      <c r="I19" s="1263"/>
      <c r="J19" s="1263"/>
      <c r="K19" s="1264"/>
      <c r="L19" s="1285"/>
      <c r="M19" s="1263"/>
      <c r="N19" s="1263"/>
      <c r="O19" s="1263"/>
      <c r="P19" s="1264"/>
    </row>
    <row r="20" spans="1:16" s="99" customFormat="1">
      <c r="A20" s="1312">
        <f>IF(COUNTBLANK(D20)=1,"",COUNTA(D$13:$D20))</f>
        <v>5</v>
      </c>
      <c r="B20" s="1318" t="s">
        <v>676</v>
      </c>
      <c r="C20" s="1316" t="s">
        <v>2384</v>
      </c>
      <c r="D20" s="1308" t="s">
        <v>4551</v>
      </c>
      <c r="E20" s="1301">
        <v>193.5</v>
      </c>
      <c r="F20" s="1291"/>
      <c r="G20" s="1263"/>
      <c r="H20" s="1263"/>
      <c r="I20" s="1263"/>
      <c r="J20" s="1263"/>
      <c r="K20" s="1264"/>
      <c r="L20" s="1285"/>
      <c r="M20" s="1263"/>
      <c r="N20" s="1263"/>
      <c r="O20" s="1263"/>
      <c r="P20" s="1264"/>
    </row>
    <row r="21" spans="1:16" s="99" customFormat="1" ht="26.4">
      <c r="A21" s="1312">
        <f>IF(COUNTBLANK(D21)=1,"",COUNTA(D$13:$D21))</f>
        <v>6</v>
      </c>
      <c r="B21" s="1318" t="s">
        <v>677</v>
      </c>
      <c r="C21" s="1316" t="s">
        <v>2367</v>
      </c>
      <c r="D21" s="1308" t="s">
        <v>4551</v>
      </c>
      <c r="E21" s="1301">
        <v>193.5</v>
      </c>
      <c r="F21" s="1292"/>
      <c r="G21" s="1266"/>
      <c r="H21" s="1267"/>
      <c r="I21" s="1267"/>
      <c r="J21" s="1267"/>
      <c r="K21" s="1268"/>
      <c r="L21" s="1286"/>
      <c r="M21" s="1265"/>
      <c r="N21" s="1265"/>
      <c r="O21" s="1265"/>
      <c r="P21" s="1268"/>
    </row>
    <row r="22" spans="1:16" s="99" customFormat="1" ht="26.4">
      <c r="A22" s="1312">
        <f>IF(COUNTBLANK(D22)=1,"",COUNTA(D$13:$D22))</f>
        <v>7</v>
      </c>
      <c r="B22" s="1318" t="s">
        <v>678</v>
      </c>
      <c r="C22" s="1316" t="s">
        <v>2368</v>
      </c>
      <c r="D22" s="1308" t="s">
        <v>4551</v>
      </c>
      <c r="E22" s="1301">
        <v>193.5</v>
      </c>
      <c r="F22" s="1292"/>
      <c r="G22" s="1266"/>
      <c r="H22" s="1267"/>
      <c r="I22" s="1267"/>
      <c r="J22" s="1267"/>
      <c r="K22" s="1268"/>
      <c r="L22" s="1286"/>
      <c r="M22" s="1265"/>
      <c r="N22" s="1265"/>
      <c r="O22" s="1265"/>
      <c r="P22" s="1268"/>
    </row>
    <row r="23" spans="1:16" s="99" customFormat="1" ht="79.2">
      <c r="A23" s="1312" t="str">
        <f>IF(COUNTBLANK(D23)=1,"",COUNTA(D$13:$D23))</f>
        <v/>
      </c>
      <c r="B23" s="1318" t="s">
        <v>242</v>
      </c>
      <c r="C23" s="1299" t="s">
        <v>2411</v>
      </c>
      <c r="D23" s="1306"/>
      <c r="E23" s="1299"/>
      <c r="F23" s="1289"/>
      <c r="G23" s="1260"/>
      <c r="H23" s="1260"/>
      <c r="I23" s="1260"/>
      <c r="J23" s="1260"/>
      <c r="K23" s="1261"/>
      <c r="L23" s="1284"/>
      <c r="M23" s="1260"/>
      <c r="N23" s="1260"/>
      <c r="O23" s="1260"/>
      <c r="P23" s="1261"/>
    </row>
    <row r="24" spans="1:16" s="99" customFormat="1" ht="26.4">
      <c r="A24" s="1312">
        <f>IF(COUNTBLANK(D24)=1,"",COUNTA(D$13:$D24))</f>
        <v>8</v>
      </c>
      <c r="B24" s="1318" t="s">
        <v>243</v>
      </c>
      <c r="C24" s="1316" t="s">
        <v>2412</v>
      </c>
      <c r="D24" s="1308" t="s">
        <v>4551</v>
      </c>
      <c r="E24" s="1301">
        <v>50.5</v>
      </c>
      <c r="F24" s="1290"/>
      <c r="G24" s="343"/>
      <c r="H24" s="343"/>
      <c r="I24" s="343"/>
      <c r="J24" s="343"/>
      <c r="K24" s="112"/>
      <c r="L24" s="344"/>
      <c r="M24" s="113"/>
      <c r="N24" s="113"/>
      <c r="O24" s="113"/>
      <c r="P24" s="114"/>
    </row>
    <row r="25" spans="1:16" s="99" customFormat="1" ht="26.4">
      <c r="A25" s="1312">
        <f>IF(COUNTBLANK(D25)=1,"",COUNTA(D$13:$D25))</f>
        <v>9</v>
      </c>
      <c r="B25" s="1318" t="s">
        <v>244</v>
      </c>
      <c r="C25" s="1316" t="s">
        <v>2413</v>
      </c>
      <c r="D25" s="1308" t="s">
        <v>4551</v>
      </c>
      <c r="E25" s="1301">
        <v>50.5</v>
      </c>
      <c r="F25" s="358"/>
      <c r="G25" s="343"/>
      <c r="H25" s="343"/>
      <c r="I25" s="343"/>
      <c r="J25" s="343"/>
      <c r="K25" s="112"/>
      <c r="L25" s="344"/>
      <c r="M25" s="113"/>
      <c r="N25" s="113"/>
      <c r="O25" s="113"/>
      <c r="P25" s="114"/>
    </row>
    <row r="26" spans="1:16" s="99" customFormat="1" ht="26.4">
      <c r="A26" s="1312">
        <f>IF(COUNTBLANK(D26)=1,"",COUNTA(D$13:$D26))</f>
        <v>10</v>
      </c>
      <c r="B26" s="1318" t="s">
        <v>679</v>
      </c>
      <c r="C26" s="1316" t="s">
        <v>2414</v>
      </c>
      <c r="D26" s="1308" t="s">
        <v>4551</v>
      </c>
      <c r="E26" s="1301">
        <v>50.5</v>
      </c>
      <c r="F26" s="358"/>
      <c r="G26" s="343"/>
      <c r="H26" s="343"/>
      <c r="I26" s="343"/>
      <c r="J26" s="343"/>
      <c r="K26" s="112"/>
      <c r="L26" s="344"/>
      <c r="M26" s="113"/>
      <c r="N26" s="113"/>
      <c r="O26" s="113"/>
      <c r="P26" s="114"/>
    </row>
    <row r="27" spans="1:16" s="99" customFormat="1" ht="39.6">
      <c r="A27" s="1312">
        <f>IF(COUNTBLANK(D27)=1,"",COUNTA(D$13:$D27))</f>
        <v>11</v>
      </c>
      <c r="B27" s="1318" t="s">
        <v>680</v>
      </c>
      <c r="C27" s="1316" t="s">
        <v>2415</v>
      </c>
      <c r="D27" s="1308" t="s">
        <v>4551</v>
      </c>
      <c r="E27" s="1301">
        <v>50.5</v>
      </c>
      <c r="F27" s="1293"/>
      <c r="G27" s="1270"/>
      <c r="H27" s="1271"/>
      <c r="I27" s="1271"/>
      <c r="J27" s="1271"/>
      <c r="K27" s="1268"/>
      <c r="L27" s="1287"/>
      <c r="M27" s="1269"/>
      <c r="N27" s="1269"/>
      <c r="O27" s="1269"/>
      <c r="P27" s="1272"/>
    </row>
    <row r="28" spans="1:16" s="99" customFormat="1" ht="26.4">
      <c r="A28" s="1312">
        <f>IF(COUNTBLANK(D28)=1,"",COUNTA(D$13:$D28))</f>
        <v>12</v>
      </c>
      <c r="B28" s="1318" t="s">
        <v>681</v>
      </c>
      <c r="C28" s="1316" t="s">
        <v>2388</v>
      </c>
      <c r="D28" s="1308" t="s">
        <v>4551</v>
      </c>
      <c r="E28" s="1301">
        <v>50.5</v>
      </c>
      <c r="F28" s="358"/>
      <c r="G28" s="343"/>
      <c r="H28" s="343"/>
      <c r="I28" s="343"/>
      <c r="J28" s="343"/>
      <c r="K28" s="112"/>
      <c r="L28" s="344"/>
      <c r="M28" s="113"/>
      <c r="N28" s="113"/>
      <c r="O28" s="113"/>
      <c r="P28" s="114"/>
    </row>
    <row r="29" spans="1:16" s="99" customFormat="1" ht="26.4">
      <c r="A29" s="1312">
        <f>IF(COUNTBLANK(D29)=1,"",COUNTA(D$13:$D29))</f>
        <v>13</v>
      </c>
      <c r="B29" s="1318" t="s">
        <v>682</v>
      </c>
      <c r="C29" s="1316" t="s">
        <v>2367</v>
      </c>
      <c r="D29" s="1308" t="s">
        <v>4551</v>
      </c>
      <c r="E29" s="1301">
        <v>50.5</v>
      </c>
      <c r="F29" s="1292"/>
      <c r="G29" s="1266"/>
      <c r="H29" s="1267"/>
      <c r="I29" s="1267"/>
      <c r="J29" s="1267"/>
      <c r="K29" s="1268"/>
      <c r="L29" s="1286"/>
      <c r="M29" s="1265"/>
      <c r="N29" s="1265"/>
      <c r="O29" s="1265"/>
      <c r="P29" s="1268"/>
    </row>
    <row r="30" spans="1:16" s="99" customFormat="1" ht="26.4">
      <c r="A30" s="1312">
        <f>IF(COUNTBLANK(D30)=1,"",COUNTA(D$13:$D30))</f>
        <v>14</v>
      </c>
      <c r="B30" s="1318" t="s">
        <v>2416</v>
      </c>
      <c r="C30" s="1316" t="s">
        <v>2368</v>
      </c>
      <c r="D30" s="1308" t="s">
        <v>4551</v>
      </c>
      <c r="E30" s="1301">
        <v>50.5</v>
      </c>
      <c r="F30" s="1292"/>
      <c r="G30" s="1266"/>
      <c r="H30" s="1267"/>
      <c r="I30" s="1267"/>
      <c r="J30" s="1267"/>
      <c r="K30" s="1268"/>
      <c r="L30" s="1286"/>
      <c r="M30" s="1265"/>
      <c r="N30" s="1265"/>
      <c r="O30" s="1265"/>
      <c r="P30" s="1268"/>
    </row>
    <row r="31" spans="1:16" s="99" customFormat="1" ht="79.2">
      <c r="A31" s="1312" t="str">
        <f>IF(COUNTBLANK(D31)=1,"",COUNTA(D$13:$D31))</f>
        <v/>
      </c>
      <c r="B31" s="1318" t="s">
        <v>245</v>
      </c>
      <c r="C31" s="1299" t="s">
        <v>2417</v>
      </c>
      <c r="D31" s="1306"/>
      <c r="E31" s="1299"/>
      <c r="F31" s="1289"/>
      <c r="G31" s="1260"/>
      <c r="H31" s="1260"/>
      <c r="I31" s="1260"/>
      <c r="J31" s="1260"/>
      <c r="K31" s="1261"/>
      <c r="L31" s="1284"/>
      <c r="M31" s="1260"/>
      <c r="N31" s="1260"/>
      <c r="O31" s="1260"/>
      <c r="P31" s="1261"/>
    </row>
    <row r="32" spans="1:16" s="99" customFormat="1">
      <c r="A32" s="1312">
        <f>IF(COUNTBLANK(D32)=1,"",COUNTA(D$13:$D32))</f>
        <v>15</v>
      </c>
      <c r="B32" s="1318" t="s">
        <v>2418</v>
      </c>
      <c r="C32" s="1316" t="s">
        <v>2381</v>
      </c>
      <c r="D32" s="1308" t="s">
        <v>4551</v>
      </c>
      <c r="E32" s="1301">
        <v>136.19999999999999</v>
      </c>
      <c r="F32" s="1291"/>
      <c r="G32" s="1263"/>
      <c r="H32" s="1263"/>
      <c r="I32" s="1263"/>
      <c r="J32" s="1263"/>
      <c r="K32" s="1264"/>
      <c r="L32" s="1285"/>
      <c r="M32" s="1263"/>
      <c r="N32" s="1263"/>
      <c r="O32" s="1263"/>
      <c r="P32" s="1264"/>
    </row>
    <row r="33" spans="1:16" s="99" customFormat="1">
      <c r="A33" s="1312">
        <f>IF(COUNTBLANK(D33)=1,"",COUNTA(D$13:$D33))</f>
        <v>16</v>
      </c>
      <c r="B33" s="1318" t="s">
        <v>369</v>
      </c>
      <c r="C33" s="1316" t="s">
        <v>2382</v>
      </c>
      <c r="D33" s="1308" t="s">
        <v>2</v>
      </c>
      <c r="E33" s="1301">
        <v>544.79999999999995</v>
      </c>
      <c r="F33" s="1292"/>
      <c r="G33" s="1266"/>
      <c r="H33" s="1267"/>
      <c r="I33" s="1267"/>
      <c r="J33" s="1267"/>
      <c r="K33" s="1268"/>
      <c r="L33" s="1286"/>
      <c r="M33" s="1265"/>
      <c r="N33" s="1265"/>
      <c r="O33" s="1265"/>
      <c r="P33" s="1268"/>
    </row>
    <row r="34" spans="1:16" s="99" customFormat="1" ht="26.4">
      <c r="A34" s="1312">
        <f>IF(COUNTBLANK(D34)=1,"",COUNTA(D$13:$D34))</f>
        <v>17</v>
      </c>
      <c r="B34" s="1318" t="s">
        <v>370</v>
      </c>
      <c r="C34" s="1316" t="s">
        <v>2383</v>
      </c>
      <c r="D34" s="1308" t="s">
        <v>22</v>
      </c>
      <c r="E34" s="1302">
        <v>409</v>
      </c>
      <c r="F34" s="1291"/>
      <c r="G34" s="1263"/>
      <c r="H34" s="1263"/>
      <c r="I34" s="1263"/>
      <c r="J34" s="1263"/>
      <c r="K34" s="1264"/>
      <c r="L34" s="1285"/>
      <c r="M34" s="1263"/>
      <c r="N34" s="1263"/>
      <c r="O34" s="1263"/>
      <c r="P34" s="1264"/>
    </row>
    <row r="35" spans="1:16" s="99" customFormat="1">
      <c r="A35" s="1312">
        <f>IF(COUNTBLANK(D35)=1,"",COUNTA(D$13:$D35))</f>
        <v>18</v>
      </c>
      <c r="B35" s="1318" t="s">
        <v>685</v>
      </c>
      <c r="C35" s="1316" t="s">
        <v>2384</v>
      </c>
      <c r="D35" s="1308" t="s">
        <v>4551</v>
      </c>
      <c r="E35" s="1301">
        <v>136.19999999999999</v>
      </c>
      <c r="F35" s="1291"/>
      <c r="G35" s="1263"/>
      <c r="H35" s="1263"/>
      <c r="I35" s="1263"/>
      <c r="J35" s="1263"/>
      <c r="K35" s="1264"/>
      <c r="L35" s="1285"/>
      <c r="M35" s="1263"/>
      <c r="N35" s="1263"/>
      <c r="O35" s="1263"/>
      <c r="P35" s="1264"/>
    </row>
    <row r="36" spans="1:16" s="99" customFormat="1" ht="26.4">
      <c r="A36" s="1312">
        <f>IF(COUNTBLANK(D36)=1,"",COUNTA(D$13:$D36))</f>
        <v>19</v>
      </c>
      <c r="B36" s="1318" t="s">
        <v>686</v>
      </c>
      <c r="C36" s="1316" t="s">
        <v>2367</v>
      </c>
      <c r="D36" s="1308" t="s">
        <v>4551</v>
      </c>
      <c r="E36" s="1301">
        <v>136.19999999999999</v>
      </c>
      <c r="F36" s="1292"/>
      <c r="G36" s="1266"/>
      <c r="H36" s="1267"/>
      <c r="I36" s="1267"/>
      <c r="J36" s="1267"/>
      <c r="K36" s="1268"/>
      <c r="L36" s="1286"/>
      <c r="M36" s="1265"/>
      <c r="N36" s="1265"/>
      <c r="O36" s="1265"/>
      <c r="P36" s="1268"/>
    </row>
    <row r="37" spans="1:16" s="99" customFormat="1" ht="26.4">
      <c r="A37" s="1312">
        <f>IF(COUNTBLANK(D37)=1,"",COUNTA(D$13:$D37))</f>
        <v>20</v>
      </c>
      <c r="B37" s="1318" t="s">
        <v>687</v>
      </c>
      <c r="C37" s="1316" t="s">
        <v>2368</v>
      </c>
      <c r="D37" s="1308" t="s">
        <v>4551</v>
      </c>
      <c r="E37" s="1301">
        <v>136.19999999999999</v>
      </c>
      <c r="F37" s="1292"/>
      <c r="G37" s="1266"/>
      <c r="H37" s="1267"/>
      <c r="I37" s="1267"/>
      <c r="J37" s="1267"/>
      <c r="K37" s="1268"/>
      <c r="L37" s="1286"/>
      <c r="M37" s="1265"/>
      <c r="N37" s="1265"/>
      <c r="O37" s="1265"/>
      <c r="P37" s="1268"/>
    </row>
    <row r="38" spans="1:16" s="99" customFormat="1" ht="79.2">
      <c r="A38" s="1312" t="str">
        <f>IF(COUNTBLANK(D38)=1,"",COUNTA(D$13:$D38))</f>
        <v/>
      </c>
      <c r="B38" s="1318" t="s">
        <v>247</v>
      </c>
      <c r="C38" s="1299" t="s">
        <v>2419</v>
      </c>
      <c r="D38" s="1306"/>
      <c r="E38" s="1299"/>
      <c r="F38" s="1289"/>
      <c r="G38" s="1260"/>
      <c r="H38" s="1260"/>
      <c r="I38" s="1260"/>
      <c r="J38" s="1260"/>
      <c r="K38" s="1261"/>
      <c r="L38" s="1284"/>
      <c r="M38" s="1260"/>
      <c r="N38" s="1260"/>
      <c r="O38" s="1260"/>
      <c r="P38" s="1261"/>
    </row>
    <row r="39" spans="1:16" s="99" customFormat="1" ht="39.6">
      <c r="A39" s="1312">
        <f>IF(COUNTBLANK(D39)=1,"",COUNTA(D$13:$D39))</f>
        <v>21</v>
      </c>
      <c r="B39" s="1318" t="s">
        <v>247</v>
      </c>
      <c r="C39" s="1316" t="s">
        <v>2420</v>
      </c>
      <c r="D39" s="1308" t="s">
        <v>4551</v>
      </c>
      <c r="E39" s="1301">
        <v>134.6</v>
      </c>
      <c r="F39" s="358"/>
      <c r="G39" s="343"/>
      <c r="H39" s="343"/>
      <c r="I39" s="343"/>
      <c r="J39" s="343"/>
      <c r="K39" s="112"/>
      <c r="L39" s="344"/>
      <c r="M39" s="113"/>
      <c r="N39" s="113"/>
      <c r="O39" s="113"/>
      <c r="P39" s="114"/>
    </row>
    <row r="40" spans="1:16" s="99" customFormat="1" ht="39.6">
      <c r="A40" s="1312">
        <f>IF(COUNTBLANK(D40)=1,"",COUNTA(D$13:$D40))</f>
        <v>22</v>
      </c>
      <c r="B40" s="1318" t="s">
        <v>248</v>
      </c>
      <c r="C40" s="1316" t="s">
        <v>2387</v>
      </c>
      <c r="D40" s="1308" t="s">
        <v>4551</v>
      </c>
      <c r="E40" s="1301">
        <v>134.6</v>
      </c>
      <c r="F40" s="358"/>
      <c r="G40" s="343"/>
      <c r="H40" s="343"/>
      <c r="I40" s="343"/>
      <c r="J40" s="343"/>
      <c r="K40" s="112"/>
      <c r="L40" s="344"/>
      <c r="M40" s="113"/>
      <c r="N40" s="113"/>
      <c r="O40" s="113"/>
      <c r="P40" s="114"/>
    </row>
    <row r="41" spans="1:16" s="99" customFormat="1" ht="26.4">
      <c r="A41" s="1312">
        <f>IF(COUNTBLANK(D41)=1,"",COUNTA(D$13:$D41))</f>
        <v>23</v>
      </c>
      <c r="B41" s="1318" t="s">
        <v>249</v>
      </c>
      <c r="C41" s="1316" t="s">
        <v>2388</v>
      </c>
      <c r="D41" s="1308" t="s">
        <v>4551</v>
      </c>
      <c r="E41" s="1301">
        <v>134.6</v>
      </c>
      <c r="F41" s="358"/>
      <c r="G41" s="343"/>
      <c r="H41" s="343"/>
      <c r="I41" s="343"/>
      <c r="J41" s="343"/>
      <c r="K41" s="112"/>
      <c r="L41" s="344"/>
      <c r="M41" s="113"/>
      <c r="N41" s="113"/>
      <c r="O41" s="113"/>
      <c r="P41" s="114"/>
    </row>
    <row r="42" spans="1:16" s="99" customFormat="1" ht="26.4">
      <c r="A42" s="1312">
        <f>IF(COUNTBLANK(D42)=1,"",COUNTA(D$13:$D42))</f>
        <v>24</v>
      </c>
      <c r="B42" s="1318" t="s">
        <v>250</v>
      </c>
      <c r="C42" s="1316" t="s">
        <v>2367</v>
      </c>
      <c r="D42" s="1308" t="s">
        <v>4551</v>
      </c>
      <c r="E42" s="1301">
        <v>134.6</v>
      </c>
      <c r="F42" s="1292"/>
      <c r="G42" s="1266"/>
      <c r="H42" s="1267"/>
      <c r="I42" s="1267"/>
      <c r="J42" s="1267"/>
      <c r="K42" s="1268"/>
      <c r="L42" s="1286"/>
      <c r="M42" s="1265"/>
      <c r="N42" s="1265"/>
      <c r="O42" s="1265"/>
      <c r="P42" s="1268"/>
    </row>
    <row r="43" spans="1:16" s="99" customFormat="1" ht="26.4">
      <c r="A43" s="1312">
        <f>IF(COUNTBLANK(D43)=1,"",COUNTA(D$13:$D43))</f>
        <v>25</v>
      </c>
      <c r="B43" s="1318" t="s">
        <v>689</v>
      </c>
      <c r="C43" s="1316" t="s">
        <v>2368</v>
      </c>
      <c r="D43" s="1308" t="s">
        <v>4551</v>
      </c>
      <c r="E43" s="1301">
        <v>134.6</v>
      </c>
      <c r="F43" s="1292"/>
      <c r="G43" s="1266"/>
      <c r="H43" s="1267"/>
      <c r="I43" s="1267"/>
      <c r="J43" s="1267"/>
      <c r="K43" s="1268"/>
      <c r="L43" s="1286"/>
      <c r="M43" s="1265"/>
      <c r="N43" s="1265"/>
      <c r="O43" s="1265"/>
      <c r="P43" s="1268"/>
    </row>
    <row r="44" spans="1:16" s="99" customFormat="1" ht="66">
      <c r="A44" s="1312" t="str">
        <f>IF(COUNTBLANK(D44)=1,"",COUNTA(D$13:$D44))</f>
        <v/>
      </c>
      <c r="B44" s="1318" t="s">
        <v>251</v>
      </c>
      <c r="C44" s="1299" t="s">
        <v>2421</v>
      </c>
      <c r="D44" s="1306"/>
      <c r="E44" s="1299"/>
      <c r="F44" s="1289"/>
      <c r="G44" s="1260"/>
      <c r="H44" s="1260"/>
      <c r="I44" s="1260"/>
      <c r="J44" s="1260"/>
      <c r="K44" s="1261"/>
      <c r="L44" s="1284"/>
      <c r="M44" s="1260"/>
      <c r="N44" s="1260"/>
      <c r="O44" s="1260"/>
      <c r="P44" s="1261"/>
    </row>
    <row r="45" spans="1:16" s="99" customFormat="1" ht="26.4">
      <c r="A45" s="1312">
        <f>IF(COUNTBLANK(D45)=1,"",COUNTA(D$13:$D45))</f>
        <v>26</v>
      </c>
      <c r="B45" s="1318" t="s">
        <v>691</v>
      </c>
      <c r="C45" s="1316" t="s">
        <v>2422</v>
      </c>
      <c r="D45" s="1308" t="s">
        <v>4551</v>
      </c>
      <c r="E45" s="1301">
        <v>48.8</v>
      </c>
      <c r="F45" s="1293"/>
      <c r="G45" s="1270"/>
      <c r="H45" s="1271"/>
      <c r="I45" s="1271"/>
      <c r="J45" s="1271"/>
      <c r="K45" s="1272"/>
      <c r="L45" s="1287"/>
      <c r="M45" s="1269"/>
      <c r="N45" s="1269"/>
      <c r="O45" s="1269"/>
      <c r="P45" s="1272"/>
    </row>
    <row r="46" spans="1:16" s="99" customFormat="1" ht="26.4">
      <c r="A46" s="1312">
        <f>IF(COUNTBLANK(D46)=1,"",COUNTA(D$13:$D46))</f>
        <v>27</v>
      </c>
      <c r="B46" s="1318" t="s">
        <v>692</v>
      </c>
      <c r="C46" s="1316" t="s">
        <v>2423</v>
      </c>
      <c r="D46" s="1308" t="s">
        <v>4551</v>
      </c>
      <c r="E46" s="1301">
        <v>48.8</v>
      </c>
      <c r="F46" s="1291"/>
      <c r="G46" s="1263"/>
      <c r="H46" s="1263"/>
      <c r="I46" s="1263"/>
      <c r="J46" s="1263"/>
      <c r="K46" s="1264"/>
      <c r="L46" s="1285"/>
      <c r="M46" s="1263"/>
      <c r="N46" s="1263"/>
      <c r="O46" s="1263"/>
      <c r="P46" s="1264"/>
    </row>
    <row r="47" spans="1:16" s="99" customFormat="1" ht="39.6">
      <c r="A47" s="1312">
        <f>IF(COUNTBLANK(D47)=1,"",COUNTA(D$13:$D47))</f>
        <v>28</v>
      </c>
      <c r="B47" s="1318" t="s">
        <v>693</v>
      </c>
      <c r="C47" s="1316" t="s">
        <v>2424</v>
      </c>
      <c r="D47" s="1308" t="s">
        <v>4551</v>
      </c>
      <c r="E47" s="1301">
        <v>48.8</v>
      </c>
      <c r="F47" s="1291"/>
      <c r="G47" s="1263"/>
      <c r="H47" s="1263"/>
      <c r="I47" s="1263"/>
      <c r="J47" s="1263"/>
      <c r="K47" s="1264"/>
      <c r="L47" s="1285"/>
      <c r="M47" s="1263"/>
      <c r="N47" s="1263"/>
      <c r="O47" s="1263"/>
      <c r="P47" s="1264"/>
    </row>
    <row r="48" spans="1:16" s="99" customFormat="1" ht="26.4">
      <c r="A48" s="1312">
        <f>IF(COUNTBLANK(D48)=1,"",COUNTA(D$13:$D48))</f>
        <v>29</v>
      </c>
      <c r="B48" s="1318" t="s">
        <v>694</v>
      </c>
      <c r="C48" s="1316" t="s">
        <v>2425</v>
      </c>
      <c r="D48" s="1308" t="s">
        <v>4551</v>
      </c>
      <c r="E48" s="1301">
        <v>48.8</v>
      </c>
      <c r="F48" s="358"/>
      <c r="G48" s="1263"/>
      <c r="H48" s="343"/>
      <c r="I48" s="343"/>
      <c r="J48" s="343"/>
      <c r="K48" s="112"/>
      <c r="L48" s="344"/>
      <c r="M48" s="113"/>
      <c r="N48" s="113"/>
      <c r="O48" s="113"/>
      <c r="P48" s="114"/>
    </row>
    <row r="49" spans="1:16" s="99" customFormat="1" ht="39.6">
      <c r="A49" s="1312">
        <f>IF(COUNTBLANK(D49)=1,"",COUNTA(D$13:$D49))</f>
        <v>30</v>
      </c>
      <c r="B49" s="1318" t="s">
        <v>856</v>
      </c>
      <c r="C49" s="1316" t="s">
        <v>2415</v>
      </c>
      <c r="D49" s="1308" t="s">
        <v>4551</v>
      </c>
      <c r="E49" s="1301">
        <v>48.8</v>
      </c>
      <c r="F49" s="358"/>
      <c r="G49" s="1263"/>
      <c r="H49" s="343"/>
      <c r="I49" s="343"/>
      <c r="J49" s="343"/>
      <c r="K49" s="112"/>
      <c r="L49" s="344"/>
      <c r="M49" s="113"/>
      <c r="N49" s="113"/>
      <c r="O49" s="113"/>
      <c r="P49" s="114"/>
    </row>
    <row r="50" spans="1:16" s="99" customFormat="1" ht="26.4">
      <c r="A50" s="1312">
        <f>IF(COUNTBLANK(D50)=1,"",COUNTA(D$13:$D50))</f>
        <v>31</v>
      </c>
      <c r="B50" s="1318" t="s">
        <v>857</v>
      </c>
      <c r="C50" s="1316" t="s">
        <v>2388</v>
      </c>
      <c r="D50" s="1308" t="s">
        <v>4551</v>
      </c>
      <c r="E50" s="1301">
        <v>48.8</v>
      </c>
      <c r="F50" s="358"/>
      <c r="G50" s="1263"/>
      <c r="H50" s="343"/>
      <c r="I50" s="343"/>
      <c r="J50" s="343"/>
      <c r="K50" s="112"/>
      <c r="L50" s="344"/>
      <c r="M50" s="113"/>
      <c r="N50" s="113"/>
      <c r="O50" s="113"/>
      <c r="P50" s="114"/>
    </row>
    <row r="51" spans="1:16" s="99" customFormat="1" ht="26.4">
      <c r="A51" s="1312">
        <f>IF(COUNTBLANK(D51)=1,"",COUNTA(D$13:$D51))</f>
        <v>32</v>
      </c>
      <c r="B51" s="1318" t="s">
        <v>2404</v>
      </c>
      <c r="C51" s="1316" t="s">
        <v>2367</v>
      </c>
      <c r="D51" s="1308" t="s">
        <v>4551</v>
      </c>
      <c r="E51" s="1301">
        <v>48.8</v>
      </c>
      <c r="F51" s="1292"/>
      <c r="G51" s="1266"/>
      <c r="H51" s="1267"/>
      <c r="I51" s="1267"/>
      <c r="J51" s="1267"/>
      <c r="K51" s="1268"/>
      <c r="L51" s="1286"/>
      <c r="M51" s="1265"/>
      <c r="N51" s="1265"/>
      <c r="O51" s="1265"/>
      <c r="P51" s="1268"/>
    </row>
    <row r="52" spans="1:16" s="99" customFormat="1" ht="26.4">
      <c r="A52" s="1312">
        <f>IF(COUNTBLANK(D52)=1,"",COUNTA(D$13:$D52))</f>
        <v>33</v>
      </c>
      <c r="B52" s="1318" t="s">
        <v>2426</v>
      </c>
      <c r="C52" s="1316" t="s">
        <v>2368</v>
      </c>
      <c r="D52" s="1308" t="s">
        <v>4551</v>
      </c>
      <c r="E52" s="1301">
        <v>48.8</v>
      </c>
      <c r="F52" s="1292"/>
      <c r="G52" s="1266"/>
      <c r="H52" s="1267"/>
      <c r="I52" s="1267"/>
      <c r="J52" s="1267"/>
      <c r="K52" s="1268"/>
      <c r="L52" s="1286"/>
      <c r="M52" s="1265"/>
      <c r="N52" s="1265"/>
      <c r="O52" s="1265"/>
      <c r="P52" s="1268"/>
    </row>
    <row r="53" spans="1:16" s="99" customFormat="1" ht="39.6">
      <c r="A53" s="1312" t="str">
        <f>IF(COUNTBLANK(D53)=1,"",COUNTA(D$13:$D53))</f>
        <v/>
      </c>
      <c r="B53" s="1318" t="s">
        <v>253</v>
      </c>
      <c r="C53" s="1299" t="s">
        <v>2427</v>
      </c>
      <c r="D53" s="1306"/>
      <c r="E53" s="1299"/>
      <c r="F53" s="1289"/>
      <c r="G53" s="1260"/>
      <c r="H53" s="1260"/>
      <c r="I53" s="1260"/>
      <c r="J53" s="1260"/>
      <c r="K53" s="1261"/>
      <c r="L53" s="1284"/>
      <c r="M53" s="1260"/>
      <c r="N53" s="1260"/>
      <c r="O53" s="1260"/>
      <c r="P53" s="1261"/>
    </row>
    <row r="54" spans="1:16" s="99" customFormat="1" ht="26.4">
      <c r="A54" s="1312">
        <f>IF(COUNTBLANK(D54)=1,"",COUNTA(D$13:$D54))</f>
        <v>34</v>
      </c>
      <c r="B54" s="1318" t="s">
        <v>695</v>
      </c>
      <c r="C54" s="1316" t="s">
        <v>2390</v>
      </c>
      <c r="D54" s="1308" t="s">
        <v>22</v>
      </c>
      <c r="E54" s="1302">
        <v>8</v>
      </c>
      <c r="F54" s="1292"/>
      <c r="G54" s="1266"/>
      <c r="H54" s="1267"/>
      <c r="I54" s="1267"/>
      <c r="J54" s="1267"/>
      <c r="K54" s="1268"/>
      <c r="L54" s="1286"/>
      <c r="M54" s="1265"/>
      <c r="N54" s="1265"/>
      <c r="O54" s="1265"/>
      <c r="P54" s="1268"/>
    </row>
    <row r="55" spans="1:16" s="99" customFormat="1">
      <c r="A55" s="1312">
        <f>IF(COUNTBLANK(D55)=1,"",COUNTA(D$13:$D55))</f>
        <v>35</v>
      </c>
      <c r="B55" s="1318" t="s">
        <v>254</v>
      </c>
      <c r="C55" s="1316" t="s">
        <v>2391</v>
      </c>
      <c r="D55" s="1308" t="s">
        <v>22</v>
      </c>
      <c r="E55" s="1302">
        <v>8</v>
      </c>
      <c r="F55" s="1292"/>
      <c r="G55" s="1266"/>
      <c r="H55" s="1267"/>
      <c r="I55" s="1267"/>
      <c r="J55" s="1267"/>
      <c r="K55" s="1268"/>
      <c r="L55" s="1286"/>
      <c r="M55" s="1265"/>
      <c r="N55" s="1265"/>
      <c r="O55" s="1265"/>
      <c r="P55" s="1268"/>
    </row>
    <row r="56" spans="1:16" s="99" customFormat="1" ht="26.4">
      <c r="A56" s="1312">
        <f>IF(COUNTBLANK(D56)=1,"",COUNTA(D$13:$D56))</f>
        <v>36</v>
      </c>
      <c r="B56" s="1318" t="s">
        <v>696</v>
      </c>
      <c r="C56" s="1316" t="s">
        <v>2392</v>
      </c>
      <c r="D56" s="1308" t="s">
        <v>2</v>
      </c>
      <c r="E56" s="1301">
        <v>75.8</v>
      </c>
      <c r="F56" s="1292"/>
      <c r="G56" s="1266"/>
      <c r="H56" s="1267"/>
      <c r="I56" s="1267"/>
      <c r="J56" s="1267"/>
      <c r="K56" s="1268"/>
      <c r="L56" s="1286"/>
      <c r="M56" s="1265"/>
      <c r="N56" s="1265"/>
      <c r="O56" s="1265"/>
      <c r="P56" s="1268"/>
    </row>
    <row r="57" spans="1:16" s="99" customFormat="1" ht="26.4">
      <c r="A57" s="1312">
        <f>IF(COUNTBLANK(D57)=1,"",COUNTA(D$13:$D57))</f>
        <v>37</v>
      </c>
      <c r="B57" s="1319" t="s">
        <v>698</v>
      </c>
      <c r="C57" s="1316" t="s">
        <v>2393</v>
      </c>
      <c r="D57" s="1307" t="s">
        <v>103</v>
      </c>
      <c r="E57" s="1303">
        <v>1</v>
      </c>
      <c r="F57" s="1293"/>
      <c r="G57" s="1270"/>
      <c r="H57" s="1271"/>
      <c r="I57" s="1273"/>
      <c r="J57" s="1271"/>
      <c r="K57" s="1268"/>
      <c r="L57" s="1286"/>
      <c r="M57" s="1265"/>
      <c r="N57" s="1265"/>
      <c r="O57" s="1265"/>
      <c r="P57" s="1268"/>
    </row>
    <row r="58" spans="1:16" s="99" customFormat="1" ht="26.4">
      <c r="A58" s="1312">
        <f>IF(COUNTBLANK(D58)=1,"",COUNTA(D$13:$D58))</f>
        <v>38</v>
      </c>
      <c r="B58" s="1319" t="s">
        <v>883</v>
      </c>
      <c r="C58" s="1316" t="s">
        <v>2394</v>
      </c>
      <c r="D58" s="1307" t="s">
        <v>103</v>
      </c>
      <c r="E58" s="1706">
        <v>76</v>
      </c>
      <c r="F58" s="1292"/>
      <c r="G58" s="1266"/>
      <c r="H58" s="1267"/>
      <c r="I58" s="1267"/>
      <c r="J58" s="1267"/>
      <c r="K58" s="1268"/>
      <c r="L58" s="1286"/>
      <c r="M58" s="1265"/>
      <c r="N58" s="1265"/>
      <c r="O58" s="1265"/>
      <c r="P58" s="1268"/>
    </row>
    <row r="59" spans="1:16" s="99" customFormat="1">
      <c r="A59" s="1313"/>
      <c r="B59" s="1255"/>
      <c r="C59" s="1317"/>
      <c r="D59" s="1309"/>
      <c r="E59" s="1304"/>
      <c r="F59" s="1294"/>
      <c r="G59" s="1295"/>
      <c r="H59" s="1295"/>
      <c r="I59" s="1295"/>
      <c r="J59" s="1296"/>
      <c r="K59" s="1297"/>
      <c r="L59" s="1288"/>
      <c r="M59" s="1274"/>
      <c r="N59" s="1274"/>
      <c r="O59" s="1274"/>
      <c r="P59" s="1275"/>
    </row>
    <row r="60" spans="1:16" s="274" customFormat="1">
      <c r="A60" s="1276"/>
      <c r="B60" s="504"/>
      <c r="C60" s="1277" t="s">
        <v>29</v>
      </c>
      <c r="D60" s="1278"/>
      <c r="E60" s="1279"/>
      <c r="F60" s="1280"/>
      <c r="G60" s="1280"/>
      <c r="H60" s="1280"/>
      <c r="I60" s="1280"/>
      <c r="J60" s="1280"/>
      <c r="K60" s="1280"/>
      <c r="L60" s="1281">
        <f>SUM($L$13:L59)</f>
        <v>0</v>
      </c>
      <c r="M60" s="1281">
        <f>SUM($M$13:M59)</f>
        <v>0</v>
      </c>
      <c r="N60" s="1281">
        <f>SUM($N$13:N59)</f>
        <v>0</v>
      </c>
      <c r="O60" s="1281">
        <f>SUM($O$13:O59)</f>
        <v>0</v>
      </c>
      <c r="P60" s="1282">
        <f>SUM($P$13:P59)</f>
        <v>0</v>
      </c>
    </row>
    <row r="61" spans="1:16">
      <c r="D61" s="2"/>
      <c r="E61" s="2"/>
      <c r="F61" s="2"/>
      <c r="G61" s="2"/>
      <c r="H61" s="18"/>
      <c r="I61" s="98"/>
      <c r="J61" s="98"/>
      <c r="K61" s="98"/>
      <c r="L61" s="98"/>
      <c r="M61" s="3"/>
      <c r="N61" s="3"/>
      <c r="O61" s="3"/>
      <c r="P61" s="3"/>
    </row>
    <row r="62" spans="1:16">
      <c r="D62" s="291"/>
      <c r="E62" s="291"/>
      <c r="F62" s="291"/>
      <c r="G62" s="291"/>
      <c r="H62" s="292"/>
      <c r="I62" s="292"/>
      <c r="J62" s="292"/>
      <c r="K62" s="36"/>
      <c r="L62" s="36"/>
      <c r="M62" s="29"/>
      <c r="N62" s="29"/>
      <c r="O62" s="29"/>
      <c r="P62" s="29"/>
    </row>
    <row r="63" spans="1:16">
      <c r="C63" s="364"/>
      <c r="H63" s="18"/>
      <c r="I63" s="18"/>
      <c r="J63" s="18"/>
      <c r="K63" s="18"/>
      <c r="L63" s="18"/>
      <c r="M63" s="18"/>
      <c r="N63" s="18"/>
      <c r="O63" s="18"/>
      <c r="P63" s="18"/>
    </row>
    <row r="64" spans="1:16">
      <c r="C64" s="89"/>
      <c r="D64" s="89"/>
      <c r="E64" s="89"/>
    </row>
    <row r="65" spans="3:3">
      <c r="C65" s="272"/>
    </row>
    <row r="66" spans="3:3">
      <c r="C66" s="89"/>
    </row>
    <row r="67" spans="3:3">
      <c r="C67" s="95"/>
    </row>
  </sheetData>
  <autoFilter ref="A12:P60" xr:uid="{00000000-0009-0000-0000-000040000000}"/>
  <mergeCells count="1">
    <mergeCell ref="F10:K10"/>
  </mergeCells>
  <conditionalFormatting sqref="A15:A58">
    <cfRule type="expression" dxfId="7" priority="1">
      <formula>TRIM(#REF!)&lt;&gt;""</formula>
    </cfRule>
  </conditionalFormatting>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08DD-EE6E-49D2-956F-B1D1E3943DB6}">
  <dimension ref="A1:P44"/>
  <sheetViews>
    <sheetView zoomScaleNormal="100" zoomScaleSheetLayoutView="85" workbookViewId="0">
      <selection activeCell="H20" sqref="H20"/>
    </sheetView>
  </sheetViews>
  <sheetFormatPr defaultColWidth="9.109375" defaultRowHeight="13.2"/>
  <cols>
    <col min="1" max="1" width="5" style="6" customWidth="1"/>
    <col min="2" max="2" width="6.21875" style="12" bestFit="1" customWidth="1"/>
    <col min="3" max="3" width="65.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2240</v>
      </c>
      <c r="H1" s="9"/>
      <c r="J1" s="8"/>
      <c r="K1" s="8"/>
      <c r="L1" s="8"/>
      <c r="M1" s="8"/>
      <c r="N1" s="8"/>
      <c r="O1" s="8"/>
      <c r="P1" s="8"/>
    </row>
    <row r="2" spans="1:16">
      <c r="B2" s="7"/>
      <c r="C2" s="8"/>
      <c r="D2" s="8"/>
      <c r="E2" s="8"/>
      <c r="F2" s="8" t="s">
        <v>2245</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99" customFormat="1">
      <c r="A14" s="900" t="str">
        <f>IF(COUNTBLANK(D14)=1,"",COUNTA(D$13:$D14))</f>
        <v/>
      </c>
      <c r="B14" s="1254">
        <v>1</v>
      </c>
      <c r="C14" s="1238" t="s">
        <v>2377</v>
      </c>
      <c r="D14" s="1244"/>
      <c r="E14" s="1238"/>
      <c r="F14" s="1224"/>
      <c r="G14" s="1225"/>
      <c r="H14" s="1225"/>
      <c r="I14" s="1225"/>
      <c r="J14" s="1225"/>
      <c r="K14" s="1226"/>
      <c r="L14" s="1322"/>
      <c r="M14" s="1225"/>
      <c r="N14" s="1225"/>
      <c r="O14" s="1225"/>
      <c r="P14" s="1226"/>
    </row>
    <row r="15" spans="1:16" s="99" customFormat="1" ht="20.399999999999999">
      <c r="A15" s="900">
        <f>IF(COUNTBLANK(D15)=1,"",COUNTA(D$13:$D15))</f>
        <v>1</v>
      </c>
      <c r="B15" s="1254" t="s">
        <v>229</v>
      </c>
      <c r="C15" s="1329" t="s">
        <v>2378</v>
      </c>
      <c r="D15" s="683" t="s">
        <v>103</v>
      </c>
      <c r="E15" s="1239">
        <v>1</v>
      </c>
      <c r="F15" s="1324"/>
      <c r="G15" s="336"/>
      <c r="H15" s="336"/>
      <c r="I15" s="356"/>
      <c r="J15" s="336"/>
      <c r="K15" s="337"/>
      <c r="L15" s="338"/>
      <c r="M15" s="339"/>
      <c r="N15" s="339"/>
      <c r="O15" s="339"/>
      <c r="P15" s="340"/>
    </row>
    <row r="16" spans="1:16" s="99" customFormat="1">
      <c r="A16" s="900">
        <f>IF(COUNTBLANK(D16)=1,"",COUNTA(D$13:$D16))</f>
        <v>2</v>
      </c>
      <c r="B16" s="1254" t="s">
        <v>230</v>
      </c>
      <c r="C16" s="1251" t="s">
        <v>2379</v>
      </c>
      <c r="D16" s="683" t="s">
        <v>103</v>
      </c>
      <c r="E16" s="1239">
        <v>1</v>
      </c>
      <c r="F16" s="1324"/>
      <c r="G16" s="336"/>
      <c r="H16" s="336"/>
      <c r="I16" s="356"/>
      <c r="J16" s="336"/>
      <c r="K16" s="337"/>
      <c r="L16" s="338"/>
      <c r="M16" s="339"/>
      <c r="N16" s="339"/>
      <c r="O16" s="339"/>
      <c r="P16" s="340"/>
    </row>
    <row r="17" spans="1:16" s="99" customFormat="1" ht="30.6">
      <c r="A17" s="900" t="str">
        <f>IF(COUNTBLANK(D17)=1,"",COUNTA(D$13:$D17))</f>
        <v/>
      </c>
      <c r="B17" s="1254" t="s">
        <v>239</v>
      </c>
      <c r="C17" s="1238" t="s">
        <v>2380</v>
      </c>
      <c r="D17" s="1244"/>
      <c r="E17" s="1238"/>
      <c r="F17" s="1224"/>
      <c r="G17" s="1225"/>
      <c r="H17" s="1225"/>
      <c r="I17" s="1225"/>
      <c r="J17" s="1225"/>
      <c r="K17" s="1226"/>
      <c r="L17" s="1322"/>
      <c r="M17" s="1225"/>
      <c r="N17" s="1225"/>
      <c r="O17" s="1225"/>
      <c r="P17" s="1226"/>
    </row>
    <row r="18" spans="1:16" s="99" customFormat="1">
      <c r="A18" s="900">
        <f>IF(COUNTBLANK(D18)=1,"",COUNTA(D$13:$D18))</f>
        <v>3</v>
      </c>
      <c r="B18" s="1254" t="s">
        <v>240</v>
      </c>
      <c r="C18" s="1251" t="s">
        <v>2381</v>
      </c>
      <c r="D18" s="1246" t="s">
        <v>4552</v>
      </c>
      <c r="E18" s="1240">
        <v>31.2</v>
      </c>
      <c r="F18" s="331"/>
      <c r="G18" s="332"/>
      <c r="H18" s="332"/>
      <c r="I18" s="332"/>
      <c r="J18" s="332"/>
      <c r="K18" s="333"/>
      <c r="L18" s="955"/>
      <c r="M18" s="332"/>
      <c r="N18" s="332"/>
      <c r="O18" s="332"/>
      <c r="P18" s="333"/>
    </row>
    <row r="19" spans="1:16" s="99" customFormat="1">
      <c r="A19" s="900">
        <f>IF(COUNTBLANK(D19)=1,"",COUNTA(D$13:$D19))</f>
        <v>4</v>
      </c>
      <c r="B19" s="1254" t="s">
        <v>490</v>
      </c>
      <c r="C19" s="1251" t="s">
        <v>2382</v>
      </c>
      <c r="D19" s="1246" t="s">
        <v>2</v>
      </c>
      <c r="E19" s="1240">
        <v>124.8</v>
      </c>
      <c r="F19" s="904"/>
      <c r="G19" s="911"/>
      <c r="H19" s="906"/>
      <c r="I19" s="691"/>
      <c r="J19" s="691"/>
      <c r="K19" s="692"/>
      <c r="L19" s="846"/>
      <c r="M19" s="843"/>
      <c r="N19" s="843"/>
      <c r="O19" s="843"/>
      <c r="P19" s="692"/>
    </row>
    <row r="20" spans="1:16" s="99" customFormat="1" ht="20.399999999999999">
      <c r="A20" s="900">
        <f>IF(COUNTBLANK(D20)=1,"",COUNTA(D$13:$D20))</f>
        <v>5</v>
      </c>
      <c r="B20" s="1254" t="s">
        <v>676</v>
      </c>
      <c r="C20" s="1251" t="s">
        <v>2383</v>
      </c>
      <c r="D20" s="1246" t="s">
        <v>22</v>
      </c>
      <c r="E20" s="1241">
        <v>94</v>
      </c>
      <c r="F20" s="331"/>
      <c r="G20" s="332"/>
      <c r="H20" s="332"/>
      <c r="I20" s="332"/>
      <c r="J20" s="332"/>
      <c r="K20" s="333"/>
      <c r="L20" s="955"/>
      <c r="M20" s="332"/>
      <c r="N20" s="332"/>
      <c r="O20" s="332"/>
      <c r="P20" s="333"/>
    </row>
    <row r="21" spans="1:16" s="99" customFormat="1">
      <c r="A21" s="900">
        <f>IF(COUNTBLANK(D21)=1,"",COUNTA(D$13:$D21))</f>
        <v>6</v>
      </c>
      <c r="B21" s="1254" t="s">
        <v>677</v>
      </c>
      <c r="C21" s="1251" t="s">
        <v>2384</v>
      </c>
      <c r="D21" s="1246" t="s">
        <v>4552</v>
      </c>
      <c r="E21" s="1240">
        <v>31.2</v>
      </c>
      <c r="F21" s="331"/>
      <c r="G21" s="332"/>
      <c r="H21" s="332"/>
      <c r="I21" s="332"/>
      <c r="J21" s="332"/>
      <c r="K21" s="333"/>
      <c r="L21" s="955"/>
      <c r="M21" s="332"/>
      <c r="N21" s="332"/>
      <c r="O21" s="332"/>
      <c r="P21" s="333"/>
    </row>
    <row r="22" spans="1:16" s="99" customFormat="1" ht="20.399999999999999">
      <c r="A22" s="900">
        <f>IF(COUNTBLANK(D22)=1,"",COUNTA(D$13:$D22))</f>
        <v>7</v>
      </c>
      <c r="B22" s="1254" t="s">
        <v>678</v>
      </c>
      <c r="C22" s="1251" t="s">
        <v>2367</v>
      </c>
      <c r="D22" s="1246" t="s">
        <v>4552</v>
      </c>
      <c r="E22" s="1240">
        <v>31.2</v>
      </c>
      <c r="F22" s="904"/>
      <c r="G22" s="911"/>
      <c r="H22" s="906"/>
      <c r="I22" s="691"/>
      <c r="J22" s="691"/>
      <c r="K22" s="692"/>
      <c r="L22" s="846"/>
      <c r="M22" s="843"/>
      <c r="N22" s="843"/>
      <c r="O22" s="843"/>
      <c r="P22" s="692"/>
    </row>
    <row r="23" spans="1:16" s="99" customFormat="1">
      <c r="A23" s="900">
        <f>IF(COUNTBLANK(D23)=1,"",COUNTA(D$13:$D23))</f>
        <v>8</v>
      </c>
      <c r="B23" s="1254" t="s">
        <v>868</v>
      </c>
      <c r="C23" s="1251" t="s">
        <v>2368</v>
      </c>
      <c r="D23" s="1246" t="s">
        <v>4552</v>
      </c>
      <c r="E23" s="1240">
        <v>31.2</v>
      </c>
      <c r="F23" s="904"/>
      <c r="G23" s="911"/>
      <c r="H23" s="906"/>
      <c r="I23" s="906"/>
      <c r="J23" s="691"/>
      <c r="K23" s="692"/>
      <c r="L23" s="846"/>
      <c r="M23" s="843"/>
      <c r="N23" s="843"/>
      <c r="O23" s="843"/>
      <c r="P23" s="692"/>
    </row>
    <row r="24" spans="1:16" s="99" customFormat="1" ht="30.6">
      <c r="A24" s="900" t="str">
        <f>IF(COUNTBLANK(D24)=1,"",COUNTA(D$13:$D24))</f>
        <v/>
      </c>
      <c r="B24" s="1254" t="s">
        <v>242</v>
      </c>
      <c r="C24" s="1238" t="s">
        <v>2385</v>
      </c>
      <c r="D24" s="1244"/>
      <c r="E24" s="1238"/>
      <c r="F24" s="1224"/>
      <c r="G24" s="1225"/>
      <c r="H24" s="1225"/>
      <c r="I24" s="1225"/>
      <c r="J24" s="1225"/>
      <c r="K24" s="1226"/>
      <c r="L24" s="1322"/>
      <c r="M24" s="1225"/>
      <c r="N24" s="1225"/>
      <c r="O24" s="1225"/>
      <c r="P24" s="1226"/>
    </row>
    <row r="25" spans="1:16" s="99" customFormat="1" ht="20.399999999999999">
      <c r="A25" s="900">
        <f>IF(COUNTBLANK(D25)=1,"",COUNTA(D$13:$D25))</f>
        <v>9</v>
      </c>
      <c r="B25" s="1254" t="s">
        <v>243</v>
      </c>
      <c r="C25" s="1251" t="s">
        <v>2386</v>
      </c>
      <c r="D25" s="1246" t="s">
        <v>4552</v>
      </c>
      <c r="E25" s="1240">
        <v>3.5</v>
      </c>
      <c r="F25" s="360"/>
      <c r="G25" s="336"/>
      <c r="H25" s="336"/>
      <c r="I25" s="336"/>
      <c r="J25" s="336"/>
      <c r="K25" s="337"/>
      <c r="L25" s="338"/>
      <c r="M25" s="339"/>
      <c r="N25" s="339"/>
      <c r="O25" s="339"/>
      <c r="P25" s="340"/>
    </row>
    <row r="26" spans="1:16" s="99" customFormat="1" ht="20.399999999999999">
      <c r="A26" s="900">
        <f>IF(COUNTBLANK(D26)=1,"",COUNTA(D$13:$D26))</f>
        <v>10</v>
      </c>
      <c r="B26" s="1254" t="s">
        <v>244</v>
      </c>
      <c r="C26" s="1251" t="s">
        <v>2387</v>
      </c>
      <c r="D26" s="1246" t="s">
        <v>4552</v>
      </c>
      <c r="E26" s="1240">
        <v>3.5</v>
      </c>
      <c r="F26" s="361"/>
      <c r="G26" s="336"/>
      <c r="H26" s="336"/>
      <c r="I26" s="336"/>
      <c r="J26" s="336"/>
      <c r="K26" s="337"/>
      <c r="L26" s="338"/>
      <c r="M26" s="339"/>
      <c r="N26" s="339"/>
      <c r="O26" s="339"/>
      <c r="P26" s="340"/>
    </row>
    <row r="27" spans="1:16" s="99" customFormat="1">
      <c r="A27" s="900">
        <f>IF(COUNTBLANK(D27)=1,"",COUNTA(D$13:$D27))</f>
        <v>11</v>
      </c>
      <c r="B27" s="1254" t="s">
        <v>679</v>
      </c>
      <c r="C27" s="1251" t="s">
        <v>2388</v>
      </c>
      <c r="D27" s="1246" t="s">
        <v>4552</v>
      </c>
      <c r="E27" s="1240">
        <v>3.5</v>
      </c>
      <c r="F27" s="361"/>
      <c r="G27" s="336"/>
      <c r="H27" s="336"/>
      <c r="I27" s="336"/>
      <c r="J27" s="336"/>
      <c r="K27" s="337"/>
      <c r="L27" s="338"/>
      <c r="M27" s="339"/>
      <c r="N27" s="339"/>
      <c r="O27" s="339"/>
      <c r="P27" s="340"/>
    </row>
    <row r="28" spans="1:16" s="99" customFormat="1" ht="20.399999999999999">
      <c r="A28" s="900">
        <f>IF(COUNTBLANK(D28)=1,"",COUNTA(D$13:$D28))</f>
        <v>12</v>
      </c>
      <c r="B28" s="1254" t="s">
        <v>680</v>
      </c>
      <c r="C28" s="1251" t="s">
        <v>2367</v>
      </c>
      <c r="D28" s="1246" t="s">
        <v>4552</v>
      </c>
      <c r="E28" s="1240">
        <v>3.5</v>
      </c>
      <c r="F28" s="904"/>
      <c r="G28" s="911"/>
      <c r="H28" s="906"/>
      <c r="I28" s="691"/>
      <c r="J28" s="691"/>
      <c r="K28" s="692"/>
      <c r="L28" s="846"/>
      <c r="M28" s="843"/>
      <c r="N28" s="843"/>
      <c r="O28" s="843"/>
      <c r="P28" s="692"/>
    </row>
    <row r="29" spans="1:16" s="99" customFormat="1">
      <c r="A29" s="900">
        <f>IF(COUNTBLANK(D29)=1,"",COUNTA(D$13:$D29))</f>
        <v>13</v>
      </c>
      <c r="B29" s="1254" t="s">
        <v>681</v>
      </c>
      <c r="C29" s="1251" t="s">
        <v>2368</v>
      </c>
      <c r="D29" s="1246" t="s">
        <v>4552</v>
      </c>
      <c r="E29" s="1240">
        <v>3.5</v>
      </c>
      <c r="F29" s="904"/>
      <c r="G29" s="911"/>
      <c r="H29" s="906"/>
      <c r="I29" s="906"/>
      <c r="J29" s="691"/>
      <c r="K29" s="692"/>
      <c r="L29" s="846"/>
      <c r="M29" s="843"/>
      <c r="N29" s="843"/>
      <c r="O29" s="843"/>
      <c r="P29" s="692"/>
    </row>
    <row r="30" spans="1:16" s="99" customFormat="1" ht="30.6">
      <c r="A30" s="900" t="str">
        <f>IF(COUNTBLANK(D30)=1,"",COUNTA(D$13:$D30))</f>
        <v/>
      </c>
      <c r="B30" s="1254" t="s">
        <v>245</v>
      </c>
      <c r="C30" s="1238" t="s">
        <v>2389</v>
      </c>
      <c r="D30" s="1244"/>
      <c r="E30" s="1238"/>
      <c r="F30" s="1224"/>
      <c r="G30" s="1225"/>
      <c r="H30" s="1225"/>
      <c r="I30" s="1225"/>
      <c r="J30" s="1225"/>
      <c r="K30" s="1226"/>
      <c r="L30" s="1322"/>
      <c r="M30" s="1225"/>
      <c r="N30" s="1225"/>
      <c r="O30" s="1225"/>
      <c r="P30" s="1226"/>
    </row>
    <row r="31" spans="1:16" s="99" customFormat="1">
      <c r="A31" s="900">
        <f>IF(COUNTBLANK(D31)=1,"",COUNTA(D$13:$D31))</f>
        <v>14</v>
      </c>
      <c r="B31" s="1254" t="s">
        <v>368</v>
      </c>
      <c r="C31" s="1251" t="s">
        <v>2390</v>
      </c>
      <c r="D31" s="1246" t="s">
        <v>22</v>
      </c>
      <c r="E31" s="1241">
        <v>1</v>
      </c>
      <c r="F31" s="904"/>
      <c r="G31" s="911"/>
      <c r="H31" s="906"/>
      <c r="I31" s="906"/>
      <c r="J31" s="906"/>
      <c r="K31" s="692"/>
      <c r="L31" s="846"/>
      <c r="M31" s="843"/>
      <c r="N31" s="843"/>
      <c r="O31" s="843"/>
      <c r="P31" s="692"/>
    </row>
    <row r="32" spans="1:16" s="99" customFormat="1">
      <c r="A32" s="900">
        <f>IF(COUNTBLANK(D32)=1,"",COUNTA(D$13:$D32))</f>
        <v>15</v>
      </c>
      <c r="B32" s="1254" t="s">
        <v>369</v>
      </c>
      <c r="C32" s="1251" t="s">
        <v>2391</v>
      </c>
      <c r="D32" s="1246" t="s">
        <v>22</v>
      </c>
      <c r="E32" s="1241">
        <v>1</v>
      </c>
      <c r="F32" s="904"/>
      <c r="G32" s="911"/>
      <c r="H32" s="906"/>
      <c r="I32" s="906"/>
      <c r="J32" s="906"/>
      <c r="K32" s="692"/>
      <c r="L32" s="846"/>
      <c r="M32" s="843"/>
      <c r="N32" s="843"/>
      <c r="O32" s="843"/>
      <c r="P32" s="692"/>
    </row>
    <row r="33" spans="1:16" s="99" customFormat="1" ht="20.399999999999999">
      <c r="A33" s="900">
        <f>IF(COUNTBLANK(D33)=1,"",COUNTA(D$13:$D33))</f>
        <v>16</v>
      </c>
      <c r="B33" s="1254" t="s">
        <v>370</v>
      </c>
      <c r="C33" s="1251" t="s">
        <v>2392</v>
      </c>
      <c r="D33" s="1246" t="s">
        <v>2</v>
      </c>
      <c r="E33" s="1240">
        <v>0.8</v>
      </c>
      <c r="F33" s="904"/>
      <c r="G33" s="911"/>
      <c r="H33" s="906"/>
      <c r="I33" s="691"/>
      <c r="J33" s="691"/>
      <c r="K33" s="692"/>
      <c r="L33" s="846"/>
      <c r="M33" s="843"/>
      <c r="N33" s="843"/>
      <c r="O33" s="843"/>
      <c r="P33" s="692"/>
    </row>
    <row r="34" spans="1:16" s="99" customFormat="1" ht="20.399999999999999">
      <c r="A34" s="900">
        <f>IF(COUNTBLANK(D34)=1,"",COUNTA(D$13:$D34))</f>
        <v>17</v>
      </c>
      <c r="B34" s="1330" t="s">
        <v>685</v>
      </c>
      <c r="C34" s="1251" t="s">
        <v>2393</v>
      </c>
      <c r="D34" s="683" t="s">
        <v>103</v>
      </c>
      <c r="E34" s="1241">
        <v>1</v>
      </c>
      <c r="F34" s="680"/>
      <c r="G34" s="674"/>
      <c r="H34" s="675"/>
      <c r="I34" s="697"/>
      <c r="J34" s="675"/>
      <c r="K34" s="692"/>
      <c r="L34" s="846"/>
      <c r="M34" s="843"/>
      <c r="N34" s="843"/>
      <c r="O34" s="843"/>
      <c r="P34" s="692"/>
    </row>
    <row r="35" spans="1:16" s="99" customFormat="1" ht="19.2" customHeight="1">
      <c r="A35" s="900">
        <f>IF(COUNTBLANK(D35)=1,"",COUNTA(D$13:$D35))</f>
        <v>18</v>
      </c>
      <c r="B35" s="1330" t="s">
        <v>686</v>
      </c>
      <c r="C35" s="1251" t="s">
        <v>2394</v>
      </c>
      <c r="D35" s="683" t="s">
        <v>103</v>
      </c>
      <c r="E35" s="1241">
        <v>0.8</v>
      </c>
      <c r="F35" s="904"/>
      <c r="G35" s="911"/>
      <c r="H35" s="906"/>
      <c r="I35" s="691"/>
      <c r="J35" s="691"/>
      <c r="K35" s="692"/>
      <c r="L35" s="846"/>
      <c r="M35" s="843"/>
      <c r="N35" s="843"/>
      <c r="O35" s="843"/>
      <c r="P35" s="692"/>
    </row>
    <row r="36" spans="1:16" s="99" customFormat="1">
      <c r="A36" s="1249"/>
      <c r="B36" s="1255"/>
      <c r="C36" s="1252"/>
      <c r="D36" s="1247"/>
      <c r="E36" s="1242"/>
      <c r="F36" s="1325"/>
      <c r="G36" s="1326"/>
      <c r="H36" s="1326"/>
      <c r="I36" s="1326"/>
      <c r="J36" s="1327"/>
      <c r="K36" s="1328"/>
      <c r="L36" s="1323"/>
      <c r="M36" s="1320"/>
      <c r="N36" s="1320"/>
      <c r="O36" s="1320"/>
      <c r="P36" s="1321"/>
    </row>
    <row r="37" spans="1:16" s="274" customFormat="1">
      <c r="A37" s="503"/>
      <c r="B37" s="504"/>
      <c r="C37" s="505" t="s">
        <v>29</v>
      </c>
      <c r="D37" s="506"/>
      <c r="E37" s="541"/>
      <c r="F37" s="507"/>
      <c r="G37" s="507"/>
      <c r="H37" s="507"/>
      <c r="I37" s="507"/>
      <c r="J37" s="507"/>
      <c r="K37" s="507"/>
      <c r="L37" s="508">
        <f>SUM($L$13:L36)</f>
        <v>0</v>
      </c>
      <c r="M37" s="508">
        <f>SUM($M$13:M36)</f>
        <v>0</v>
      </c>
      <c r="N37" s="508">
        <f>SUM($N$13:N36)</f>
        <v>0</v>
      </c>
      <c r="O37" s="508">
        <f>SUM($O$13:O36)</f>
        <v>0</v>
      </c>
      <c r="P37" s="509">
        <f>SUM($P$13:P36)</f>
        <v>0</v>
      </c>
    </row>
    <row r="38" spans="1:16">
      <c r="D38" s="2"/>
      <c r="E38" s="2"/>
      <c r="F38" s="2"/>
      <c r="G38" s="2"/>
      <c r="H38" s="18"/>
      <c r="I38" s="98"/>
      <c r="J38" s="98"/>
      <c r="K38" s="98"/>
      <c r="L38" s="98"/>
      <c r="M38" s="3"/>
      <c r="N38" s="3"/>
      <c r="O38" s="3"/>
      <c r="P38" s="3"/>
    </row>
    <row r="39" spans="1:16">
      <c r="D39" s="291"/>
      <c r="E39" s="291"/>
      <c r="F39" s="291"/>
      <c r="G39" s="291"/>
      <c r="H39" s="292"/>
      <c r="I39" s="292"/>
      <c r="J39" s="292"/>
      <c r="K39" s="36"/>
      <c r="L39" s="36"/>
      <c r="M39" s="29"/>
      <c r="N39" s="29"/>
      <c r="O39" s="29"/>
      <c r="P39" s="29"/>
    </row>
    <row r="40" spans="1:16">
      <c r="C40" s="364"/>
      <c r="H40" s="18"/>
      <c r="I40" s="18"/>
      <c r="J40" s="18"/>
      <c r="K40" s="18"/>
      <c r="L40" s="18"/>
      <c r="M40" s="18"/>
      <c r="N40" s="18"/>
      <c r="O40" s="18"/>
      <c r="P40" s="18"/>
    </row>
    <row r="41" spans="1:16">
      <c r="C41" s="89"/>
      <c r="D41" s="89"/>
      <c r="E41" s="89"/>
    </row>
    <row r="42" spans="1:16">
      <c r="C42" s="272"/>
    </row>
    <row r="43" spans="1:16">
      <c r="C43" s="89"/>
    </row>
    <row r="44" spans="1:16">
      <c r="C44" s="95"/>
    </row>
  </sheetData>
  <autoFilter ref="A12:P37" xr:uid="{00000000-0009-0000-0000-000040000000}"/>
  <mergeCells count="1">
    <mergeCell ref="F10:K10"/>
  </mergeCells>
  <conditionalFormatting sqref="A14:A35">
    <cfRule type="expression" dxfId="6" priority="1">
      <formula>TRIM(#REF!)&lt;&gt;""</formula>
    </cfRule>
  </conditionalFormatting>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D8B9-BBC3-44FA-82FF-A40BD6268D29}">
  <dimension ref="A1:P87"/>
  <sheetViews>
    <sheetView zoomScaleNormal="100" zoomScaleSheetLayoutView="85" workbookViewId="0">
      <selection activeCell="H19" sqref="H19:H20"/>
    </sheetView>
  </sheetViews>
  <sheetFormatPr defaultColWidth="9.109375" defaultRowHeight="13.2"/>
  <cols>
    <col min="1" max="1" width="5" style="6" customWidth="1"/>
    <col min="2" max="2" width="6.21875" style="12" bestFit="1" customWidth="1"/>
    <col min="3" max="3" width="68.21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2235</v>
      </c>
      <c r="H1" s="9"/>
      <c r="J1" s="8"/>
      <c r="K1" s="8"/>
      <c r="L1" s="8"/>
      <c r="M1" s="8"/>
      <c r="N1" s="8"/>
      <c r="O1" s="8"/>
      <c r="P1" s="8"/>
    </row>
    <row r="2" spans="1:16">
      <c r="B2" s="7"/>
      <c r="C2" s="8"/>
      <c r="D2" s="8"/>
      <c r="E2" s="8"/>
      <c r="F2" s="8" t="s">
        <v>2376</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30" customFormat="1" ht="20.399999999999999">
      <c r="A14" s="685"/>
      <c r="B14" s="688"/>
      <c r="C14" s="873" t="s">
        <v>2543</v>
      </c>
      <c r="D14" s="899"/>
      <c r="E14" s="873"/>
      <c r="F14" s="671"/>
      <c r="G14" s="895"/>
      <c r="H14" s="895"/>
      <c r="I14" s="895"/>
      <c r="J14" s="895"/>
      <c r="K14" s="690"/>
      <c r="L14" s="897"/>
      <c r="M14" s="895"/>
      <c r="N14" s="895"/>
      <c r="O14" s="895"/>
      <c r="P14" s="690"/>
    </row>
    <row r="15" spans="1:16" s="30" customFormat="1" ht="40.799999999999997">
      <c r="A15" s="685"/>
      <c r="B15" s="974"/>
      <c r="C15" s="873" t="s">
        <v>2544</v>
      </c>
      <c r="D15" s="688"/>
      <c r="E15" s="1334"/>
      <c r="F15" s="671"/>
      <c r="G15" s="895"/>
      <c r="H15" s="895"/>
      <c r="I15" s="895"/>
      <c r="J15" s="895"/>
      <c r="K15" s="690"/>
      <c r="L15" s="897"/>
      <c r="M15" s="895"/>
      <c r="N15" s="895"/>
      <c r="O15" s="895"/>
      <c r="P15" s="690"/>
    </row>
    <row r="16" spans="1:16" s="30" customFormat="1" ht="20.399999999999999">
      <c r="A16" s="900">
        <f>IF(COUNTBLANK(D16)=1,"",COUNTA(D$13:$D16))</f>
        <v>1</v>
      </c>
      <c r="B16" s="683" t="s">
        <v>229</v>
      </c>
      <c r="C16" s="1251" t="s">
        <v>334</v>
      </c>
      <c r="D16" s="683" t="s">
        <v>103</v>
      </c>
      <c r="E16" s="927">
        <v>27</v>
      </c>
      <c r="F16" s="362"/>
      <c r="G16" s="336"/>
      <c r="H16" s="336"/>
      <c r="I16" s="356"/>
      <c r="J16" s="336"/>
      <c r="K16" s="337"/>
      <c r="L16" s="338"/>
      <c r="M16" s="339"/>
      <c r="N16" s="339"/>
      <c r="O16" s="339"/>
      <c r="P16" s="340"/>
    </row>
    <row r="17" spans="1:16" s="30" customFormat="1">
      <c r="A17" s="900">
        <f>IF(COUNTBLANK(D17)=1,"",COUNTA(D$13:$D17))</f>
        <v>2</v>
      </c>
      <c r="B17" s="683" t="s">
        <v>230</v>
      </c>
      <c r="C17" s="1251" t="s">
        <v>917</v>
      </c>
      <c r="D17" s="575" t="s">
        <v>22</v>
      </c>
      <c r="E17" s="898">
        <v>5</v>
      </c>
      <c r="F17" s="671"/>
      <c r="G17" s="336"/>
      <c r="H17" s="336"/>
      <c r="I17" s="336"/>
      <c r="J17" s="336"/>
      <c r="K17" s="337"/>
      <c r="L17" s="338"/>
      <c r="M17" s="339"/>
      <c r="N17" s="339"/>
      <c r="O17" s="339"/>
      <c r="P17" s="340"/>
    </row>
    <row r="18" spans="1:16" s="30" customFormat="1" ht="30.6">
      <c r="A18" s="900">
        <f>IF(COUNTBLANK(D18)=1,"",COUNTA(D$13:$D18))</f>
        <v>3</v>
      </c>
      <c r="B18" s="683" t="s">
        <v>231</v>
      </c>
      <c r="C18" s="1251" t="s">
        <v>2545</v>
      </c>
      <c r="D18" s="683" t="s">
        <v>103</v>
      </c>
      <c r="E18" s="898">
        <v>5</v>
      </c>
      <c r="F18" s="362"/>
      <c r="G18" s="336"/>
      <c r="H18" s="336"/>
      <c r="I18" s="356"/>
      <c r="J18" s="336"/>
      <c r="K18" s="337"/>
      <c r="L18" s="338"/>
      <c r="M18" s="339"/>
      <c r="N18" s="339"/>
      <c r="O18" s="339"/>
      <c r="P18" s="340"/>
    </row>
    <row r="19" spans="1:16" s="30" customFormat="1" ht="30.6">
      <c r="A19" s="900">
        <f>IF(COUNTBLANK(D19)=1,"",COUNTA(D$13:$D19))</f>
        <v>4</v>
      </c>
      <c r="B19" s="683" t="s">
        <v>232</v>
      </c>
      <c r="C19" s="1251" t="s">
        <v>2546</v>
      </c>
      <c r="D19" s="683" t="s">
        <v>103</v>
      </c>
      <c r="E19" s="898">
        <v>5</v>
      </c>
      <c r="F19" s="671"/>
      <c r="G19" s="336"/>
      <c r="H19" s="336"/>
      <c r="I19" s="336"/>
      <c r="J19" s="336"/>
      <c r="K19" s="337"/>
      <c r="L19" s="338"/>
      <c r="M19" s="339"/>
      <c r="N19" s="339"/>
      <c r="O19" s="339"/>
      <c r="P19" s="340"/>
    </row>
    <row r="20" spans="1:16" s="30" customFormat="1">
      <c r="A20" s="900">
        <f>IF(COUNTBLANK(D20)=1,"",COUNTA(D$13:$D20))</f>
        <v>5</v>
      </c>
      <c r="B20" s="683" t="s">
        <v>233</v>
      </c>
      <c r="C20" s="1251" t="s">
        <v>889</v>
      </c>
      <c r="D20" s="575" t="s">
        <v>22</v>
      </c>
      <c r="E20" s="898">
        <v>5</v>
      </c>
      <c r="F20" s="362"/>
      <c r="G20" s="336"/>
      <c r="H20" s="336"/>
      <c r="I20" s="356"/>
      <c r="J20" s="336"/>
      <c r="K20" s="337"/>
      <c r="L20" s="338"/>
      <c r="M20" s="339"/>
      <c r="N20" s="339"/>
      <c r="O20" s="339"/>
      <c r="P20" s="340"/>
    </row>
    <row r="21" spans="1:16" s="30" customFormat="1" ht="30.6">
      <c r="A21" s="900">
        <f>IF(COUNTBLANK(D21)=1,"",COUNTA(D$13:$D21))</f>
        <v>6</v>
      </c>
      <c r="B21" s="683" t="s">
        <v>234</v>
      </c>
      <c r="C21" s="1251" t="s">
        <v>2547</v>
      </c>
      <c r="D21" s="683" t="s">
        <v>103</v>
      </c>
      <c r="E21" s="898">
        <v>5</v>
      </c>
      <c r="F21" s="671"/>
      <c r="G21" s="336"/>
      <c r="H21" s="336"/>
      <c r="I21" s="336"/>
      <c r="J21" s="336"/>
      <c r="K21" s="337"/>
      <c r="L21" s="338"/>
      <c r="M21" s="339"/>
      <c r="N21" s="339"/>
      <c r="O21" s="339"/>
      <c r="P21" s="340"/>
    </row>
    <row r="22" spans="1:16" s="30" customFormat="1" ht="30.6">
      <c r="A22" s="900">
        <f>IF(COUNTBLANK(D22)=1,"",COUNTA(D$13:$D22))</f>
        <v>7</v>
      </c>
      <c r="B22" s="683" t="s">
        <v>235</v>
      </c>
      <c r="C22" s="1251" t="s">
        <v>2548</v>
      </c>
      <c r="D22" s="683" t="s">
        <v>103</v>
      </c>
      <c r="E22" s="898">
        <v>5</v>
      </c>
      <c r="F22" s="362"/>
      <c r="G22" s="336"/>
      <c r="H22" s="336"/>
      <c r="I22" s="356"/>
      <c r="J22" s="336"/>
      <c r="K22" s="337"/>
      <c r="L22" s="338"/>
      <c r="M22" s="339"/>
      <c r="N22" s="339"/>
      <c r="O22" s="339"/>
      <c r="P22" s="340"/>
    </row>
    <row r="23" spans="1:16" s="30" customFormat="1">
      <c r="A23" s="900">
        <f>IF(COUNTBLANK(D23)=1,"",COUNTA(D$13:$D23))</f>
        <v>8</v>
      </c>
      <c r="B23" s="683" t="s">
        <v>236</v>
      </c>
      <c r="C23" s="1251" t="s">
        <v>890</v>
      </c>
      <c r="D23" s="575" t="s">
        <v>22</v>
      </c>
      <c r="E23" s="898">
        <v>10</v>
      </c>
      <c r="F23" s="671"/>
      <c r="G23" s="336"/>
      <c r="H23" s="336"/>
      <c r="I23" s="336"/>
      <c r="J23" s="336"/>
      <c r="K23" s="337"/>
      <c r="L23" s="338"/>
      <c r="M23" s="339"/>
      <c r="N23" s="339"/>
      <c r="O23" s="339"/>
      <c r="P23" s="340"/>
    </row>
    <row r="24" spans="1:16" s="30" customFormat="1" ht="30.6">
      <c r="A24" s="900">
        <f>IF(COUNTBLANK(D24)=1,"",COUNTA(D$13:$D24))</f>
        <v>9</v>
      </c>
      <c r="B24" s="683" t="s">
        <v>237</v>
      </c>
      <c r="C24" s="1251" t="s">
        <v>2549</v>
      </c>
      <c r="D24" s="683" t="s">
        <v>103</v>
      </c>
      <c r="E24" s="898">
        <v>2</v>
      </c>
      <c r="F24" s="671"/>
      <c r="G24" s="336"/>
      <c r="H24" s="336"/>
      <c r="I24" s="336"/>
      <c r="J24" s="336"/>
      <c r="K24" s="337"/>
      <c r="L24" s="338"/>
      <c r="M24" s="339"/>
      <c r="N24" s="339"/>
      <c r="O24" s="339"/>
      <c r="P24" s="340"/>
    </row>
    <row r="25" spans="1:16" s="30" customFormat="1" ht="30.6">
      <c r="A25" s="900">
        <f>IF(COUNTBLANK(D25)=1,"",COUNTA(D$13:$D25))</f>
        <v>10</v>
      </c>
      <c r="B25" s="683" t="s">
        <v>238</v>
      </c>
      <c r="C25" s="1251" t="s">
        <v>2550</v>
      </c>
      <c r="D25" s="683" t="s">
        <v>103</v>
      </c>
      <c r="E25" s="898">
        <v>2</v>
      </c>
      <c r="F25" s="362"/>
      <c r="G25" s="336"/>
      <c r="H25" s="336"/>
      <c r="I25" s="356"/>
      <c r="J25" s="336"/>
      <c r="K25" s="337"/>
      <c r="L25" s="338"/>
      <c r="M25" s="339"/>
      <c r="N25" s="339"/>
      <c r="O25" s="339"/>
      <c r="P25" s="340"/>
    </row>
    <row r="26" spans="1:16" s="30" customFormat="1" ht="20.399999999999999">
      <c r="A26" s="900">
        <f>IF(COUNTBLANK(D26)=1,"",COUNTA(D$13:$D26))</f>
        <v>11</v>
      </c>
      <c r="B26" s="683" t="s">
        <v>1129</v>
      </c>
      <c r="C26" s="1251" t="s">
        <v>2551</v>
      </c>
      <c r="D26" s="575" t="s">
        <v>22</v>
      </c>
      <c r="E26" s="898">
        <v>4</v>
      </c>
      <c r="F26" s="362"/>
      <c r="G26" s="336"/>
      <c r="H26" s="336"/>
      <c r="I26" s="336"/>
      <c r="J26" s="336"/>
      <c r="K26" s="337"/>
      <c r="L26" s="338"/>
      <c r="M26" s="339"/>
      <c r="N26" s="339"/>
      <c r="O26" s="339"/>
      <c r="P26" s="340"/>
    </row>
    <row r="27" spans="1:16" s="30" customFormat="1" ht="20.399999999999999">
      <c r="A27" s="900">
        <f>IF(COUNTBLANK(D27)=1,"",COUNTA(D$13:$D27))</f>
        <v>12</v>
      </c>
      <c r="B27" s="683" t="s">
        <v>2440</v>
      </c>
      <c r="C27" s="1251" t="s">
        <v>2552</v>
      </c>
      <c r="D27" s="575" t="s">
        <v>22</v>
      </c>
      <c r="E27" s="898">
        <v>4</v>
      </c>
      <c r="F27" s="362"/>
      <c r="G27" s="336"/>
      <c r="H27" s="336"/>
      <c r="I27" s="336"/>
      <c r="J27" s="336"/>
      <c r="K27" s="337"/>
      <c r="L27" s="338"/>
      <c r="M27" s="339"/>
      <c r="N27" s="339"/>
      <c r="O27" s="339"/>
      <c r="P27" s="340"/>
    </row>
    <row r="28" spans="1:16" s="30" customFormat="1" ht="20.399999999999999">
      <c r="A28" s="900">
        <f>IF(COUNTBLANK(D28)=1,"",COUNTA(D$13:$D28))</f>
        <v>13</v>
      </c>
      <c r="B28" s="683" t="s">
        <v>2442</v>
      </c>
      <c r="C28" s="1251" t="s">
        <v>2553</v>
      </c>
      <c r="D28" s="575" t="s">
        <v>22</v>
      </c>
      <c r="E28" s="898">
        <v>3</v>
      </c>
      <c r="F28" s="362"/>
      <c r="G28" s="336"/>
      <c r="H28" s="336"/>
      <c r="I28" s="336"/>
      <c r="J28" s="336"/>
      <c r="K28" s="337"/>
      <c r="L28" s="338"/>
      <c r="M28" s="339"/>
      <c r="N28" s="339"/>
      <c r="O28" s="339"/>
      <c r="P28" s="340"/>
    </row>
    <row r="29" spans="1:16" s="30" customFormat="1" ht="20.399999999999999">
      <c r="A29" s="900">
        <f>IF(COUNTBLANK(D29)=1,"",COUNTA(D$13:$D29))</f>
        <v>14</v>
      </c>
      <c r="B29" s="683" t="s">
        <v>2444</v>
      </c>
      <c r="C29" s="1251" t="s">
        <v>2554</v>
      </c>
      <c r="D29" s="575" t="s">
        <v>22</v>
      </c>
      <c r="E29" s="898">
        <v>3</v>
      </c>
      <c r="F29" s="362"/>
      <c r="G29" s="336"/>
      <c r="H29" s="336"/>
      <c r="I29" s="336"/>
      <c r="J29" s="336"/>
      <c r="K29" s="337"/>
      <c r="L29" s="338"/>
      <c r="M29" s="339"/>
      <c r="N29" s="339"/>
      <c r="O29" s="339"/>
      <c r="P29" s="340"/>
    </row>
    <row r="30" spans="1:16" s="30" customFormat="1" ht="40.799999999999997">
      <c r="A30" s="900" t="str">
        <f>IF(COUNTBLANK(D30)=1,"",COUNTA(D$13:$D30))</f>
        <v/>
      </c>
      <c r="B30" s="974"/>
      <c r="C30" s="873" t="s">
        <v>2555</v>
      </c>
      <c r="D30" s="899"/>
      <c r="E30" s="873"/>
      <c r="F30" s="671"/>
      <c r="G30" s="895"/>
      <c r="H30" s="895"/>
      <c r="I30" s="895"/>
      <c r="J30" s="895"/>
      <c r="K30" s="690"/>
      <c r="L30" s="897"/>
      <c r="M30" s="895"/>
      <c r="N30" s="895"/>
      <c r="O30" s="895"/>
      <c r="P30" s="690"/>
    </row>
    <row r="31" spans="1:16" s="30" customFormat="1" ht="20.399999999999999">
      <c r="A31" s="900">
        <f>IF(COUNTBLANK(D31)=1,"",COUNTA(D$13:$D31))</f>
        <v>15</v>
      </c>
      <c r="B31" s="683" t="s">
        <v>240</v>
      </c>
      <c r="C31" s="1251" t="s">
        <v>334</v>
      </c>
      <c r="D31" s="683" t="s">
        <v>103</v>
      </c>
      <c r="E31" s="927">
        <v>32</v>
      </c>
      <c r="F31" s="362"/>
      <c r="G31" s="336"/>
      <c r="H31" s="336"/>
      <c r="I31" s="356"/>
      <c r="J31" s="336"/>
      <c r="K31" s="337"/>
      <c r="L31" s="338"/>
      <c r="M31" s="339"/>
      <c r="N31" s="339"/>
      <c r="O31" s="339"/>
      <c r="P31" s="340"/>
    </row>
    <row r="32" spans="1:16" s="30" customFormat="1" ht="20.399999999999999">
      <c r="A32" s="900">
        <f>IF(COUNTBLANK(D32)=1,"",COUNTA(D$13:$D32))</f>
        <v>16</v>
      </c>
      <c r="B32" s="683" t="s">
        <v>490</v>
      </c>
      <c r="C32" s="1251" t="s">
        <v>893</v>
      </c>
      <c r="D32" s="575" t="s">
        <v>22</v>
      </c>
      <c r="E32" s="927">
        <v>4</v>
      </c>
      <c r="F32" s="671"/>
      <c r="G32" s="336"/>
      <c r="H32" s="336"/>
      <c r="I32" s="336"/>
      <c r="J32" s="336"/>
      <c r="K32" s="337"/>
      <c r="L32" s="338"/>
      <c r="M32" s="339"/>
      <c r="N32" s="339"/>
      <c r="O32" s="339"/>
      <c r="P32" s="340"/>
    </row>
    <row r="33" spans="1:16" s="30" customFormat="1" ht="30.6">
      <c r="A33" s="900">
        <f>IF(COUNTBLANK(D33)=1,"",COUNTA(D$13:$D33))</f>
        <v>17</v>
      </c>
      <c r="B33" s="683" t="s">
        <v>676</v>
      </c>
      <c r="C33" s="1251" t="s">
        <v>2556</v>
      </c>
      <c r="D33" s="683" t="s">
        <v>103</v>
      </c>
      <c r="E33" s="927">
        <v>4</v>
      </c>
      <c r="F33" s="671"/>
      <c r="G33" s="336"/>
      <c r="H33" s="336"/>
      <c r="I33" s="336"/>
      <c r="J33" s="336"/>
      <c r="K33" s="337"/>
      <c r="L33" s="338"/>
      <c r="M33" s="339"/>
      <c r="N33" s="339"/>
      <c r="O33" s="339"/>
      <c r="P33" s="340"/>
    </row>
    <row r="34" spans="1:16" s="30" customFormat="1" ht="20.399999999999999">
      <c r="A34" s="900">
        <f>IF(COUNTBLANK(D34)=1,"",COUNTA(D$13:$D34))</f>
        <v>18</v>
      </c>
      <c r="B34" s="683" t="s">
        <v>677</v>
      </c>
      <c r="C34" s="1251" t="s">
        <v>896</v>
      </c>
      <c r="D34" s="683" t="s">
        <v>103</v>
      </c>
      <c r="E34" s="927">
        <v>4</v>
      </c>
      <c r="F34" s="362"/>
      <c r="G34" s="336"/>
      <c r="H34" s="336"/>
      <c r="I34" s="356"/>
      <c r="J34" s="336"/>
      <c r="K34" s="337"/>
      <c r="L34" s="338"/>
      <c r="M34" s="339"/>
      <c r="N34" s="339"/>
      <c r="O34" s="339"/>
      <c r="P34" s="340"/>
    </row>
    <row r="35" spans="1:16" s="30" customFormat="1" ht="20.399999999999999">
      <c r="A35" s="900">
        <f>IF(COUNTBLANK(D35)=1,"",COUNTA(D$13:$D35))</f>
        <v>19</v>
      </c>
      <c r="B35" s="683" t="s">
        <v>678</v>
      </c>
      <c r="C35" s="1251" t="s">
        <v>898</v>
      </c>
      <c r="D35" s="575" t="s">
        <v>22</v>
      </c>
      <c r="E35" s="898">
        <v>1</v>
      </c>
      <c r="F35" s="671"/>
      <c r="G35" s="336"/>
      <c r="H35" s="336"/>
      <c r="I35" s="336"/>
      <c r="J35" s="336"/>
      <c r="K35" s="337"/>
      <c r="L35" s="338"/>
      <c r="M35" s="339"/>
      <c r="N35" s="339"/>
      <c r="O35" s="339"/>
      <c r="P35" s="340"/>
    </row>
    <row r="36" spans="1:16" s="30" customFormat="1" ht="40.799999999999997">
      <c r="A36" s="900">
        <f>IF(COUNTBLANK(D36)=1,"",COUNTA(D$13:$D36))</f>
        <v>20</v>
      </c>
      <c r="B36" s="683" t="s">
        <v>868</v>
      </c>
      <c r="C36" s="1251" t="s">
        <v>2557</v>
      </c>
      <c r="D36" s="683" t="s">
        <v>103</v>
      </c>
      <c r="E36" s="898">
        <v>1</v>
      </c>
      <c r="F36" s="671"/>
      <c r="G36" s="336"/>
      <c r="H36" s="336"/>
      <c r="I36" s="336"/>
      <c r="J36" s="336"/>
      <c r="K36" s="337"/>
      <c r="L36" s="338"/>
      <c r="M36" s="339"/>
      <c r="N36" s="339"/>
      <c r="O36" s="339"/>
      <c r="P36" s="340"/>
    </row>
    <row r="37" spans="1:16" s="30" customFormat="1" ht="30.6">
      <c r="A37" s="900">
        <f>IF(COUNTBLANK(D37)=1,"",COUNTA(D$13:$D37))</f>
        <v>21</v>
      </c>
      <c r="B37" s="683" t="s">
        <v>891</v>
      </c>
      <c r="C37" s="1251" t="s">
        <v>901</v>
      </c>
      <c r="D37" s="683" t="s">
        <v>103</v>
      </c>
      <c r="E37" s="898">
        <v>1</v>
      </c>
      <c r="F37" s="362"/>
      <c r="G37" s="336"/>
      <c r="H37" s="336"/>
      <c r="I37" s="356"/>
      <c r="J37" s="336"/>
      <c r="K37" s="337"/>
      <c r="L37" s="338"/>
      <c r="M37" s="339"/>
      <c r="N37" s="339"/>
      <c r="O37" s="339"/>
      <c r="P37" s="340"/>
    </row>
    <row r="38" spans="1:16" s="30" customFormat="1">
      <c r="A38" s="900">
        <f>IF(COUNTBLANK(D38)=1,"",COUNTA(D$13:$D38))</f>
        <v>22</v>
      </c>
      <c r="B38" s="683" t="s">
        <v>892</v>
      </c>
      <c r="C38" s="1251" t="s">
        <v>911</v>
      </c>
      <c r="D38" s="575" t="s">
        <v>22</v>
      </c>
      <c r="E38" s="898">
        <v>1</v>
      </c>
      <c r="F38" s="671"/>
      <c r="G38" s="336"/>
      <c r="H38" s="336"/>
      <c r="I38" s="336"/>
      <c r="J38" s="336"/>
      <c r="K38" s="337"/>
      <c r="L38" s="338"/>
      <c r="M38" s="339"/>
      <c r="N38" s="339"/>
      <c r="O38" s="339"/>
      <c r="P38" s="340"/>
    </row>
    <row r="39" spans="1:16" s="30" customFormat="1" ht="20.399999999999999">
      <c r="A39" s="900">
        <f>IF(COUNTBLANK(D39)=1,"",COUNTA(D$13:$D39))</f>
        <v>23</v>
      </c>
      <c r="B39" s="683" t="s">
        <v>894</v>
      </c>
      <c r="C39" s="1251" t="s">
        <v>912</v>
      </c>
      <c r="D39" s="575" t="s">
        <v>22</v>
      </c>
      <c r="E39" s="898">
        <v>1</v>
      </c>
      <c r="F39" s="362"/>
      <c r="G39" s="336"/>
      <c r="H39" s="336"/>
      <c r="I39" s="356"/>
      <c r="J39" s="336"/>
      <c r="K39" s="337"/>
      <c r="L39" s="338"/>
      <c r="M39" s="339"/>
      <c r="N39" s="339"/>
      <c r="O39" s="339"/>
      <c r="P39" s="340"/>
    </row>
    <row r="40" spans="1:16" s="30" customFormat="1">
      <c r="A40" s="900">
        <f>IF(COUNTBLANK(D40)=1,"",COUNTA(D$13:$D40))</f>
        <v>24</v>
      </c>
      <c r="B40" s="683" t="s">
        <v>895</v>
      </c>
      <c r="C40" s="1251" t="s">
        <v>913</v>
      </c>
      <c r="D40" s="575" t="s">
        <v>22</v>
      </c>
      <c r="E40" s="898">
        <v>1</v>
      </c>
      <c r="F40" s="671"/>
      <c r="G40" s="336"/>
      <c r="H40" s="336"/>
      <c r="I40" s="336"/>
      <c r="J40" s="336"/>
      <c r="K40" s="337"/>
      <c r="L40" s="338"/>
      <c r="M40" s="339"/>
      <c r="N40" s="339"/>
      <c r="O40" s="339"/>
      <c r="P40" s="340"/>
    </row>
    <row r="41" spans="1:16" s="30" customFormat="1" ht="20.399999999999999">
      <c r="A41" s="900">
        <f>IF(COUNTBLANK(D41)=1,"",COUNTA(D$13:$D41))</f>
        <v>25</v>
      </c>
      <c r="B41" s="683" t="s">
        <v>897</v>
      </c>
      <c r="C41" s="1251" t="s">
        <v>914</v>
      </c>
      <c r="D41" s="575" t="s">
        <v>22</v>
      </c>
      <c r="E41" s="898">
        <v>1</v>
      </c>
      <c r="F41" s="362"/>
      <c r="G41" s="336"/>
      <c r="H41" s="336"/>
      <c r="I41" s="356"/>
      <c r="J41" s="336"/>
      <c r="K41" s="337"/>
      <c r="L41" s="338"/>
      <c r="M41" s="339"/>
      <c r="N41" s="339"/>
      <c r="O41" s="339"/>
      <c r="P41" s="340"/>
    </row>
    <row r="42" spans="1:16" s="30" customFormat="1">
      <c r="A42" s="900">
        <f>IF(COUNTBLANK(D42)=1,"",COUNTA(D$13:$D42))</f>
        <v>26</v>
      </c>
      <c r="B42" s="683" t="s">
        <v>899</v>
      </c>
      <c r="C42" s="1251" t="s">
        <v>915</v>
      </c>
      <c r="D42" s="575" t="s">
        <v>22</v>
      </c>
      <c r="E42" s="898">
        <v>1</v>
      </c>
      <c r="F42" s="671"/>
      <c r="G42" s="336"/>
      <c r="H42" s="336"/>
      <c r="I42" s="336"/>
      <c r="J42" s="336"/>
      <c r="K42" s="337"/>
      <c r="L42" s="338"/>
      <c r="M42" s="339"/>
      <c r="N42" s="339"/>
      <c r="O42" s="339"/>
      <c r="P42" s="340"/>
    </row>
    <row r="43" spans="1:16" s="30" customFormat="1" ht="20.399999999999999">
      <c r="A43" s="900">
        <f>IF(COUNTBLANK(D43)=1,"",COUNTA(D$13:$D43))</f>
        <v>27</v>
      </c>
      <c r="B43" s="683" t="s">
        <v>900</v>
      </c>
      <c r="C43" s="1251" t="s">
        <v>916</v>
      </c>
      <c r="D43" s="575" t="s">
        <v>22</v>
      </c>
      <c r="E43" s="898">
        <v>1</v>
      </c>
      <c r="F43" s="362"/>
      <c r="G43" s="336"/>
      <c r="H43" s="336"/>
      <c r="I43" s="356"/>
      <c r="J43" s="336"/>
      <c r="K43" s="337"/>
      <c r="L43" s="338"/>
      <c r="M43" s="339"/>
      <c r="N43" s="339"/>
      <c r="O43" s="339"/>
      <c r="P43" s="340"/>
    </row>
    <row r="44" spans="1:16" s="30" customFormat="1">
      <c r="A44" s="900">
        <f>IF(COUNTBLANK(D44)=1,"",COUNTA(D$13:$D44))</f>
        <v>28</v>
      </c>
      <c r="B44" s="683" t="s">
        <v>902</v>
      </c>
      <c r="C44" s="1251" t="s">
        <v>917</v>
      </c>
      <c r="D44" s="575" t="s">
        <v>22</v>
      </c>
      <c r="E44" s="898">
        <v>2</v>
      </c>
      <c r="F44" s="671"/>
      <c r="G44" s="336"/>
      <c r="H44" s="336"/>
      <c r="I44" s="336"/>
      <c r="J44" s="336"/>
      <c r="K44" s="337"/>
      <c r="L44" s="338"/>
      <c r="M44" s="339"/>
      <c r="N44" s="339"/>
      <c r="O44" s="339"/>
      <c r="P44" s="340"/>
    </row>
    <row r="45" spans="1:16" s="30" customFormat="1" ht="30.6">
      <c r="A45" s="900">
        <f>IF(COUNTBLANK(D45)=1,"",COUNTA(D$13:$D45))</f>
        <v>29</v>
      </c>
      <c r="B45" s="683" t="s">
        <v>903</v>
      </c>
      <c r="C45" s="1251" t="s">
        <v>2545</v>
      </c>
      <c r="D45" s="683" t="s">
        <v>103</v>
      </c>
      <c r="E45" s="898">
        <v>2</v>
      </c>
      <c r="F45" s="362"/>
      <c r="G45" s="336"/>
      <c r="H45" s="336"/>
      <c r="I45" s="356"/>
      <c r="J45" s="336"/>
      <c r="K45" s="337"/>
      <c r="L45" s="338"/>
      <c r="M45" s="339"/>
      <c r="N45" s="339"/>
      <c r="O45" s="339"/>
      <c r="P45" s="340"/>
    </row>
    <row r="46" spans="1:16" s="30" customFormat="1" ht="20.399999999999999">
      <c r="A46" s="900">
        <f>IF(COUNTBLANK(D46)=1,"",COUNTA(D$13:$D46))</f>
        <v>30</v>
      </c>
      <c r="B46" s="683" t="s">
        <v>904</v>
      </c>
      <c r="C46" s="1251" t="s">
        <v>918</v>
      </c>
      <c r="D46" s="683" t="s">
        <v>103</v>
      </c>
      <c r="E46" s="898">
        <v>2</v>
      </c>
      <c r="F46" s="671"/>
      <c r="G46" s="336"/>
      <c r="H46" s="336"/>
      <c r="I46" s="336"/>
      <c r="J46" s="336"/>
      <c r="K46" s="337"/>
      <c r="L46" s="338"/>
      <c r="M46" s="339"/>
      <c r="N46" s="339"/>
      <c r="O46" s="339"/>
      <c r="P46" s="340"/>
    </row>
    <row r="47" spans="1:16" s="30" customFormat="1">
      <c r="A47" s="900">
        <f>IF(COUNTBLANK(D47)=1,"",COUNTA(D$13:$D47))</f>
        <v>31</v>
      </c>
      <c r="B47" s="683" t="s">
        <v>905</v>
      </c>
      <c r="C47" s="1251" t="s">
        <v>889</v>
      </c>
      <c r="D47" s="575" t="s">
        <v>22</v>
      </c>
      <c r="E47" s="898">
        <v>2</v>
      </c>
      <c r="F47" s="362"/>
      <c r="G47" s="336"/>
      <c r="H47" s="336"/>
      <c r="I47" s="356"/>
      <c r="J47" s="336"/>
      <c r="K47" s="337"/>
      <c r="L47" s="338"/>
      <c r="M47" s="339"/>
      <c r="N47" s="339"/>
      <c r="O47" s="339"/>
      <c r="P47" s="340"/>
    </row>
    <row r="48" spans="1:16" s="30" customFormat="1" ht="30.6">
      <c r="A48" s="900">
        <f>IF(COUNTBLANK(D48)=1,"",COUNTA(D$13:$D48))</f>
        <v>32</v>
      </c>
      <c r="B48" s="683" t="s">
        <v>906</v>
      </c>
      <c r="C48" s="1251" t="s">
        <v>2547</v>
      </c>
      <c r="D48" s="683" t="s">
        <v>103</v>
      </c>
      <c r="E48" s="898">
        <v>2</v>
      </c>
      <c r="F48" s="671"/>
      <c r="G48" s="336"/>
      <c r="H48" s="336"/>
      <c r="I48" s="336"/>
      <c r="J48" s="336"/>
      <c r="K48" s="337"/>
      <c r="L48" s="338"/>
      <c r="M48" s="339"/>
      <c r="N48" s="339"/>
      <c r="O48" s="339"/>
      <c r="P48" s="340"/>
    </row>
    <row r="49" spans="1:16" s="30" customFormat="1" ht="20.399999999999999">
      <c r="A49" s="900">
        <f>IF(COUNTBLANK(D49)=1,"",COUNTA(D$13:$D49))</f>
        <v>33</v>
      </c>
      <c r="B49" s="683" t="s">
        <v>907</v>
      </c>
      <c r="C49" s="1251" t="s">
        <v>919</v>
      </c>
      <c r="D49" s="683" t="s">
        <v>103</v>
      </c>
      <c r="E49" s="898">
        <v>2</v>
      </c>
      <c r="F49" s="362"/>
      <c r="G49" s="336"/>
      <c r="H49" s="336"/>
      <c r="I49" s="356"/>
      <c r="J49" s="336"/>
      <c r="K49" s="337"/>
      <c r="L49" s="338"/>
      <c r="M49" s="339"/>
      <c r="N49" s="339"/>
      <c r="O49" s="339"/>
      <c r="P49" s="340"/>
    </row>
    <row r="50" spans="1:16" s="30" customFormat="1">
      <c r="A50" s="900">
        <f>IF(COUNTBLANK(D50)=1,"",COUNTA(D$13:$D50))</f>
        <v>34</v>
      </c>
      <c r="B50" s="683" t="s">
        <v>908</v>
      </c>
      <c r="C50" s="1251" t="s">
        <v>920</v>
      </c>
      <c r="D50" s="575" t="s">
        <v>22</v>
      </c>
      <c r="E50" s="898">
        <v>20</v>
      </c>
      <c r="F50" s="671"/>
      <c r="G50" s="336"/>
      <c r="H50" s="336"/>
      <c r="I50" s="336"/>
      <c r="J50" s="336"/>
      <c r="K50" s="337"/>
      <c r="L50" s="338"/>
      <c r="M50" s="339"/>
      <c r="N50" s="339"/>
      <c r="O50" s="339"/>
      <c r="P50" s="340"/>
    </row>
    <row r="51" spans="1:16" s="30" customFormat="1" ht="30.6">
      <c r="A51" s="900">
        <f>IF(COUNTBLANK(D51)=1,"",COUNTA(D$13:$D51))</f>
        <v>35</v>
      </c>
      <c r="B51" s="683" t="s">
        <v>909</v>
      </c>
      <c r="C51" s="1251" t="s">
        <v>2549</v>
      </c>
      <c r="D51" s="683" t="s">
        <v>103</v>
      </c>
      <c r="E51" s="898">
        <v>3</v>
      </c>
      <c r="F51" s="671"/>
      <c r="G51" s="336"/>
      <c r="H51" s="336"/>
      <c r="I51" s="336"/>
      <c r="J51" s="336"/>
      <c r="K51" s="337"/>
      <c r="L51" s="338"/>
      <c r="M51" s="339"/>
      <c r="N51" s="339"/>
      <c r="O51" s="339"/>
      <c r="P51" s="340"/>
    </row>
    <row r="52" spans="1:16" s="30" customFormat="1" ht="20.399999999999999">
      <c r="A52" s="900">
        <f>IF(COUNTBLANK(D52)=1,"",COUNTA(D$13:$D52))</f>
        <v>36</v>
      </c>
      <c r="B52" s="683" t="s">
        <v>910</v>
      </c>
      <c r="C52" s="1251" t="s">
        <v>921</v>
      </c>
      <c r="D52" s="683" t="s">
        <v>103</v>
      </c>
      <c r="E52" s="898">
        <v>3</v>
      </c>
      <c r="F52" s="362"/>
      <c r="G52" s="336"/>
      <c r="H52" s="336"/>
      <c r="I52" s="356"/>
      <c r="J52" s="336"/>
      <c r="K52" s="337"/>
      <c r="L52" s="338"/>
      <c r="M52" s="339"/>
      <c r="N52" s="339"/>
      <c r="O52" s="339"/>
      <c r="P52" s="340"/>
    </row>
    <row r="53" spans="1:16" s="30" customFormat="1" ht="30.6">
      <c r="A53" s="900" t="str">
        <f>IF(COUNTBLANK(D53)=1,"",COUNTA(D$13:$D53))</f>
        <v/>
      </c>
      <c r="B53" s="974"/>
      <c r="C53" s="873" t="s">
        <v>2558</v>
      </c>
      <c r="D53" s="899"/>
      <c r="E53" s="873"/>
      <c r="F53" s="671"/>
      <c r="G53" s="895"/>
      <c r="H53" s="895"/>
      <c r="I53" s="895"/>
      <c r="J53" s="895"/>
      <c r="K53" s="690"/>
      <c r="L53" s="897"/>
      <c r="M53" s="895"/>
      <c r="N53" s="895"/>
      <c r="O53" s="895"/>
      <c r="P53" s="690"/>
    </row>
    <row r="54" spans="1:16" s="30" customFormat="1" ht="30.6">
      <c r="A54" s="900">
        <f>IF(COUNTBLANK(D54)=1,"",COUNTA(D$13:$D54))</f>
        <v>37</v>
      </c>
      <c r="B54" s="683" t="s">
        <v>243</v>
      </c>
      <c r="C54" s="573" t="s">
        <v>2559</v>
      </c>
      <c r="D54" s="683" t="s">
        <v>103</v>
      </c>
      <c r="E54" s="927">
        <v>1</v>
      </c>
      <c r="F54" s="362"/>
      <c r="G54" s="336"/>
      <c r="H54" s="336"/>
      <c r="I54" s="356"/>
      <c r="J54" s="336"/>
      <c r="K54" s="337"/>
      <c r="L54" s="338"/>
      <c r="M54" s="339"/>
      <c r="N54" s="339"/>
      <c r="O54" s="339"/>
      <c r="P54" s="340"/>
    </row>
    <row r="55" spans="1:16" s="30" customFormat="1" ht="30.6">
      <c r="A55" s="900">
        <f>IF(COUNTBLANK(D55)=1,"",COUNTA(D$13:$D55))</f>
        <v>38</v>
      </c>
      <c r="B55" s="683" t="s">
        <v>244</v>
      </c>
      <c r="C55" s="1251" t="s">
        <v>2560</v>
      </c>
      <c r="D55" s="575" t="s">
        <v>22</v>
      </c>
      <c r="E55" s="898">
        <v>2</v>
      </c>
      <c r="F55" s="362"/>
      <c r="G55" s="336"/>
      <c r="H55" s="336"/>
      <c r="I55" s="336"/>
      <c r="J55" s="336"/>
      <c r="K55" s="337"/>
      <c r="L55" s="338"/>
      <c r="M55" s="339"/>
      <c r="N55" s="339"/>
      <c r="O55" s="339"/>
      <c r="P55" s="340"/>
    </row>
    <row r="56" spans="1:16" s="30" customFormat="1" ht="20.399999999999999">
      <c r="A56" s="900">
        <f>IF(COUNTBLANK(D56)=1,"",COUNTA(D$13:$D56))</f>
        <v>39</v>
      </c>
      <c r="B56" s="683" t="s">
        <v>679</v>
      </c>
      <c r="C56" s="1251" t="s">
        <v>931</v>
      </c>
      <c r="D56" s="683" t="s">
        <v>103</v>
      </c>
      <c r="E56" s="948">
        <v>2</v>
      </c>
      <c r="F56" s="362"/>
      <c r="G56" s="336"/>
      <c r="H56" s="336"/>
      <c r="I56" s="336"/>
      <c r="J56" s="336"/>
      <c r="K56" s="337"/>
      <c r="L56" s="338"/>
      <c r="M56" s="339"/>
      <c r="N56" s="339"/>
      <c r="O56" s="339"/>
      <c r="P56" s="340"/>
    </row>
    <row r="57" spans="1:16" s="30" customFormat="1" ht="40.799999999999997">
      <c r="A57" s="900" t="str">
        <f>IF(COUNTBLANK(D57)=1,"",COUNTA(D$13:$D57))</f>
        <v/>
      </c>
      <c r="B57" s="974"/>
      <c r="C57" s="873" t="s">
        <v>2561</v>
      </c>
      <c r="D57" s="899"/>
      <c r="E57" s="873"/>
      <c r="F57" s="671"/>
      <c r="G57" s="895"/>
      <c r="H57" s="895"/>
      <c r="I57" s="895"/>
      <c r="J57" s="895"/>
      <c r="K57" s="690"/>
      <c r="L57" s="897"/>
      <c r="M57" s="895"/>
      <c r="N57" s="895"/>
      <c r="O57" s="895"/>
      <c r="P57" s="690"/>
    </row>
    <row r="58" spans="1:16" s="30" customFormat="1" ht="20.399999999999999">
      <c r="A58" s="900">
        <f>IF(COUNTBLANK(D58)=1,"",COUNTA(D$13:$D58))</f>
        <v>40</v>
      </c>
      <c r="B58" s="683" t="s">
        <v>368</v>
      </c>
      <c r="C58" s="573" t="s">
        <v>335</v>
      </c>
      <c r="D58" s="683" t="s">
        <v>103</v>
      </c>
      <c r="E58" s="927">
        <v>1</v>
      </c>
      <c r="F58" s="354"/>
      <c r="G58" s="336"/>
      <c r="H58" s="336"/>
      <c r="I58" s="356"/>
      <c r="J58" s="336"/>
      <c r="K58" s="337"/>
      <c r="L58" s="338"/>
      <c r="M58" s="339"/>
      <c r="N58" s="339"/>
      <c r="O58" s="339"/>
      <c r="P58" s="340"/>
    </row>
    <row r="59" spans="1:16" s="30" customFormat="1" ht="30.6">
      <c r="A59" s="900">
        <f>IF(COUNTBLANK(D59)=1,"",COUNTA(D$13:$D59))</f>
        <v>41</v>
      </c>
      <c r="B59" s="683" t="s">
        <v>369</v>
      </c>
      <c r="C59" s="573" t="s">
        <v>922</v>
      </c>
      <c r="D59" s="683" t="s">
        <v>103</v>
      </c>
      <c r="E59" s="927">
        <v>7</v>
      </c>
      <c r="F59" s="354"/>
      <c r="G59" s="336"/>
      <c r="H59" s="336"/>
      <c r="I59" s="356"/>
      <c r="J59" s="336"/>
      <c r="K59" s="337"/>
      <c r="L59" s="338"/>
      <c r="M59" s="339"/>
      <c r="N59" s="339"/>
      <c r="O59" s="339"/>
      <c r="P59" s="340"/>
    </row>
    <row r="60" spans="1:16" s="30" customFormat="1" ht="20.399999999999999">
      <c r="A60" s="900">
        <f>IF(COUNTBLANK(D60)=1,"",COUNTA(D$13:$D60))</f>
        <v>42</v>
      </c>
      <c r="B60" s="683" t="s">
        <v>370</v>
      </c>
      <c r="C60" s="1251" t="s">
        <v>923</v>
      </c>
      <c r="D60" s="683" t="s">
        <v>103</v>
      </c>
      <c r="E60" s="927">
        <v>7</v>
      </c>
      <c r="F60" s="354"/>
      <c r="G60" s="336"/>
      <c r="H60" s="336"/>
      <c r="I60" s="356"/>
      <c r="J60" s="336"/>
      <c r="K60" s="337"/>
      <c r="L60" s="338"/>
      <c r="M60" s="339"/>
      <c r="N60" s="339"/>
      <c r="O60" s="339"/>
      <c r="P60" s="340"/>
    </row>
    <row r="61" spans="1:16" s="30" customFormat="1" ht="30.6">
      <c r="A61" s="900">
        <f>IF(COUNTBLANK(D61)=1,"",COUNTA(D$13:$D61))</f>
        <v>43</v>
      </c>
      <c r="B61" s="683" t="s">
        <v>685</v>
      </c>
      <c r="C61" s="1251" t="s">
        <v>2562</v>
      </c>
      <c r="D61" s="575" t="s">
        <v>2</v>
      </c>
      <c r="E61" s="939">
        <v>16.399999999999999</v>
      </c>
      <c r="F61" s="354"/>
      <c r="G61" s="336"/>
      <c r="H61" s="336"/>
      <c r="I61" s="336"/>
      <c r="J61" s="336"/>
      <c r="K61" s="337"/>
      <c r="L61" s="338"/>
      <c r="M61" s="339"/>
      <c r="N61" s="339"/>
      <c r="O61" s="339"/>
      <c r="P61" s="340"/>
    </row>
    <row r="62" spans="1:16" s="30" customFormat="1" ht="30.6">
      <c r="A62" s="900">
        <f>IF(COUNTBLANK(D62)=1,"",COUNTA(D$13:$D62))</f>
        <v>44</v>
      </c>
      <c r="B62" s="683" t="s">
        <v>686</v>
      </c>
      <c r="C62" s="1251" t="s">
        <v>2563</v>
      </c>
      <c r="D62" s="575" t="s">
        <v>2</v>
      </c>
      <c r="E62" s="939">
        <v>16.399999999999999</v>
      </c>
      <c r="F62" s="354"/>
      <c r="G62" s="336"/>
      <c r="H62" s="336"/>
      <c r="I62" s="336"/>
      <c r="J62" s="336"/>
      <c r="K62" s="337"/>
      <c r="L62" s="338"/>
      <c r="M62" s="339"/>
      <c r="N62" s="339"/>
      <c r="O62" s="339"/>
      <c r="P62" s="340"/>
    </row>
    <row r="63" spans="1:16" s="30" customFormat="1" ht="30.6">
      <c r="A63" s="900">
        <f>IF(COUNTBLANK(D63)=1,"",COUNTA(D$13:$D63))</f>
        <v>45</v>
      </c>
      <c r="B63" s="683" t="s">
        <v>687</v>
      </c>
      <c r="C63" s="1251" t="s">
        <v>2564</v>
      </c>
      <c r="D63" s="575" t="s">
        <v>2</v>
      </c>
      <c r="E63" s="939">
        <v>19.600000000000001</v>
      </c>
      <c r="F63" s="354"/>
      <c r="G63" s="336"/>
      <c r="H63" s="336"/>
      <c r="I63" s="336"/>
      <c r="J63" s="336"/>
      <c r="K63" s="337"/>
      <c r="L63" s="338"/>
      <c r="M63" s="339"/>
      <c r="N63" s="339"/>
      <c r="O63" s="339"/>
      <c r="P63" s="340"/>
    </row>
    <row r="64" spans="1:16" s="30" customFormat="1" ht="30.6">
      <c r="A64" s="900">
        <f>IF(COUNTBLANK(D64)=1,"",COUNTA(D$13:$D64))</f>
        <v>46</v>
      </c>
      <c r="B64" s="683" t="s">
        <v>688</v>
      </c>
      <c r="C64" s="1251" t="s">
        <v>2563</v>
      </c>
      <c r="D64" s="575" t="s">
        <v>2</v>
      </c>
      <c r="E64" s="939">
        <v>19.600000000000001</v>
      </c>
      <c r="F64" s="354"/>
      <c r="G64" s="336"/>
      <c r="H64" s="336"/>
      <c r="I64" s="336"/>
      <c r="J64" s="336"/>
      <c r="K64" s="337"/>
      <c r="L64" s="338"/>
      <c r="M64" s="339"/>
      <c r="N64" s="339"/>
      <c r="O64" s="339"/>
      <c r="P64" s="340"/>
    </row>
    <row r="65" spans="1:16" s="30" customFormat="1" ht="30.6">
      <c r="A65" s="900">
        <f>IF(COUNTBLANK(D65)=1,"",COUNTA(D$13:$D65))</f>
        <v>47</v>
      </c>
      <c r="B65" s="683" t="s">
        <v>2369</v>
      </c>
      <c r="C65" s="1251" t="s">
        <v>2565</v>
      </c>
      <c r="D65" s="575" t="s">
        <v>2</v>
      </c>
      <c r="E65" s="939">
        <v>22</v>
      </c>
      <c r="F65" s="354"/>
      <c r="G65" s="336"/>
      <c r="H65" s="336"/>
      <c r="I65" s="336"/>
      <c r="J65" s="336"/>
      <c r="K65" s="337"/>
      <c r="L65" s="338"/>
      <c r="M65" s="339"/>
      <c r="N65" s="339"/>
      <c r="O65" s="339"/>
      <c r="P65" s="340"/>
    </row>
    <row r="66" spans="1:16" s="30" customFormat="1" ht="30.6">
      <c r="A66" s="900">
        <f>IF(COUNTBLANK(D66)=1,"",COUNTA(D$13:$D66))</f>
        <v>48</v>
      </c>
      <c r="B66" s="683" t="s">
        <v>2510</v>
      </c>
      <c r="C66" s="1251" t="s">
        <v>2563</v>
      </c>
      <c r="D66" s="575" t="s">
        <v>2</v>
      </c>
      <c r="E66" s="939">
        <v>22</v>
      </c>
      <c r="F66" s="354"/>
      <c r="G66" s="336"/>
      <c r="H66" s="336"/>
      <c r="I66" s="336"/>
      <c r="J66" s="336"/>
      <c r="K66" s="337"/>
      <c r="L66" s="338"/>
      <c r="M66" s="339"/>
      <c r="N66" s="339"/>
      <c r="O66" s="339"/>
      <c r="P66" s="340"/>
    </row>
    <row r="67" spans="1:16" s="30" customFormat="1" ht="30.6">
      <c r="A67" s="900">
        <f>IF(COUNTBLANK(D67)=1,"",COUNTA(D$13:$D67))</f>
        <v>49</v>
      </c>
      <c r="B67" s="683" t="s">
        <v>2512</v>
      </c>
      <c r="C67" s="1251" t="s">
        <v>2566</v>
      </c>
      <c r="D67" s="575" t="s">
        <v>2</v>
      </c>
      <c r="E67" s="939">
        <v>12</v>
      </c>
      <c r="F67" s="354"/>
      <c r="G67" s="336"/>
      <c r="H67" s="336"/>
      <c r="I67" s="336"/>
      <c r="J67" s="336"/>
      <c r="K67" s="337"/>
      <c r="L67" s="338"/>
      <c r="M67" s="339"/>
      <c r="N67" s="339"/>
      <c r="O67" s="339"/>
      <c r="P67" s="340"/>
    </row>
    <row r="68" spans="1:16" s="30" customFormat="1" ht="30.6">
      <c r="A68" s="900">
        <f>IF(COUNTBLANK(D68)=1,"",COUNTA(D$13:$D68))</f>
        <v>50</v>
      </c>
      <c r="B68" s="683" t="s">
        <v>2514</v>
      </c>
      <c r="C68" s="1251" t="s">
        <v>2563</v>
      </c>
      <c r="D68" s="575" t="s">
        <v>2</v>
      </c>
      <c r="E68" s="939">
        <v>12</v>
      </c>
      <c r="F68" s="354"/>
      <c r="G68" s="336"/>
      <c r="H68" s="336"/>
      <c r="I68" s="336"/>
      <c r="J68" s="336"/>
      <c r="K68" s="337"/>
      <c r="L68" s="338"/>
      <c r="M68" s="339"/>
      <c r="N68" s="339"/>
      <c r="O68" s="339"/>
      <c r="P68" s="340"/>
    </row>
    <row r="69" spans="1:16" s="30" customFormat="1" ht="30.6">
      <c r="A69" s="900">
        <f>IF(COUNTBLANK(D69)=1,"",COUNTA(D$13:$D69))</f>
        <v>51</v>
      </c>
      <c r="B69" s="683" t="s">
        <v>2516</v>
      </c>
      <c r="C69" s="1251" t="s">
        <v>2567</v>
      </c>
      <c r="D69" s="575" t="s">
        <v>2</v>
      </c>
      <c r="E69" s="939">
        <v>11.9</v>
      </c>
      <c r="F69" s="354"/>
      <c r="G69" s="336"/>
      <c r="H69" s="336"/>
      <c r="I69" s="336"/>
      <c r="J69" s="336"/>
      <c r="K69" s="337"/>
      <c r="L69" s="338"/>
      <c r="M69" s="339"/>
      <c r="N69" s="339"/>
      <c r="O69" s="339"/>
      <c r="P69" s="340"/>
    </row>
    <row r="70" spans="1:16" s="30" customFormat="1" ht="30.6">
      <c r="A70" s="900">
        <f>IF(COUNTBLANK(D70)=1,"",COUNTA(D$13:$D70))</f>
        <v>52</v>
      </c>
      <c r="B70" s="683" t="s">
        <v>2518</v>
      </c>
      <c r="C70" s="1251" t="s">
        <v>2563</v>
      </c>
      <c r="D70" s="575" t="s">
        <v>2</v>
      </c>
      <c r="E70" s="939">
        <v>11.9</v>
      </c>
      <c r="F70" s="354"/>
      <c r="G70" s="336"/>
      <c r="H70" s="336"/>
      <c r="I70" s="336"/>
      <c r="J70" s="336"/>
      <c r="K70" s="337"/>
      <c r="L70" s="338"/>
      <c r="M70" s="339"/>
      <c r="N70" s="339"/>
      <c r="O70" s="339"/>
      <c r="P70" s="340"/>
    </row>
    <row r="71" spans="1:16" s="30" customFormat="1" ht="30.6">
      <c r="A71" s="900">
        <f>IF(COUNTBLANK(D71)=1,"",COUNTA(D$13:$D71))</f>
        <v>53</v>
      </c>
      <c r="B71" s="683" t="s">
        <v>2520</v>
      </c>
      <c r="C71" s="1251" t="s">
        <v>2568</v>
      </c>
      <c r="D71" s="575" t="s">
        <v>2</v>
      </c>
      <c r="E71" s="939">
        <v>9.1</v>
      </c>
      <c r="F71" s="354"/>
      <c r="G71" s="336"/>
      <c r="H71" s="336"/>
      <c r="I71" s="336"/>
      <c r="J71" s="336"/>
      <c r="K71" s="337"/>
      <c r="L71" s="338"/>
      <c r="M71" s="339"/>
      <c r="N71" s="339"/>
      <c r="O71" s="339"/>
      <c r="P71" s="340"/>
    </row>
    <row r="72" spans="1:16" s="30" customFormat="1" ht="30.6">
      <c r="A72" s="900">
        <f>IF(COUNTBLANK(D72)=1,"",COUNTA(D$13:$D72))</f>
        <v>54</v>
      </c>
      <c r="B72" s="683" t="s">
        <v>2569</v>
      </c>
      <c r="C72" s="1251" t="s">
        <v>2570</v>
      </c>
      <c r="D72" s="575" t="s">
        <v>2</v>
      </c>
      <c r="E72" s="939">
        <v>9.1</v>
      </c>
      <c r="F72" s="354"/>
      <c r="G72" s="336"/>
      <c r="H72" s="336"/>
      <c r="I72" s="336"/>
      <c r="J72" s="336"/>
      <c r="K72" s="337"/>
      <c r="L72" s="338"/>
      <c r="M72" s="339"/>
      <c r="N72" s="339"/>
      <c r="O72" s="339"/>
      <c r="P72" s="340"/>
    </row>
    <row r="73" spans="1:16" s="30" customFormat="1" ht="30.6">
      <c r="A73" s="900">
        <f>IF(COUNTBLANK(D73)=1,"",COUNTA(D$13:$D73))</f>
        <v>55</v>
      </c>
      <c r="B73" s="683" t="s">
        <v>2571</v>
      </c>
      <c r="C73" s="1251" t="s">
        <v>2572</v>
      </c>
      <c r="D73" s="575" t="s">
        <v>2</v>
      </c>
      <c r="E73" s="939">
        <v>10.5</v>
      </c>
      <c r="F73" s="354"/>
      <c r="G73" s="336"/>
      <c r="H73" s="336"/>
      <c r="I73" s="336"/>
      <c r="J73" s="336"/>
      <c r="K73" s="337"/>
      <c r="L73" s="338"/>
      <c r="M73" s="339"/>
      <c r="N73" s="339"/>
      <c r="O73" s="339"/>
      <c r="P73" s="340"/>
    </row>
    <row r="74" spans="1:16" s="30" customFormat="1" ht="30.6">
      <c r="A74" s="900">
        <f>IF(COUNTBLANK(D74)=1,"",COUNTA(D$13:$D74))</f>
        <v>56</v>
      </c>
      <c r="B74" s="683" t="s">
        <v>2573</v>
      </c>
      <c r="C74" s="1251" t="s">
        <v>2570</v>
      </c>
      <c r="D74" s="575" t="s">
        <v>2</v>
      </c>
      <c r="E74" s="939">
        <v>10.5</v>
      </c>
      <c r="F74" s="354"/>
      <c r="G74" s="336"/>
      <c r="H74" s="336"/>
      <c r="I74" s="336"/>
      <c r="J74" s="336"/>
      <c r="K74" s="337"/>
      <c r="L74" s="338"/>
      <c r="M74" s="339"/>
      <c r="N74" s="339"/>
      <c r="O74" s="339"/>
      <c r="P74" s="340"/>
    </row>
    <row r="75" spans="1:16" s="30" customFormat="1" ht="30.6">
      <c r="A75" s="900">
        <f>IF(COUNTBLANK(D75)=1,"",COUNTA(D$13:$D75))</f>
        <v>57</v>
      </c>
      <c r="B75" s="1337" t="s">
        <v>2574</v>
      </c>
      <c r="C75" s="1251" t="s">
        <v>927</v>
      </c>
      <c r="D75" s="683" t="s">
        <v>103</v>
      </c>
      <c r="E75" s="948">
        <v>5</v>
      </c>
      <c r="F75" s="354"/>
      <c r="G75" s="336"/>
      <c r="H75" s="336"/>
      <c r="I75" s="336"/>
      <c r="J75" s="336"/>
      <c r="K75" s="337"/>
      <c r="L75" s="338"/>
      <c r="M75" s="339"/>
      <c r="N75" s="339"/>
      <c r="O75" s="339"/>
      <c r="P75" s="340"/>
    </row>
    <row r="76" spans="1:16" s="30" customFormat="1" ht="30.6">
      <c r="A76" s="900">
        <f>IF(COUNTBLANK(D76)=1,"",COUNTA(D$13:$D76))</f>
        <v>58</v>
      </c>
      <c r="B76" s="683" t="s">
        <v>2575</v>
      </c>
      <c r="C76" s="1251" t="s">
        <v>928</v>
      </c>
      <c r="D76" s="683" t="s">
        <v>103</v>
      </c>
      <c r="E76" s="898">
        <v>2</v>
      </c>
      <c r="F76" s="362"/>
      <c r="G76" s="336"/>
      <c r="H76" s="336"/>
      <c r="I76" s="336"/>
      <c r="J76" s="336"/>
      <c r="K76" s="337"/>
      <c r="L76" s="338"/>
      <c r="M76" s="339"/>
      <c r="N76" s="339"/>
      <c r="O76" s="339"/>
      <c r="P76" s="340"/>
    </row>
    <row r="77" spans="1:16" s="30" customFormat="1" ht="20.399999999999999">
      <c r="A77" s="900" t="str">
        <f>IF(COUNTBLANK(D77)=1,"",COUNTA(D$13:$D77))</f>
        <v/>
      </c>
      <c r="B77" s="974"/>
      <c r="C77" s="873" t="s">
        <v>2576</v>
      </c>
      <c r="D77" s="899"/>
      <c r="E77" s="873"/>
      <c r="F77" s="671"/>
      <c r="G77" s="895"/>
      <c r="H77" s="895"/>
      <c r="I77" s="895"/>
      <c r="J77" s="895"/>
      <c r="K77" s="690"/>
      <c r="L77" s="897"/>
      <c r="M77" s="895"/>
      <c r="N77" s="895"/>
      <c r="O77" s="895"/>
      <c r="P77" s="690"/>
    </row>
    <row r="78" spans="1:16" s="30" customFormat="1" ht="20.399999999999999">
      <c r="A78" s="900">
        <f>IF(COUNTBLANK(D78)=1,"",COUNTA(D$13:$D78))</f>
        <v>59</v>
      </c>
      <c r="B78" s="683" t="s">
        <v>528</v>
      </c>
      <c r="C78" s="1251" t="s">
        <v>932</v>
      </c>
      <c r="D78" s="575" t="s">
        <v>22</v>
      </c>
      <c r="E78" s="927">
        <v>2</v>
      </c>
      <c r="F78" s="362"/>
      <c r="G78" s="336"/>
      <c r="H78" s="336"/>
      <c r="I78" s="336"/>
      <c r="J78" s="336"/>
      <c r="K78" s="337"/>
      <c r="L78" s="338"/>
      <c r="M78" s="339"/>
      <c r="N78" s="339"/>
      <c r="O78" s="339"/>
      <c r="P78" s="340"/>
    </row>
    <row r="79" spans="1:16" s="30" customFormat="1" ht="51">
      <c r="A79" s="900">
        <f>IF(COUNTBLANK(D79)=1,"",COUNTA(D$13:$D79))</f>
        <v>60</v>
      </c>
      <c r="B79" s="683" t="s">
        <v>529</v>
      </c>
      <c r="C79" s="573" t="s">
        <v>2577</v>
      </c>
      <c r="D79" s="683" t="s">
        <v>103</v>
      </c>
      <c r="E79" s="927">
        <v>1</v>
      </c>
      <c r="F79" s="362"/>
      <c r="G79" s="336"/>
      <c r="H79" s="336"/>
      <c r="I79" s="336"/>
      <c r="J79" s="336"/>
      <c r="K79" s="337"/>
      <c r="L79" s="338"/>
      <c r="M79" s="339"/>
      <c r="N79" s="339"/>
      <c r="O79" s="339"/>
      <c r="P79" s="340"/>
    </row>
    <row r="80" spans="1:16" s="30" customFormat="1" ht="30.6">
      <c r="A80" s="900">
        <f>IF(COUNTBLANK(D80)=1,"",COUNTA(D$13:$D80))</f>
        <v>61</v>
      </c>
      <c r="B80" s="683" t="s">
        <v>530</v>
      </c>
      <c r="C80" s="573" t="s">
        <v>2578</v>
      </c>
      <c r="D80" s="683" t="s">
        <v>103</v>
      </c>
      <c r="E80" s="927">
        <v>1</v>
      </c>
      <c r="F80" s="362"/>
      <c r="G80" s="336"/>
      <c r="H80" s="336"/>
      <c r="I80" s="336"/>
      <c r="J80" s="336"/>
      <c r="K80" s="337"/>
      <c r="L80" s="338"/>
      <c r="M80" s="339"/>
      <c r="N80" s="339"/>
      <c r="O80" s="339"/>
      <c r="P80" s="340"/>
    </row>
    <row r="81" spans="1:16" s="30" customFormat="1" ht="30.6">
      <c r="A81" s="900">
        <f>IF(COUNTBLANK(D81)=1,"",COUNTA(D$13:$D81))</f>
        <v>62</v>
      </c>
      <c r="B81" s="683" t="s">
        <v>933</v>
      </c>
      <c r="C81" s="949" t="s">
        <v>934</v>
      </c>
      <c r="D81" s="575" t="s">
        <v>22</v>
      </c>
      <c r="E81" s="898">
        <v>2</v>
      </c>
      <c r="F81" s="362"/>
      <c r="G81" s="336"/>
      <c r="H81" s="336"/>
      <c r="I81" s="336"/>
      <c r="J81" s="336"/>
      <c r="K81" s="337"/>
      <c r="L81" s="338"/>
      <c r="M81" s="339"/>
      <c r="N81" s="339"/>
      <c r="O81" s="339"/>
      <c r="P81" s="340"/>
    </row>
    <row r="82" spans="1:16" s="30" customFormat="1">
      <c r="A82" s="1085"/>
      <c r="B82" s="1255"/>
      <c r="C82" s="1336"/>
      <c r="D82" s="684"/>
      <c r="E82" s="1335"/>
      <c r="F82" s="1331"/>
      <c r="G82" s="1332"/>
      <c r="H82" s="1333"/>
      <c r="I82" s="1333"/>
      <c r="J82" s="1072"/>
      <c r="K82" s="1081"/>
      <c r="L82" s="1077"/>
      <c r="M82" s="1070"/>
      <c r="N82" s="1070"/>
      <c r="O82" s="1070"/>
      <c r="P82" s="1076"/>
    </row>
    <row r="83" spans="1:16" s="274" customFormat="1">
      <c r="A83" s="503"/>
      <c r="B83" s="504"/>
      <c r="C83" s="505" t="s">
        <v>29</v>
      </c>
      <c r="D83" s="506"/>
      <c r="E83" s="541"/>
      <c r="F83" s="507"/>
      <c r="G83" s="507"/>
      <c r="H83" s="507"/>
      <c r="I83" s="507"/>
      <c r="J83" s="507"/>
      <c r="K83" s="507"/>
      <c r="L83" s="508">
        <f>SUM($L$13:L82)</f>
        <v>0</v>
      </c>
      <c r="M83" s="508">
        <f>SUM($M$13:M82)</f>
        <v>0</v>
      </c>
      <c r="N83" s="508">
        <f>SUM($N$13:N82)</f>
        <v>0</v>
      </c>
      <c r="O83" s="508">
        <f>SUM($O$13:O82)</f>
        <v>0</v>
      </c>
      <c r="P83" s="509">
        <f>SUM($P$13:P82)</f>
        <v>0</v>
      </c>
    </row>
    <row r="84" spans="1:16">
      <c r="D84" s="2"/>
      <c r="E84" s="97"/>
      <c r="F84" s="97"/>
      <c r="G84" s="97"/>
      <c r="H84" s="18"/>
      <c r="I84" s="98"/>
      <c r="J84" s="98"/>
      <c r="K84" s="98"/>
      <c r="L84" s="98"/>
      <c r="M84" s="3"/>
      <c r="N84" s="3"/>
      <c r="O84" s="3"/>
      <c r="P84" s="3"/>
    </row>
    <row r="85" spans="1:16">
      <c r="D85" s="291"/>
      <c r="E85" s="291"/>
      <c r="F85" s="291"/>
      <c r="G85" s="291"/>
      <c r="H85" s="292"/>
      <c r="I85" s="292"/>
      <c r="J85" s="292"/>
      <c r="K85" s="36"/>
      <c r="L85" s="36"/>
      <c r="M85" s="29"/>
      <c r="N85" s="29"/>
      <c r="O85" s="29"/>
      <c r="P85" s="29"/>
    </row>
    <row r="86" spans="1:16">
      <c r="C86" s="89"/>
      <c r="H86" s="18"/>
      <c r="I86" s="18"/>
      <c r="J86" s="18"/>
      <c r="K86" s="18"/>
      <c r="L86" s="18"/>
      <c r="M86" s="18"/>
      <c r="N86" s="18"/>
      <c r="O86" s="18"/>
      <c r="P86" s="18"/>
    </row>
    <row r="87" spans="1:16">
      <c r="C87" s="95"/>
      <c r="H87" s="18"/>
      <c r="I87" s="18"/>
      <c r="J87" s="18"/>
      <c r="K87" s="18"/>
      <c r="L87" s="18"/>
      <c r="M87" s="18"/>
      <c r="N87" s="18"/>
      <c r="O87" s="18"/>
      <c r="P87" s="18"/>
    </row>
  </sheetData>
  <autoFilter ref="A12:P83" xr:uid="{00000000-0009-0000-0000-000041000000}"/>
  <mergeCells count="1">
    <mergeCell ref="F10:K10"/>
  </mergeCells>
  <conditionalFormatting sqref="A16:A81">
    <cfRule type="expression" dxfId="5" priority="1">
      <formula>TRIM(#REF!)&lt;&gt;""</formula>
    </cfRule>
  </conditionalFormatting>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35F0-8BD9-411D-8377-A29BBB4C89F7}">
  <dimension ref="A1:P92"/>
  <sheetViews>
    <sheetView zoomScaleNormal="100" zoomScaleSheetLayoutView="85" workbookViewId="0">
      <selection activeCell="I19" sqref="I19"/>
    </sheetView>
  </sheetViews>
  <sheetFormatPr defaultColWidth="9.109375" defaultRowHeight="13.2"/>
  <cols>
    <col min="1" max="1" width="5" style="6" customWidth="1"/>
    <col min="2" max="2" width="6.21875" style="12" bestFit="1" customWidth="1"/>
    <col min="3" max="3" width="68.21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2238</v>
      </c>
      <c r="H1" s="9"/>
      <c r="J1" s="8"/>
      <c r="K1" s="8"/>
      <c r="L1" s="8"/>
      <c r="M1" s="8"/>
      <c r="N1" s="8"/>
      <c r="O1" s="8"/>
      <c r="P1" s="8"/>
    </row>
    <row r="2" spans="1:16">
      <c r="B2" s="7"/>
      <c r="C2" s="8"/>
      <c r="D2" s="8"/>
      <c r="E2" s="8"/>
      <c r="F2" s="8" t="s">
        <v>2375</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30" customFormat="1" ht="20.399999999999999">
      <c r="A14" s="685"/>
      <c r="B14" s="688"/>
      <c r="C14" s="873" t="s">
        <v>2428</v>
      </c>
      <c r="D14" s="899"/>
      <c r="E14" s="873"/>
      <c r="F14" s="671"/>
      <c r="G14" s="895"/>
      <c r="H14" s="895"/>
      <c r="I14" s="895"/>
      <c r="J14" s="895"/>
      <c r="K14" s="690"/>
      <c r="L14" s="897"/>
      <c r="M14" s="895"/>
      <c r="N14" s="895"/>
      <c r="O14" s="895"/>
      <c r="P14" s="690"/>
    </row>
    <row r="15" spans="1:16" s="30" customFormat="1" ht="30.6">
      <c r="A15" s="685"/>
      <c r="B15" s="974"/>
      <c r="C15" s="873" t="s">
        <v>2429</v>
      </c>
      <c r="D15" s="688"/>
      <c r="E15" s="1334"/>
      <c r="F15" s="671"/>
      <c r="G15" s="895"/>
      <c r="H15" s="895"/>
      <c r="I15" s="895"/>
      <c r="J15" s="895"/>
      <c r="K15" s="690"/>
      <c r="L15" s="897"/>
      <c r="M15" s="895"/>
      <c r="N15" s="895"/>
      <c r="O15" s="895"/>
      <c r="P15" s="690"/>
    </row>
    <row r="16" spans="1:16" s="30" customFormat="1" ht="20.399999999999999">
      <c r="A16" s="900">
        <f>IF(COUNTBLANK(D16)=1,"",COUNTA(D$13:$D16))</f>
        <v>1</v>
      </c>
      <c r="B16" s="683" t="s">
        <v>229</v>
      </c>
      <c r="C16" s="1251" t="s">
        <v>334</v>
      </c>
      <c r="D16" s="683" t="s">
        <v>103</v>
      </c>
      <c r="E16" s="927">
        <v>43</v>
      </c>
      <c r="F16" s="362"/>
      <c r="G16" s="336"/>
      <c r="H16" s="336"/>
      <c r="I16" s="356"/>
      <c r="J16" s="336"/>
      <c r="K16" s="337"/>
      <c r="L16" s="338"/>
      <c r="M16" s="339"/>
      <c r="N16" s="339"/>
      <c r="O16" s="339"/>
      <c r="P16" s="340"/>
    </row>
    <row r="17" spans="1:16" s="30" customFormat="1" ht="20.399999999999999">
      <c r="A17" s="900">
        <f>IF(COUNTBLANK(D17)=1,"",COUNTA(D$13:$D17))</f>
        <v>2</v>
      </c>
      <c r="B17" s="683" t="s">
        <v>230</v>
      </c>
      <c r="C17" s="1251" t="s">
        <v>2430</v>
      </c>
      <c r="D17" s="683" t="s">
        <v>22</v>
      </c>
      <c r="E17" s="927">
        <v>8</v>
      </c>
      <c r="F17" s="671"/>
      <c r="G17" s="336"/>
      <c r="H17" s="336"/>
      <c r="I17" s="336"/>
      <c r="J17" s="336"/>
      <c r="K17" s="337"/>
      <c r="L17" s="338"/>
      <c r="M17" s="339"/>
      <c r="N17" s="339"/>
      <c r="O17" s="339"/>
      <c r="P17" s="340"/>
    </row>
    <row r="18" spans="1:16" s="30" customFormat="1" ht="30.6">
      <c r="A18" s="900">
        <f>IF(COUNTBLANK(D18)=1,"",COUNTA(D$13:$D18))</f>
        <v>3</v>
      </c>
      <c r="B18" s="683" t="s">
        <v>231</v>
      </c>
      <c r="C18" s="1251" t="s">
        <v>2431</v>
      </c>
      <c r="D18" s="683" t="s">
        <v>103</v>
      </c>
      <c r="E18" s="927">
        <v>8</v>
      </c>
      <c r="F18" s="671"/>
      <c r="G18" s="336"/>
      <c r="H18" s="336"/>
      <c r="I18" s="336"/>
      <c r="J18" s="336"/>
      <c r="K18" s="337"/>
      <c r="L18" s="338"/>
      <c r="M18" s="339"/>
      <c r="N18" s="339"/>
      <c r="O18" s="339"/>
      <c r="P18" s="340"/>
    </row>
    <row r="19" spans="1:16" s="30" customFormat="1" ht="30.6">
      <c r="A19" s="900">
        <f>IF(COUNTBLANK(D19)=1,"",COUNTA(D$13:$D19))</f>
        <v>4</v>
      </c>
      <c r="B19" s="683" t="s">
        <v>232</v>
      </c>
      <c r="C19" s="1251" t="s">
        <v>2432</v>
      </c>
      <c r="D19" s="683" t="s">
        <v>103</v>
      </c>
      <c r="E19" s="927">
        <v>8</v>
      </c>
      <c r="F19" s="362"/>
      <c r="G19" s="336"/>
      <c r="H19" s="336"/>
      <c r="I19" s="356"/>
      <c r="J19" s="336"/>
      <c r="K19" s="337"/>
      <c r="L19" s="338"/>
      <c r="M19" s="339"/>
      <c r="N19" s="339"/>
      <c r="O19" s="339"/>
      <c r="P19" s="340"/>
    </row>
    <row r="20" spans="1:16" s="30" customFormat="1" ht="20.399999999999999">
      <c r="A20" s="900">
        <f>IF(COUNTBLANK(D20)=1,"",COUNTA(D$13:$D20))</f>
        <v>5</v>
      </c>
      <c r="B20" s="683" t="s">
        <v>233</v>
      </c>
      <c r="C20" s="1251" t="s">
        <v>2433</v>
      </c>
      <c r="D20" s="683" t="s">
        <v>22</v>
      </c>
      <c r="E20" s="927">
        <v>4</v>
      </c>
      <c r="F20" s="671"/>
      <c r="G20" s="336"/>
      <c r="H20" s="336"/>
      <c r="I20" s="336"/>
      <c r="J20" s="336"/>
      <c r="K20" s="337"/>
      <c r="L20" s="338"/>
      <c r="M20" s="339"/>
      <c r="N20" s="339"/>
      <c r="O20" s="339"/>
      <c r="P20" s="340"/>
    </row>
    <row r="21" spans="1:16" s="30" customFormat="1" ht="30.6">
      <c r="A21" s="900">
        <f>IF(COUNTBLANK(D21)=1,"",COUNTA(D$13:$D21))</f>
        <v>6</v>
      </c>
      <c r="B21" s="683" t="s">
        <v>234</v>
      </c>
      <c r="C21" s="1251" t="s">
        <v>2434</v>
      </c>
      <c r="D21" s="683" t="s">
        <v>103</v>
      </c>
      <c r="E21" s="927">
        <v>4</v>
      </c>
      <c r="F21" s="671"/>
      <c r="G21" s="336"/>
      <c r="H21" s="336"/>
      <c r="I21" s="336"/>
      <c r="J21" s="336"/>
      <c r="K21" s="337"/>
      <c r="L21" s="338"/>
      <c r="M21" s="339"/>
      <c r="N21" s="339"/>
      <c r="O21" s="339"/>
      <c r="P21" s="340"/>
    </row>
    <row r="22" spans="1:16" s="30" customFormat="1" ht="30.6">
      <c r="A22" s="900">
        <f>IF(COUNTBLANK(D22)=1,"",COUNTA(D$13:$D22))</f>
        <v>7</v>
      </c>
      <c r="B22" s="683" t="s">
        <v>235</v>
      </c>
      <c r="C22" s="1251" t="s">
        <v>2435</v>
      </c>
      <c r="D22" s="683" t="s">
        <v>103</v>
      </c>
      <c r="E22" s="927">
        <v>4</v>
      </c>
      <c r="F22" s="362"/>
      <c r="G22" s="336"/>
      <c r="H22" s="336"/>
      <c r="I22" s="356"/>
      <c r="J22" s="336"/>
      <c r="K22" s="337"/>
      <c r="L22" s="338"/>
      <c r="M22" s="339"/>
      <c r="N22" s="339"/>
      <c r="O22" s="339"/>
      <c r="P22" s="340"/>
    </row>
    <row r="23" spans="1:16" s="30" customFormat="1" ht="20.399999999999999">
      <c r="A23" s="900">
        <f>IF(COUNTBLANK(D23)=1,"",COUNTA(D$13:$D23))</f>
        <v>8</v>
      </c>
      <c r="B23" s="683" t="s">
        <v>236</v>
      </c>
      <c r="C23" s="1251" t="s">
        <v>2436</v>
      </c>
      <c r="D23" s="683" t="s">
        <v>22</v>
      </c>
      <c r="E23" s="927">
        <v>2</v>
      </c>
      <c r="F23" s="671"/>
      <c r="G23" s="336"/>
      <c r="H23" s="336"/>
      <c r="I23" s="336"/>
      <c r="J23" s="336"/>
      <c r="K23" s="337"/>
      <c r="L23" s="338"/>
      <c r="M23" s="339"/>
      <c r="N23" s="339"/>
      <c r="O23" s="339"/>
      <c r="P23" s="340"/>
    </row>
    <row r="24" spans="1:16" s="30" customFormat="1" ht="30.6">
      <c r="A24" s="900">
        <f>IF(COUNTBLANK(D24)=1,"",COUNTA(D$13:$D24))</f>
        <v>9</v>
      </c>
      <c r="B24" s="683" t="s">
        <v>237</v>
      </c>
      <c r="C24" s="1251" t="s">
        <v>2437</v>
      </c>
      <c r="D24" s="683" t="s">
        <v>103</v>
      </c>
      <c r="E24" s="927">
        <v>2</v>
      </c>
      <c r="F24" s="671"/>
      <c r="G24" s="336"/>
      <c r="H24" s="336"/>
      <c r="I24" s="336"/>
      <c r="J24" s="336"/>
      <c r="K24" s="337"/>
      <c r="L24" s="338"/>
      <c r="M24" s="339"/>
      <c r="N24" s="339"/>
      <c r="O24" s="339"/>
      <c r="P24" s="340"/>
    </row>
    <row r="25" spans="1:16" s="30" customFormat="1" ht="30.6">
      <c r="A25" s="900">
        <f>IF(COUNTBLANK(D25)=1,"",COUNTA(D$13:$D25))</f>
        <v>10</v>
      </c>
      <c r="B25" s="683" t="s">
        <v>238</v>
      </c>
      <c r="C25" s="1251" t="s">
        <v>2438</v>
      </c>
      <c r="D25" s="683" t="s">
        <v>103</v>
      </c>
      <c r="E25" s="927">
        <v>2</v>
      </c>
      <c r="F25" s="362"/>
      <c r="G25" s="336"/>
      <c r="H25" s="336"/>
      <c r="I25" s="356"/>
      <c r="J25" s="336"/>
      <c r="K25" s="337"/>
      <c r="L25" s="338"/>
      <c r="M25" s="339"/>
      <c r="N25" s="339"/>
      <c r="O25" s="339"/>
      <c r="P25" s="340"/>
    </row>
    <row r="26" spans="1:16" s="30" customFormat="1" ht="20.399999999999999">
      <c r="A26" s="900">
        <f>IF(COUNTBLANK(D26)=1,"",COUNTA(D$13:$D26))</f>
        <v>11</v>
      </c>
      <c r="B26" s="683" t="s">
        <v>1129</v>
      </c>
      <c r="C26" s="1251" t="s">
        <v>2439</v>
      </c>
      <c r="D26" s="683" t="s">
        <v>22</v>
      </c>
      <c r="E26" s="927">
        <v>1</v>
      </c>
      <c r="F26" s="671"/>
      <c r="G26" s="336"/>
      <c r="H26" s="336"/>
      <c r="I26" s="336"/>
      <c r="J26" s="336"/>
      <c r="K26" s="337"/>
      <c r="L26" s="338"/>
      <c r="M26" s="339"/>
      <c r="N26" s="339"/>
      <c r="O26" s="339"/>
      <c r="P26" s="340"/>
    </row>
    <row r="27" spans="1:16" s="30" customFormat="1" ht="30.6">
      <c r="A27" s="900">
        <f>IF(COUNTBLANK(D27)=1,"",COUNTA(D$13:$D27))</f>
        <v>12</v>
      </c>
      <c r="B27" s="683" t="s">
        <v>2440</v>
      </c>
      <c r="C27" s="1251" t="s">
        <v>2441</v>
      </c>
      <c r="D27" s="683" t="s">
        <v>103</v>
      </c>
      <c r="E27" s="927">
        <v>1</v>
      </c>
      <c r="F27" s="671"/>
      <c r="G27" s="336"/>
      <c r="H27" s="336"/>
      <c r="I27" s="336"/>
      <c r="J27" s="336"/>
      <c r="K27" s="337"/>
      <c r="L27" s="338"/>
      <c r="M27" s="339"/>
      <c r="N27" s="339"/>
      <c r="O27" s="339"/>
      <c r="P27" s="340"/>
    </row>
    <row r="28" spans="1:16" s="30" customFormat="1" ht="30.6">
      <c r="A28" s="900">
        <f>IF(COUNTBLANK(D28)=1,"",COUNTA(D$13:$D28))</f>
        <v>13</v>
      </c>
      <c r="B28" s="683" t="s">
        <v>2442</v>
      </c>
      <c r="C28" s="1251" t="s">
        <v>2443</v>
      </c>
      <c r="D28" s="683" t="s">
        <v>103</v>
      </c>
      <c r="E28" s="927">
        <v>1</v>
      </c>
      <c r="F28" s="362"/>
      <c r="G28" s="336"/>
      <c r="H28" s="336"/>
      <c r="I28" s="356"/>
      <c r="J28" s="336"/>
      <c r="K28" s="337"/>
      <c r="L28" s="338"/>
      <c r="M28" s="339"/>
      <c r="N28" s="339"/>
      <c r="O28" s="339"/>
      <c r="P28" s="340"/>
    </row>
    <row r="29" spans="1:16" s="30" customFormat="1" ht="20.399999999999999">
      <c r="A29" s="900">
        <f>IF(COUNTBLANK(D29)=1,"",COUNTA(D$13:$D29))</f>
        <v>14</v>
      </c>
      <c r="B29" s="683" t="s">
        <v>2444</v>
      </c>
      <c r="C29" s="1251" t="s">
        <v>2445</v>
      </c>
      <c r="D29" s="683" t="s">
        <v>22</v>
      </c>
      <c r="E29" s="927">
        <v>1</v>
      </c>
      <c r="F29" s="671"/>
      <c r="G29" s="336"/>
      <c r="H29" s="336"/>
      <c r="I29" s="336"/>
      <c r="J29" s="336"/>
      <c r="K29" s="337"/>
      <c r="L29" s="338"/>
      <c r="M29" s="339"/>
      <c r="N29" s="339"/>
      <c r="O29" s="339"/>
      <c r="P29" s="340"/>
    </row>
    <row r="30" spans="1:16" s="30" customFormat="1" ht="30.6">
      <c r="A30" s="900">
        <f>IF(COUNTBLANK(D30)=1,"",COUNTA(D$13:$D30))</f>
        <v>15</v>
      </c>
      <c r="B30" s="683" t="s">
        <v>2446</v>
      </c>
      <c r="C30" s="1251" t="s">
        <v>2447</v>
      </c>
      <c r="D30" s="683" t="s">
        <v>103</v>
      </c>
      <c r="E30" s="927">
        <v>1</v>
      </c>
      <c r="F30" s="671"/>
      <c r="G30" s="336"/>
      <c r="H30" s="336"/>
      <c r="I30" s="336"/>
      <c r="J30" s="336"/>
      <c r="K30" s="337"/>
      <c r="L30" s="338"/>
      <c r="M30" s="339"/>
      <c r="N30" s="339"/>
      <c r="O30" s="339"/>
      <c r="P30" s="340"/>
    </row>
    <row r="31" spans="1:16" s="30" customFormat="1" ht="20.399999999999999">
      <c r="A31" s="900">
        <f>IF(COUNTBLANK(D31)=1,"",COUNTA(D$13:$D31))</f>
        <v>16</v>
      </c>
      <c r="B31" s="683" t="s">
        <v>2448</v>
      </c>
      <c r="C31" s="1251" t="s">
        <v>2449</v>
      </c>
      <c r="D31" s="683" t="s">
        <v>103</v>
      </c>
      <c r="E31" s="927">
        <v>1</v>
      </c>
      <c r="F31" s="362"/>
      <c r="G31" s="336"/>
      <c r="H31" s="336"/>
      <c r="I31" s="356"/>
      <c r="J31" s="336"/>
      <c r="K31" s="337"/>
      <c r="L31" s="338"/>
      <c r="M31" s="339"/>
      <c r="N31" s="339"/>
      <c r="O31" s="339"/>
      <c r="P31" s="340"/>
    </row>
    <row r="32" spans="1:16" s="30" customFormat="1" ht="20.399999999999999">
      <c r="A32" s="900">
        <f>IF(COUNTBLANK(D32)=1,"",COUNTA(D$13:$D32))</f>
        <v>17</v>
      </c>
      <c r="B32" s="683" t="s">
        <v>2450</v>
      </c>
      <c r="C32" s="1251" t="s">
        <v>2451</v>
      </c>
      <c r="D32" s="683" t="s">
        <v>22</v>
      </c>
      <c r="E32" s="927">
        <v>2</v>
      </c>
      <c r="F32" s="671"/>
      <c r="G32" s="336"/>
      <c r="H32" s="336"/>
      <c r="I32" s="336"/>
      <c r="J32" s="336"/>
      <c r="K32" s="337"/>
      <c r="L32" s="338"/>
      <c r="M32" s="339"/>
      <c r="N32" s="339"/>
      <c r="O32" s="339"/>
      <c r="P32" s="340"/>
    </row>
    <row r="33" spans="1:16" s="30" customFormat="1" ht="30.6">
      <c r="A33" s="900">
        <f>IF(COUNTBLANK(D33)=1,"",COUNTA(D$13:$D33))</f>
        <v>18</v>
      </c>
      <c r="B33" s="683" t="s">
        <v>2452</v>
      </c>
      <c r="C33" s="1251" t="s">
        <v>2453</v>
      </c>
      <c r="D33" s="683" t="s">
        <v>103</v>
      </c>
      <c r="E33" s="927">
        <v>2</v>
      </c>
      <c r="F33" s="671"/>
      <c r="G33" s="336"/>
      <c r="H33" s="336"/>
      <c r="I33" s="336"/>
      <c r="J33" s="336"/>
      <c r="K33" s="337"/>
      <c r="L33" s="338"/>
      <c r="M33" s="339"/>
      <c r="N33" s="339"/>
      <c r="O33" s="339"/>
      <c r="P33" s="340"/>
    </row>
    <row r="34" spans="1:16" s="30" customFormat="1" ht="30.6">
      <c r="A34" s="900">
        <f>IF(COUNTBLANK(D34)=1,"",COUNTA(D$13:$D34))</f>
        <v>19</v>
      </c>
      <c r="B34" s="683" t="s">
        <v>2454</v>
      </c>
      <c r="C34" s="1251" t="s">
        <v>2455</v>
      </c>
      <c r="D34" s="683" t="s">
        <v>103</v>
      </c>
      <c r="E34" s="927">
        <v>2</v>
      </c>
      <c r="F34" s="362"/>
      <c r="G34" s="336"/>
      <c r="H34" s="336"/>
      <c r="I34" s="356"/>
      <c r="J34" s="336"/>
      <c r="K34" s="337"/>
      <c r="L34" s="338"/>
      <c r="M34" s="339"/>
      <c r="N34" s="339"/>
      <c r="O34" s="339"/>
      <c r="P34" s="340"/>
    </row>
    <row r="35" spans="1:16" s="30" customFormat="1" ht="20.399999999999999">
      <c r="A35" s="900">
        <f>IF(COUNTBLANK(D35)=1,"",COUNTA(D$13:$D35))</f>
        <v>20</v>
      </c>
      <c r="B35" s="683" t="s">
        <v>2456</v>
      </c>
      <c r="C35" s="1251" t="s">
        <v>2457</v>
      </c>
      <c r="D35" s="683" t="s">
        <v>22</v>
      </c>
      <c r="E35" s="927">
        <v>2</v>
      </c>
      <c r="F35" s="671"/>
      <c r="G35" s="336"/>
      <c r="H35" s="336"/>
      <c r="I35" s="336"/>
      <c r="J35" s="336"/>
      <c r="K35" s="337"/>
      <c r="L35" s="338"/>
      <c r="M35" s="339"/>
      <c r="N35" s="339"/>
      <c r="O35" s="339"/>
      <c r="P35" s="340"/>
    </row>
    <row r="36" spans="1:16" s="30" customFormat="1" ht="30.6">
      <c r="A36" s="900">
        <f>IF(COUNTBLANK(D36)=1,"",COUNTA(D$13:$D36))</f>
        <v>21</v>
      </c>
      <c r="B36" s="683" t="s">
        <v>2458</v>
      </c>
      <c r="C36" s="1251" t="s">
        <v>2459</v>
      </c>
      <c r="D36" s="683" t="s">
        <v>103</v>
      </c>
      <c r="E36" s="927">
        <v>2</v>
      </c>
      <c r="F36" s="671"/>
      <c r="G36" s="336"/>
      <c r="H36" s="336"/>
      <c r="I36" s="336"/>
      <c r="J36" s="336"/>
      <c r="K36" s="337"/>
      <c r="L36" s="338"/>
      <c r="M36" s="339"/>
      <c r="N36" s="339"/>
      <c r="O36" s="339"/>
      <c r="P36" s="340"/>
    </row>
    <row r="37" spans="1:16" s="30" customFormat="1" ht="20.399999999999999">
      <c r="A37" s="900">
        <f>IF(COUNTBLANK(D37)=1,"",COUNTA(D$13:$D37))</f>
        <v>22</v>
      </c>
      <c r="B37" s="683" t="s">
        <v>2460</v>
      </c>
      <c r="C37" s="1251" t="s">
        <v>2461</v>
      </c>
      <c r="D37" s="683" t="s">
        <v>103</v>
      </c>
      <c r="E37" s="927">
        <v>2</v>
      </c>
      <c r="F37" s="362"/>
      <c r="G37" s="336"/>
      <c r="H37" s="336"/>
      <c r="I37" s="356"/>
      <c r="J37" s="336"/>
      <c r="K37" s="337"/>
      <c r="L37" s="338"/>
      <c r="M37" s="339"/>
      <c r="N37" s="339"/>
      <c r="O37" s="339"/>
      <c r="P37" s="340"/>
    </row>
    <row r="38" spans="1:16" s="30" customFormat="1">
      <c r="A38" s="900">
        <f>IF(COUNTBLANK(D38)=1,"",COUNTA(D$13:$D38))</f>
        <v>23</v>
      </c>
      <c r="B38" s="683" t="s">
        <v>2462</v>
      </c>
      <c r="C38" s="1251" t="s">
        <v>2463</v>
      </c>
      <c r="D38" s="683" t="s">
        <v>22</v>
      </c>
      <c r="E38" s="948">
        <v>4</v>
      </c>
      <c r="F38" s="671"/>
      <c r="G38" s="336"/>
      <c r="H38" s="336"/>
      <c r="I38" s="336"/>
      <c r="J38" s="336"/>
      <c r="K38" s="337"/>
      <c r="L38" s="338"/>
      <c r="M38" s="339"/>
      <c r="N38" s="339"/>
      <c r="O38" s="339"/>
      <c r="P38" s="340"/>
    </row>
    <row r="39" spans="1:16" s="30" customFormat="1" ht="20.399999999999999">
      <c r="A39" s="900">
        <f>IF(COUNTBLANK(D39)=1,"",COUNTA(D$13:$D39))</f>
        <v>24</v>
      </c>
      <c r="B39" s="683" t="s">
        <v>2464</v>
      </c>
      <c r="C39" s="1251" t="s">
        <v>2465</v>
      </c>
      <c r="D39" s="683" t="s">
        <v>103</v>
      </c>
      <c r="E39" s="948">
        <v>4</v>
      </c>
      <c r="F39" s="671"/>
      <c r="G39" s="336"/>
      <c r="H39" s="336"/>
      <c r="I39" s="336"/>
      <c r="J39" s="336"/>
      <c r="K39" s="337"/>
      <c r="L39" s="338"/>
      <c r="M39" s="339"/>
      <c r="N39" s="339"/>
      <c r="O39" s="339"/>
      <c r="P39" s="340"/>
    </row>
    <row r="40" spans="1:16" s="30" customFormat="1" ht="30.6">
      <c r="A40" s="900">
        <f>IF(COUNTBLANK(D40)=1,"",COUNTA(D$13:$D40))</f>
        <v>25</v>
      </c>
      <c r="B40" s="683" t="s">
        <v>2466</v>
      </c>
      <c r="C40" s="1251" t="s">
        <v>2467</v>
      </c>
      <c r="D40" s="683" t="s">
        <v>103</v>
      </c>
      <c r="E40" s="948">
        <v>4</v>
      </c>
      <c r="F40" s="362"/>
      <c r="G40" s="336"/>
      <c r="H40" s="336"/>
      <c r="I40" s="356"/>
      <c r="J40" s="336"/>
      <c r="K40" s="337"/>
      <c r="L40" s="338"/>
      <c r="M40" s="339"/>
      <c r="N40" s="339"/>
      <c r="O40" s="339"/>
      <c r="P40" s="340"/>
    </row>
    <row r="41" spans="1:16" s="30" customFormat="1" ht="20.399999999999999">
      <c r="A41" s="900">
        <f>IF(COUNTBLANK(D41)=1,"",COUNTA(D$13:$D41))</f>
        <v>26</v>
      </c>
      <c r="B41" s="683" t="s">
        <v>2468</v>
      </c>
      <c r="C41" s="1251" t="s">
        <v>2469</v>
      </c>
      <c r="D41" s="683" t="s">
        <v>22</v>
      </c>
      <c r="E41" s="927">
        <v>10</v>
      </c>
      <c r="F41" s="671"/>
      <c r="G41" s="336"/>
      <c r="H41" s="336"/>
      <c r="I41" s="336"/>
      <c r="J41" s="336"/>
      <c r="K41" s="337"/>
      <c r="L41" s="338"/>
      <c r="M41" s="339"/>
      <c r="N41" s="339"/>
      <c r="O41" s="339"/>
      <c r="P41" s="340"/>
    </row>
    <row r="42" spans="1:16" s="30" customFormat="1" ht="20.399999999999999">
      <c r="A42" s="900">
        <f>IF(COUNTBLANK(D42)=1,"",COUNTA(D$13:$D42))</f>
        <v>27</v>
      </c>
      <c r="B42" s="683" t="s">
        <v>2470</v>
      </c>
      <c r="C42" s="1251" t="s">
        <v>2471</v>
      </c>
      <c r="D42" s="683" t="s">
        <v>22</v>
      </c>
      <c r="E42" s="927">
        <v>14</v>
      </c>
      <c r="F42" s="671"/>
      <c r="G42" s="336"/>
      <c r="H42" s="336"/>
      <c r="I42" s="336"/>
      <c r="J42" s="336"/>
      <c r="K42" s="337"/>
      <c r="L42" s="338"/>
      <c r="M42" s="339"/>
      <c r="N42" s="339"/>
      <c r="O42" s="339"/>
      <c r="P42" s="340"/>
    </row>
    <row r="43" spans="1:16" s="30" customFormat="1" ht="20.399999999999999">
      <c r="A43" s="900">
        <f>IF(COUNTBLANK(D43)=1,"",COUNTA(D$13:$D43))</f>
        <v>28</v>
      </c>
      <c r="B43" s="683" t="s">
        <v>2472</v>
      </c>
      <c r="C43" s="1251" t="s">
        <v>2473</v>
      </c>
      <c r="D43" s="683" t="s">
        <v>103</v>
      </c>
      <c r="E43" s="927">
        <v>14</v>
      </c>
      <c r="F43" s="671"/>
      <c r="G43" s="336"/>
      <c r="H43" s="336"/>
      <c r="I43" s="336"/>
      <c r="J43" s="336"/>
      <c r="K43" s="337"/>
      <c r="L43" s="338"/>
      <c r="M43" s="339"/>
      <c r="N43" s="339"/>
      <c r="O43" s="339"/>
      <c r="P43" s="340"/>
    </row>
    <row r="44" spans="1:16" s="30" customFormat="1" ht="30.6">
      <c r="A44" s="900">
        <f>IF(COUNTBLANK(D44)=1,"",COUNTA(D$13:$D44))</f>
        <v>29</v>
      </c>
      <c r="B44" s="683" t="s">
        <v>2474</v>
      </c>
      <c r="C44" s="1251" t="s">
        <v>2475</v>
      </c>
      <c r="D44" s="683" t="s">
        <v>103</v>
      </c>
      <c r="E44" s="927">
        <v>14</v>
      </c>
      <c r="F44" s="362"/>
      <c r="G44" s="336"/>
      <c r="H44" s="336"/>
      <c r="I44" s="356"/>
      <c r="J44" s="336"/>
      <c r="K44" s="337"/>
      <c r="L44" s="338"/>
      <c r="M44" s="339"/>
      <c r="N44" s="339"/>
      <c r="O44" s="339"/>
      <c r="P44" s="340"/>
    </row>
    <row r="45" spans="1:16" s="30" customFormat="1" ht="20.399999999999999">
      <c r="A45" s="900">
        <f>IF(COUNTBLANK(D45)=1,"",COUNTA(D$13:$D45))</f>
        <v>30</v>
      </c>
      <c r="B45" s="683" t="s">
        <v>2476</v>
      </c>
      <c r="C45" s="1251" t="s">
        <v>2477</v>
      </c>
      <c r="D45" s="683" t="s">
        <v>22</v>
      </c>
      <c r="E45" s="927">
        <v>3</v>
      </c>
      <c r="F45" s="671"/>
      <c r="G45" s="336"/>
      <c r="H45" s="336"/>
      <c r="I45" s="336"/>
      <c r="J45" s="336"/>
      <c r="K45" s="337"/>
      <c r="L45" s="338"/>
      <c r="M45" s="339"/>
      <c r="N45" s="339"/>
      <c r="O45" s="339"/>
      <c r="P45" s="340"/>
    </row>
    <row r="46" spans="1:16" s="30" customFormat="1" ht="20.399999999999999">
      <c r="A46" s="900">
        <f>IF(COUNTBLANK(D46)=1,"",COUNTA(D$13:$D46))</f>
        <v>31</v>
      </c>
      <c r="B46" s="683" t="s">
        <v>2478</v>
      </c>
      <c r="C46" s="1251" t="s">
        <v>2479</v>
      </c>
      <c r="D46" s="683" t="s">
        <v>22</v>
      </c>
      <c r="E46" s="927">
        <v>5</v>
      </c>
      <c r="F46" s="671"/>
      <c r="G46" s="336"/>
      <c r="H46" s="336"/>
      <c r="I46" s="336"/>
      <c r="J46" s="336"/>
      <c r="K46" s="337"/>
      <c r="L46" s="338"/>
      <c r="M46" s="339"/>
      <c r="N46" s="339"/>
      <c r="O46" s="339"/>
      <c r="P46" s="340"/>
    </row>
    <row r="47" spans="1:16" s="30" customFormat="1" ht="20.399999999999999">
      <c r="A47" s="900">
        <f>IF(COUNTBLANK(D47)=1,"",COUNTA(D$13:$D47))</f>
        <v>32</v>
      </c>
      <c r="B47" s="683" t="s">
        <v>2480</v>
      </c>
      <c r="C47" s="1251" t="s">
        <v>2481</v>
      </c>
      <c r="D47" s="683" t="s">
        <v>103</v>
      </c>
      <c r="E47" s="927">
        <v>5</v>
      </c>
      <c r="F47" s="671"/>
      <c r="G47" s="336"/>
      <c r="H47" s="336"/>
      <c r="I47" s="336"/>
      <c r="J47" s="336"/>
      <c r="K47" s="337"/>
      <c r="L47" s="338"/>
      <c r="M47" s="339"/>
      <c r="N47" s="339"/>
      <c r="O47" s="339"/>
      <c r="P47" s="340"/>
    </row>
    <row r="48" spans="1:16" s="30" customFormat="1" ht="30.6">
      <c r="A48" s="900">
        <f>IF(COUNTBLANK(D48)=1,"",COUNTA(D$13:$D48))</f>
        <v>33</v>
      </c>
      <c r="B48" s="683" t="s">
        <v>2482</v>
      </c>
      <c r="C48" s="1251" t="s">
        <v>2483</v>
      </c>
      <c r="D48" s="683" t="s">
        <v>103</v>
      </c>
      <c r="E48" s="927">
        <v>5</v>
      </c>
      <c r="F48" s="362"/>
      <c r="G48" s="336"/>
      <c r="H48" s="336"/>
      <c r="I48" s="356"/>
      <c r="J48" s="336"/>
      <c r="K48" s="337"/>
      <c r="L48" s="338"/>
      <c r="M48" s="339"/>
      <c r="N48" s="339"/>
      <c r="O48" s="339"/>
      <c r="P48" s="340"/>
    </row>
    <row r="49" spans="1:16" s="30" customFormat="1" ht="20.399999999999999">
      <c r="A49" s="900">
        <f>IF(COUNTBLANK(D49)=1,"",COUNTA(D$13:$D49))</f>
        <v>34</v>
      </c>
      <c r="B49" s="683" t="s">
        <v>2484</v>
      </c>
      <c r="C49" s="1251" t="s">
        <v>2485</v>
      </c>
      <c r="D49" s="683" t="s">
        <v>22</v>
      </c>
      <c r="E49" s="927">
        <v>6</v>
      </c>
      <c r="F49" s="671"/>
      <c r="G49" s="336"/>
      <c r="H49" s="336"/>
      <c r="I49" s="336"/>
      <c r="J49" s="336"/>
      <c r="K49" s="337"/>
      <c r="L49" s="338"/>
      <c r="M49" s="339"/>
      <c r="N49" s="339"/>
      <c r="O49" s="339"/>
      <c r="P49" s="340"/>
    </row>
    <row r="50" spans="1:16" s="30" customFormat="1" ht="30.6">
      <c r="A50" s="900">
        <f>IF(COUNTBLANK(D50)=1,"",COUNTA(D$13:$D50))</f>
        <v>35</v>
      </c>
      <c r="B50" s="683" t="s">
        <v>2486</v>
      </c>
      <c r="C50" s="1251" t="s">
        <v>2487</v>
      </c>
      <c r="D50" s="683" t="s">
        <v>103</v>
      </c>
      <c r="E50" s="927">
        <v>6</v>
      </c>
      <c r="F50" s="671"/>
      <c r="G50" s="336"/>
      <c r="H50" s="336"/>
      <c r="I50" s="336"/>
      <c r="J50" s="336"/>
      <c r="K50" s="337"/>
      <c r="L50" s="338"/>
      <c r="M50" s="339"/>
      <c r="N50" s="339"/>
      <c r="O50" s="339"/>
      <c r="P50" s="340"/>
    </row>
    <row r="51" spans="1:16" s="30" customFormat="1" ht="20.399999999999999">
      <c r="A51" s="900">
        <f>IF(COUNTBLANK(D51)=1,"",COUNTA(D$13:$D51))</f>
        <v>36</v>
      </c>
      <c r="B51" s="683" t="s">
        <v>2488</v>
      </c>
      <c r="C51" s="1251" t="s">
        <v>2489</v>
      </c>
      <c r="D51" s="683" t="s">
        <v>103</v>
      </c>
      <c r="E51" s="927">
        <v>6</v>
      </c>
      <c r="F51" s="362"/>
      <c r="G51" s="336"/>
      <c r="H51" s="336"/>
      <c r="I51" s="356"/>
      <c r="J51" s="336"/>
      <c r="K51" s="337"/>
      <c r="L51" s="338"/>
      <c r="M51" s="339"/>
      <c r="N51" s="339"/>
      <c r="O51" s="339"/>
      <c r="P51" s="340"/>
    </row>
    <row r="52" spans="1:16" s="30" customFormat="1" ht="71.400000000000006">
      <c r="A52" s="900" t="str">
        <f>IF(COUNTBLANK(D52)=1,"",COUNTA(D$13:$D52))</f>
        <v/>
      </c>
      <c r="B52" s="974"/>
      <c r="C52" s="873" t="s">
        <v>2490</v>
      </c>
      <c r="D52" s="899"/>
      <c r="E52" s="873"/>
      <c r="F52" s="671"/>
      <c r="G52" s="895"/>
      <c r="H52" s="895"/>
      <c r="I52" s="895"/>
      <c r="J52" s="895"/>
      <c r="K52" s="690"/>
      <c r="L52" s="897"/>
      <c r="M52" s="895"/>
      <c r="N52" s="895"/>
      <c r="O52" s="895"/>
      <c r="P52" s="690"/>
    </row>
    <row r="53" spans="1:16" s="30" customFormat="1" ht="20.399999999999999">
      <c r="A53" s="900">
        <f>IF(COUNTBLANK(D53)=1,"",COUNTA(D$13:$D53))</f>
        <v>37</v>
      </c>
      <c r="B53" s="683" t="s">
        <v>240</v>
      </c>
      <c r="C53" s="573" t="s">
        <v>335</v>
      </c>
      <c r="D53" s="683" t="s">
        <v>103</v>
      </c>
      <c r="E53" s="927">
        <v>1</v>
      </c>
      <c r="F53" s="354"/>
      <c r="G53" s="336"/>
      <c r="H53" s="336"/>
      <c r="I53" s="356"/>
      <c r="J53" s="336"/>
      <c r="K53" s="337"/>
      <c r="L53" s="338"/>
      <c r="M53" s="339"/>
      <c r="N53" s="339"/>
      <c r="O53" s="339"/>
      <c r="P53" s="340"/>
    </row>
    <row r="54" spans="1:16" s="30" customFormat="1" ht="30.6">
      <c r="A54" s="900">
        <f>IF(COUNTBLANK(D54)=1,"",COUNTA(D$13:$D54))</f>
        <v>38</v>
      </c>
      <c r="B54" s="683" t="s">
        <v>490</v>
      </c>
      <c r="C54" s="573" t="s">
        <v>922</v>
      </c>
      <c r="D54" s="683" t="s">
        <v>103</v>
      </c>
      <c r="E54" s="927">
        <v>26</v>
      </c>
      <c r="F54" s="354"/>
      <c r="G54" s="336"/>
      <c r="H54" s="336"/>
      <c r="I54" s="356"/>
      <c r="J54" s="336"/>
      <c r="K54" s="337"/>
      <c r="L54" s="338"/>
      <c r="M54" s="339"/>
      <c r="N54" s="339"/>
      <c r="O54" s="339"/>
      <c r="P54" s="340"/>
    </row>
    <row r="55" spans="1:16" s="30" customFormat="1" ht="20.399999999999999">
      <c r="A55" s="900">
        <f>IF(COUNTBLANK(D55)=1,"",COUNTA(D$13:$D55))</f>
        <v>39</v>
      </c>
      <c r="B55" s="683" t="s">
        <v>676</v>
      </c>
      <c r="C55" s="1251" t="s">
        <v>923</v>
      </c>
      <c r="D55" s="683" t="s">
        <v>103</v>
      </c>
      <c r="E55" s="927">
        <v>26</v>
      </c>
      <c r="F55" s="354"/>
      <c r="G55" s="336"/>
      <c r="H55" s="336"/>
      <c r="I55" s="356"/>
      <c r="J55" s="336"/>
      <c r="K55" s="337"/>
      <c r="L55" s="338"/>
      <c r="M55" s="339"/>
      <c r="N55" s="339"/>
      <c r="O55" s="339"/>
      <c r="P55" s="340"/>
    </row>
    <row r="56" spans="1:16" s="30" customFormat="1" ht="51">
      <c r="A56" s="900">
        <f>IF(COUNTBLANK(D56)=1,"",COUNTA(D$13:$D56))</f>
        <v>40</v>
      </c>
      <c r="B56" s="683" t="s">
        <v>677</v>
      </c>
      <c r="C56" s="1251" t="s">
        <v>2491</v>
      </c>
      <c r="D56" s="575" t="s">
        <v>2</v>
      </c>
      <c r="E56" s="939">
        <v>182.2</v>
      </c>
      <c r="F56" s="354"/>
      <c r="G56" s="336"/>
      <c r="H56" s="336"/>
      <c r="I56" s="336"/>
      <c r="J56" s="336"/>
      <c r="K56" s="337"/>
      <c r="L56" s="338"/>
      <c r="M56" s="339"/>
      <c r="N56" s="339"/>
      <c r="O56" s="339"/>
      <c r="P56" s="340"/>
    </row>
    <row r="57" spans="1:16" s="30" customFormat="1" ht="51">
      <c r="A57" s="900">
        <f>IF(COUNTBLANK(D57)=1,"",COUNTA(D$13:$D57))</f>
        <v>41</v>
      </c>
      <c r="B57" s="683" t="s">
        <v>678</v>
      </c>
      <c r="C57" s="1251" t="s">
        <v>2492</v>
      </c>
      <c r="D57" s="575" t="s">
        <v>2</v>
      </c>
      <c r="E57" s="939">
        <v>182.2</v>
      </c>
      <c r="F57" s="354"/>
      <c r="G57" s="336"/>
      <c r="H57" s="336"/>
      <c r="I57" s="336"/>
      <c r="J57" s="336"/>
      <c r="K57" s="337"/>
      <c r="L57" s="338"/>
      <c r="M57" s="339"/>
      <c r="N57" s="339"/>
      <c r="O57" s="339"/>
      <c r="P57" s="340"/>
    </row>
    <row r="58" spans="1:16" s="30" customFormat="1" ht="51">
      <c r="A58" s="900">
        <f>IF(COUNTBLANK(D58)=1,"",COUNTA(D$13:$D58))</f>
        <v>42</v>
      </c>
      <c r="B58" s="683" t="s">
        <v>868</v>
      </c>
      <c r="C58" s="1251" t="s">
        <v>2493</v>
      </c>
      <c r="D58" s="575" t="s">
        <v>2</v>
      </c>
      <c r="E58" s="939">
        <v>34</v>
      </c>
      <c r="F58" s="354"/>
      <c r="G58" s="336"/>
      <c r="H58" s="336"/>
      <c r="I58" s="336"/>
      <c r="J58" s="336"/>
      <c r="K58" s="337"/>
      <c r="L58" s="338"/>
      <c r="M58" s="339"/>
      <c r="N58" s="339"/>
      <c r="O58" s="339"/>
      <c r="P58" s="340"/>
    </row>
    <row r="59" spans="1:16" s="30" customFormat="1" ht="51">
      <c r="A59" s="900">
        <f>IF(COUNTBLANK(D59)=1,"",COUNTA(D$13:$D59))</f>
        <v>43</v>
      </c>
      <c r="B59" s="683" t="s">
        <v>2416</v>
      </c>
      <c r="C59" s="1251" t="s">
        <v>2494</v>
      </c>
      <c r="D59" s="575" t="s">
        <v>2</v>
      </c>
      <c r="E59" s="939">
        <v>34</v>
      </c>
      <c r="F59" s="354"/>
      <c r="G59" s="336"/>
      <c r="H59" s="336"/>
      <c r="I59" s="336"/>
      <c r="J59" s="336"/>
      <c r="K59" s="337"/>
      <c r="L59" s="338"/>
      <c r="M59" s="339"/>
      <c r="N59" s="339"/>
      <c r="O59" s="339"/>
      <c r="P59" s="340"/>
    </row>
    <row r="60" spans="1:16" s="30" customFormat="1" ht="51">
      <c r="A60" s="900">
        <f>IF(COUNTBLANK(D60)=1,"",COUNTA(D$13:$D60))</f>
        <v>44</v>
      </c>
      <c r="B60" s="683" t="s">
        <v>2495</v>
      </c>
      <c r="C60" s="1251" t="s">
        <v>2496</v>
      </c>
      <c r="D60" s="575" t="s">
        <v>2</v>
      </c>
      <c r="E60" s="939">
        <v>41.2</v>
      </c>
      <c r="F60" s="354"/>
      <c r="G60" s="336"/>
      <c r="H60" s="336"/>
      <c r="I60" s="336"/>
      <c r="J60" s="336"/>
      <c r="K60" s="337"/>
      <c r="L60" s="338"/>
      <c r="M60" s="339"/>
      <c r="N60" s="339"/>
      <c r="O60" s="339"/>
      <c r="P60" s="340"/>
    </row>
    <row r="61" spans="1:16" s="30" customFormat="1" ht="51">
      <c r="A61" s="900">
        <f>IF(COUNTBLANK(D61)=1,"",COUNTA(D$13:$D61))</f>
        <v>45</v>
      </c>
      <c r="B61" s="683" t="s">
        <v>683</v>
      </c>
      <c r="C61" s="1251" t="s">
        <v>2497</v>
      </c>
      <c r="D61" s="575" t="s">
        <v>2</v>
      </c>
      <c r="E61" s="939">
        <v>41.2</v>
      </c>
      <c r="F61" s="354"/>
      <c r="G61" s="336"/>
      <c r="H61" s="336"/>
      <c r="I61" s="336"/>
      <c r="J61" s="336"/>
      <c r="K61" s="337"/>
      <c r="L61" s="338"/>
      <c r="M61" s="339"/>
      <c r="N61" s="339"/>
      <c r="O61" s="339"/>
      <c r="P61" s="340"/>
    </row>
    <row r="62" spans="1:16" s="30" customFormat="1" ht="51">
      <c r="A62" s="900">
        <f>IF(COUNTBLANK(D62)=1,"",COUNTA(D$13:$D62))</f>
        <v>46</v>
      </c>
      <c r="B62" s="683" t="s">
        <v>684</v>
      </c>
      <c r="C62" s="1251" t="s">
        <v>2498</v>
      </c>
      <c r="D62" s="575" t="s">
        <v>2</v>
      </c>
      <c r="E62" s="939">
        <v>196.5</v>
      </c>
      <c r="F62" s="354"/>
      <c r="G62" s="336"/>
      <c r="H62" s="336"/>
      <c r="I62" s="336"/>
      <c r="J62" s="336"/>
      <c r="K62" s="337"/>
      <c r="L62" s="338"/>
      <c r="M62" s="339"/>
      <c r="N62" s="339"/>
      <c r="O62" s="339"/>
      <c r="P62" s="340"/>
    </row>
    <row r="63" spans="1:16" s="30" customFormat="1" ht="51">
      <c r="A63" s="900">
        <f>IF(COUNTBLANK(D63)=1,"",COUNTA(D$13:$D63))</f>
        <v>47</v>
      </c>
      <c r="B63" s="683" t="s">
        <v>2499</v>
      </c>
      <c r="C63" s="1251" t="s">
        <v>2500</v>
      </c>
      <c r="D63" s="575" t="s">
        <v>2</v>
      </c>
      <c r="E63" s="939">
        <v>196.5</v>
      </c>
      <c r="F63" s="354"/>
      <c r="G63" s="336"/>
      <c r="H63" s="336"/>
      <c r="I63" s="336"/>
      <c r="J63" s="336"/>
      <c r="K63" s="337"/>
      <c r="L63" s="338"/>
      <c r="M63" s="339"/>
      <c r="N63" s="339"/>
      <c r="O63" s="339"/>
      <c r="P63" s="340"/>
    </row>
    <row r="64" spans="1:16" s="30" customFormat="1" ht="30.6">
      <c r="A64" s="900">
        <f>IF(COUNTBLANK(D64)=1,"",COUNTA(D$13:$D64))</f>
        <v>48</v>
      </c>
      <c r="B64" s="1337" t="s">
        <v>2501</v>
      </c>
      <c r="C64" s="1251" t="s">
        <v>927</v>
      </c>
      <c r="D64" s="683" t="s">
        <v>103</v>
      </c>
      <c r="E64" s="948">
        <v>26</v>
      </c>
      <c r="F64" s="354"/>
      <c r="G64" s="336"/>
      <c r="H64" s="336"/>
      <c r="I64" s="336"/>
      <c r="J64" s="336"/>
      <c r="K64" s="337"/>
      <c r="L64" s="338"/>
      <c r="M64" s="339"/>
      <c r="N64" s="339"/>
      <c r="O64" s="339"/>
      <c r="P64" s="340"/>
    </row>
    <row r="65" spans="1:16" s="30" customFormat="1" ht="30.6">
      <c r="A65" s="900" t="str">
        <f>IF(COUNTBLANK(D65)=1,"",COUNTA(D$13:$D65))</f>
        <v/>
      </c>
      <c r="B65" s="974"/>
      <c r="C65" s="873" t="s">
        <v>2502</v>
      </c>
      <c r="D65" s="688"/>
      <c r="E65" s="1334"/>
      <c r="F65" s="671"/>
      <c r="G65" s="895"/>
      <c r="H65" s="895"/>
      <c r="I65" s="895"/>
      <c r="J65" s="895"/>
      <c r="K65" s="690"/>
      <c r="L65" s="897"/>
      <c r="M65" s="895"/>
      <c r="N65" s="895"/>
      <c r="O65" s="895"/>
      <c r="P65" s="690"/>
    </row>
    <row r="66" spans="1:16" s="30" customFormat="1" ht="20.399999999999999">
      <c r="A66" s="900">
        <f>IF(COUNTBLANK(D66)=1,"",COUNTA(D$13:$D66))</f>
        <v>49</v>
      </c>
      <c r="B66" s="683" t="s">
        <v>368</v>
      </c>
      <c r="C66" s="1251" t="s">
        <v>334</v>
      </c>
      <c r="D66" s="683" t="s">
        <v>103</v>
      </c>
      <c r="E66" s="927">
        <v>13</v>
      </c>
      <c r="F66" s="362"/>
      <c r="G66" s="336"/>
      <c r="H66" s="336"/>
      <c r="I66" s="356"/>
      <c r="J66" s="336"/>
      <c r="K66" s="337"/>
      <c r="L66" s="338"/>
      <c r="M66" s="339"/>
      <c r="N66" s="339"/>
      <c r="O66" s="339"/>
      <c r="P66" s="340"/>
    </row>
    <row r="67" spans="1:16" s="30" customFormat="1" ht="20.399999999999999">
      <c r="A67" s="900">
        <f>IF(COUNTBLANK(D67)=1,"",COUNTA(D$13:$D67))</f>
        <v>50</v>
      </c>
      <c r="B67" s="683" t="s">
        <v>369</v>
      </c>
      <c r="C67" s="1251" t="s">
        <v>2503</v>
      </c>
      <c r="D67" s="683" t="s">
        <v>22</v>
      </c>
      <c r="E67" s="927">
        <v>1</v>
      </c>
      <c r="F67" s="671"/>
      <c r="G67" s="336"/>
      <c r="H67" s="336"/>
      <c r="I67" s="336"/>
      <c r="J67" s="336"/>
      <c r="K67" s="337"/>
      <c r="L67" s="338"/>
      <c r="M67" s="339"/>
      <c r="N67" s="339"/>
      <c r="O67" s="339"/>
      <c r="P67" s="340"/>
    </row>
    <row r="68" spans="1:16" s="30" customFormat="1" ht="20.399999999999999">
      <c r="A68" s="900">
        <f>IF(COUNTBLANK(D68)=1,"",COUNTA(D$13:$D68))</f>
        <v>51</v>
      </c>
      <c r="B68" s="683" t="s">
        <v>370</v>
      </c>
      <c r="C68" s="1251" t="s">
        <v>2504</v>
      </c>
      <c r="D68" s="683" t="s">
        <v>103</v>
      </c>
      <c r="E68" s="927">
        <v>1</v>
      </c>
      <c r="F68" s="671"/>
      <c r="G68" s="336"/>
      <c r="H68" s="336"/>
      <c r="I68" s="336"/>
      <c r="J68" s="336"/>
      <c r="K68" s="337"/>
      <c r="L68" s="338"/>
      <c r="M68" s="339"/>
      <c r="N68" s="339"/>
      <c r="O68" s="339"/>
      <c r="P68" s="340"/>
    </row>
    <row r="69" spans="1:16" s="30" customFormat="1" ht="30.6">
      <c r="A69" s="900">
        <f>IF(COUNTBLANK(D69)=1,"",COUNTA(D$13:$D69))</f>
        <v>52</v>
      </c>
      <c r="B69" s="683" t="s">
        <v>685</v>
      </c>
      <c r="C69" s="1251" t="s">
        <v>2505</v>
      </c>
      <c r="D69" s="683" t="s">
        <v>103</v>
      </c>
      <c r="E69" s="927">
        <v>1</v>
      </c>
      <c r="F69" s="362"/>
      <c r="G69" s="336"/>
      <c r="H69" s="336"/>
      <c r="I69" s="356"/>
      <c r="J69" s="336"/>
      <c r="K69" s="337"/>
      <c r="L69" s="338"/>
      <c r="M69" s="339"/>
      <c r="N69" s="339"/>
      <c r="O69" s="339"/>
      <c r="P69" s="340"/>
    </row>
    <row r="70" spans="1:16" s="30" customFormat="1" ht="20.399999999999999">
      <c r="A70" s="900">
        <f>IF(COUNTBLANK(D70)=1,"",COUNTA(D$13:$D70))</f>
        <v>53</v>
      </c>
      <c r="B70" s="683" t="s">
        <v>686</v>
      </c>
      <c r="C70" s="1251" t="s">
        <v>2506</v>
      </c>
      <c r="D70" s="683" t="s">
        <v>22</v>
      </c>
      <c r="E70" s="927">
        <v>1</v>
      </c>
      <c r="F70" s="671"/>
      <c r="G70" s="336"/>
      <c r="H70" s="336"/>
      <c r="I70" s="336"/>
      <c r="J70" s="336"/>
      <c r="K70" s="337"/>
      <c r="L70" s="338"/>
      <c r="M70" s="339"/>
      <c r="N70" s="339"/>
      <c r="O70" s="339"/>
      <c r="P70" s="340"/>
    </row>
    <row r="71" spans="1:16" s="30" customFormat="1" ht="20.399999999999999">
      <c r="A71" s="900">
        <f>IF(COUNTBLANK(D71)=1,"",COUNTA(D$13:$D71))</f>
        <v>54</v>
      </c>
      <c r="B71" s="683" t="s">
        <v>687</v>
      </c>
      <c r="C71" s="1251" t="s">
        <v>2507</v>
      </c>
      <c r="D71" s="683" t="s">
        <v>103</v>
      </c>
      <c r="E71" s="927">
        <v>1</v>
      </c>
      <c r="F71" s="671"/>
      <c r="G71" s="336"/>
      <c r="H71" s="336"/>
      <c r="I71" s="336"/>
      <c r="J71" s="336"/>
      <c r="K71" s="337"/>
      <c r="L71" s="338"/>
      <c r="M71" s="339"/>
      <c r="N71" s="339"/>
      <c r="O71" s="339"/>
      <c r="P71" s="340"/>
    </row>
    <row r="72" spans="1:16" s="30" customFormat="1" ht="30.6">
      <c r="A72" s="900">
        <f>IF(COUNTBLANK(D72)=1,"",COUNTA(D$13:$D72))</f>
        <v>55</v>
      </c>
      <c r="B72" s="683" t="s">
        <v>688</v>
      </c>
      <c r="C72" s="1251" t="s">
        <v>2508</v>
      </c>
      <c r="D72" s="683" t="s">
        <v>103</v>
      </c>
      <c r="E72" s="927">
        <v>1</v>
      </c>
      <c r="F72" s="362"/>
      <c r="G72" s="336"/>
      <c r="H72" s="336"/>
      <c r="I72" s="356"/>
      <c r="J72" s="336"/>
      <c r="K72" s="337"/>
      <c r="L72" s="338"/>
      <c r="M72" s="339"/>
      <c r="N72" s="339"/>
      <c r="O72" s="339"/>
      <c r="P72" s="340"/>
    </row>
    <row r="73" spans="1:16" s="30" customFormat="1" ht="20.399999999999999">
      <c r="A73" s="900">
        <f>IF(COUNTBLANK(D73)=1,"",COUNTA(D$13:$D73))</f>
        <v>56</v>
      </c>
      <c r="B73" s="683" t="s">
        <v>2369</v>
      </c>
      <c r="C73" s="1251" t="s">
        <v>2509</v>
      </c>
      <c r="D73" s="683" t="s">
        <v>22</v>
      </c>
      <c r="E73" s="927">
        <v>1</v>
      </c>
      <c r="F73" s="671"/>
      <c r="G73" s="336"/>
      <c r="H73" s="336"/>
      <c r="I73" s="336"/>
      <c r="J73" s="336"/>
      <c r="K73" s="337"/>
      <c r="L73" s="338"/>
      <c r="M73" s="339"/>
      <c r="N73" s="339"/>
      <c r="O73" s="339"/>
      <c r="P73" s="340"/>
    </row>
    <row r="74" spans="1:16" s="30" customFormat="1" ht="20.399999999999999">
      <c r="A74" s="900">
        <f>IF(COUNTBLANK(D74)=1,"",COUNTA(D$13:$D74))</f>
        <v>57</v>
      </c>
      <c r="B74" s="683" t="s">
        <v>2510</v>
      </c>
      <c r="C74" s="1251" t="s">
        <v>2511</v>
      </c>
      <c r="D74" s="683" t="s">
        <v>103</v>
      </c>
      <c r="E74" s="927">
        <v>1</v>
      </c>
      <c r="F74" s="671"/>
      <c r="G74" s="336"/>
      <c r="H74" s="336"/>
      <c r="I74" s="336"/>
      <c r="J74" s="336"/>
      <c r="K74" s="337"/>
      <c r="L74" s="338"/>
      <c r="M74" s="339"/>
      <c r="N74" s="339"/>
      <c r="O74" s="339"/>
      <c r="P74" s="340"/>
    </row>
    <row r="75" spans="1:16" s="30" customFormat="1" ht="30.6">
      <c r="A75" s="900">
        <f>IF(COUNTBLANK(D75)=1,"",COUNTA(D$13:$D75))</f>
        <v>58</v>
      </c>
      <c r="B75" s="683" t="s">
        <v>2512</v>
      </c>
      <c r="C75" s="1251" t="s">
        <v>2513</v>
      </c>
      <c r="D75" s="683" t="s">
        <v>103</v>
      </c>
      <c r="E75" s="927">
        <v>1</v>
      </c>
      <c r="F75" s="362"/>
      <c r="G75" s="336"/>
      <c r="H75" s="336"/>
      <c r="I75" s="356"/>
      <c r="J75" s="336"/>
      <c r="K75" s="337"/>
      <c r="L75" s="338"/>
      <c r="M75" s="339"/>
      <c r="N75" s="339"/>
      <c r="O75" s="339"/>
      <c r="P75" s="340"/>
    </row>
    <row r="76" spans="1:16" s="30" customFormat="1">
      <c r="A76" s="900">
        <f>IF(COUNTBLANK(D76)=1,"",COUNTA(D$13:$D76))</f>
        <v>59</v>
      </c>
      <c r="B76" s="683" t="s">
        <v>2514</v>
      </c>
      <c r="C76" s="1251" t="s">
        <v>2515</v>
      </c>
      <c r="D76" s="683" t="s">
        <v>22</v>
      </c>
      <c r="E76" s="927">
        <v>2</v>
      </c>
      <c r="F76" s="671"/>
      <c r="G76" s="336"/>
      <c r="H76" s="336"/>
      <c r="I76" s="336"/>
      <c r="J76" s="336"/>
      <c r="K76" s="337"/>
      <c r="L76" s="338"/>
      <c r="M76" s="339"/>
      <c r="N76" s="339"/>
      <c r="O76" s="339"/>
      <c r="P76" s="340"/>
    </row>
    <row r="77" spans="1:16" s="30" customFormat="1">
      <c r="A77" s="900">
        <f>IF(COUNTBLANK(D77)=1,"",COUNTA(D$13:$D77))</f>
        <v>60</v>
      </c>
      <c r="B77" s="683" t="s">
        <v>2516</v>
      </c>
      <c r="C77" s="1251" t="s">
        <v>2517</v>
      </c>
      <c r="D77" s="683" t="s">
        <v>103</v>
      </c>
      <c r="E77" s="927">
        <v>2</v>
      </c>
      <c r="F77" s="362"/>
      <c r="G77" s="336"/>
      <c r="H77" s="336"/>
      <c r="I77" s="356"/>
      <c r="J77" s="336"/>
      <c r="K77" s="337"/>
      <c r="L77" s="338"/>
      <c r="M77" s="339"/>
      <c r="N77" s="339"/>
      <c r="O77" s="339"/>
      <c r="P77" s="340"/>
    </row>
    <row r="78" spans="1:16" s="30" customFormat="1">
      <c r="A78" s="900">
        <f>IF(COUNTBLANK(D78)=1,"",COUNTA(D$13:$D78))</f>
        <v>61</v>
      </c>
      <c r="B78" s="683" t="s">
        <v>2518</v>
      </c>
      <c r="C78" s="1251" t="s">
        <v>2519</v>
      </c>
      <c r="D78" s="683" t="s">
        <v>22</v>
      </c>
      <c r="E78" s="927">
        <v>8</v>
      </c>
      <c r="F78" s="671"/>
      <c r="G78" s="336"/>
      <c r="H78" s="336"/>
      <c r="I78" s="336"/>
      <c r="J78" s="336"/>
      <c r="K78" s="337"/>
      <c r="L78" s="338"/>
      <c r="M78" s="339"/>
      <c r="N78" s="339"/>
      <c r="O78" s="339"/>
      <c r="P78" s="340"/>
    </row>
    <row r="79" spans="1:16" s="30" customFormat="1">
      <c r="A79" s="900">
        <f>IF(COUNTBLANK(D79)=1,"",COUNTA(D$13:$D79))</f>
        <v>62</v>
      </c>
      <c r="B79" s="683" t="s">
        <v>2520</v>
      </c>
      <c r="C79" s="1251" t="s">
        <v>2521</v>
      </c>
      <c r="D79" s="683" t="s">
        <v>103</v>
      </c>
      <c r="E79" s="927">
        <v>8</v>
      </c>
      <c r="F79" s="362"/>
      <c r="G79" s="336"/>
      <c r="H79" s="336"/>
      <c r="I79" s="356"/>
      <c r="J79" s="336"/>
      <c r="K79" s="337"/>
      <c r="L79" s="338"/>
      <c r="M79" s="339"/>
      <c r="N79" s="339"/>
      <c r="O79" s="339"/>
      <c r="P79" s="340"/>
    </row>
    <row r="80" spans="1:16" s="30" customFormat="1" ht="30.6">
      <c r="A80" s="900" t="str">
        <f>IF(COUNTBLANK(D80)=1,"",COUNTA(D$13:$D80))</f>
        <v/>
      </c>
      <c r="B80" s="974"/>
      <c r="C80" s="873" t="s">
        <v>2522</v>
      </c>
      <c r="D80" s="899"/>
      <c r="E80" s="873"/>
      <c r="F80" s="671"/>
      <c r="G80" s="895"/>
      <c r="H80" s="895"/>
      <c r="I80" s="895"/>
      <c r="J80" s="895"/>
      <c r="K80" s="690"/>
      <c r="L80" s="897"/>
      <c r="M80" s="895"/>
      <c r="N80" s="895"/>
      <c r="O80" s="895"/>
      <c r="P80" s="690"/>
    </row>
    <row r="81" spans="1:16" s="30" customFormat="1">
      <c r="A81" s="900">
        <f>IF(COUNTBLANK(D81)=1,"",COUNTA(D$13:$D81))</f>
        <v>63</v>
      </c>
      <c r="B81" s="683" t="s">
        <v>247</v>
      </c>
      <c r="C81" s="573" t="s">
        <v>2523</v>
      </c>
      <c r="D81" s="683" t="s">
        <v>22</v>
      </c>
      <c r="E81" s="898">
        <v>16</v>
      </c>
      <c r="F81" s="680"/>
      <c r="G81" s="674"/>
      <c r="H81" s="675"/>
      <c r="I81" s="675"/>
      <c r="J81" s="675"/>
      <c r="K81" s="692"/>
      <c r="L81" s="903"/>
      <c r="M81" s="673"/>
      <c r="N81" s="673"/>
      <c r="O81" s="673"/>
      <c r="P81" s="896"/>
    </row>
    <row r="82" spans="1:16" s="30" customFormat="1" ht="20.399999999999999">
      <c r="A82" s="900">
        <f>IF(COUNTBLANK(D82)=1,"",COUNTA(D$13:$D82))</f>
        <v>64</v>
      </c>
      <c r="B82" s="683" t="s">
        <v>248</v>
      </c>
      <c r="C82" s="573" t="s">
        <v>2524</v>
      </c>
      <c r="D82" s="683" t="s">
        <v>22</v>
      </c>
      <c r="E82" s="898">
        <v>16</v>
      </c>
      <c r="F82" s="680"/>
      <c r="G82" s="674"/>
      <c r="H82" s="675"/>
      <c r="I82" s="675"/>
      <c r="J82" s="675"/>
      <c r="K82" s="692"/>
      <c r="L82" s="903"/>
      <c r="M82" s="673"/>
      <c r="N82" s="673"/>
      <c r="O82" s="673"/>
      <c r="P82" s="896"/>
    </row>
    <row r="83" spans="1:16" s="30" customFormat="1" ht="20.399999999999999">
      <c r="A83" s="900">
        <f>IF(COUNTBLANK(D83)=1,"",COUNTA(D$13:$D83))</f>
        <v>65</v>
      </c>
      <c r="B83" s="683" t="s">
        <v>249</v>
      </c>
      <c r="C83" s="573" t="s">
        <v>2525</v>
      </c>
      <c r="D83" s="683" t="s">
        <v>22</v>
      </c>
      <c r="E83" s="898">
        <v>16</v>
      </c>
      <c r="F83" s="680"/>
      <c r="G83" s="674"/>
      <c r="H83" s="675"/>
      <c r="I83" s="675"/>
      <c r="J83" s="675"/>
      <c r="K83" s="692"/>
      <c r="L83" s="903"/>
      <c r="M83" s="673"/>
      <c r="N83" s="673"/>
      <c r="O83" s="673"/>
      <c r="P83" s="896"/>
    </row>
    <row r="84" spans="1:16" s="30" customFormat="1">
      <c r="A84" s="900">
        <f>IF(COUNTBLANK(D84)=1,"",COUNTA(D$13:$D84))</f>
        <v>66</v>
      </c>
      <c r="B84" s="683" t="s">
        <v>250</v>
      </c>
      <c r="C84" s="573" t="s">
        <v>2526</v>
      </c>
      <c r="D84" s="683" t="s">
        <v>22</v>
      </c>
      <c r="E84" s="898">
        <v>96</v>
      </c>
      <c r="F84" s="680"/>
      <c r="G84" s="674"/>
      <c r="H84" s="675"/>
      <c r="I84" s="675"/>
      <c r="J84" s="675"/>
      <c r="K84" s="692"/>
      <c r="L84" s="846"/>
      <c r="M84" s="673"/>
      <c r="N84" s="673"/>
      <c r="O84" s="673"/>
      <c r="P84" s="896"/>
    </row>
    <row r="85" spans="1:16" s="30" customFormat="1">
      <c r="A85" s="900">
        <f>IF(COUNTBLANK(D85)=1,"",COUNTA(D$13:$D85))</f>
        <v>67</v>
      </c>
      <c r="B85" s="683" t="s">
        <v>689</v>
      </c>
      <c r="C85" s="573" t="s">
        <v>2527</v>
      </c>
      <c r="D85" s="683" t="s">
        <v>22</v>
      </c>
      <c r="E85" s="898">
        <v>96</v>
      </c>
      <c r="F85" s="680"/>
      <c r="G85" s="674"/>
      <c r="H85" s="675"/>
      <c r="I85" s="675"/>
      <c r="J85" s="675"/>
      <c r="K85" s="692"/>
      <c r="L85" s="846"/>
      <c r="M85" s="673"/>
      <c r="N85" s="673"/>
      <c r="O85" s="673"/>
      <c r="P85" s="896"/>
    </row>
    <row r="86" spans="1:16" s="30" customFormat="1">
      <c r="A86" s="900">
        <f>IF(COUNTBLANK(D86)=1,"",COUNTA(D$13:$D86))</f>
        <v>68</v>
      </c>
      <c r="B86" s="683" t="s">
        <v>924</v>
      </c>
      <c r="C86" s="573" t="s">
        <v>2528</v>
      </c>
      <c r="D86" s="683" t="s">
        <v>22</v>
      </c>
      <c r="E86" s="898">
        <v>96</v>
      </c>
      <c r="F86" s="680"/>
      <c r="G86" s="674"/>
      <c r="H86" s="675"/>
      <c r="I86" s="675"/>
      <c r="J86" s="675"/>
      <c r="K86" s="692"/>
      <c r="L86" s="846"/>
      <c r="M86" s="673"/>
      <c r="N86" s="673"/>
      <c r="O86" s="673"/>
      <c r="P86" s="896"/>
    </row>
    <row r="87" spans="1:16" s="30" customFormat="1">
      <c r="A87" s="1085"/>
      <c r="B87" s="1255"/>
      <c r="C87" s="1336"/>
      <c r="D87" s="684"/>
      <c r="E87" s="1335"/>
      <c r="F87" s="1331"/>
      <c r="G87" s="1332"/>
      <c r="H87" s="1333"/>
      <c r="I87" s="1333"/>
      <c r="J87" s="1072"/>
      <c r="K87" s="1081"/>
      <c r="L87" s="1077"/>
      <c r="M87" s="1070"/>
      <c r="N87" s="1070"/>
      <c r="O87" s="1070"/>
      <c r="P87" s="1076"/>
    </row>
    <row r="88" spans="1:16" s="274" customFormat="1">
      <c r="A88" s="503"/>
      <c r="B88" s="504"/>
      <c r="C88" s="505" t="s">
        <v>29</v>
      </c>
      <c r="D88" s="506"/>
      <c r="E88" s="541"/>
      <c r="F88" s="507"/>
      <c r="G88" s="507"/>
      <c r="H88" s="507"/>
      <c r="I88" s="507"/>
      <c r="J88" s="507"/>
      <c r="K88" s="507"/>
      <c r="L88" s="508">
        <f>SUM($L$13:L87)</f>
        <v>0</v>
      </c>
      <c r="M88" s="508">
        <f>SUM($M$13:M87)</f>
        <v>0</v>
      </c>
      <c r="N88" s="508">
        <f>SUM($N$13:N87)</f>
        <v>0</v>
      </c>
      <c r="O88" s="508">
        <f>SUM($O$13:O87)</f>
        <v>0</v>
      </c>
      <c r="P88" s="509">
        <f>SUM($P$13:P87)</f>
        <v>0</v>
      </c>
    </row>
    <row r="89" spans="1:16">
      <c r="D89" s="2"/>
      <c r="E89" s="97"/>
      <c r="F89" s="97"/>
      <c r="G89" s="97"/>
      <c r="H89" s="18"/>
      <c r="I89" s="98"/>
      <c r="J89" s="98"/>
      <c r="K89" s="98"/>
      <c r="L89" s="98"/>
      <c r="M89" s="3"/>
      <c r="N89" s="3"/>
      <c r="O89" s="3"/>
      <c r="P89" s="3"/>
    </row>
    <row r="90" spans="1:16">
      <c r="D90" s="291"/>
      <c r="E90" s="291"/>
      <c r="F90" s="291"/>
      <c r="G90" s="291"/>
      <c r="H90" s="292"/>
      <c r="I90" s="292"/>
      <c r="J90" s="292"/>
      <c r="K90" s="36"/>
      <c r="L90" s="36"/>
      <c r="M90" s="29"/>
      <c r="N90" s="29"/>
      <c r="O90" s="29"/>
      <c r="P90" s="29"/>
    </row>
    <row r="91" spans="1:16">
      <c r="C91" s="89"/>
      <c r="H91" s="18"/>
      <c r="I91" s="18"/>
      <c r="J91" s="18"/>
      <c r="K91" s="18"/>
      <c r="L91" s="18"/>
      <c r="M91" s="18"/>
      <c r="N91" s="18"/>
      <c r="O91" s="18"/>
      <c r="P91" s="18"/>
    </row>
    <row r="92" spans="1:16">
      <c r="C92" s="95"/>
      <c r="H92" s="18"/>
      <c r="I92" s="18"/>
      <c r="J92" s="18"/>
      <c r="K92" s="18"/>
      <c r="L92" s="18"/>
      <c r="M92" s="18"/>
      <c r="N92" s="18"/>
      <c r="O92" s="18"/>
      <c r="P92" s="18"/>
    </row>
  </sheetData>
  <autoFilter ref="A12:P88" xr:uid="{00000000-0009-0000-0000-000041000000}"/>
  <mergeCells count="1">
    <mergeCell ref="F10:K10"/>
  </mergeCells>
  <conditionalFormatting sqref="A16:A86">
    <cfRule type="expression" dxfId="4" priority="1">
      <formula>TRIM(#REF!)&lt;&gt;""</formula>
    </cfRule>
  </conditionalFormatting>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F3D1-E61A-42EF-8D0E-99FB6FBE3AC4}">
  <dimension ref="A1:P26"/>
  <sheetViews>
    <sheetView topLeftCell="C1" zoomScaleNormal="100" zoomScaleSheetLayoutView="85" workbookViewId="0">
      <selection activeCell="M28" sqref="M28"/>
    </sheetView>
  </sheetViews>
  <sheetFormatPr defaultColWidth="9.109375" defaultRowHeight="13.2"/>
  <cols>
    <col min="1" max="1" width="5" style="6" customWidth="1"/>
    <col min="2" max="2" width="6.21875" style="12" bestFit="1" customWidth="1"/>
    <col min="3" max="3" width="68.2187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2241</v>
      </c>
      <c r="H1" s="9"/>
      <c r="J1" s="8"/>
      <c r="K1" s="8"/>
      <c r="L1" s="8"/>
      <c r="M1" s="8"/>
      <c r="N1" s="8"/>
      <c r="O1" s="8"/>
      <c r="P1" s="8"/>
    </row>
    <row r="2" spans="1:16">
      <c r="B2" s="7"/>
      <c r="C2" s="8"/>
      <c r="D2" s="8"/>
      <c r="E2" s="8"/>
      <c r="F2" s="8" t="s">
        <v>2374</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144"/>
      <c r="B13" s="634"/>
      <c r="C13" s="1166"/>
      <c r="D13" s="634"/>
      <c r="E13" s="629"/>
      <c r="F13" s="620"/>
      <c r="G13" s="590"/>
      <c r="H13" s="1161"/>
      <c r="I13" s="1161"/>
      <c r="J13" s="1161"/>
      <c r="K13" s="1162"/>
      <c r="L13" s="1163"/>
      <c r="M13" s="1161"/>
      <c r="N13" s="1161"/>
      <c r="O13" s="1161"/>
      <c r="P13" s="1162"/>
    </row>
    <row r="14" spans="1:16" s="30" customFormat="1" ht="40.799999999999997">
      <c r="A14" s="768"/>
      <c r="B14" s="764"/>
      <c r="C14" s="739" t="s">
        <v>2371</v>
      </c>
      <c r="D14" s="665"/>
      <c r="E14" s="739"/>
      <c r="F14" s="742"/>
      <c r="G14" s="652"/>
      <c r="H14" s="652"/>
      <c r="I14" s="652"/>
      <c r="J14" s="652"/>
      <c r="K14" s="653"/>
      <c r="L14" s="654"/>
      <c r="M14" s="652"/>
      <c r="N14" s="652"/>
      <c r="O14" s="652"/>
      <c r="P14" s="653"/>
    </row>
    <row r="15" spans="1:16" s="30" customFormat="1" ht="20.399999999999999">
      <c r="A15" s="808">
        <f>IF(COUNTBLANK(D15)=1,"",COUNTA(D$13:$D15))</f>
        <v>1</v>
      </c>
      <c r="B15" s="762" t="s">
        <v>229</v>
      </c>
      <c r="C15" s="771" t="s">
        <v>335</v>
      </c>
      <c r="D15" s="762" t="s">
        <v>103</v>
      </c>
      <c r="E15" s="786">
        <v>1</v>
      </c>
      <c r="F15" s="782"/>
      <c r="G15" s="607"/>
      <c r="H15" s="607"/>
      <c r="I15" s="608"/>
      <c r="J15" s="607"/>
      <c r="K15" s="347"/>
      <c r="L15" s="618"/>
      <c r="M15" s="349"/>
      <c r="N15" s="349"/>
      <c r="O15" s="349"/>
      <c r="P15" s="350"/>
    </row>
    <row r="16" spans="1:16" s="30" customFormat="1" ht="30.6">
      <c r="A16" s="808">
        <f>IF(COUNTBLANK(D16)=1,"",COUNTA(D$13:$D16))</f>
        <v>2</v>
      </c>
      <c r="B16" s="762" t="s">
        <v>230</v>
      </c>
      <c r="C16" s="771" t="s">
        <v>922</v>
      </c>
      <c r="D16" s="762" t="s">
        <v>103</v>
      </c>
      <c r="E16" s="786">
        <v>2</v>
      </c>
      <c r="F16" s="782"/>
      <c r="G16" s="607"/>
      <c r="H16" s="607"/>
      <c r="I16" s="608"/>
      <c r="J16" s="607"/>
      <c r="K16" s="347"/>
      <c r="L16" s="618"/>
      <c r="M16" s="349"/>
      <c r="N16" s="349"/>
      <c r="O16" s="349"/>
      <c r="P16" s="350"/>
    </row>
    <row r="17" spans="1:16" s="30" customFormat="1" ht="20.399999999999999">
      <c r="A17" s="808">
        <f>IF(COUNTBLANK(D17)=1,"",COUNTA(D$13:$D17))</f>
        <v>3</v>
      </c>
      <c r="B17" s="762" t="s">
        <v>231</v>
      </c>
      <c r="C17" s="1342" t="s">
        <v>923</v>
      </c>
      <c r="D17" s="762" t="s">
        <v>103</v>
      </c>
      <c r="E17" s="786">
        <v>2</v>
      </c>
      <c r="F17" s="782"/>
      <c r="G17" s="607"/>
      <c r="H17" s="607"/>
      <c r="I17" s="608"/>
      <c r="J17" s="607"/>
      <c r="K17" s="347"/>
      <c r="L17" s="618"/>
      <c r="M17" s="349"/>
      <c r="N17" s="349"/>
      <c r="O17" s="349"/>
      <c r="P17" s="350"/>
    </row>
    <row r="18" spans="1:16" s="30" customFormat="1" ht="30.6">
      <c r="A18" s="808">
        <f>IF(COUNTBLANK(D18)=1,"",COUNTA(D$13:$D18))</f>
        <v>4</v>
      </c>
      <c r="B18" s="762" t="s">
        <v>232</v>
      </c>
      <c r="C18" s="1342" t="s">
        <v>2372</v>
      </c>
      <c r="D18" s="645" t="s">
        <v>2</v>
      </c>
      <c r="E18" s="1164">
        <v>27.4</v>
      </c>
      <c r="F18" s="782"/>
      <c r="G18" s="607"/>
      <c r="H18" s="607"/>
      <c r="I18" s="607"/>
      <c r="J18" s="607"/>
      <c r="K18" s="347"/>
      <c r="L18" s="618"/>
      <c r="M18" s="349"/>
      <c r="N18" s="349"/>
      <c r="O18" s="349"/>
      <c r="P18" s="350"/>
    </row>
    <row r="19" spans="1:16" s="30" customFormat="1" ht="30.6">
      <c r="A19" s="808">
        <f>IF(COUNTBLANK(D19)=1,"",COUNTA(D$13:$D19))</f>
        <v>5</v>
      </c>
      <c r="B19" s="762" t="s">
        <v>233</v>
      </c>
      <c r="C19" s="1342" t="s">
        <v>2373</v>
      </c>
      <c r="D19" s="645" t="s">
        <v>2</v>
      </c>
      <c r="E19" s="1164">
        <v>27.4</v>
      </c>
      <c r="F19" s="782"/>
      <c r="G19" s="607"/>
      <c r="H19" s="607"/>
      <c r="I19" s="607"/>
      <c r="J19" s="607"/>
      <c r="K19" s="347"/>
      <c r="L19" s="618"/>
      <c r="M19" s="349"/>
      <c r="N19" s="349"/>
      <c r="O19" s="349"/>
      <c r="P19" s="350"/>
    </row>
    <row r="20" spans="1:16" s="30" customFormat="1" ht="30.6">
      <c r="A20" s="808">
        <f>IF(COUNTBLANK(D20)=1,"",COUNTA(D$13:$D20))</f>
        <v>6</v>
      </c>
      <c r="B20" s="1345" t="s">
        <v>234</v>
      </c>
      <c r="C20" s="1343" t="s">
        <v>927</v>
      </c>
      <c r="D20" s="762" t="s">
        <v>103</v>
      </c>
      <c r="E20" s="1165">
        <v>2</v>
      </c>
      <c r="F20" s="756"/>
      <c r="G20" s="607"/>
      <c r="H20" s="607"/>
      <c r="I20" s="607"/>
      <c r="J20" s="607"/>
      <c r="K20" s="347"/>
      <c r="L20" s="618"/>
      <c r="M20" s="349"/>
      <c r="N20" s="349"/>
      <c r="O20" s="349"/>
      <c r="P20" s="350"/>
    </row>
    <row r="21" spans="1:16" s="30" customFormat="1">
      <c r="A21" s="667"/>
      <c r="B21" s="1346"/>
      <c r="C21" s="1344"/>
      <c r="D21" s="661"/>
      <c r="E21" s="1341"/>
      <c r="F21" s="1338"/>
      <c r="G21" s="1339"/>
      <c r="H21" s="1340"/>
      <c r="I21" s="1340"/>
      <c r="J21" s="656"/>
      <c r="K21" s="657"/>
      <c r="L21" s="670"/>
      <c r="M21" s="668"/>
      <c r="N21" s="668"/>
      <c r="O21" s="668"/>
      <c r="P21" s="669"/>
    </row>
    <row r="22" spans="1:16" s="274" customFormat="1">
      <c r="A22" s="490"/>
      <c r="B22" s="491"/>
      <c r="C22" s="492" t="s">
        <v>29</v>
      </c>
      <c r="D22" s="493"/>
      <c r="E22" s="614"/>
      <c r="F22" s="521"/>
      <c r="G22" s="521"/>
      <c r="H22" s="521"/>
      <c r="I22" s="521"/>
      <c r="J22" s="521"/>
      <c r="K22" s="521"/>
      <c r="L22" s="524">
        <f>SUM($L$13:L21)</f>
        <v>0</v>
      </c>
      <c r="M22" s="524">
        <f>SUM($M$13:M21)</f>
        <v>0</v>
      </c>
      <c r="N22" s="524">
        <f>SUM($N$13:N21)</f>
        <v>0</v>
      </c>
      <c r="O22" s="524">
        <f>SUM($O$13:O21)</f>
        <v>0</v>
      </c>
      <c r="P22" s="525">
        <f>SUM($P$13:P21)</f>
        <v>0</v>
      </c>
    </row>
    <row r="23" spans="1:16">
      <c r="D23" s="2"/>
      <c r="E23" s="97"/>
      <c r="F23" s="97"/>
      <c r="G23" s="97"/>
      <c r="H23" s="18"/>
      <c r="I23" s="98"/>
      <c r="J23" s="98"/>
      <c r="K23" s="98"/>
      <c r="L23" s="98"/>
      <c r="M23" s="3"/>
      <c r="N23" s="3"/>
      <c r="O23" s="3"/>
      <c r="P23" s="3"/>
    </row>
    <row r="24" spans="1:16">
      <c r="D24" s="291"/>
      <c r="E24" s="291"/>
      <c r="F24" s="291"/>
      <c r="G24" s="291"/>
      <c r="H24" s="292"/>
      <c r="I24" s="292"/>
      <c r="J24" s="292"/>
      <c r="K24" s="36"/>
      <c r="L24" s="36"/>
      <c r="M24" s="29"/>
      <c r="N24" s="29"/>
      <c r="O24" s="29"/>
      <c r="P24" s="29"/>
    </row>
    <row r="25" spans="1:16">
      <c r="C25" s="89"/>
      <c r="H25" s="18"/>
      <c r="I25" s="18"/>
      <c r="J25" s="18"/>
      <c r="K25" s="18"/>
      <c r="L25" s="18"/>
      <c r="M25" s="18"/>
      <c r="N25" s="18"/>
      <c r="O25" s="18"/>
      <c r="P25" s="18"/>
    </row>
    <row r="26" spans="1:16">
      <c r="C26" s="95"/>
      <c r="H26" s="18"/>
      <c r="I26" s="18"/>
      <c r="J26" s="18"/>
      <c r="K26" s="18"/>
      <c r="L26" s="18"/>
      <c r="M26" s="18"/>
      <c r="N26" s="18"/>
      <c r="O26" s="18"/>
      <c r="P26" s="18"/>
    </row>
  </sheetData>
  <autoFilter ref="A12:P22" xr:uid="{00000000-0009-0000-0000-000041000000}"/>
  <mergeCells count="1">
    <mergeCell ref="F10:K10"/>
  </mergeCells>
  <conditionalFormatting sqref="A15:A20">
    <cfRule type="expression" dxfId="3" priority="1">
      <formula>TRIM(#REF!)&lt;&gt;""</formula>
    </cfRule>
  </conditionalFormatting>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2B9E3-06CF-44EC-87DA-DB020177F70E}">
  <dimension ref="A1:P189"/>
  <sheetViews>
    <sheetView zoomScaleNormal="100" zoomScaleSheetLayoutView="85" workbookViewId="0">
      <selection activeCell="H18" sqref="H18"/>
    </sheetView>
  </sheetViews>
  <sheetFormatPr defaultColWidth="9.109375" defaultRowHeight="13.2"/>
  <cols>
    <col min="1" max="1" width="5" style="6"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2236</v>
      </c>
      <c r="H1" s="9"/>
      <c r="J1" s="8"/>
      <c r="K1" s="8"/>
      <c r="L1" s="8"/>
      <c r="M1" s="8"/>
      <c r="N1" s="8"/>
      <c r="O1" s="8"/>
      <c r="P1" s="8"/>
    </row>
    <row r="2" spans="1:16">
      <c r="B2" s="7"/>
      <c r="C2" s="8"/>
      <c r="D2" s="8"/>
      <c r="E2" s="8"/>
      <c r="F2" s="8" t="s">
        <v>2358</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30" customFormat="1">
      <c r="A14" s="685"/>
      <c r="B14" s="1254" t="s">
        <v>227</v>
      </c>
      <c r="C14" s="1238" t="s">
        <v>858</v>
      </c>
      <c r="D14" s="1244"/>
      <c r="E14" s="1238"/>
      <c r="F14" s="671"/>
      <c r="G14" s="895"/>
      <c r="H14" s="895"/>
      <c r="I14" s="895"/>
      <c r="J14" s="895"/>
      <c r="K14" s="690"/>
      <c r="L14" s="897"/>
      <c r="M14" s="895"/>
      <c r="N14" s="895"/>
      <c r="O14" s="895"/>
      <c r="P14" s="690"/>
    </row>
    <row r="15" spans="1:16" s="30" customFormat="1" ht="20.399999999999999">
      <c r="A15" s="900">
        <f>IF(COUNTBLANK(D15)=1,"",COUNTA(D$13:$D15))</f>
        <v>1</v>
      </c>
      <c r="B15" s="1254" t="s">
        <v>229</v>
      </c>
      <c r="C15" s="1251" t="s">
        <v>859</v>
      </c>
      <c r="D15" s="683" t="s">
        <v>22</v>
      </c>
      <c r="E15" s="927">
        <v>17</v>
      </c>
      <c r="F15" s="362"/>
      <c r="G15" s="336"/>
      <c r="H15" s="336"/>
      <c r="I15" s="356"/>
      <c r="J15" s="336"/>
      <c r="K15" s="337"/>
      <c r="L15" s="338"/>
      <c r="M15" s="339"/>
      <c r="N15" s="339"/>
      <c r="O15" s="339"/>
      <c r="P15" s="340"/>
    </row>
    <row r="16" spans="1:16" s="30" customFormat="1" ht="40.799999999999997">
      <c r="A16" s="900">
        <f>IF(COUNTBLANK(D16)=1,"",COUNTA(D$13:$D16))</f>
        <v>2</v>
      </c>
      <c r="B16" s="1254" t="s">
        <v>230</v>
      </c>
      <c r="C16" s="1251" t="s">
        <v>860</v>
      </c>
      <c r="D16" s="683" t="s">
        <v>214</v>
      </c>
      <c r="E16" s="866" t="s">
        <v>861</v>
      </c>
      <c r="F16" s="671"/>
      <c r="G16" s="895"/>
      <c r="H16" s="895"/>
      <c r="I16" s="895"/>
      <c r="J16" s="895"/>
      <c r="K16" s="690"/>
      <c r="L16" s="897"/>
      <c r="M16" s="895"/>
      <c r="N16" s="895"/>
      <c r="O16" s="895"/>
      <c r="P16" s="690"/>
    </row>
    <row r="17" spans="1:16" s="30" customFormat="1" ht="40.799999999999997">
      <c r="A17" s="900" t="str">
        <f>IF(COUNTBLANK(D17)=1,"",COUNTA(D$13:$D17))</f>
        <v/>
      </c>
      <c r="B17" s="1254" t="s">
        <v>239</v>
      </c>
      <c r="C17" s="1238" t="s">
        <v>2395</v>
      </c>
      <c r="D17" s="1354"/>
      <c r="E17" s="1352"/>
      <c r="F17" s="671"/>
      <c r="G17" s="895"/>
      <c r="H17" s="895"/>
      <c r="I17" s="895"/>
      <c r="J17" s="895"/>
      <c r="K17" s="690"/>
      <c r="L17" s="897"/>
      <c r="M17" s="895"/>
      <c r="N17" s="895"/>
      <c r="O17" s="895"/>
      <c r="P17" s="690"/>
    </row>
    <row r="18" spans="1:16" s="30" customFormat="1">
      <c r="A18" s="900">
        <f>IF(COUNTBLANK(D18)=1,"",COUNTA(D$13:$D18))</f>
        <v>3</v>
      </c>
      <c r="B18" s="1254" t="s">
        <v>862</v>
      </c>
      <c r="C18" s="1355" t="s">
        <v>863</v>
      </c>
      <c r="D18" s="683" t="s">
        <v>22</v>
      </c>
      <c r="E18" s="927">
        <v>14</v>
      </c>
      <c r="F18" s="362"/>
      <c r="G18" s="336"/>
      <c r="H18" s="336"/>
      <c r="I18" s="336"/>
      <c r="J18" s="336"/>
      <c r="K18" s="337"/>
      <c r="L18" s="338"/>
      <c r="M18" s="339"/>
      <c r="N18" s="339"/>
      <c r="O18" s="339"/>
      <c r="P18" s="340"/>
    </row>
    <row r="19" spans="1:16" s="30" customFormat="1">
      <c r="A19" s="900">
        <f>IF(COUNTBLANK(D19)=1,"",COUNTA(D$13:$D19))</f>
        <v>4</v>
      </c>
      <c r="B19" s="1254" t="s">
        <v>490</v>
      </c>
      <c r="C19" s="1355" t="s">
        <v>864</v>
      </c>
      <c r="D19" s="683" t="s">
        <v>22</v>
      </c>
      <c r="E19" s="927">
        <v>106</v>
      </c>
      <c r="F19" s="362"/>
      <c r="G19" s="336"/>
      <c r="H19" s="336"/>
      <c r="I19" s="336"/>
      <c r="J19" s="336"/>
      <c r="K19" s="337"/>
      <c r="L19" s="338"/>
      <c r="M19" s="339"/>
      <c r="N19" s="339"/>
      <c r="O19" s="339"/>
      <c r="P19" s="340"/>
    </row>
    <row r="20" spans="1:16" s="30" customFormat="1">
      <c r="A20" s="900">
        <f>IF(COUNTBLANK(D20)=1,"",COUNTA(D$13:$D20))</f>
        <v>5</v>
      </c>
      <c r="B20" s="1254" t="s">
        <v>676</v>
      </c>
      <c r="C20" s="1355" t="s">
        <v>865</v>
      </c>
      <c r="D20" s="683" t="s">
        <v>22</v>
      </c>
      <c r="E20" s="927">
        <v>2498</v>
      </c>
      <c r="F20" s="362"/>
      <c r="G20" s="336"/>
      <c r="H20" s="336"/>
      <c r="I20" s="336"/>
      <c r="J20" s="336"/>
      <c r="K20" s="337"/>
      <c r="L20" s="338"/>
      <c r="M20" s="339"/>
      <c r="N20" s="339"/>
      <c r="O20" s="339"/>
      <c r="P20" s="340"/>
    </row>
    <row r="21" spans="1:16" s="30" customFormat="1">
      <c r="A21" s="900">
        <f>IF(COUNTBLANK(D21)=1,"",COUNTA(D$13:$D21))</f>
        <v>6</v>
      </c>
      <c r="B21" s="1254" t="s">
        <v>677</v>
      </c>
      <c r="C21" s="1355" t="s">
        <v>866</v>
      </c>
      <c r="D21" s="683" t="s">
        <v>22</v>
      </c>
      <c r="E21" s="927">
        <v>1113</v>
      </c>
      <c r="F21" s="362"/>
      <c r="G21" s="336"/>
      <c r="H21" s="336"/>
      <c r="I21" s="336"/>
      <c r="J21" s="336"/>
      <c r="K21" s="337"/>
      <c r="L21" s="338"/>
      <c r="M21" s="339"/>
      <c r="N21" s="339"/>
      <c r="O21" s="339"/>
      <c r="P21" s="340"/>
    </row>
    <row r="22" spans="1:16" s="30" customFormat="1">
      <c r="A22" s="900">
        <f>IF(COUNTBLANK(D22)=1,"",COUNTA(D$13:$D22))</f>
        <v>7</v>
      </c>
      <c r="B22" s="1254" t="s">
        <v>678</v>
      </c>
      <c r="C22" s="1355" t="s">
        <v>867</v>
      </c>
      <c r="D22" s="683" t="s">
        <v>22</v>
      </c>
      <c r="E22" s="927">
        <v>1663</v>
      </c>
      <c r="F22" s="362"/>
      <c r="G22" s="336"/>
      <c r="H22" s="336"/>
      <c r="I22" s="336"/>
      <c r="J22" s="336"/>
      <c r="K22" s="337"/>
      <c r="L22" s="338"/>
      <c r="M22" s="339"/>
      <c r="N22" s="339"/>
      <c r="O22" s="339"/>
      <c r="P22" s="340"/>
    </row>
    <row r="23" spans="1:16" s="30" customFormat="1">
      <c r="A23" s="900">
        <f>IF(COUNTBLANK(D23)=1,"",COUNTA(D$13:$D23))</f>
        <v>8</v>
      </c>
      <c r="B23" s="1254" t="s">
        <v>868</v>
      </c>
      <c r="C23" s="1355" t="s">
        <v>869</v>
      </c>
      <c r="D23" s="683" t="s">
        <v>22</v>
      </c>
      <c r="E23" s="927">
        <v>167</v>
      </c>
      <c r="F23" s="362"/>
      <c r="G23" s="336"/>
      <c r="H23" s="336"/>
      <c r="I23" s="336"/>
      <c r="J23" s="336"/>
      <c r="K23" s="337"/>
      <c r="L23" s="338"/>
      <c r="M23" s="339"/>
      <c r="N23" s="339"/>
      <c r="O23" s="339"/>
      <c r="P23" s="340"/>
    </row>
    <row r="24" spans="1:16" s="30" customFormat="1" ht="71.400000000000006">
      <c r="A24" s="900" t="str">
        <f>IF(COUNTBLANK(D24)=1,"",COUNTA(D$13:$D24))</f>
        <v/>
      </c>
      <c r="B24" s="1254" t="s">
        <v>242</v>
      </c>
      <c r="C24" s="1238" t="s">
        <v>2529</v>
      </c>
      <c r="D24" s="1354"/>
      <c r="E24" s="1352"/>
      <c r="F24" s="671"/>
      <c r="G24" s="895"/>
      <c r="H24" s="895"/>
      <c r="I24" s="895"/>
      <c r="J24" s="895"/>
      <c r="K24" s="690"/>
      <c r="L24" s="897"/>
      <c r="M24" s="895"/>
      <c r="N24" s="895"/>
      <c r="O24" s="895"/>
      <c r="P24" s="690"/>
    </row>
    <row r="25" spans="1:16" s="30" customFormat="1" ht="20.399999999999999">
      <c r="A25" s="900">
        <f>IF(COUNTBLANK(D25)=1,"",COUNTA(D$13:$D25))</f>
        <v>9</v>
      </c>
      <c r="B25" s="1254" t="s">
        <v>243</v>
      </c>
      <c r="C25" s="1251" t="s">
        <v>870</v>
      </c>
      <c r="D25" s="683" t="s">
        <v>103</v>
      </c>
      <c r="E25" s="927">
        <v>12</v>
      </c>
      <c r="F25" s="362"/>
      <c r="G25" s="336"/>
      <c r="H25" s="336"/>
      <c r="I25" s="336"/>
      <c r="J25" s="336"/>
      <c r="K25" s="337"/>
      <c r="L25" s="338"/>
      <c r="M25" s="339"/>
      <c r="N25" s="339"/>
      <c r="O25" s="339"/>
      <c r="P25" s="340"/>
    </row>
    <row r="26" spans="1:16" s="30" customFormat="1">
      <c r="A26" s="900">
        <f>IF(COUNTBLANK(D26)=1,"",COUNTA(D$13:$D26))</f>
        <v>10</v>
      </c>
      <c r="B26" s="1254" t="s">
        <v>244</v>
      </c>
      <c r="C26" s="1251" t="s">
        <v>872</v>
      </c>
      <c r="D26" s="683" t="s">
        <v>103</v>
      </c>
      <c r="E26" s="927">
        <v>1</v>
      </c>
      <c r="F26" s="362"/>
      <c r="G26" s="336"/>
      <c r="H26" s="336"/>
      <c r="I26" s="336"/>
      <c r="J26" s="336"/>
      <c r="K26" s="337"/>
      <c r="L26" s="338"/>
      <c r="M26" s="339"/>
      <c r="N26" s="339"/>
      <c r="O26" s="339"/>
      <c r="P26" s="340"/>
    </row>
    <row r="27" spans="1:16" s="30" customFormat="1">
      <c r="A27" s="900">
        <f>IF(COUNTBLANK(D27)=1,"",COUNTA(D$13:$D27))</f>
        <v>11</v>
      </c>
      <c r="B27" s="1254" t="s">
        <v>679</v>
      </c>
      <c r="C27" s="1251" t="s">
        <v>873</v>
      </c>
      <c r="D27" s="683" t="s">
        <v>103</v>
      </c>
      <c r="E27" s="927">
        <v>11</v>
      </c>
      <c r="F27" s="362"/>
      <c r="G27" s="336"/>
      <c r="H27" s="336"/>
      <c r="I27" s="336"/>
      <c r="J27" s="336"/>
      <c r="K27" s="337"/>
      <c r="L27" s="338"/>
      <c r="M27" s="339"/>
      <c r="N27" s="339"/>
      <c r="O27" s="339"/>
      <c r="P27" s="340"/>
    </row>
    <row r="28" spans="1:16" s="30" customFormat="1" ht="30.6">
      <c r="A28" s="900">
        <f>IF(COUNTBLANK(D28)=1,"",COUNTA(D$13:$D28))</f>
        <v>12</v>
      </c>
      <c r="B28" s="1254" t="s">
        <v>680</v>
      </c>
      <c r="C28" s="1251" t="s">
        <v>2530</v>
      </c>
      <c r="D28" s="683" t="s">
        <v>103</v>
      </c>
      <c r="E28" s="927">
        <v>1</v>
      </c>
      <c r="F28" s="362"/>
      <c r="G28" s="336"/>
      <c r="H28" s="336"/>
      <c r="I28" s="336"/>
      <c r="J28" s="336"/>
      <c r="K28" s="337"/>
      <c r="L28" s="338"/>
      <c r="M28" s="339"/>
      <c r="N28" s="339"/>
      <c r="O28" s="339"/>
      <c r="P28" s="340"/>
    </row>
    <row r="29" spans="1:16" s="30" customFormat="1" ht="20.399999999999999">
      <c r="A29" s="900">
        <f>IF(COUNTBLANK(D29)=1,"",COUNTA(D$13:$D29))</f>
        <v>13</v>
      </c>
      <c r="B29" s="1254" t="s">
        <v>681</v>
      </c>
      <c r="C29" s="1251" t="s">
        <v>875</v>
      </c>
      <c r="D29" s="683" t="s">
        <v>22</v>
      </c>
      <c r="E29" s="927">
        <v>1</v>
      </c>
      <c r="F29" s="362"/>
      <c r="G29" s="336"/>
      <c r="H29" s="336"/>
      <c r="I29" s="336"/>
      <c r="J29" s="336"/>
      <c r="K29" s="337"/>
      <c r="L29" s="338"/>
      <c r="M29" s="339"/>
      <c r="N29" s="339"/>
      <c r="O29" s="339"/>
      <c r="P29" s="340"/>
    </row>
    <row r="30" spans="1:16" s="30" customFormat="1" ht="30.6">
      <c r="A30" s="900">
        <f>IF(COUNTBLANK(D30)=1,"",COUNTA(D$13:$D30))</f>
        <v>14</v>
      </c>
      <c r="B30" s="1254" t="s">
        <v>2531</v>
      </c>
      <c r="C30" s="1251" t="s">
        <v>876</v>
      </c>
      <c r="D30" s="683" t="s">
        <v>103</v>
      </c>
      <c r="E30" s="927">
        <v>12</v>
      </c>
      <c r="F30" s="362"/>
      <c r="G30" s="336"/>
      <c r="H30" s="336"/>
      <c r="I30" s="336"/>
      <c r="J30" s="336"/>
      <c r="K30" s="337"/>
      <c r="L30" s="338"/>
      <c r="M30" s="339"/>
      <c r="N30" s="339"/>
      <c r="O30" s="339"/>
      <c r="P30" s="340"/>
    </row>
    <row r="31" spans="1:16" s="30" customFormat="1">
      <c r="A31" s="900">
        <f>IF(COUNTBLANK(D31)=1,"",COUNTA(D$13:$D31))</f>
        <v>15</v>
      </c>
      <c r="B31" s="1254" t="s">
        <v>874</v>
      </c>
      <c r="C31" s="1251" t="s">
        <v>2532</v>
      </c>
      <c r="D31" s="683" t="s">
        <v>2</v>
      </c>
      <c r="E31" s="866">
        <v>15.5</v>
      </c>
      <c r="F31" s="362"/>
      <c r="G31" s="336"/>
      <c r="H31" s="336"/>
      <c r="I31" s="336"/>
      <c r="J31" s="336"/>
      <c r="K31" s="337"/>
      <c r="L31" s="338"/>
      <c r="M31" s="339"/>
      <c r="N31" s="339"/>
      <c r="O31" s="339"/>
      <c r="P31" s="340"/>
    </row>
    <row r="32" spans="1:16" s="30" customFormat="1" ht="61.2">
      <c r="A32" s="900" t="str">
        <f>IF(COUNTBLANK(D32)=1,"",COUNTA(D$13:$D32))</f>
        <v/>
      </c>
      <c r="B32" s="1254" t="s">
        <v>245</v>
      </c>
      <c r="C32" s="1238" t="s">
        <v>2533</v>
      </c>
      <c r="D32" s="1354"/>
      <c r="E32" s="1352"/>
      <c r="F32" s="671"/>
      <c r="G32" s="895"/>
      <c r="H32" s="895"/>
      <c r="I32" s="895"/>
      <c r="J32" s="895"/>
      <c r="K32" s="690"/>
      <c r="L32" s="897"/>
      <c r="M32" s="895"/>
      <c r="N32" s="895"/>
      <c r="O32" s="895"/>
      <c r="P32" s="690"/>
    </row>
    <row r="33" spans="1:16" s="30" customFormat="1" ht="30.6">
      <c r="A33" s="900">
        <f>IF(COUNTBLANK(D33)=1,"",COUNTA(D$13:$D33))</f>
        <v>16</v>
      </c>
      <c r="B33" s="1254" t="s">
        <v>368</v>
      </c>
      <c r="C33" s="1251" t="s">
        <v>2534</v>
      </c>
      <c r="D33" s="683" t="s">
        <v>214</v>
      </c>
      <c r="E33" s="866">
        <v>118</v>
      </c>
      <c r="F33" s="362"/>
      <c r="G33" s="336"/>
      <c r="H33" s="336"/>
      <c r="I33" s="336"/>
      <c r="J33" s="336"/>
      <c r="K33" s="337"/>
      <c r="L33" s="338"/>
      <c r="M33" s="339"/>
      <c r="N33" s="339"/>
      <c r="O33" s="339"/>
      <c r="P33" s="340"/>
    </row>
    <row r="34" spans="1:16" s="30" customFormat="1" ht="30.6">
      <c r="A34" s="900">
        <f>IF(COUNTBLANK(D34)=1,"",COUNTA(D$13:$D34))</f>
        <v>17</v>
      </c>
      <c r="B34" s="1254" t="s">
        <v>369</v>
      </c>
      <c r="C34" s="1251" t="s">
        <v>2398</v>
      </c>
      <c r="D34" s="683" t="s">
        <v>214</v>
      </c>
      <c r="E34" s="866">
        <v>118</v>
      </c>
      <c r="F34" s="362"/>
      <c r="G34" s="336"/>
      <c r="H34" s="336"/>
      <c r="I34" s="336"/>
      <c r="J34" s="336"/>
      <c r="K34" s="337"/>
      <c r="L34" s="338"/>
      <c r="M34" s="339"/>
      <c r="N34" s="339"/>
      <c r="O34" s="339"/>
      <c r="P34" s="340"/>
    </row>
    <row r="35" spans="1:16" s="30" customFormat="1" ht="71.400000000000006">
      <c r="A35" s="900">
        <f>IF(COUNTBLANK(D35)=1,"",COUNTA(D$13:$D35))</f>
        <v>18</v>
      </c>
      <c r="B35" s="1254" t="s">
        <v>370</v>
      </c>
      <c r="C35" s="1251" t="s">
        <v>877</v>
      </c>
      <c r="D35" s="683" t="s">
        <v>214</v>
      </c>
      <c r="E35" s="866">
        <v>118</v>
      </c>
      <c r="F35" s="671"/>
      <c r="G35" s="336"/>
      <c r="H35" s="336"/>
      <c r="I35" s="336"/>
      <c r="J35" s="336"/>
      <c r="K35" s="337"/>
      <c r="L35" s="338"/>
      <c r="M35" s="339"/>
      <c r="N35" s="339"/>
      <c r="O35" s="339"/>
      <c r="P35" s="340"/>
    </row>
    <row r="36" spans="1:16" s="30" customFormat="1">
      <c r="A36" s="900">
        <f>IF(COUNTBLANK(D36)=1,"",COUNTA(D$13:$D36))</f>
        <v>19</v>
      </c>
      <c r="B36" s="1254" t="s">
        <v>685</v>
      </c>
      <c r="C36" s="1251" t="s">
        <v>878</v>
      </c>
      <c r="D36" s="683" t="s">
        <v>214</v>
      </c>
      <c r="E36" s="866">
        <v>118</v>
      </c>
      <c r="F36" s="1348"/>
      <c r="G36" s="336"/>
      <c r="H36" s="336"/>
      <c r="I36" s="356"/>
      <c r="J36" s="336"/>
      <c r="K36" s="337"/>
      <c r="L36" s="338"/>
      <c r="M36" s="339"/>
      <c r="N36" s="339"/>
      <c r="O36" s="339"/>
      <c r="P36" s="340"/>
    </row>
    <row r="37" spans="1:16" s="30" customFormat="1" ht="51">
      <c r="A37" s="900" t="str">
        <f>IF(COUNTBLANK(D37)=1,"",COUNTA(D$13:$D37))</f>
        <v/>
      </c>
      <c r="B37" s="1254" t="s">
        <v>246</v>
      </c>
      <c r="C37" s="1238" t="s">
        <v>2535</v>
      </c>
      <c r="D37" s="1354"/>
      <c r="E37" s="1352"/>
      <c r="F37" s="671"/>
      <c r="G37" s="895"/>
      <c r="H37" s="895"/>
      <c r="I37" s="895"/>
      <c r="J37" s="895"/>
      <c r="K37" s="690"/>
      <c r="L37" s="897"/>
      <c r="M37" s="895"/>
      <c r="N37" s="895"/>
      <c r="O37" s="895"/>
      <c r="P37" s="690"/>
    </row>
    <row r="38" spans="1:16" s="30" customFormat="1">
      <c r="A38" s="900">
        <f>IF(COUNTBLANK(D38)=1,"",COUNTA(D$13:$D38))</f>
        <v>20</v>
      </c>
      <c r="B38" s="1254" t="s">
        <v>247</v>
      </c>
      <c r="C38" s="1251" t="s">
        <v>2536</v>
      </c>
      <c r="D38" s="683" t="s">
        <v>214</v>
      </c>
      <c r="E38" s="866">
        <v>2.6</v>
      </c>
      <c r="F38" s="362"/>
      <c r="G38" s="336"/>
      <c r="H38" s="336"/>
      <c r="I38" s="336"/>
      <c r="J38" s="336"/>
      <c r="K38" s="337"/>
      <c r="L38" s="338"/>
      <c r="M38" s="339"/>
      <c r="N38" s="339"/>
      <c r="O38" s="339"/>
      <c r="P38" s="340"/>
    </row>
    <row r="39" spans="1:16" s="30" customFormat="1">
      <c r="A39" s="900">
        <f>IF(COUNTBLANK(D39)=1,"",COUNTA(D$13:$D39))</f>
        <v>21</v>
      </c>
      <c r="B39" s="1254" t="s">
        <v>248</v>
      </c>
      <c r="C39" s="1251" t="s">
        <v>2537</v>
      </c>
      <c r="D39" s="683" t="s">
        <v>214</v>
      </c>
      <c r="E39" s="866">
        <v>2.85</v>
      </c>
      <c r="F39" s="362"/>
      <c r="G39" s="336"/>
      <c r="H39" s="336"/>
      <c r="I39" s="336"/>
      <c r="J39" s="336"/>
      <c r="K39" s="337"/>
      <c r="L39" s="338"/>
      <c r="M39" s="339"/>
      <c r="N39" s="339"/>
      <c r="O39" s="339"/>
      <c r="P39" s="340"/>
    </row>
    <row r="40" spans="1:16" s="30" customFormat="1">
      <c r="A40" s="900">
        <f>IF(COUNTBLANK(D40)=1,"",COUNTA(D$13:$D40))</f>
        <v>22</v>
      </c>
      <c r="B40" s="1254" t="s">
        <v>249</v>
      </c>
      <c r="C40" s="1251" t="s">
        <v>2538</v>
      </c>
      <c r="D40" s="683" t="s">
        <v>214</v>
      </c>
      <c r="E40" s="866">
        <v>6</v>
      </c>
      <c r="F40" s="671"/>
      <c r="G40" s="336"/>
      <c r="H40" s="336"/>
      <c r="I40" s="336"/>
      <c r="J40" s="336"/>
      <c r="K40" s="337"/>
      <c r="L40" s="338"/>
      <c r="M40" s="339"/>
      <c r="N40" s="339"/>
      <c r="O40" s="339"/>
      <c r="P40" s="340"/>
    </row>
    <row r="41" spans="1:16" s="30" customFormat="1">
      <c r="A41" s="900">
        <f>IF(COUNTBLANK(D41)=1,"",COUNTA(D$13:$D41))</f>
        <v>23</v>
      </c>
      <c r="B41" s="1254" t="s">
        <v>250</v>
      </c>
      <c r="C41" s="1251" t="s">
        <v>879</v>
      </c>
      <c r="D41" s="683" t="s">
        <v>214</v>
      </c>
      <c r="E41" s="866">
        <v>6</v>
      </c>
      <c r="F41" s="1348"/>
      <c r="G41" s="336"/>
      <c r="H41" s="336"/>
      <c r="I41" s="356"/>
      <c r="J41" s="336"/>
      <c r="K41" s="337"/>
      <c r="L41" s="338"/>
      <c r="M41" s="339"/>
      <c r="N41" s="339"/>
      <c r="O41" s="339"/>
      <c r="P41" s="340"/>
    </row>
    <row r="42" spans="1:16" s="30" customFormat="1" ht="51">
      <c r="A42" s="900" t="str">
        <f>IF(COUNTBLANK(D42)=1,"",COUNTA(D$13:$D42))</f>
        <v/>
      </c>
      <c r="B42" s="1254">
        <v>6</v>
      </c>
      <c r="C42" s="1238" t="s">
        <v>2539</v>
      </c>
      <c r="D42" s="1354"/>
      <c r="E42" s="1352"/>
      <c r="F42" s="671"/>
      <c r="G42" s="895"/>
      <c r="H42" s="895"/>
      <c r="I42" s="895"/>
      <c r="J42" s="895"/>
      <c r="K42" s="690"/>
      <c r="L42" s="897"/>
      <c r="M42" s="895"/>
      <c r="N42" s="895"/>
      <c r="O42" s="895"/>
      <c r="P42" s="690"/>
    </row>
    <row r="43" spans="1:16" s="30" customFormat="1" ht="30.6">
      <c r="A43" s="900">
        <f>IF(COUNTBLANK(D43)=1,"",COUNTA(D$13:$D43))</f>
        <v>24</v>
      </c>
      <c r="B43" s="1254" t="s">
        <v>691</v>
      </c>
      <c r="C43" s="1251" t="s">
        <v>880</v>
      </c>
      <c r="D43" s="683" t="s">
        <v>214</v>
      </c>
      <c r="E43" s="866">
        <v>331.5</v>
      </c>
      <c r="F43" s="671"/>
      <c r="G43" s="336"/>
      <c r="H43" s="336"/>
      <c r="I43" s="356"/>
      <c r="J43" s="336"/>
      <c r="K43" s="337"/>
      <c r="L43" s="338"/>
      <c r="M43" s="339"/>
      <c r="N43" s="339"/>
      <c r="O43" s="339"/>
      <c r="P43" s="340"/>
    </row>
    <row r="44" spans="1:16" s="30" customFormat="1" ht="30.6">
      <c r="A44" s="900">
        <f>IF(COUNTBLANK(D44)=1,"",COUNTA(D$13:$D44))</f>
        <v>25</v>
      </c>
      <c r="B44" s="1254" t="s">
        <v>692</v>
      </c>
      <c r="C44" s="1251" t="s">
        <v>2540</v>
      </c>
      <c r="D44" s="683" t="s">
        <v>214</v>
      </c>
      <c r="E44" s="866">
        <v>331.5</v>
      </c>
      <c r="F44" s="362"/>
      <c r="G44" s="336"/>
      <c r="H44" s="336"/>
      <c r="I44" s="336"/>
      <c r="J44" s="336"/>
      <c r="K44" s="337"/>
      <c r="L44" s="338"/>
      <c r="M44" s="339"/>
      <c r="N44" s="339"/>
      <c r="O44" s="339"/>
      <c r="P44" s="340"/>
    </row>
    <row r="45" spans="1:16" s="30" customFormat="1">
      <c r="A45" s="900">
        <f>IF(COUNTBLANK(D45)=1,"",COUNTA(D$13:$D45))</f>
        <v>26</v>
      </c>
      <c r="B45" s="1254" t="s">
        <v>693</v>
      </c>
      <c r="C45" s="1251" t="s">
        <v>881</v>
      </c>
      <c r="D45" s="683" t="s">
        <v>214</v>
      </c>
      <c r="E45" s="866">
        <v>331.5</v>
      </c>
      <c r="F45" s="362"/>
      <c r="G45" s="336"/>
      <c r="H45" s="336"/>
      <c r="I45" s="336"/>
      <c r="J45" s="336"/>
      <c r="K45" s="337"/>
      <c r="L45" s="338"/>
      <c r="M45" s="339"/>
      <c r="N45" s="339"/>
      <c r="O45" s="339"/>
      <c r="P45" s="340"/>
    </row>
    <row r="46" spans="1:16" s="30" customFormat="1">
      <c r="A46" s="900">
        <f>IF(COUNTBLANK(D46)=1,"",COUNTA(D$13:$D46))</f>
        <v>27</v>
      </c>
      <c r="B46" s="1254" t="s">
        <v>694</v>
      </c>
      <c r="C46" s="1251" t="s">
        <v>882</v>
      </c>
      <c r="D46" s="683" t="s">
        <v>214</v>
      </c>
      <c r="E46" s="866">
        <v>331.5</v>
      </c>
      <c r="F46" s="1348"/>
      <c r="G46" s="336"/>
      <c r="H46" s="336"/>
      <c r="I46" s="356"/>
      <c r="J46" s="336"/>
      <c r="K46" s="337"/>
      <c r="L46" s="338"/>
      <c r="M46" s="339"/>
      <c r="N46" s="339"/>
      <c r="O46" s="339"/>
      <c r="P46" s="340"/>
    </row>
    <row r="47" spans="1:16" s="30" customFormat="1" ht="20.399999999999999">
      <c r="A47" s="900" t="str">
        <f>IF(COUNTBLANK(D47)=1,"",COUNTA(D$13:$D47))</f>
        <v/>
      </c>
      <c r="B47" s="1254" t="s">
        <v>253</v>
      </c>
      <c r="C47" s="1238" t="s">
        <v>884</v>
      </c>
      <c r="D47" s="1354"/>
      <c r="E47" s="1352"/>
      <c r="F47" s="671"/>
      <c r="G47" s="895"/>
      <c r="H47" s="895"/>
      <c r="I47" s="895"/>
      <c r="J47" s="895"/>
      <c r="K47" s="690"/>
      <c r="L47" s="897"/>
      <c r="M47" s="895"/>
      <c r="N47" s="895"/>
      <c r="O47" s="895"/>
      <c r="P47" s="690"/>
    </row>
    <row r="48" spans="1:16" s="30" customFormat="1" ht="30.6">
      <c r="A48" s="900">
        <f>IF(COUNTBLANK(D48)=1,"",COUNTA(D$13:$D48))</f>
        <v>28</v>
      </c>
      <c r="B48" s="1254" t="s">
        <v>695</v>
      </c>
      <c r="C48" s="1251" t="s">
        <v>885</v>
      </c>
      <c r="D48" s="683" t="s">
        <v>214</v>
      </c>
      <c r="E48" s="866">
        <v>474</v>
      </c>
      <c r="F48" s="362"/>
      <c r="G48" s="336"/>
      <c r="H48" s="336"/>
      <c r="I48" s="336"/>
      <c r="J48" s="336"/>
      <c r="K48" s="337"/>
      <c r="L48" s="338"/>
      <c r="M48" s="339"/>
      <c r="N48" s="339"/>
      <c r="O48" s="339"/>
      <c r="P48" s="340"/>
    </row>
    <row r="49" spans="1:16" s="30" customFormat="1" ht="20.399999999999999">
      <c r="A49" s="900" t="str">
        <f>IF(COUNTBLANK(D49)=1,"",COUNTA(D$13:$D49))</f>
        <v/>
      </c>
      <c r="B49" s="1254" t="s">
        <v>255</v>
      </c>
      <c r="C49" s="1238" t="s">
        <v>886</v>
      </c>
      <c r="D49" s="1354"/>
      <c r="E49" s="1352"/>
      <c r="F49" s="671"/>
      <c r="G49" s="895"/>
      <c r="H49" s="895"/>
      <c r="I49" s="895"/>
      <c r="J49" s="895"/>
      <c r="K49" s="690"/>
      <c r="L49" s="897"/>
      <c r="M49" s="895"/>
      <c r="N49" s="895"/>
      <c r="O49" s="895"/>
      <c r="P49" s="690"/>
    </row>
    <row r="50" spans="1:16" s="30" customFormat="1">
      <c r="A50" s="900">
        <f>IF(COUNTBLANK(D50)=1,"",COUNTA(D$13:$D50))</f>
        <v>29</v>
      </c>
      <c r="B50" s="1254" t="s">
        <v>502</v>
      </c>
      <c r="C50" s="1251" t="s">
        <v>887</v>
      </c>
      <c r="D50" s="683" t="s">
        <v>103</v>
      </c>
      <c r="E50" s="927">
        <v>1</v>
      </c>
      <c r="F50" s="362"/>
      <c r="G50" s="336"/>
      <c r="H50" s="336"/>
      <c r="I50" s="336"/>
      <c r="J50" s="336"/>
      <c r="K50" s="337"/>
      <c r="L50" s="338"/>
      <c r="M50" s="339"/>
      <c r="N50" s="339"/>
      <c r="O50" s="339"/>
      <c r="P50" s="340"/>
    </row>
    <row r="51" spans="1:16" s="30" customFormat="1" ht="30.6">
      <c r="A51" s="900">
        <f>IF(COUNTBLANK(D51)=1,"",COUNTA(D$13:$D51))</f>
        <v>30</v>
      </c>
      <c r="B51" s="1254" t="s">
        <v>514</v>
      </c>
      <c r="C51" s="1251" t="s">
        <v>2541</v>
      </c>
      <c r="D51" s="683" t="s">
        <v>22</v>
      </c>
      <c r="E51" s="927">
        <v>1</v>
      </c>
      <c r="F51" s="362"/>
      <c r="G51" s="336"/>
      <c r="H51" s="336"/>
      <c r="I51" s="336"/>
      <c r="J51" s="336"/>
      <c r="K51" s="337"/>
      <c r="L51" s="338"/>
      <c r="M51" s="339"/>
      <c r="N51" s="339"/>
      <c r="O51" s="339"/>
      <c r="P51" s="340"/>
    </row>
    <row r="52" spans="1:16" s="30" customFormat="1" ht="20.399999999999999">
      <c r="A52" s="900">
        <f>IF(COUNTBLANK(D52)=1,"",COUNTA(D$13:$D52))</f>
        <v>31</v>
      </c>
      <c r="B52" s="1254" t="s">
        <v>517</v>
      </c>
      <c r="C52" s="1251" t="s">
        <v>888</v>
      </c>
      <c r="D52" s="683" t="s">
        <v>103</v>
      </c>
      <c r="E52" s="927">
        <v>1</v>
      </c>
      <c r="F52" s="362"/>
      <c r="G52" s="336"/>
      <c r="H52" s="336"/>
      <c r="I52" s="336"/>
      <c r="J52" s="336"/>
      <c r="K52" s="337"/>
      <c r="L52" s="338"/>
      <c r="M52" s="339"/>
      <c r="N52" s="339"/>
      <c r="O52" s="339"/>
      <c r="P52" s="340"/>
    </row>
    <row r="53" spans="1:16" s="30" customFormat="1" ht="30.6">
      <c r="A53" s="900">
        <f>IF(COUNTBLANK(D53)=1,"",COUNTA(D$13:$D53))</f>
        <v>32</v>
      </c>
      <c r="B53" s="1254" t="s">
        <v>518</v>
      </c>
      <c r="C53" s="1251" t="s">
        <v>2542</v>
      </c>
      <c r="D53" s="683" t="s">
        <v>22</v>
      </c>
      <c r="E53" s="927">
        <v>1</v>
      </c>
      <c r="F53" s="362"/>
      <c r="G53" s="336"/>
      <c r="H53" s="336"/>
      <c r="I53" s="336"/>
      <c r="J53" s="336"/>
      <c r="K53" s="337"/>
      <c r="L53" s="338"/>
      <c r="M53" s="339"/>
      <c r="N53" s="339"/>
      <c r="O53" s="339"/>
      <c r="P53" s="340"/>
    </row>
    <row r="54" spans="1:16" s="30" customFormat="1">
      <c r="A54" s="687"/>
      <c r="B54" s="1255"/>
      <c r="C54" s="1336"/>
      <c r="D54" s="684"/>
      <c r="E54" s="1353"/>
      <c r="F54" s="1349"/>
      <c r="G54" s="1333"/>
      <c r="H54" s="1332"/>
      <c r="I54" s="1332"/>
      <c r="J54" s="1350"/>
      <c r="K54" s="1351"/>
      <c r="L54" s="1347"/>
      <c r="M54" s="681"/>
      <c r="N54" s="1070"/>
      <c r="O54" s="1070"/>
      <c r="P54" s="1076"/>
    </row>
    <row r="55" spans="1:16" s="274" customFormat="1">
      <c r="A55" s="503"/>
      <c r="B55" s="504"/>
      <c r="C55" s="505" t="s">
        <v>29</v>
      </c>
      <c r="D55" s="506"/>
      <c r="E55" s="541"/>
      <c r="F55" s="507"/>
      <c r="G55" s="507"/>
      <c r="H55" s="507"/>
      <c r="I55" s="507"/>
      <c r="J55" s="507"/>
      <c r="K55" s="507"/>
      <c r="L55" s="508">
        <f>SUM($L$13:L54)</f>
        <v>0</v>
      </c>
      <c r="M55" s="508">
        <f>SUM($M$13:M54)</f>
        <v>0</v>
      </c>
      <c r="N55" s="508">
        <f>SUM($N$13:N54)</f>
        <v>0</v>
      </c>
      <c r="O55" s="508">
        <f>SUM($O$13:O54)</f>
        <v>0</v>
      </c>
      <c r="P55" s="509">
        <f>SUM($P$13:P54)</f>
        <v>0</v>
      </c>
    </row>
    <row r="56" spans="1:16">
      <c r="H56" s="87"/>
      <c r="I56" s="87"/>
      <c r="J56" s="315"/>
      <c r="K56" s="18"/>
      <c r="L56" s="18"/>
      <c r="M56" s="18"/>
      <c r="N56" s="18"/>
      <c r="O56" s="18"/>
      <c r="P56" s="18"/>
    </row>
    <row r="57" spans="1:16">
      <c r="H57" s="87"/>
      <c r="I57" s="87"/>
      <c r="J57" s="315"/>
      <c r="K57" s="18"/>
      <c r="L57" s="18"/>
      <c r="M57" s="18"/>
      <c r="N57" s="18"/>
      <c r="O57" s="18"/>
      <c r="P57" s="18"/>
    </row>
    <row r="58" spans="1:16">
      <c r="C58" s="28"/>
      <c r="H58" s="18"/>
      <c r="I58" s="18"/>
      <c r="J58" s="18"/>
      <c r="K58" s="18"/>
      <c r="L58" s="18"/>
      <c r="M58" s="18"/>
      <c r="N58" s="18"/>
      <c r="O58" s="18"/>
      <c r="P58" s="18"/>
    </row>
    <row r="59" spans="1:16">
      <c r="C59" s="89"/>
      <c r="H59" s="18"/>
      <c r="I59" s="18"/>
      <c r="J59" s="18"/>
      <c r="K59" s="18"/>
      <c r="L59" s="18"/>
      <c r="M59" s="18"/>
      <c r="N59" s="18"/>
      <c r="O59" s="18"/>
      <c r="P59" s="18"/>
    </row>
    <row r="60" spans="1:16">
      <c r="C60" s="89"/>
      <c r="D60" s="89"/>
      <c r="E60" s="89"/>
      <c r="F60" s="89"/>
      <c r="H60" s="18"/>
      <c r="I60" s="18"/>
      <c r="J60" s="18"/>
      <c r="K60" s="18"/>
      <c r="L60" s="18"/>
      <c r="M60" s="18"/>
      <c r="N60" s="18"/>
      <c r="O60" s="18"/>
      <c r="P60" s="18"/>
    </row>
    <row r="61" spans="1:16">
      <c r="C61" s="89"/>
      <c r="D61" s="96"/>
      <c r="E61" s="96"/>
      <c r="F61" s="96"/>
      <c r="H61" s="18"/>
      <c r="I61" s="18"/>
      <c r="J61" s="18"/>
      <c r="K61" s="18"/>
      <c r="L61" s="18"/>
      <c r="M61" s="18"/>
      <c r="N61" s="18"/>
      <c r="O61" s="18"/>
      <c r="P61" s="18"/>
    </row>
    <row r="62" spans="1:16">
      <c r="C62" s="95"/>
      <c r="H62" s="18"/>
      <c r="I62" s="18"/>
      <c r="J62" s="18"/>
      <c r="K62" s="18"/>
      <c r="L62" s="18"/>
      <c r="M62" s="18"/>
      <c r="N62" s="18"/>
      <c r="O62" s="18"/>
      <c r="P62" s="18"/>
    </row>
    <row r="63" spans="1:16">
      <c r="C63" s="89"/>
      <c r="H63" s="18"/>
      <c r="I63" s="18"/>
      <c r="J63" s="18"/>
      <c r="K63" s="18"/>
      <c r="L63" s="18"/>
      <c r="M63" s="18"/>
      <c r="N63" s="18"/>
      <c r="O63" s="18"/>
      <c r="P63" s="18"/>
    </row>
    <row r="64" spans="1:16">
      <c r="H64" s="18"/>
      <c r="I64" s="18"/>
      <c r="J64" s="18"/>
      <c r="K64" s="18"/>
      <c r="L64" s="18"/>
      <c r="M64" s="18"/>
      <c r="N64" s="18"/>
      <c r="O64" s="18"/>
      <c r="P64" s="18"/>
    </row>
    <row r="65" spans="8:16">
      <c r="H65" s="18"/>
      <c r="I65" s="18"/>
      <c r="J65" s="18"/>
      <c r="K65" s="18"/>
      <c r="L65" s="18"/>
      <c r="M65" s="18"/>
      <c r="N65" s="18"/>
      <c r="O65" s="18"/>
      <c r="P65" s="18"/>
    </row>
    <row r="66" spans="8:16">
      <c r="H66" s="18"/>
      <c r="I66" s="18"/>
      <c r="J66" s="18"/>
      <c r="K66" s="18"/>
      <c r="L66" s="18"/>
      <c r="M66" s="18"/>
      <c r="N66" s="18"/>
      <c r="O66" s="18"/>
      <c r="P66" s="18"/>
    </row>
    <row r="67" spans="8:16">
      <c r="H67" s="18"/>
      <c r="I67" s="18"/>
      <c r="J67" s="18"/>
      <c r="K67" s="18"/>
      <c r="L67" s="18"/>
      <c r="M67" s="18"/>
      <c r="N67" s="18"/>
      <c r="O67" s="18"/>
      <c r="P67" s="18"/>
    </row>
    <row r="68" spans="8:16">
      <c r="H68" s="18"/>
      <c r="I68" s="18"/>
      <c r="J68" s="18"/>
      <c r="K68" s="18"/>
      <c r="L68" s="18"/>
      <c r="M68" s="18"/>
      <c r="N68" s="18"/>
      <c r="O68" s="18"/>
      <c r="P68" s="18"/>
    </row>
    <row r="69" spans="8:16">
      <c r="H69" s="18"/>
      <c r="I69" s="18"/>
      <c r="J69" s="18"/>
      <c r="K69" s="18"/>
      <c r="L69" s="18"/>
      <c r="M69" s="18"/>
      <c r="N69" s="18"/>
      <c r="O69" s="18"/>
      <c r="P69" s="18"/>
    </row>
    <row r="70" spans="8:16">
      <c r="H70" s="18"/>
      <c r="I70" s="18"/>
      <c r="J70" s="18"/>
      <c r="K70" s="18"/>
      <c r="L70" s="18"/>
      <c r="M70" s="18"/>
      <c r="N70" s="18"/>
      <c r="O70" s="18"/>
      <c r="P70" s="18"/>
    </row>
    <row r="71" spans="8:16">
      <c r="H71" s="18"/>
      <c r="I71" s="18"/>
      <c r="J71" s="18"/>
      <c r="K71" s="18"/>
      <c r="L71" s="18"/>
      <c r="M71" s="18"/>
      <c r="N71" s="18"/>
      <c r="O71" s="18"/>
      <c r="P71" s="18"/>
    </row>
    <row r="72" spans="8:16">
      <c r="H72" s="18"/>
      <c r="I72" s="18"/>
      <c r="J72" s="18"/>
      <c r="K72" s="18"/>
      <c r="L72" s="18"/>
      <c r="M72" s="18"/>
      <c r="N72" s="18"/>
      <c r="O72" s="18"/>
      <c r="P72" s="18"/>
    </row>
    <row r="73" spans="8:16">
      <c r="H73" s="18"/>
      <c r="I73" s="18"/>
      <c r="J73" s="18"/>
      <c r="K73" s="18"/>
      <c r="L73" s="18"/>
      <c r="M73" s="18"/>
      <c r="N73" s="18"/>
      <c r="O73" s="18"/>
      <c r="P73" s="18"/>
    </row>
    <row r="74" spans="8:16">
      <c r="H74" s="18"/>
      <c r="I74" s="18"/>
      <c r="J74" s="18"/>
      <c r="K74" s="18"/>
      <c r="L74" s="18"/>
      <c r="M74" s="18"/>
      <c r="N74" s="18"/>
      <c r="O74" s="18"/>
      <c r="P74" s="18"/>
    </row>
    <row r="75" spans="8:16">
      <c r="H75" s="18"/>
      <c r="I75" s="18"/>
      <c r="J75" s="18"/>
      <c r="K75" s="18"/>
      <c r="L75" s="18"/>
      <c r="M75" s="18"/>
      <c r="N75" s="18"/>
      <c r="O75" s="18"/>
      <c r="P75" s="18"/>
    </row>
    <row r="76" spans="8:16">
      <c r="H76" s="18"/>
      <c r="I76" s="18"/>
      <c r="J76" s="18"/>
      <c r="K76" s="18"/>
      <c r="L76" s="18"/>
      <c r="M76" s="18"/>
      <c r="N76" s="18"/>
      <c r="O76" s="18"/>
      <c r="P76" s="18"/>
    </row>
    <row r="77" spans="8:16">
      <c r="H77" s="18"/>
      <c r="I77" s="18"/>
      <c r="J77" s="18"/>
      <c r="K77" s="18"/>
      <c r="L77" s="18"/>
      <c r="M77" s="18"/>
      <c r="N77" s="18"/>
      <c r="O77" s="18"/>
      <c r="P77" s="18"/>
    </row>
    <row r="78" spans="8:16">
      <c r="H78" s="18"/>
      <c r="I78" s="18"/>
      <c r="J78" s="18"/>
      <c r="K78" s="18"/>
      <c r="L78" s="18"/>
      <c r="M78" s="18"/>
      <c r="N78" s="18"/>
      <c r="O78" s="18"/>
      <c r="P78" s="18"/>
    </row>
    <row r="79" spans="8:16">
      <c r="H79" s="18"/>
      <c r="I79" s="18"/>
      <c r="J79" s="18"/>
      <c r="K79" s="18"/>
      <c r="L79" s="18"/>
      <c r="M79" s="18"/>
      <c r="N79" s="18"/>
      <c r="O79" s="18"/>
      <c r="P79" s="18"/>
    </row>
    <row r="80" spans="8:16">
      <c r="H80" s="18"/>
      <c r="I80" s="18"/>
      <c r="J80" s="18"/>
      <c r="K80" s="18"/>
      <c r="L80" s="18"/>
      <c r="M80" s="18"/>
      <c r="N80" s="18"/>
      <c r="O80" s="18"/>
      <c r="P80" s="18"/>
    </row>
    <row r="81" spans="8:16">
      <c r="H81" s="18"/>
      <c r="I81" s="18"/>
      <c r="J81" s="18"/>
      <c r="K81" s="18"/>
      <c r="L81" s="18"/>
      <c r="M81" s="18"/>
      <c r="N81" s="18"/>
      <c r="O81" s="18"/>
      <c r="P81" s="18"/>
    </row>
    <row r="82" spans="8:16">
      <c r="H82" s="18"/>
      <c r="I82" s="18"/>
      <c r="J82" s="18"/>
      <c r="K82" s="18"/>
      <c r="L82" s="18"/>
      <c r="M82" s="18"/>
      <c r="N82" s="18"/>
      <c r="O82" s="18"/>
      <c r="P82" s="18"/>
    </row>
    <row r="83" spans="8:16">
      <c r="H83" s="18"/>
      <c r="I83" s="18"/>
      <c r="J83" s="18"/>
      <c r="K83" s="18"/>
      <c r="L83" s="18"/>
      <c r="M83" s="18"/>
      <c r="N83" s="18"/>
      <c r="O83" s="18"/>
      <c r="P83" s="18"/>
    </row>
    <row r="84" spans="8:16">
      <c r="H84" s="18"/>
      <c r="I84" s="18"/>
      <c r="J84" s="18"/>
      <c r="K84" s="18"/>
      <c r="L84" s="18"/>
      <c r="M84" s="18"/>
      <c r="N84" s="18"/>
      <c r="O84" s="18"/>
      <c r="P84" s="18"/>
    </row>
    <row r="85" spans="8:16">
      <c r="H85" s="18"/>
      <c r="I85" s="18"/>
      <c r="J85" s="18"/>
      <c r="K85" s="18"/>
      <c r="L85" s="18"/>
      <c r="M85" s="18"/>
      <c r="N85" s="18"/>
      <c r="O85" s="18"/>
      <c r="P85" s="18"/>
    </row>
    <row r="86" spans="8:16">
      <c r="H86" s="18"/>
      <c r="I86" s="18"/>
      <c r="J86" s="18"/>
      <c r="K86" s="18"/>
      <c r="L86" s="18"/>
      <c r="M86" s="18"/>
      <c r="N86" s="18"/>
      <c r="O86" s="18"/>
      <c r="P86" s="18"/>
    </row>
    <row r="87" spans="8:16">
      <c r="H87" s="18"/>
      <c r="I87" s="18"/>
      <c r="J87" s="18"/>
      <c r="K87" s="18"/>
      <c r="L87" s="18"/>
      <c r="M87" s="18"/>
      <c r="N87" s="18"/>
      <c r="O87" s="18"/>
      <c r="P87" s="18"/>
    </row>
    <row r="88" spans="8:16">
      <c r="H88" s="18"/>
      <c r="I88" s="18"/>
      <c r="J88" s="18"/>
      <c r="K88" s="18"/>
      <c r="L88" s="18"/>
      <c r="M88" s="18"/>
      <c r="N88" s="18"/>
      <c r="O88" s="18"/>
      <c r="P88" s="18"/>
    </row>
    <row r="89" spans="8:16">
      <c r="H89" s="18"/>
      <c r="I89" s="18"/>
      <c r="J89" s="18"/>
      <c r="K89" s="18"/>
      <c r="L89" s="18"/>
      <c r="M89" s="18"/>
      <c r="N89" s="18"/>
      <c r="O89" s="18"/>
      <c r="P89" s="18"/>
    </row>
    <row r="90" spans="8:16">
      <c r="H90" s="18"/>
      <c r="I90" s="18"/>
      <c r="J90" s="18"/>
      <c r="K90" s="18"/>
      <c r="L90" s="18"/>
      <c r="M90" s="18"/>
      <c r="N90" s="18"/>
      <c r="O90" s="18"/>
      <c r="P90" s="18"/>
    </row>
    <row r="91" spans="8:16">
      <c r="H91" s="18"/>
      <c r="I91" s="18"/>
      <c r="J91" s="18"/>
      <c r="K91" s="18"/>
      <c r="L91" s="18"/>
      <c r="M91" s="18"/>
      <c r="N91" s="18"/>
      <c r="O91" s="18"/>
      <c r="P91" s="18"/>
    </row>
    <row r="92" spans="8:16">
      <c r="H92" s="18"/>
      <c r="I92" s="18"/>
      <c r="J92" s="18"/>
      <c r="K92" s="18"/>
      <c r="L92" s="18"/>
      <c r="M92" s="18"/>
      <c r="N92" s="18"/>
      <c r="O92" s="18"/>
      <c r="P92" s="18"/>
    </row>
    <row r="93" spans="8:16">
      <c r="H93" s="18"/>
      <c r="I93" s="18"/>
      <c r="J93" s="18"/>
      <c r="K93" s="18"/>
      <c r="L93" s="18"/>
      <c r="M93" s="18"/>
      <c r="N93" s="18"/>
      <c r="O93" s="18"/>
      <c r="P93" s="18"/>
    </row>
    <row r="94" spans="8:16">
      <c r="H94" s="18"/>
      <c r="I94" s="18"/>
      <c r="J94" s="18"/>
      <c r="K94" s="18"/>
      <c r="L94" s="18"/>
      <c r="M94" s="18"/>
      <c r="N94" s="18"/>
      <c r="O94" s="18"/>
      <c r="P94" s="18"/>
    </row>
    <row r="95" spans="8:16">
      <c r="H95" s="18"/>
      <c r="I95" s="18"/>
      <c r="J95" s="18"/>
      <c r="K95" s="18"/>
      <c r="L95" s="18"/>
      <c r="M95" s="18"/>
      <c r="N95" s="18"/>
      <c r="O95" s="18"/>
      <c r="P95" s="18"/>
    </row>
    <row r="96" spans="8:16">
      <c r="H96" s="18"/>
      <c r="I96" s="18"/>
      <c r="J96" s="18"/>
      <c r="K96" s="18"/>
      <c r="L96" s="18"/>
      <c r="M96" s="18"/>
      <c r="N96" s="18"/>
      <c r="O96" s="18"/>
      <c r="P96" s="18"/>
    </row>
    <row r="97" spans="8:16">
      <c r="H97" s="18"/>
      <c r="I97" s="18"/>
      <c r="J97" s="18"/>
      <c r="K97" s="18"/>
      <c r="L97" s="18"/>
      <c r="M97" s="18"/>
      <c r="N97" s="18"/>
      <c r="O97" s="18"/>
      <c r="P97" s="18"/>
    </row>
    <row r="98" spans="8:16">
      <c r="H98" s="18"/>
      <c r="I98" s="18"/>
      <c r="J98" s="18"/>
      <c r="K98" s="18"/>
      <c r="L98" s="18"/>
      <c r="M98" s="18"/>
      <c r="N98" s="18"/>
      <c r="O98" s="18"/>
      <c r="P98" s="18"/>
    </row>
    <row r="99" spans="8:16">
      <c r="H99" s="18"/>
      <c r="I99" s="18"/>
      <c r="J99" s="18"/>
      <c r="K99" s="18"/>
      <c r="L99" s="18"/>
      <c r="M99" s="18"/>
      <c r="N99" s="18"/>
      <c r="O99" s="18"/>
      <c r="P99" s="18"/>
    </row>
    <row r="100" spans="8:16">
      <c r="H100" s="18"/>
      <c r="I100" s="18"/>
      <c r="J100" s="18"/>
      <c r="K100" s="18"/>
      <c r="L100" s="18"/>
      <c r="M100" s="18"/>
      <c r="N100" s="18"/>
      <c r="O100" s="18"/>
      <c r="P100" s="18"/>
    </row>
    <row r="101" spans="8:16">
      <c r="H101" s="18"/>
      <c r="I101" s="18"/>
      <c r="J101" s="18"/>
      <c r="K101" s="18"/>
      <c r="L101" s="18"/>
      <c r="M101" s="18"/>
      <c r="N101" s="18"/>
      <c r="O101" s="18"/>
      <c r="P101" s="18"/>
    </row>
    <row r="102" spans="8:16">
      <c r="H102" s="18"/>
      <c r="I102" s="18"/>
      <c r="J102" s="18"/>
      <c r="K102" s="18"/>
      <c r="L102" s="18"/>
      <c r="M102" s="18"/>
      <c r="N102" s="18"/>
      <c r="O102" s="18"/>
      <c r="P102" s="18"/>
    </row>
    <row r="103" spans="8:16">
      <c r="H103" s="18"/>
      <c r="I103" s="18"/>
      <c r="J103" s="18"/>
      <c r="K103" s="18"/>
      <c r="L103" s="18"/>
      <c r="M103" s="18"/>
      <c r="N103" s="18"/>
      <c r="O103" s="18"/>
      <c r="P103" s="18"/>
    </row>
    <row r="104" spans="8:16">
      <c r="H104" s="18"/>
      <c r="I104" s="18"/>
      <c r="J104" s="18"/>
      <c r="K104" s="18"/>
      <c r="L104" s="18"/>
      <c r="M104" s="18"/>
      <c r="N104" s="18"/>
      <c r="O104" s="18"/>
      <c r="P104" s="18"/>
    </row>
    <row r="105" spans="8:16">
      <c r="H105" s="18"/>
      <c r="I105" s="18"/>
      <c r="J105" s="18"/>
      <c r="K105" s="18"/>
      <c r="L105" s="18"/>
      <c r="M105" s="18"/>
      <c r="N105" s="18"/>
      <c r="O105" s="18"/>
      <c r="P105" s="18"/>
    </row>
    <row r="106" spans="8:16">
      <c r="H106" s="18"/>
      <c r="I106" s="18"/>
      <c r="J106" s="18"/>
      <c r="K106" s="18"/>
      <c r="L106" s="18"/>
      <c r="M106" s="18"/>
      <c r="N106" s="18"/>
      <c r="O106" s="18"/>
      <c r="P106" s="18"/>
    </row>
    <row r="107" spans="8:16">
      <c r="H107" s="18"/>
      <c r="I107" s="18"/>
      <c r="J107" s="18"/>
      <c r="K107" s="18"/>
      <c r="L107" s="18"/>
      <c r="M107" s="18"/>
      <c r="N107" s="18"/>
      <c r="O107" s="18"/>
      <c r="P107" s="18"/>
    </row>
    <row r="108" spans="8:16">
      <c r="H108" s="18"/>
      <c r="I108" s="18"/>
      <c r="J108" s="18"/>
      <c r="K108" s="18"/>
      <c r="L108" s="18"/>
      <c r="M108" s="18"/>
      <c r="N108" s="18"/>
      <c r="O108" s="18"/>
      <c r="P108" s="18"/>
    </row>
    <row r="109" spans="8:16">
      <c r="H109" s="18"/>
      <c r="I109" s="18"/>
      <c r="J109" s="18"/>
      <c r="K109" s="18"/>
      <c r="L109" s="18"/>
      <c r="M109" s="18"/>
      <c r="N109" s="18"/>
      <c r="O109" s="18"/>
      <c r="P109" s="18"/>
    </row>
    <row r="110" spans="8:16">
      <c r="H110" s="18"/>
      <c r="I110" s="18"/>
      <c r="J110" s="18"/>
      <c r="K110" s="18"/>
      <c r="L110" s="18"/>
      <c r="M110" s="18"/>
      <c r="N110" s="18"/>
      <c r="O110" s="18"/>
      <c r="P110" s="18"/>
    </row>
    <row r="111" spans="8:16">
      <c r="H111" s="18"/>
      <c r="I111" s="18"/>
      <c r="J111" s="18"/>
      <c r="K111" s="18"/>
      <c r="L111" s="18"/>
      <c r="M111" s="18"/>
      <c r="N111" s="18"/>
      <c r="O111" s="18"/>
      <c r="P111" s="18"/>
    </row>
    <row r="112" spans="8:16">
      <c r="H112" s="18"/>
      <c r="I112" s="18"/>
      <c r="J112" s="18"/>
      <c r="K112" s="18"/>
      <c r="L112" s="18"/>
      <c r="M112" s="18"/>
      <c r="N112" s="18"/>
      <c r="O112" s="18"/>
      <c r="P112" s="18"/>
    </row>
    <row r="113" spans="8:16">
      <c r="H113" s="18"/>
      <c r="I113" s="18"/>
      <c r="J113" s="18"/>
      <c r="K113" s="18"/>
      <c r="L113" s="18"/>
      <c r="M113" s="18"/>
      <c r="N113" s="18"/>
      <c r="O113" s="18"/>
      <c r="P113" s="18"/>
    </row>
    <row r="114" spans="8:16">
      <c r="H114" s="18"/>
      <c r="I114" s="18"/>
      <c r="J114" s="18"/>
      <c r="K114" s="18"/>
      <c r="L114" s="18"/>
      <c r="M114" s="18"/>
      <c r="N114" s="18"/>
      <c r="O114" s="18"/>
      <c r="P114" s="18"/>
    </row>
    <row r="115" spans="8:16">
      <c r="H115" s="18"/>
      <c r="I115" s="18"/>
      <c r="J115" s="18"/>
      <c r="K115" s="18"/>
      <c r="L115" s="18"/>
      <c r="M115" s="18"/>
      <c r="N115" s="18"/>
      <c r="O115" s="18"/>
      <c r="P115" s="18"/>
    </row>
    <row r="116" spans="8:16">
      <c r="H116" s="18"/>
      <c r="I116" s="18"/>
      <c r="J116" s="18"/>
      <c r="K116" s="18"/>
      <c r="L116" s="18"/>
      <c r="M116" s="18"/>
      <c r="N116" s="18"/>
      <c r="O116" s="18"/>
      <c r="P116" s="18"/>
    </row>
    <row r="117" spans="8:16">
      <c r="H117" s="18"/>
      <c r="I117" s="18"/>
      <c r="J117" s="18"/>
      <c r="K117" s="18"/>
      <c r="L117" s="18"/>
      <c r="M117" s="18"/>
      <c r="N117" s="18"/>
      <c r="O117" s="18"/>
      <c r="P117" s="18"/>
    </row>
    <row r="118" spans="8:16">
      <c r="H118" s="18"/>
      <c r="I118" s="18"/>
      <c r="J118" s="18"/>
      <c r="K118" s="18"/>
      <c r="L118" s="18"/>
      <c r="M118" s="18"/>
      <c r="N118" s="18"/>
      <c r="O118" s="18"/>
      <c r="P118" s="18"/>
    </row>
    <row r="119" spans="8:16">
      <c r="H119" s="18"/>
      <c r="I119" s="18"/>
      <c r="J119" s="18"/>
      <c r="K119" s="18"/>
      <c r="L119" s="18"/>
      <c r="M119" s="18"/>
      <c r="N119" s="18"/>
      <c r="O119" s="18"/>
      <c r="P119" s="18"/>
    </row>
    <row r="120" spans="8:16">
      <c r="H120" s="18"/>
      <c r="I120" s="18"/>
      <c r="J120" s="18"/>
      <c r="K120" s="18"/>
      <c r="L120" s="18"/>
      <c r="M120" s="18"/>
      <c r="N120" s="18"/>
      <c r="O120" s="18"/>
      <c r="P120" s="18"/>
    </row>
    <row r="121" spans="8:16">
      <c r="H121" s="18"/>
      <c r="I121" s="18"/>
      <c r="J121" s="18"/>
      <c r="K121" s="18"/>
      <c r="L121" s="18"/>
      <c r="M121" s="18"/>
      <c r="N121" s="18"/>
      <c r="O121" s="18"/>
      <c r="P121" s="18"/>
    </row>
    <row r="122" spans="8:16">
      <c r="H122" s="18"/>
      <c r="I122" s="18"/>
      <c r="J122" s="18"/>
      <c r="K122" s="18"/>
      <c r="L122" s="18"/>
      <c r="M122" s="18"/>
      <c r="N122" s="18"/>
      <c r="O122" s="18"/>
      <c r="P122" s="18"/>
    </row>
    <row r="123" spans="8:16">
      <c r="H123" s="18"/>
      <c r="I123" s="18"/>
      <c r="J123" s="18"/>
      <c r="K123" s="18"/>
      <c r="L123" s="18"/>
      <c r="M123" s="18"/>
      <c r="N123" s="18"/>
      <c r="O123" s="18"/>
      <c r="P123" s="18"/>
    </row>
    <row r="124" spans="8:16">
      <c r="H124" s="18"/>
      <c r="I124" s="18"/>
      <c r="J124" s="18"/>
      <c r="K124" s="18"/>
      <c r="L124" s="18"/>
      <c r="M124" s="18"/>
      <c r="N124" s="18"/>
      <c r="O124" s="18"/>
      <c r="P124" s="18"/>
    </row>
    <row r="125" spans="8:16">
      <c r="H125" s="18"/>
      <c r="I125" s="18"/>
      <c r="J125" s="18"/>
      <c r="K125" s="18"/>
      <c r="L125" s="18"/>
      <c r="M125" s="18"/>
      <c r="N125" s="18"/>
      <c r="O125" s="18"/>
      <c r="P125" s="18"/>
    </row>
    <row r="126" spans="8:16">
      <c r="H126" s="18"/>
      <c r="I126" s="18"/>
      <c r="J126" s="18"/>
      <c r="K126" s="18"/>
      <c r="L126" s="18"/>
      <c r="M126" s="18"/>
      <c r="N126" s="18"/>
      <c r="O126" s="18"/>
      <c r="P126" s="18"/>
    </row>
    <row r="127" spans="8:16">
      <c r="H127" s="18"/>
      <c r="I127" s="18"/>
      <c r="J127" s="18"/>
      <c r="K127" s="18"/>
      <c r="L127" s="18"/>
      <c r="M127" s="18"/>
      <c r="N127" s="18"/>
      <c r="O127" s="18"/>
      <c r="P127" s="18"/>
    </row>
    <row r="128" spans="8:16">
      <c r="H128" s="18"/>
      <c r="I128" s="18"/>
      <c r="J128" s="18"/>
      <c r="K128" s="18"/>
      <c r="L128" s="18"/>
      <c r="M128" s="18"/>
      <c r="N128" s="18"/>
      <c r="O128" s="18"/>
      <c r="P128" s="18"/>
    </row>
    <row r="129" spans="8:16">
      <c r="H129" s="18"/>
      <c r="I129" s="18"/>
      <c r="J129" s="18"/>
      <c r="K129" s="18"/>
      <c r="L129" s="18"/>
      <c r="M129" s="18"/>
      <c r="N129" s="18"/>
      <c r="O129" s="18"/>
      <c r="P129" s="18"/>
    </row>
    <row r="130" spans="8:16">
      <c r="H130" s="18"/>
      <c r="I130" s="18"/>
      <c r="J130" s="18"/>
      <c r="K130" s="18"/>
      <c r="L130" s="18"/>
      <c r="M130" s="18"/>
      <c r="N130" s="18"/>
      <c r="O130" s="18"/>
      <c r="P130" s="18"/>
    </row>
    <row r="131" spans="8:16">
      <c r="H131" s="18"/>
      <c r="I131" s="18"/>
      <c r="J131" s="18"/>
      <c r="K131" s="18"/>
      <c r="L131" s="18"/>
      <c r="M131" s="18"/>
      <c r="N131" s="18"/>
      <c r="O131" s="18"/>
      <c r="P131" s="18"/>
    </row>
    <row r="132" spans="8:16">
      <c r="H132" s="18"/>
      <c r="I132" s="18"/>
      <c r="J132" s="18"/>
      <c r="K132" s="18"/>
      <c r="L132" s="18"/>
      <c r="M132" s="18"/>
      <c r="N132" s="18"/>
      <c r="O132" s="18"/>
      <c r="P132" s="18"/>
    </row>
    <row r="133" spans="8:16">
      <c r="H133" s="18"/>
      <c r="I133" s="18"/>
      <c r="J133" s="18"/>
      <c r="K133" s="18"/>
      <c r="L133" s="18"/>
      <c r="M133" s="18"/>
      <c r="N133" s="18"/>
      <c r="O133" s="18"/>
      <c r="P133" s="18"/>
    </row>
    <row r="134" spans="8:16">
      <c r="H134" s="18"/>
      <c r="I134" s="18"/>
      <c r="J134" s="18"/>
      <c r="K134" s="18"/>
      <c r="L134" s="18"/>
      <c r="M134" s="18"/>
      <c r="N134" s="18"/>
      <c r="O134" s="18"/>
      <c r="P134" s="18"/>
    </row>
    <row r="135" spans="8:16">
      <c r="H135" s="18"/>
      <c r="I135" s="18"/>
      <c r="J135" s="18"/>
      <c r="K135" s="18"/>
      <c r="L135" s="18"/>
      <c r="M135" s="18"/>
      <c r="N135" s="18"/>
      <c r="O135" s="18"/>
      <c r="P135" s="18"/>
    </row>
    <row r="136" spans="8:16">
      <c r="H136" s="18"/>
      <c r="I136" s="18"/>
      <c r="J136" s="18"/>
      <c r="K136" s="18"/>
      <c r="L136" s="18"/>
      <c r="M136" s="18"/>
      <c r="N136" s="18"/>
      <c r="O136" s="18"/>
      <c r="P136" s="18"/>
    </row>
    <row r="137" spans="8:16">
      <c r="H137" s="18"/>
      <c r="I137" s="18"/>
      <c r="J137" s="18"/>
      <c r="K137" s="18"/>
      <c r="L137" s="18"/>
      <c r="M137" s="18"/>
      <c r="N137" s="18"/>
      <c r="O137" s="18"/>
      <c r="P137" s="18"/>
    </row>
    <row r="138" spans="8:16">
      <c r="H138" s="18"/>
      <c r="I138" s="18"/>
      <c r="J138" s="18"/>
      <c r="K138" s="18"/>
      <c r="L138" s="18"/>
      <c r="M138" s="18"/>
      <c r="N138" s="18"/>
      <c r="O138" s="18"/>
      <c r="P138" s="18"/>
    </row>
    <row r="139" spans="8:16">
      <c r="H139" s="18"/>
      <c r="I139" s="18"/>
      <c r="J139" s="18"/>
      <c r="K139" s="18"/>
      <c r="L139" s="18"/>
      <c r="M139" s="18"/>
      <c r="N139" s="18"/>
      <c r="O139" s="18"/>
      <c r="P139" s="18"/>
    </row>
    <row r="140" spans="8:16">
      <c r="H140" s="18"/>
      <c r="I140" s="18"/>
      <c r="J140" s="18"/>
      <c r="K140" s="18"/>
      <c r="L140" s="18"/>
      <c r="M140" s="18"/>
      <c r="N140" s="18"/>
      <c r="O140" s="18"/>
      <c r="P140" s="18"/>
    </row>
    <row r="141" spans="8:16">
      <c r="H141" s="18"/>
      <c r="I141" s="18"/>
      <c r="J141" s="18"/>
      <c r="K141" s="18"/>
      <c r="L141" s="18"/>
      <c r="M141" s="18"/>
      <c r="N141" s="18"/>
      <c r="O141" s="18"/>
      <c r="P141" s="18"/>
    </row>
    <row r="142" spans="8:16">
      <c r="H142" s="18"/>
      <c r="I142" s="18"/>
      <c r="J142" s="18"/>
      <c r="K142" s="18"/>
      <c r="L142" s="18"/>
      <c r="M142" s="18"/>
      <c r="N142" s="18"/>
      <c r="O142" s="18"/>
      <c r="P142" s="18"/>
    </row>
    <row r="143" spans="8:16">
      <c r="H143" s="18"/>
      <c r="I143" s="18"/>
      <c r="J143" s="18"/>
      <c r="K143" s="18"/>
      <c r="L143" s="18"/>
      <c r="M143" s="18"/>
      <c r="N143" s="18"/>
      <c r="O143" s="18"/>
      <c r="P143" s="18"/>
    </row>
    <row r="144" spans="8:16">
      <c r="H144" s="18"/>
      <c r="I144" s="18"/>
      <c r="J144" s="18"/>
      <c r="K144" s="18"/>
      <c r="L144" s="18"/>
      <c r="M144" s="18"/>
      <c r="N144" s="18"/>
      <c r="O144" s="18"/>
      <c r="P144" s="18"/>
    </row>
    <row r="145" spans="8:16">
      <c r="H145" s="18"/>
      <c r="I145" s="18"/>
      <c r="J145" s="18"/>
      <c r="K145" s="18"/>
      <c r="L145" s="18"/>
      <c r="M145" s="18"/>
      <c r="N145" s="18"/>
      <c r="O145" s="18"/>
      <c r="P145" s="18"/>
    </row>
    <row r="146" spans="8:16">
      <c r="H146" s="18"/>
      <c r="I146" s="18"/>
      <c r="J146" s="18"/>
      <c r="K146" s="18"/>
      <c r="L146" s="18"/>
      <c r="M146" s="18"/>
      <c r="N146" s="18"/>
      <c r="O146" s="18"/>
      <c r="P146" s="18"/>
    </row>
    <row r="147" spans="8:16">
      <c r="H147" s="18"/>
      <c r="I147" s="18"/>
      <c r="J147" s="18"/>
      <c r="K147" s="18"/>
      <c r="L147" s="18"/>
      <c r="M147" s="18"/>
      <c r="N147" s="18"/>
      <c r="O147" s="18"/>
      <c r="P147" s="18"/>
    </row>
    <row r="148" spans="8:16">
      <c r="H148" s="18"/>
      <c r="I148" s="18"/>
      <c r="J148" s="18"/>
      <c r="K148" s="18"/>
      <c r="L148" s="18"/>
      <c r="M148" s="18"/>
      <c r="N148" s="18"/>
      <c r="O148" s="18"/>
      <c r="P148" s="18"/>
    </row>
    <row r="149" spans="8:16">
      <c r="H149" s="18"/>
      <c r="I149" s="18"/>
      <c r="J149" s="18"/>
      <c r="K149" s="18"/>
      <c r="L149" s="18"/>
      <c r="M149" s="18"/>
      <c r="N149" s="18"/>
      <c r="O149" s="18"/>
      <c r="P149" s="18"/>
    </row>
    <row r="150" spans="8:16">
      <c r="H150" s="18"/>
      <c r="I150" s="18"/>
      <c r="J150" s="18"/>
      <c r="K150" s="18"/>
      <c r="L150" s="18"/>
      <c r="M150" s="18"/>
      <c r="N150" s="18"/>
      <c r="O150" s="18"/>
      <c r="P150" s="18"/>
    </row>
    <row r="151" spans="8:16">
      <c r="H151" s="18"/>
      <c r="I151" s="18"/>
      <c r="J151" s="18"/>
      <c r="K151" s="18"/>
      <c r="L151" s="18"/>
      <c r="M151" s="18"/>
      <c r="N151" s="18"/>
      <c r="O151" s="18"/>
      <c r="P151" s="18"/>
    </row>
    <row r="152" spans="8:16">
      <c r="H152" s="18"/>
      <c r="I152" s="18"/>
      <c r="J152" s="18"/>
      <c r="K152" s="18"/>
      <c r="L152" s="18"/>
      <c r="M152" s="18"/>
      <c r="N152" s="18"/>
      <c r="O152" s="18"/>
      <c r="P152" s="18"/>
    </row>
    <row r="153" spans="8:16">
      <c r="H153" s="18"/>
      <c r="I153" s="18"/>
      <c r="J153" s="18"/>
      <c r="K153" s="18"/>
      <c r="L153" s="18"/>
      <c r="M153" s="18"/>
      <c r="N153" s="18"/>
      <c r="O153" s="18"/>
      <c r="P153" s="18"/>
    </row>
    <row r="154" spans="8:16">
      <c r="H154" s="18"/>
      <c r="I154" s="18"/>
      <c r="J154" s="18"/>
      <c r="K154" s="18"/>
      <c r="L154" s="18"/>
      <c r="M154" s="18"/>
      <c r="N154" s="18"/>
      <c r="O154" s="18"/>
      <c r="P154" s="18"/>
    </row>
    <row r="155" spans="8:16">
      <c r="H155" s="18"/>
      <c r="I155" s="18"/>
      <c r="J155" s="18"/>
      <c r="K155" s="18"/>
      <c r="L155" s="18"/>
      <c r="M155" s="18"/>
      <c r="N155" s="18"/>
      <c r="O155" s="18"/>
      <c r="P155" s="18"/>
    </row>
    <row r="156" spans="8:16">
      <c r="H156" s="18"/>
      <c r="I156" s="18"/>
      <c r="J156" s="18"/>
      <c r="K156" s="18"/>
      <c r="L156" s="18"/>
      <c r="M156" s="18"/>
      <c r="N156" s="18"/>
      <c r="O156" s="18"/>
      <c r="P156" s="18"/>
    </row>
    <row r="157" spans="8:16">
      <c r="H157" s="18"/>
      <c r="I157" s="18"/>
      <c r="J157" s="18"/>
      <c r="K157" s="18"/>
      <c r="L157" s="18"/>
      <c r="M157" s="18"/>
      <c r="N157" s="18"/>
      <c r="O157" s="18"/>
      <c r="P157" s="18"/>
    </row>
    <row r="158" spans="8:16">
      <c r="H158" s="18"/>
      <c r="I158" s="18"/>
      <c r="J158" s="18"/>
      <c r="K158" s="18"/>
      <c r="L158" s="18"/>
      <c r="M158" s="18"/>
      <c r="N158" s="18"/>
      <c r="O158" s="18"/>
      <c r="P158" s="18"/>
    </row>
    <row r="159" spans="8:16">
      <c r="H159" s="18"/>
      <c r="I159" s="18"/>
      <c r="J159" s="18"/>
      <c r="K159" s="18"/>
      <c r="L159" s="18"/>
      <c r="M159" s="18"/>
      <c r="N159" s="18"/>
      <c r="O159" s="18"/>
      <c r="P159" s="18"/>
    </row>
    <row r="160" spans="8:16">
      <c r="H160" s="18"/>
      <c r="I160" s="18"/>
      <c r="J160" s="18"/>
      <c r="K160" s="18"/>
      <c r="L160" s="18"/>
      <c r="M160" s="18"/>
      <c r="N160" s="18"/>
      <c r="O160" s="18"/>
      <c r="P160" s="18"/>
    </row>
    <row r="161" spans="8:16">
      <c r="H161" s="18"/>
      <c r="I161" s="18"/>
      <c r="J161" s="18"/>
      <c r="K161" s="18"/>
      <c r="L161" s="18"/>
      <c r="M161" s="18"/>
      <c r="N161" s="18"/>
      <c r="O161" s="18"/>
      <c r="P161" s="18"/>
    </row>
    <row r="162" spans="8:16">
      <c r="H162" s="18"/>
      <c r="I162" s="18"/>
      <c r="J162" s="18"/>
      <c r="K162" s="18"/>
      <c r="L162" s="18"/>
      <c r="M162" s="18"/>
      <c r="N162" s="18"/>
      <c r="O162" s="18"/>
      <c r="P162" s="18"/>
    </row>
    <row r="163" spans="8:16">
      <c r="H163" s="18"/>
      <c r="I163" s="18"/>
      <c r="J163" s="18"/>
      <c r="K163" s="18"/>
      <c r="L163" s="18"/>
      <c r="M163" s="18"/>
      <c r="N163" s="18"/>
      <c r="O163" s="18"/>
      <c r="P163" s="18"/>
    </row>
    <row r="164" spans="8:16">
      <c r="H164" s="18"/>
      <c r="I164" s="18"/>
      <c r="J164" s="18"/>
      <c r="K164" s="18"/>
      <c r="L164" s="18"/>
      <c r="M164" s="18"/>
      <c r="N164" s="18"/>
      <c r="O164" s="18"/>
      <c r="P164" s="18"/>
    </row>
    <row r="165" spans="8:16">
      <c r="H165" s="18"/>
      <c r="I165" s="18"/>
      <c r="J165" s="18"/>
      <c r="K165" s="18"/>
      <c r="L165" s="18"/>
      <c r="M165" s="18"/>
      <c r="N165" s="18"/>
      <c r="O165" s="18"/>
      <c r="P165" s="18"/>
    </row>
    <row r="166" spans="8:16">
      <c r="H166" s="18"/>
      <c r="I166" s="18"/>
      <c r="J166" s="18"/>
      <c r="K166" s="18"/>
      <c r="L166" s="18"/>
      <c r="M166" s="18"/>
      <c r="N166" s="18"/>
      <c r="O166" s="18"/>
      <c r="P166" s="18"/>
    </row>
    <row r="167" spans="8:16">
      <c r="H167" s="18"/>
      <c r="I167" s="18"/>
      <c r="J167" s="18"/>
      <c r="K167" s="18"/>
      <c r="L167" s="18"/>
      <c r="M167" s="18"/>
      <c r="N167" s="18"/>
      <c r="O167" s="18"/>
      <c r="P167" s="18"/>
    </row>
    <row r="168" spans="8:16">
      <c r="H168" s="18"/>
      <c r="I168" s="18"/>
      <c r="J168" s="18"/>
      <c r="K168" s="18"/>
      <c r="L168" s="18"/>
      <c r="M168" s="18"/>
      <c r="N168" s="18"/>
      <c r="O168" s="18"/>
      <c r="P168" s="18"/>
    </row>
    <row r="169" spans="8:16">
      <c r="H169" s="18"/>
      <c r="I169" s="18"/>
      <c r="J169" s="18"/>
      <c r="K169" s="18"/>
      <c r="L169" s="18"/>
      <c r="M169" s="18"/>
      <c r="N169" s="18"/>
      <c r="O169" s="18"/>
      <c r="P169" s="18"/>
    </row>
    <row r="170" spans="8:16">
      <c r="H170" s="18"/>
      <c r="I170" s="18"/>
      <c r="J170" s="18"/>
      <c r="K170" s="18"/>
      <c r="L170" s="18"/>
      <c r="M170" s="18"/>
      <c r="N170" s="18"/>
      <c r="O170" s="18"/>
      <c r="P170" s="18"/>
    </row>
    <row r="171" spans="8:16">
      <c r="H171" s="18"/>
      <c r="I171" s="18"/>
      <c r="J171" s="18"/>
      <c r="K171" s="18"/>
      <c r="L171" s="18"/>
      <c r="M171" s="18"/>
      <c r="N171" s="18"/>
      <c r="O171" s="18"/>
      <c r="P171" s="18"/>
    </row>
    <row r="172" spans="8:16">
      <c r="H172" s="18"/>
      <c r="I172" s="18"/>
      <c r="J172" s="18"/>
      <c r="K172" s="18"/>
      <c r="L172" s="18"/>
      <c r="M172" s="18"/>
      <c r="N172" s="18"/>
      <c r="O172" s="18"/>
      <c r="P172" s="18"/>
    </row>
    <row r="173" spans="8:16">
      <c r="H173" s="18"/>
      <c r="I173" s="18"/>
      <c r="J173" s="18"/>
      <c r="K173" s="18"/>
      <c r="L173" s="18"/>
      <c r="M173" s="18"/>
      <c r="N173" s="18"/>
      <c r="O173" s="18"/>
      <c r="P173" s="18"/>
    </row>
    <row r="174" spans="8:16">
      <c r="H174" s="18"/>
      <c r="I174" s="18"/>
      <c r="J174" s="18"/>
      <c r="K174" s="18"/>
      <c r="L174" s="18"/>
      <c r="M174" s="18"/>
      <c r="N174" s="18"/>
      <c r="O174" s="18"/>
      <c r="P174" s="18"/>
    </row>
    <row r="175" spans="8:16">
      <c r="H175" s="18"/>
      <c r="I175" s="18"/>
      <c r="J175" s="18"/>
      <c r="K175" s="18"/>
      <c r="L175" s="18"/>
      <c r="M175" s="18"/>
      <c r="N175" s="18"/>
      <c r="O175" s="18"/>
      <c r="P175" s="18"/>
    </row>
    <row r="176" spans="8:16">
      <c r="H176" s="18"/>
      <c r="I176" s="18"/>
      <c r="J176" s="18"/>
      <c r="K176" s="18"/>
      <c r="L176" s="18"/>
      <c r="M176" s="18"/>
      <c r="N176" s="18"/>
      <c r="O176" s="18"/>
      <c r="P176" s="18"/>
    </row>
    <row r="177" spans="8:16">
      <c r="H177" s="18"/>
      <c r="I177" s="18"/>
      <c r="J177" s="18"/>
      <c r="K177" s="18"/>
      <c r="L177" s="18"/>
      <c r="M177" s="18"/>
      <c r="N177" s="18"/>
      <c r="O177" s="18"/>
      <c r="P177" s="18"/>
    </row>
    <row r="178" spans="8:16">
      <c r="H178" s="18"/>
      <c r="I178" s="18"/>
      <c r="J178" s="18"/>
      <c r="K178" s="18"/>
      <c r="L178" s="18"/>
      <c r="M178" s="18"/>
      <c r="N178" s="18"/>
      <c r="O178" s="18"/>
      <c r="P178" s="18"/>
    </row>
    <row r="179" spans="8:16">
      <c r="H179" s="18"/>
      <c r="I179" s="18"/>
      <c r="J179" s="18"/>
      <c r="K179" s="18"/>
      <c r="L179" s="18"/>
      <c r="M179" s="18"/>
      <c r="N179" s="18"/>
      <c r="O179" s="18"/>
      <c r="P179" s="18"/>
    </row>
    <row r="180" spans="8:16">
      <c r="H180" s="18"/>
      <c r="I180" s="18"/>
      <c r="J180" s="18"/>
      <c r="K180" s="18"/>
      <c r="L180" s="18"/>
      <c r="M180" s="18"/>
      <c r="N180" s="18"/>
      <c r="O180" s="18"/>
      <c r="P180" s="18"/>
    </row>
    <row r="181" spans="8:16">
      <c r="H181" s="18"/>
      <c r="I181" s="18"/>
      <c r="J181" s="18"/>
      <c r="K181" s="18"/>
      <c r="L181" s="18"/>
      <c r="M181" s="18"/>
      <c r="N181" s="18"/>
      <c r="O181" s="18"/>
      <c r="P181" s="18"/>
    </row>
    <row r="182" spans="8:16">
      <c r="H182" s="18"/>
      <c r="I182" s="18"/>
      <c r="J182" s="18"/>
      <c r="K182" s="18"/>
      <c r="L182" s="18"/>
      <c r="M182" s="18"/>
      <c r="N182" s="18"/>
      <c r="O182" s="18"/>
      <c r="P182" s="18"/>
    </row>
    <row r="183" spans="8:16">
      <c r="H183" s="18"/>
      <c r="I183" s="18"/>
      <c r="J183" s="18"/>
      <c r="K183" s="18"/>
      <c r="L183" s="18"/>
      <c r="M183" s="18"/>
      <c r="N183" s="18"/>
      <c r="O183" s="18"/>
      <c r="P183" s="18"/>
    </row>
    <row r="184" spans="8:16">
      <c r="H184" s="18"/>
      <c r="I184" s="18"/>
      <c r="J184" s="18"/>
      <c r="K184" s="18"/>
      <c r="L184" s="18"/>
      <c r="M184" s="18"/>
      <c r="N184" s="18"/>
      <c r="O184" s="18"/>
      <c r="P184" s="18"/>
    </row>
    <row r="185" spans="8:16">
      <c r="H185" s="18"/>
      <c r="I185" s="18"/>
      <c r="J185" s="18"/>
      <c r="K185" s="18"/>
      <c r="L185" s="18"/>
      <c r="M185" s="18"/>
      <c r="N185" s="18"/>
      <c r="O185" s="18"/>
      <c r="P185" s="18"/>
    </row>
    <row r="186" spans="8:16">
      <c r="H186" s="18"/>
      <c r="I186" s="18"/>
      <c r="J186" s="18"/>
      <c r="K186" s="18"/>
      <c r="L186" s="18"/>
      <c r="M186" s="18"/>
      <c r="N186" s="18"/>
      <c r="O186" s="18"/>
      <c r="P186" s="18"/>
    </row>
    <row r="187" spans="8:16">
      <c r="H187" s="18"/>
      <c r="I187" s="18"/>
      <c r="J187" s="18"/>
      <c r="K187" s="18"/>
      <c r="L187" s="18"/>
      <c r="M187" s="18"/>
      <c r="N187" s="18"/>
      <c r="O187" s="18"/>
      <c r="P187" s="18"/>
    </row>
    <row r="188" spans="8:16">
      <c r="H188" s="18"/>
      <c r="I188" s="18"/>
      <c r="J188" s="18"/>
      <c r="K188" s="18"/>
      <c r="L188" s="18"/>
      <c r="M188" s="18"/>
      <c r="N188" s="18"/>
      <c r="O188" s="18"/>
      <c r="P188" s="18"/>
    </row>
    <row r="189" spans="8:16">
      <c r="H189" s="18"/>
      <c r="I189" s="18"/>
      <c r="J189" s="18"/>
      <c r="K189" s="18"/>
      <c r="L189" s="18"/>
      <c r="M189" s="18"/>
      <c r="N189" s="18"/>
      <c r="O189" s="18"/>
      <c r="P189" s="18"/>
    </row>
  </sheetData>
  <autoFilter ref="A12:P13" xr:uid="{00000000-0009-0000-0000-000042000000}"/>
  <mergeCells count="1">
    <mergeCell ref="F10:K10"/>
  </mergeCells>
  <conditionalFormatting sqref="A15:A53">
    <cfRule type="expression" dxfId="2" priority="1">
      <formula>TRIM(#REF!)&lt;&gt;""</formula>
    </cfRule>
  </conditionalFormatting>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9A2A-1E2F-456E-BF12-95936F1475D6}">
  <dimension ref="A1:P195"/>
  <sheetViews>
    <sheetView zoomScaleNormal="100" zoomScaleSheetLayoutView="85" workbookViewId="0">
      <selection activeCell="R1" sqref="R1:S1048576"/>
    </sheetView>
  </sheetViews>
  <sheetFormatPr defaultColWidth="9.109375" defaultRowHeight="13.2"/>
  <cols>
    <col min="1" max="1" width="5" style="6"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2" width="10.109375" style="11"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2239</v>
      </c>
      <c r="H1" s="9"/>
      <c r="J1" s="8"/>
      <c r="K1" s="8"/>
      <c r="L1" s="8"/>
      <c r="M1" s="8"/>
      <c r="N1" s="8"/>
      <c r="O1" s="8"/>
      <c r="P1" s="8"/>
    </row>
    <row r="2" spans="1:16">
      <c r="B2" s="7"/>
      <c r="C2" s="8"/>
      <c r="D2" s="8"/>
      <c r="E2" s="8"/>
      <c r="F2" s="8" t="s">
        <v>2357</v>
      </c>
      <c r="G2" s="8"/>
      <c r="I2" s="8"/>
      <c r="J2" s="8"/>
      <c r="K2" s="8"/>
      <c r="L2" s="8"/>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270"/>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25"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38">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089"/>
      <c r="M13" s="1075"/>
      <c r="N13" s="1075"/>
      <c r="O13" s="1075"/>
      <c r="P13" s="1088"/>
    </row>
    <row r="14" spans="1:16" s="30" customFormat="1" ht="40.799999999999997">
      <c r="A14" s="685"/>
      <c r="B14" s="1254" t="s">
        <v>227</v>
      </c>
      <c r="C14" s="1238" t="s">
        <v>2395</v>
      </c>
      <c r="D14" s="1354"/>
      <c r="E14" s="1352"/>
      <c r="F14" s="703"/>
      <c r="G14" s="695"/>
      <c r="H14" s="695"/>
      <c r="I14" s="695"/>
      <c r="J14" s="695"/>
      <c r="K14" s="696"/>
      <c r="L14" s="705"/>
      <c r="M14" s="695"/>
      <c r="N14" s="695"/>
      <c r="O14" s="695"/>
      <c r="P14" s="696"/>
    </row>
    <row r="15" spans="1:16" s="30" customFormat="1">
      <c r="A15" s="900">
        <f>IF(COUNTBLANK(D15)=1,"",COUNTA(D$13:$D15))</f>
        <v>1</v>
      </c>
      <c r="B15" s="1254" t="s">
        <v>229</v>
      </c>
      <c r="C15" s="1357" t="s">
        <v>863</v>
      </c>
      <c r="D15" s="683" t="s">
        <v>22</v>
      </c>
      <c r="E15" s="927">
        <v>27</v>
      </c>
      <c r="F15" s="703"/>
      <c r="G15" s="497"/>
      <c r="H15" s="497"/>
      <c r="I15" s="497"/>
      <c r="J15" s="497"/>
      <c r="K15" s="501"/>
      <c r="L15" s="499"/>
      <c r="M15" s="498"/>
      <c r="N15" s="498"/>
      <c r="O15" s="498"/>
      <c r="P15" s="576"/>
    </row>
    <row r="16" spans="1:16" s="30" customFormat="1">
      <c r="A16" s="900">
        <f>IF(COUNTBLANK(D16)=1,"",COUNTA(D$13:$D16))</f>
        <v>2</v>
      </c>
      <c r="B16" s="1254" t="s">
        <v>230</v>
      </c>
      <c r="C16" s="1357" t="s">
        <v>864</v>
      </c>
      <c r="D16" s="683" t="s">
        <v>22</v>
      </c>
      <c r="E16" s="927">
        <v>185</v>
      </c>
      <c r="F16" s="703"/>
      <c r="G16" s="497"/>
      <c r="H16" s="497"/>
      <c r="I16" s="497"/>
      <c r="J16" s="497"/>
      <c r="K16" s="501"/>
      <c r="L16" s="499"/>
      <c r="M16" s="498"/>
      <c r="N16" s="498"/>
      <c r="O16" s="498"/>
      <c r="P16" s="576"/>
    </row>
    <row r="17" spans="1:16" s="30" customFormat="1">
      <c r="A17" s="900">
        <f>IF(COUNTBLANK(D17)=1,"",COUNTA(D$13:$D17))</f>
        <v>3</v>
      </c>
      <c r="B17" s="1254" t="s">
        <v>231</v>
      </c>
      <c r="C17" s="1357" t="s">
        <v>865</v>
      </c>
      <c r="D17" s="683" t="s">
        <v>22</v>
      </c>
      <c r="E17" s="927">
        <v>1163</v>
      </c>
      <c r="F17" s="703"/>
      <c r="G17" s="497"/>
      <c r="H17" s="497"/>
      <c r="I17" s="497"/>
      <c r="J17" s="497"/>
      <c r="K17" s="501"/>
      <c r="L17" s="499"/>
      <c r="M17" s="498"/>
      <c r="N17" s="498"/>
      <c r="O17" s="498"/>
      <c r="P17" s="576"/>
    </row>
    <row r="18" spans="1:16" s="30" customFormat="1">
      <c r="A18" s="900">
        <f>IF(COUNTBLANK(D18)=1,"",COUNTA(D$13:$D18))</f>
        <v>4</v>
      </c>
      <c r="B18" s="1254" t="s">
        <v>232</v>
      </c>
      <c r="C18" s="1357" t="s">
        <v>866</v>
      </c>
      <c r="D18" s="683" t="s">
        <v>22</v>
      </c>
      <c r="E18" s="927">
        <v>412</v>
      </c>
      <c r="F18" s="703"/>
      <c r="G18" s="497"/>
      <c r="H18" s="497"/>
      <c r="I18" s="497"/>
      <c r="J18" s="497"/>
      <c r="K18" s="501"/>
      <c r="L18" s="499"/>
      <c r="M18" s="498"/>
      <c r="N18" s="498"/>
      <c r="O18" s="498"/>
      <c r="P18" s="576"/>
    </row>
    <row r="19" spans="1:16" s="30" customFormat="1">
      <c r="A19" s="900">
        <f>IF(COUNTBLANK(D19)=1,"",COUNTA(D$13:$D19))</f>
        <v>5</v>
      </c>
      <c r="B19" s="1254" t="s">
        <v>233</v>
      </c>
      <c r="C19" s="1357" t="s">
        <v>867</v>
      </c>
      <c r="D19" s="683" t="s">
        <v>22</v>
      </c>
      <c r="E19" s="927">
        <v>1181</v>
      </c>
      <c r="F19" s="703"/>
      <c r="G19" s="497"/>
      <c r="H19" s="497"/>
      <c r="I19" s="497"/>
      <c r="J19" s="497"/>
      <c r="K19" s="501"/>
      <c r="L19" s="499"/>
      <c r="M19" s="498"/>
      <c r="N19" s="498"/>
      <c r="O19" s="498"/>
      <c r="P19" s="576"/>
    </row>
    <row r="20" spans="1:16" s="30" customFormat="1">
      <c r="A20" s="900">
        <f>IF(COUNTBLANK(D20)=1,"",COUNTA(D$13:$D20))</f>
        <v>6</v>
      </c>
      <c r="B20" s="1254" t="s">
        <v>234</v>
      </c>
      <c r="C20" s="1357" t="s">
        <v>869</v>
      </c>
      <c r="D20" s="683" t="s">
        <v>22</v>
      </c>
      <c r="E20" s="927">
        <v>25</v>
      </c>
      <c r="F20" s="703"/>
      <c r="G20" s="497"/>
      <c r="H20" s="497"/>
      <c r="I20" s="497"/>
      <c r="J20" s="497"/>
      <c r="K20" s="501"/>
      <c r="L20" s="499"/>
      <c r="M20" s="498"/>
      <c r="N20" s="498"/>
      <c r="O20" s="498"/>
      <c r="P20" s="576"/>
    </row>
    <row r="21" spans="1:16" s="30" customFormat="1" ht="71.400000000000006">
      <c r="A21" s="900" t="str">
        <f>IF(COUNTBLANK(D21)=1,"",COUNTA(D$13:$D21))</f>
        <v/>
      </c>
      <c r="B21" s="1254" t="s">
        <v>239</v>
      </c>
      <c r="C21" s="1238" t="s">
        <v>2396</v>
      </c>
      <c r="D21" s="1354"/>
      <c r="E21" s="1352"/>
      <c r="F21" s="703"/>
      <c r="G21" s="695"/>
      <c r="H21" s="695"/>
      <c r="I21" s="695"/>
      <c r="J21" s="695"/>
      <c r="K21" s="696"/>
      <c r="L21" s="705"/>
      <c r="M21" s="695"/>
      <c r="N21" s="695"/>
      <c r="O21" s="695"/>
      <c r="P21" s="696"/>
    </row>
    <row r="22" spans="1:16" s="30" customFormat="1" ht="20.399999999999999">
      <c r="A22" s="900">
        <f>IF(COUNTBLANK(D22)=1,"",COUNTA(D$13:$D22))</f>
        <v>7</v>
      </c>
      <c r="B22" s="1254" t="s">
        <v>240</v>
      </c>
      <c r="C22" s="1251" t="s">
        <v>871</v>
      </c>
      <c r="D22" s="683" t="s">
        <v>103</v>
      </c>
      <c r="E22" s="927">
        <v>27</v>
      </c>
      <c r="F22" s="703"/>
      <c r="G22" s="497"/>
      <c r="H22" s="497"/>
      <c r="I22" s="497"/>
      <c r="J22" s="497"/>
      <c r="K22" s="501"/>
      <c r="L22" s="499"/>
      <c r="M22" s="498"/>
      <c r="N22" s="498"/>
      <c r="O22" s="498"/>
      <c r="P22" s="576"/>
    </row>
    <row r="23" spans="1:16" s="30" customFormat="1" ht="20.399999999999999">
      <c r="A23" s="900">
        <f>IF(COUNTBLANK(D23)=1,"",COUNTA(D$13:$D23))</f>
        <v>8</v>
      </c>
      <c r="B23" s="1254" t="s">
        <v>490</v>
      </c>
      <c r="C23" s="1251" t="s">
        <v>2360</v>
      </c>
      <c r="D23" s="683" t="s">
        <v>103</v>
      </c>
      <c r="E23" s="927">
        <v>27</v>
      </c>
      <c r="F23" s="703"/>
      <c r="G23" s="497"/>
      <c r="H23" s="497"/>
      <c r="I23" s="497"/>
      <c r="J23" s="497"/>
      <c r="K23" s="501"/>
      <c r="L23" s="499"/>
      <c r="M23" s="498"/>
      <c r="N23" s="498"/>
      <c r="O23" s="498"/>
      <c r="P23" s="576"/>
    </row>
    <row r="24" spans="1:16" s="30" customFormat="1" ht="102">
      <c r="A24" s="900" t="str">
        <f>IF(COUNTBLANK(D24)=1,"",COUNTA(D$13:$D24))</f>
        <v/>
      </c>
      <c r="B24" s="1254" t="s">
        <v>245</v>
      </c>
      <c r="C24" s="1238" t="s">
        <v>2397</v>
      </c>
      <c r="D24" s="1354"/>
      <c r="E24" s="1352"/>
      <c r="F24" s="703"/>
      <c r="G24" s="695"/>
      <c r="H24" s="695"/>
      <c r="I24" s="695"/>
      <c r="J24" s="695"/>
      <c r="K24" s="696"/>
      <c r="L24" s="705"/>
      <c r="M24" s="695"/>
      <c r="N24" s="695"/>
      <c r="O24" s="695"/>
      <c r="P24" s="696"/>
    </row>
    <row r="25" spans="1:16" s="30" customFormat="1" ht="30.6">
      <c r="A25" s="900">
        <f>IF(COUNTBLANK(D25)=1,"",COUNTA(D$13:$D25))</f>
        <v>9</v>
      </c>
      <c r="B25" s="1254" t="s">
        <v>368</v>
      </c>
      <c r="C25" s="1251" t="s">
        <v>2362</v>
      </c>
      <c r="D25" s="683" t="s">
        <v>214</v>
      </c>
      <c r="E25" s="866">
        <v>173.5</v>
      </c>
      <c r="F25" s="703"/>
      <c r="G25" s="497"/>
      <c r="H25" s="497"/>
      <c r="I25" s="497"/>
      <c r="J25" s="497"/>
      <c r="K25" s="501"/>
      <c r="L25" s="499"/>
      <c r="M25" s="498"/>
      <c r="N25" s="498"/>
      <c r="O25" s="498"/>
      <c r="P25" s="576"/>
    </row>
    <row r="26" spans="1:16" s="30" customFormat="1" ht="30.6">
      <c r="A26" s="900">
        <f>IF(COUNTBLANK(D26)=1,"",COUNTA(D$13:$D26))</f>
        <v>10</v>
      </c>
      <c r="B26" s="1254" t="s">
        <v>369</v>
      </c>
      <c r="C26" s="1251" t="s">
        <v>2398</v>
      </c>
      <c r="D26" s="683" t="s">
        <v>214</v>
      </c>
      <c r="E26" s="866">
        <v>173.5</v>
      </c>
      <c r="F26" s="703"/>
      <c r="G26" s="497"/>
      <c r="H26" s="497"/>
      <c r="I26" s="497"/>
      <c r="J26" s="497"/>
      <c r="K26" s="501"/>
      <c r="L26" s="499"/>
      <c r="M26" s="498"/>
      <c r="N26" s="498"/>
      <c r="O26" s="498"/>
      <c r="P26" s="576"/>
    </row>
    <row r="27" spans="1:16" s="30" customFormat="1">
      <c r="A27" s="900">
        <f>IF(COUNTBLANK(D27)=1,"",COUNTA(D$13:$D27))</f>
        <v>11</v>
      </c>
      <c r="B27" s="1254" t="s">
        <v>370</v>
      </c>
      <c r="C27" s="1251" t="s">
        <v>2364</v>
      </c>
      <c r="D27" s="683" t="s">
        <v>214</v>
      </c>
      <c r="E27" s="866">
        <v>173.5</v>
      </c>
      <c r="F27" s="680"/>
      <c r="G27" s="697"/>
      <c r="H27" s="698"/>
      <c r="I27" s="698"/>
      <c r="J27" s="698"/>
      <c r="K27" s="699"/>
      <c r="L27" s="700"/>
      <c r="M27" s="673"/>
      <c r="N27" s="673"/>
      <c r="O27" s="673"/>
      <c r="P27" s="701"/>
    </row>
    <row r="28" spans="1:16" s="30" customFormat="1" ht="20.399999999999999">
      <c r="A28" s="900">
        <f>IF(COUNTBLANK(D28)=1,"",COUNTA(D$13:$D28))</f>
        <v>12</v>
      </c>
      <c r="B28" s="1254" t="s">
        <v>685</v>
      </c>
      <c r="C28" s="1251" t="s">
        <v>3446</v>
      </c>
      <c r="D28" s="683" t="s">
        <v>214</v>
      </c>
      <c r="E28" s="866">
        <v>173.5</v>
      </c>
      <c r="F28" s="680"/>
      <c r="G28" s="697"/>
      <c r="H28" s="698"/>
      <c r="I28" s="698"/>
      <c r="J28" s="698"/>
      <c r="K28" s="699"/>
      <c r="L28" s="700"/>
      <c r="M28" s="673"/>
      <c r="N28" s="673"/>
      <c r="O28" s="673"/>
      <c r="P28" s="701"/>
    </row>
    <row r="29" spans="1:16" s="30" customFormat="1">
      <c r="A29" s="900">
        <f>IF(COUNTBLANK(D29)=1,"",COUNTA(D$13:$D29))</f>
        <v>13</v>
      </c>
      <c r="B29" s="1254" t="s">
        <v>686</v>
      </c>
      <c r="C29" s="1251" t="s">
        <v>2366</v>
      </c>
      <c r="D29" s="683" t="s">
        <v>214</v>
      </c>
      <c r="E29" s="866">
        <v>173.5</v>
      </c>
      <c r="F29" s="703"/>
      <c r="G29" s="497"/>
      <c r="H29" s="497"/>
      <c r="I29" s="497"/>
      <c r="J29" s="497"/>
      <c r="K29" s="501"/>
      <c r="L29" s="499"/>
      <c r="M29" s="498"/>
      <c r="N29" s="498"/>
      <c r="O29" s="498"/>
      <c r="P29" s="576"/>
    </row>
    <row r="30" spans="1:16" s="30" customFormat="1" ht="20.399999999999999">
      <c r="A30" s="900">
        <f>IF(COUNTBLANK(D30)=1,"",COUNTA(D$13:$D30))</f>
        <v>14</v>
      </c>
      <c r="B30" s="1254" t="s">
        <v>687</v>
      </c>
      <c r="C30" s="1251" t="s">
        <v>2367</v>
      </c>
      <c r="D30" s="683" t="s">
        <v>214</v>
      </c>
      <c r="E30" s="866">
        <v>173.5</v>
      </c>
      <c r="F30" s="904"/>
      <c r="G30" s="1062"/>
      <c r="H30" s="497"/>
      <c r="I30" s="1062"/>
      <c r="J30" s="1062"/>
      <c r="K30" s="699"/>
      <c r="L30" s="887"/>
      <c r="M30" s="843"/>
      <c r="N30" s="843"/>
      <c r="O30" s="843"/>
      <c r="P30" s="699"/>
    </row>
    <row r="31" spans="1:16" s="30" customFormat="1">
      <c r="A31" s="900">
        <f>IF(COUNTBLANK(D31)=1,"",COUNTA(D$13:$D31))</f>
        <v>15</v>
      </c>
      <c r="B31" s="1254" t="s">
        <v>688</v>
      </c>
      <c r="C31" s="1251" t="s">
        <v>2368</v>
      </c>
      <c r="D31" s="683" t="s">
        <v>214</v>
      </c>
      <c r="E31" s="866">
        <v>173.5</v>
      </c>
      <c r="F31" s="904"/>
      <c r="G31" s="1062"/>
      <c r="H31" s="497"/>
      <c r="I31" s="497"/>
      <c r="J31" s="1062"/>
      <c r="K31" s="699"/>
      <c r="L31" s="887"/>
      <c r="M31" s="843"/>
      <c r="N31" s="843"/>
      <c r="O31" s="843"/>
      <c r="P31" s="699"/>
    </row>
    <row r="32" spans="1:16" s="30" customFormat="1" ht="20.399999999999999">
      <c r="A32" s="900">
        <f>IF(COUNTBLANK(D32)=1,"",COUNTA(D$13:$D32))</f>
        <v>16</v>
      </c>
      <c r="B32" s="1254" t="s">
        <v>2369</v>
      </c>
      <c r="C32" s="1358" t="s">
        <v>2370</v>
      </c>
      <c r="D32" s="683" t="s">
        <v>214</v>
      </c>
      <c r="E32" s="866">
        <v>173.5</v>
      </c>
      <c r="F32" s="703"/>
      <c r="G32" s="497"/>
      <c r="H32" s="497"/>
      <c r="I32" s="497"/>
      <c r="J32" s="497"/>
      <c r="K32" s="501"/>
      <c r="L32" s="499"/>
      <c r="M32" s="498"/>
      <c r="N32" s="498"/>
      <c r="O32" s="498"/>
      <c r="P32" s="576"/>
    </row>
    <row r="33" spans="1:16" s="30" customFormat="1" ht="102">
      <c r="A33" s="900" t="str">
        <f>IF(COUNTBLANK(D33)=1,"",COUNTA(D$13:$D33))</f>
        <v/>
      </c>
      <c r="B33" s="1254" t="s">
        <v>246</v>
      </c>
      <c r="C33" s="1238" t="s">
        <v>2399</v>
      </c>
      <c r="D33" s="1354"/>
      <c r="E33" s="1356"/>
      <c r="F33" s="703"/>
      <c r="G33" s="695"/>
      <c r="H33" s="695"/>
      <c r="I33" s="695"/>
      <c r="J33" s="695"/>
      <c r="K33" s="696"/>
      <c r="L33" s="705"/>
      <c r="M33" s="695"/>
      <c r="N33" s="695"/>
      <c r="O33" s="695"/>
      <c r="P33" s="696"/>
    </row>
    <row r="34" spans="1:16" s="30" customFormat="1" ht="30.6">
      <c r="A34" s="900">
        <f>IF(COUNTBLANK(D34)=1,"",COUNTA(D$13:$D34))</f>
        <v>17</v>
      </c>
      <c r="B34" s="1254" t="s">
        <v>247</v>
      </c>
      <c r="C34" s="1251" t="s">
        <v>2362</v>
      </c>
      <c r="D34" s="683" t="s">
        <v>214</v>
      </c>
      <c r="E34" s="866">
        <v>19</v>
      </c>
      <c r="F34" s="703"/>
      <c r="G34" s="497"/>
      <c r="H34" s="497"/>
      <c r="I34" s="497"/>
      <c r="J34" s="497"/>
      <c r="K34" s="501"/>
      <c r="L34" s="499"/>
      <c r="M34" s="498"/>
      <c r="N34" s="498"/>
      <c r="O34" s="498"/>
      <c r="P34" s="576"/>
    </row>
    <row r="35" spans="1:16" s="30" customFormat="1" ht="30.6">
      <c r="A35" s="900">
        <f>IF(COUNTBLANK(D35)=1,"",COUNTA(D$13:$D35))</f>
        <v>18</v>
      </c>
      <c r="B35" s="1254" t="s">
        <v>248</v>
      </c>
      <c r="C35" s="1251" t="s">
        <v>2400</v>
      </c>
      <c r="D35" s="683" t="s">
        <v>214</v>
      </c>
      <c r="E35" s="866">
        <v>19</v>
      </c>
      <c r="F35" s="703"/>
      <c r="G35" s="497"/>
      <c r="H35" s="497"/>
      <c r="I35" s="497"/>
      <c r="J35" s="497"/>
      <c r="K35" s="501"/>
      <c r="L35" s="499"/>
      <c r="M35" s="498"/>
      <c r="N35" s="498"/>
      <c r="O35" s="498"/>
      <c r="P35" s="576"/>
    </row>
    <row r="36" spans="1:16" s="30" customFormat="1">
      <c r="A36" s="900">
        <f>IF(COUNTBLANK(D36)=1,"",COUNTA(D$13:$D36))</f>
        <v>19</v>
      </c>
      <c r="B36" s="1254" t="s">
        <v>249</v>
      </c>
      <c r="C36" s="1251" t="s">
        <v>2364</v>
      </c>
      <c r="D36" s="683" t="s">
        <v>214</v>
      </c>
      <c r="E36" s="866">
        <v>19</v>
      </c>
      <c r="F36" s="680"/>
      <c r="G36" s="697"/>
      <c r="H36" s="698"/>
      <c r="I36" s="698"/>
      <c r="J36" s="698"/>
      <c r="K36" s="699"/>
      <c r="L36" s="700"/>
      <c r="M36" s="673"/>
      <c r="N36" s="673"/>
      <c r="O36" s="673"/>
      <c r="P36" s="701"/>
    </row>
    <row r="37" spans="1:16" s="30" customFormat="1" ht="20.399999999999999">
      <c r="A37" s="900">
        <f>IF(COUNTBLANK(D37)=1,"",COUNTA(D$13:$D37))</f>
        <v>20</v>
      </c>
      <c r="B37" s="1254" t="s">
        <v>250</v>
      </c>
      <c r="C37" s="1251" t="s">
        <v>2365</v>
      </c>
      <c r="D37" s="683" t="s">
        <v>214</v>
      </c>
      <c r="E37" s="866">
        <v>19</v>
      </c>
      <c r="F37" s="680"/>
      <c r="G37" s="697"/>
      <c r="H37" s="698"/>
      <c r="I37" s="698"/>
      <c r="J37" s="698"/>
      <c r="K37" s="699"/>
      <c r="L37" s="700"/>
      <c r="M37" s="673"/>
      <c r="N37" s="673"/>
      <c r="O37" s="673"/>
      <c r="P37" s="701"/>
    </row>
    <row r="38" spans="1:16" s="30" customFormat="1">
      <c r="A38" s="900">
        <f>IF(COUNTBLANK(D38)=1,"",COUNTA(D$13:$D38))</f>
        <v>21</v>
      </c>
      <c r="B38" s="1254" t="s">
        <v>689</v>
      </c>
      <c r="C38" s="1251" t="s">
        <v>2366</v>
      </c>
      <c r="D38" s="683" t="s">
        <v>214</v>
      </c>
      <c r="E38" s="866">
        <v>19</v>
      </c>
      <c r="F38" s="703"/>
      <c r="G38" s="497"/>
      <c r="H38" s="497"/>
      <c r="I38" s="497"/>
      <c r="J38" s="497"/>
      <c r="K38" s="501"/>
      <c r="L38" s="499"/>
      <c r="M38" s="498"/>
      <c r="N38" s="498"/>
      <c r="O38" s="498"/>
      <c r="P38" s="576"/>
    </row>
    <row r="39" spans="1:16" s="30" customFormat="1" ht="20.399999999999999">
      <c r="A39" s="900">
        <f>IF(COUNTBLANK(D39)=1,"",COUNTA(D$13:$D39))</f>
        <v>22</v>
      </c>
      <c r="B39" s="1254" t="s">
        <v>924</v>
      </c>
      <c r="C39" s="1251" t="s">
        <v>2367</v>
      </c>
      <c r="D39" s="683" t="s">
        <v>214</v>
      </c>
      <c r="E39" s="866">
        <v>19</v>
      </c>
      <c r="F39" s="904"/>
      <c r="G39" s="1062"/>
      <c r="H39" s="497"/>
      <c r="I39" s="1062"/>
      <c r="J39" s="1062"/>
      <c r="K39" s="699"/>
      <c r="L39" s="887"/>
      <c r="M39" s="843"/>
      <c r="N39" s="843"/>
      <c r="O39" s="843"/>
      <c r="P39" s="699"/>
    </row>
    <row r="40" spans="1:16" s="30" customFormat="1">
      <c r="A40" s="900">
        <f>IF(COUNTBLANK(D40)=1,"",COUNTA(D$13:$D40))</f>
        <v>23</v>
      </c>
      <c r="B40" s="1254" t="s">
        <v>925</v>
      </c>
      <c r="C40" s="1251" t="s">
        <v>2368</v>
      </c>
      <c r="D40" s="683" t="s">
        <v>214</v>
      </c>
      <c r="E40" s="866">
        <v>19</v>
      </c>
      <c r="F40" s="904"/>
      <c r="G40" s="1062"/>
      <c r="H40" s="497"/>
      <c r="I40" s="497"/>
      <c r="J40" s="1062"/>
      <c r="K40" s="699"/>
      <c r="L40" s="887"/>
      <c r="M40" s="843"/>
      <c r="N40" s="843"/>
      <c r="O40" s="843"/>
      <c r="P40" s="699"/>
    </row>
    <row r="41" spans="1:16" s="30" customFormat="1">
      <c r="A41" s="900">
        <f>IF(COUNTBLANK(D41)=1,"",COUNTA(D$13:$D41))</f>
        <v>24</v>
      </c>
      <c r="B41" s="1254" t="s">
        <v>926</v>
      </c>
      <c r="C41" s="1358" t="s">
        <v>2401</v>
      </c>
      <c r="D41" s="683" t="s">
        <v>214</v>
      </c>
      <c r="E41" s="866">
        <v>19</v>
      </c>
      <c r="F41" s="703"/>
      <c r="G41" s="497"/>
      <c r="H41" s="497"/>
      <c r="I41" s="497"/>
      <c r="J41" s="497"/>
      <c r="K41" s="501"/>
      <c r="L41" s="499"/>
      <c r="M41" s="498"/>
      <c r="N41" s="498"/>
      <c r="O41" s="498"/>
      <c r="P41" s="576"/>
    </row>
    <row r="42" spans="1:16" s="30" customFormat="1" ht="102">
      <c r="A42" s="900" t="str">
        <f>IF(COUNTBLANK(D42)=1,"",COUNTA(D$13:$D42))</f>
        <v/>
      </c>
      <c r="B42" s="1254" t="s">
        <v>251</v>
      </c>
      <c r="C42" s="1238" t="s">
        <v>2402</v>
      </c>
      <c r="D42" s="1354"/>
      <c r="E42" s="1356"/>
      <c r="F42" s="703"/>
      <c r="G42" s="695"/>
      <c r="H42" s="695"/>
      <c r="I42" s="695"/>
      <c r="J42" s="695"/>
      <c r="K42" s="696"/>
      <c r="L42" s="705"/>
      <c r="M42" s="695"/>
      <c r="N42" s="695"/>
      <c r="O42" s="695"/>
      <c r="P42" s="696"/>
    </row>
    <row r="43" spans="1:16" s="30" customFormat="1" ht="30.6">
      <c r="A43" s="900">
        <f>IF(COUNTBLANK(D43)=1,"",COUNTA(D$13:$D43))</f>
        <v>25</v>
      </c>
      <c r="B43" s="1254" t="s">
        <v>691</v>
      </c>
      <c r="C43" s="1251" t="s">
        <v>2403</v>
      </c>
      <c r="D43" s="683" t="s">
        <v>214</v>
      </c>
      <c r="E43" s="866">
        <v>21.5</v>
      </c>
      <c r="F43" s="703"/>
      <c r="G43" s="497"/>
      <c r="H43" s="497"/>
      <c r="I43" s="497"/>
      <c r="J43" s="497"/>
      <c r="K43" s="501"/>
      <c r="L43" s="499"/>
      <c r="M43" s="498"/>
      <c r="N43" s="498"/>
      <c r="O43" s="498"/>
      <c r="P43" s="576"/>
    </row>
    <row r="44" spans="1:16" s="30" customFormat="1">
      <c r="A44" s="900">
        <f>IF(COUNTBLANK(D44)=1,"",COUNTA(D$13:$D44))</f>
        <v>26</v>
      </c>
      <c r="B44" s="1254" t="s">
        <v>692</v>
      </c>
      <c r="C44" s="1251" t="s">
        <v>2364</v>
      </c>
      <c r="D44" s="683" t="s">
        <v>214</v>
      </c>
      <c r="E44" s="866">
        <v>21.5</v>
      </c>
      <c r="F44" s="680"/>
      <c r="G44" s="697"/>
      <c r="H44" s="698"/>
      <c r="I44" s="698"/>
      <c r="J44" s="698"/>
      <c r="K44" s="699"/>
      <c r="L44" s="700"/>
      <c r="M44" s="673"/>
      <c r="N44" s="673"/>
      <c r="O44" s="673"/>
      <c r="P44" s="701"/>
    </row>
    <row r="45" spans="1:16" s="30" customFormat="1" ht="20.399999999999999">
      <c r="A45" s="900">
        <f>IF(COUNTBLANK(D45)=1,"",COUNTA(D$13:$D45))</f>
        <v>27</v>
      </c>
      <c r="B45" s="1254" t="s">
        <v>693</v>
      </c>
      <c r="C45" s="1251" t="s">
        <v>2365</v>
      </c>
      <c r="D45" s="683" t="s">
        <v>214</v>
      </c>
      <c r="E45" s="866">
        <v>21.5</v>
      </c>
      <c r="F45" s="680"/>
      <c r="G45" s="697"/>
      <c r="H45" s="698"/>
      <c r="I45" s="698"/>
      <c r="J45" s="698"/>
      <c r="K45" s="699"/>
      <c r="L45" s="700"/>
      <c r="M45" s="673"/>
      <c r="N45" s="673"/>
      <c r="O45" s="673"/>
      <c r="P45" s="701"/>
    </row>
    <row r="46" spans="1:16" s="30" customFormat="1">
      <c r="A46" s="900">
        <f>IF(COUNTBLANK(D46)=1,"",COUNTA(D$13:$D46))</f>
        <v>28</v>
      </c>
      <c r="B46" s="1254" t="s">
        <v>694</v>
      </c>
      <c r="C46" s="1251" t="s">
        <v>2366</v>
      </c>
      <c r="D46" s="683" t="s">
        <v>214</v>
      </c>
      <c r="E46" s="866">
        <v>21.5</v>
      </c>
      <c r="F46" s="703"/>
      <c r="G46" s="497"/>
      <c r="H46" s="497"/>
      <c r="I46" s="497"/>
      <c r="J46" s="497"/>
      <c r="K46" s="501"/>
      <c r="L46" s="499"/>
      <c r="M46" s="498"/>
      <c r="N46" s="498"/>
      <c r="O46" s="498"/>
      <c r="P46" s="576"/>
    </row>
    <row r="47" spans="1:16" s="30" customFormat="1" ht="20.399999999999999">
      <c r="A47" s="900">
        <f>IF(COUNTBLANK(D47)=1,"",COUNTA(D$13:$D47))</f>
        <v>29</v>
      </c>
      <c r="B47" s="1254" t="s">
        <v>856</v>
      </c>
      <c r="C47" s="1251" t="s">
        <v>2367</v>
      </c>
      <c r="D47" s="683" t="s">
        <v>214</v>
      </c>
      <c r="E47" s="866">
        <v>21.5</v>
      </c>
      <c r="F47" s="904"/>
      <c r="G47" s="1062"/>
      <c r="H47" s="497"/>
      <c r="I47" s="1062"/>
      <c r="J47" s="1062"/>
      <c r="K47" s="699"/>
      <c r="L47" s="887"/>
      <c r="M47" s="843"/>
      <c r="N47" s="843"/>
      <c r="O47" s="843"/>
      <c r="P47" s="699"/>
    </row>
    <row r="48" spans="1:16" s="30" customFormat="1">
      <c r="A48" s="900">
        <f>IF(COUNTBLANK(D48)=1,"",COUNTA(D$13:$D48))</f>
        <v>30</v>
      </c>
      <c r="B48" s="1254" t="s">
        <v>857</v>
      </c>
      <c r="C48" s="1251" t="s">
        <v>2368</v>
      </c>
      <c r="D48" s="683" t="s">
        <v>214</v>
      </c>
      <c r="E48" s="866">
        <v>21.5</v>
      </c>
      <c r="F48" s="904"/>
      <c r="G48" s="1062"/>
      <c r="H48" s="497"/>
      <c r="I48" s="497"/>
      <c r="J48" s="1062"/>
      <c r="K48" s="699"/>
      <c r="L48" s="887"/>
      <c r="M48" s="843"/>
      <c r="N48" s="843"/>
      <c r="O48" s="843"/>
      <c r="P48" s="699"/>
    </row>
    <row r="49" spans="1:16" s="30" customFormat="1">
      <c r="A49" s="900">
        <f>IF(COUNTBLANK(D49)=1,"",COUNTA(D$13:$D49))</f>
        <v>31</v>
      </c>
      <c r="B49" s="1254" t="s">
        <v>2404</v>
      </c>
      <c r="C49" s="1358" t="s">
        <v>878</v>
      </c>
      <c r="D49" s="683" t="s">
        <v>214</v>
      </c>
      <c r="E49" s="866">
        <v>21.5</v>
      </c>
      <c r="F49" s="703"/>
      <c r="G49" s="497"/>
      <c r="H49" s="497"/>
      <c r="I49" s="497"/>
      <c r="J49" s="497"/>
      <c r="K49" s="501"/>
      <c r="L49" s="499"/>
      <c r="M49" s="498"/>
      <c r="N49" s="498"/>
      <c r="O49" s="498"/>
      <c r="P49" s="576"/>
    </row>
    <row r="50" spans="1:16" s="30" customFormat="1" ht="102">
      <c r="A50" s="900" t="str">
        <f>IF(COUNTBLANK(D50)=1,"",COUNTA(D$13:$D50))</f>
        <v/>
      </c>
      <c r="B50" s="1254" t="s">
        <v>253</v>
      </c>
      <c r="C50" s="1238" t="s">
        <v>2405</v>
      </c>
      <c r="D50" s="1354"/>
      <c r="E50" s="1356"/>
      <c r="F50" s="703"/>
      <c r="G50" s="695"/>
      <c r="H50" s="695"/>
      <c r="I50" s="695"/>
      <c r="J50" s="695"/>
      <c r="K50" s="696"/>
      <c r="L50" s="705"/>
      <c r="M50" s="695"/>
      <c r="N50" s="695"/>
      <c r="O50" s="695"/>
      <c r="P50" s="696"/>
    </row>
    <row r="51" spans="1:16" s="30" customFormat="1" ht="30.6">
      <c r="A51" s="900">
        <f>IF(COUNTBLANK(D51)=1,"",COUNTA(D$13:$D51))</f>
        <v>32</v>
      </c>
      <c r="B51" s="1254" t="s">
        <v>695</v>
      </c>
      <c r="C51" s="1251" t="s">
        <v>2406</v>
      </c>
      <c r="D51" s="683" t="s">
        <v>214</v>
      </c>
      <c r="E51" s="866">
        <v>47</v>
      </c>
      <c r="F51" s="703"/>
      <c r="G51" s="497"/>
      <c r="H51" s="497"/>
      <c r="I51" s="497"/>
      <c r="J51" s="497"/>
      <c r="K51" s="501"/>
      <c r="L51" s="499"/>
      <c r="M51" s="498"/>
      <c r="N51" s="498"/>
      <c r="O51" s="498"/>
      <c r="P51" s="576"/>
    </row>
    <row r="52" spans="1:16" s="30" customFormat="1">
      <c r="A52" s="900">
        <f>IF(COUNTBLANK(D52)=1,"",COUNTA(D$13:$D52))</f>
        <v>33</v>
      </c>
      <c r="B52" s="1254" t="s">
        <v>254</v>
      </c>
      <c r="C52" s="1251" t="s">
        <v>2364</v>
      </c>
      <c r="D52" s="683" t="s">
        <v>214</v>
      </c>
      <c r="E52" s="866">
        <v>47</v>
      </c>
      <c r="F52" s="680"/>
      <c r="G52" s="697"/>
      <c r="H52" s="698"/>
      <c r="I52" s="698"/>
      <c r="J52" s="698"/>
      <c r="K52" s="699"/>
      <c r="L52" s="700"/>
      <c r="M52" s="673"/>
      <c r="N52" s="673"/>
      <c r="O52" s="673"/>
      <c r="P52" s="701"/>
    </row>
    <row r="53" spans="1:16" s="30" customFormat="1" ht="20.399999999999999">
      <c r="A53" s="900">
        <f>IF(COUNTBLANK(D53)=1,"",COUNTA(D$13:$D53))</f>
        <v>34</v>
      </c>
      <c r="B53" s="1254" t="s">
        <v>696</v>
      </c>
      <c r="C53" s="1251" t="s">
        <v>2365</v>
      </c>
      <c r="D53" s="683" t="s">
        <v>214</v>
      </c>
      <c r="E53" s="866">
        <v>47</v>
      </c>
      <c r="F53" s="680"/>
      <c r="G53" s="697"/>
      <c r="H53" s="698"/>
      <c r="I53" s="698"/>
      <c r="J53" s="698"/>
      <c r="K53" s="699"/>
      <c r="L53" s="700"/>
      <c r="M53" s="673"/>
      <c r="N53" s="673"/>
      <c r="O53" s="673"/>
      <c r="P53" s="701"/>
    </row>
    <row r="54" spans="1:16" s="30" customFormat="1">
      <c r="A54" s="900">
        <f>IF(COUNTBLANK(D54)=1,"",COUNTA(D$13:$D54))</f>
        <v>35</v>
      </c>
      <c r="B54" s="1254" t="s">
        <v>698</v>
      </c>
      <c r="C54" s="1251" t="s">
        <v>2366</v>
      </c>
      <c r="D54" s="683" t="s">
        <v>214</v>
      </c>
      <c r="E54" s="866">
        <v>47</v>
      </c>
      <c r="F54" s="703"/>
      <c r="G54" s="497"/>
      <c r="H54" s="497"/>
      <c r="I54" s="497"/>
      <c r="J54" s="497"/>
      <c r="K54" s="501"/>
      <c r="L54" s="499"/>
      <c r="M54" s="498"/>
      <c r="N54" s="498"/>
      <c r="O54" s="498"/>
      <c r="P54" s="576"/>
    </row>
    <row r="55" spans="1:16" s="30" customFormat="1" ht="20.399999999999999">
      <c r="A55" s="900">
        <f>IF(COUNTBLANK(D55)=1,"",COUNTA(D$13:$D55))</f>
        <v>36</v>
      </c>
      <c r="B55" s="1254" t="s">
        <v>883</v>
      </c>
      <c r="C55" s="1251" t="s">
        <v>2367</v>
      </c>
      <c r="D55" s="683" t="s">
        <v>214</v>
      </c>
      <c r="E55" s="866">
        <v>47</v>
      </c>
      <c r="F55" s="904"/>
      <c r="G55" s="1062"/>
      <c r="H55" s="497"/>
      <c r="I55" s="1062"/>
      <c r="J55" s="1062"/>
      <c r="K55" s="699"/>
      <c r="L55" s="887"/>
      <c r="M55" s="843"/>
      <c r="N55" s="843"/>
      <c r="O55" s="843"/>
      <c r="P55" s="699"/>
    </row>
    <row r="56" spans="1:16" s="30" customFormat="1">
      <c r="A56" s="900">
        <f>IF(COUNTBLANK(D56)=1,"",COUNTA(D$13:$D56))</f>
        <v>37</v>
      </c>
      <c r="B56" s="1254" t="s">
        <v>929</v>
      </c>
      <c r="C56" s="1251" t="s">
        <v>2368</v>
      </c>
      <c r="D56" s="683" t="s">
        <v>214</v>
      </c>
      <c r="E56" s="866">
        <v>47</v>
      </c>
      <c r="F56" s="904"/>
      <c r="G56" s="1062"/>
      <c r="H56" s="497"/>
      <c r="I56" s="497"/>
      <c r="J56" s="1062"/>
      <c r="K56" s="699"/>
      <c r="L56" s="887"/>
      <c r="M56" s="843"/>
      <c r="N56" s="843"/>
      <c r="O56" s="843"/>
      <c r="P56" s="699"/>
    </row>
    <row r="57" spans="1:16" s="30" customFormat="1">
      <c r="A57" s="900">
        <f>IF(COUNTBLANK(D57)=1,"",COUNTA(D$13:$D57))</f>
        <v>38</v>
      </c>
      <c r="B57" s="1254" t="s">
        <v>930</v>
      </c>
      <c r="C57" s="1358" t="s">
        <v>878</v>
      </c>
      <c r="D57" s="683" t="s">
        <v>214</v>
      </c>
      <c r="E57" s="866">
        <v>47</v>
      </c>
      <c r="F57" s="703"/>
      <c r="G57" s="497"/>
      <c r="H57" s="497"/>
      <c r="I57" s="497"/>
      <c r="J57" s="497"/>
      <c r="K57" s="501"/>
      <c r="L57" s="499"/>
      <c r="M57" s="498"/>
      <c r="N57" s="498"/>
      <c r="O57" s="498"/>
      <c r="P57" s="576"/>
    </row>
    <row r="58" spans="1:16" s="30" customFormat="1" ht="20.399999999999999">
      <c r="A58" s="900" t="str">
        <f>IF(COUNTBLANK(D58)=1,"",COUNTA(D$13:$D58))</f>
        <v/>
      </c>
      <c r="B58" s="1254" t="s">
        <v>255</v>
      </c>
      <c r="C58" s="1238" t="s">
        <v>884</v>
      </c>
      <c r="D58" s="1354"/>
      <c r="E58" s="1356"/>
      <c r="F58" s="703"/>
      <c r="G58" s="695"/>
      <c r="H58" s="695"/>
      <c r="I58" s="695"/>
      <c r="J58" s="695"/>
      <c r="K58" s="696"/>
      <c r="L58" s="705"/>
      <c r="M58" s="695"/>
      <c r="N58" s="695"/>
      <c r="O58" s="695"/>
      <c r="P58" s="696"/>
    </row>
    <row r="59" spans="1:16" s="30" customFormat="1" ht="30.6">
      <c r="A59" s="900">
        <f>IF(COUNTBLANK(D59)=1,"",COUNTA(D$13:$D59))</f>
        <v>39</v>
      </c>
      <c r="B59" s="1254" t="s">
        <v>502</v>
      </c>
      <c r="C59" s="1251" t="s">
        <v>885</v>
      </c>
      <c r="D59" s="683" t="s">
        <v>214</v>
      </c>
      <c r="E59" s="866">
        <v>261</v>
      </c>
      <c r="F59" s="703"/>
      <c r="G59" s="497"/>
      <c r="H59" s="497"/>
      <c r="I59" s="497"/>
      <c r="J59" s="497"/>
      <c r="K59" s="501"/>
      <c r="L59" s="499"/>
      <c r="M59" s="498"/>
      <c r="N59" s="498"/>
      <c r="O59" s="498"/>
      <c r="P59" s="576"/>
    </row>
    <row r="60" spans="1:16" s="30" customFormat="1">
      <c r="A60" s="687"/>
      <c r="B60" s="1255"/>
      <c r="C60" s="1336"/>
      <c r="D60" s="684"/>
      <c r="E60" s="1353"/>
      <c r="F60" s="1349"/>
      <c r="G60" s="1333"/>
      <c r="H60" s="1332"/>
      <c r="I60" s="1332"/>
      <c r="J60" s="1350"/>
      <c r="K60" s="1351"/>
      <c r="L60" s="1347"/>
      <c r="M60" s="681"/>
      <c r="N60" s="1070"/>
      <c r="O60" s="1070"/>
      <c r="P60" s="1076"/>
    </row>
    <row r="61" spans="1:16" s="274" customFormat="1">
      <c r="A61" s="503"/>
      <c r="B61" s="504"/>
      <c r="C61" s="505" t="s">
        <v>29</v>
      </c>
      <c r="D61" s="506"/>
      <c r="E61" s="541"/>
      <c r="F61" s="507"/>
      <c r="G61" s="507"/>
      <c r="H61" s="507"/>
      <c r="I61" s="507"/>
      <c r="J61" s="507"/>
      <c r="K61" s="507"/>
      <c r="L61" s="508">
        <f>SUM($L$13:L60)</f>
        <v>0</v>
      </c>
      <c r="M61" s="508">
        <f>SUM($M$13:M60)</f>
        <v>0</v>
      </c>
      <c r="N61" s="508">
        <f>SUM($N$13:N60)</f>
        <v>0</v>
      </c>
      <c r="O61" s="508">
        <f>SUM($O$13:O60)</f>
        <v>0</v>
      </c>
      <c r="P61" s="509">
        <f>SUM($P$13:P60)</f>
        <v>0</v>
      </c>
    </row>
    <row r="62" spans="1:16">
      <c r="H62" s="87"/>
      <c r="I62" s="87"/>
      <c r="J62" s="315"/>
      <c r="K62" s="18"/>
      <c r="L62" s="18"/>
      <c r="M62" s="18"/>
      <c r="N62" s="18"/>
      <c r="O62" s="18"/>
      <c r="P62" s="18"/>
    </row>
    <row r="63" spans="1:16">
      <c r="H63" s="87"/>
      <c r="I63" s="87"/>
      <c r="J63" s="315"/>
      <c r="K63" s="18"/>
      <c r="L63" s="18"/>
      <c r="M63" s="18"/>
      <c r="N63" s="18"/>
      <c r="O63" s="18"/>
      <c r="P63" s="18"/>
    </row>
    <row r="64" spans="1:16">
      <c r="C64" s="28"/>
      <c r="H64" s="18"/>
      <c r="I64" s="18"/>
      <c r="J64" s="18"/>
      <c r="K64" s="18"/>
      <c r="L64" s="18"/>
      <c r="M64" s="18"/>
      <c r="N64" s="18"/>
      <c r="O64" s="18"/>
      <c r="P64" s="18"/>
    </row>
    <row r="65" spans="3:16">
      <c r="C65" s="89"/>
      <c r="H65" s="18"/>
      <c r="I65" s="18"/>
      <c r="J65" s="18"/>
      <c r="K65" s="18"/>
      <c r="L65" s="18"/>
      <c r="M65" s="18"/>
      <c r="N65" s="18"/>
      <c r="O65" s="18"/>
      <c r="P65" s="18"/>
    </row>
    <row r="66" spans="3:16">
      <c r="C66" s="89"/>
      <c r="D66" s="89"/>
      <c r="E66" s="89"/>
      <c r="F66" s="89"/>
      <c r="H66" s="18"/>
      <c r="I66" s="18"/>
      <c r="J66" s="18"/>
      <c r="K66" s="18"/>
      <c r="L66" s="18"/>
      <c r="M66" s="18"/>
      <c r="N66" s="18"/>
      <c r="O66" s="18"/>
      <c r="P66" s="18"/>
    </row>
    <row r="67" spans="3:16">
      <c r="C67" s="89"/>
      <c r="D67" s="96"/>
      <c r="E67" s="96"/>
      <c r="F67" s="96"/>
      <c r="H67" s="18"/>
      <c r="I67" s="18"/>
      <c r="J67" s="18"/>
      <c r="K67" s="18"/>
      <c r="L67" s="18"/>
      <c r="M67" s="18"/>
      <c r="N67" s="18"/>
      <c r="O67" s="18"/>
      <c r="P67" s="18"/>
    </row>
    <row r="68" spans="3:16">
      <c r="C68" s="95"/>
      <c r="H68" s="18"/>
      <c r="I68" s="18"/>
      <c r="J68" s="18"/>
      <c r="K68" s="18"/>
      <c r="L68" s="18"/>
      <c r="M68" s="18"/>
      <c r="N68" s="18"/>
      <c r="O68" s="18"/>
      <c r="P68" s="18"/>
    </row>
    <row r="69" spans="3:16">
      <c r="C69" s="89"/>
      <c r="H69" s="18"/>
      <c r="I69" s="18"/>
      <c r="J69" s="18"/>
      <c r="K69" s="18"/>
      <c r="L69" s="18"/>
      <c r="M69" s="18"/>
      <c r="N69" s="18"/>
      <c r="O69" s="18"/>
      <c r="P69" s="18"/>
    </row>
    <row r="70" spans="3:16">
      <c r="H70" s="18"/>
      <c r="I70" s="18"/>
      <c r="J70" s="18"/>
      <c r="K70" s="18"/>
      <c r="L70" s="18"/>
      <c r="M70" s="18"/>
      <c r="N70" s="18"/>
      <c r="O70" s="18"/>
      <c r="P70" s="18"/>
    </row>
    <row r="71" spans="3:16">
      <c r="H71" s="18"/>
      <c r="I71" s="18"/>
      <c r="J71" s="18"/>
      <c r="K71" s="18"/>
      <c r="L71" s="18"/>
      <c r="M71" s="18"/>
      <c r="N71" s="18"/>
      <c r="O71" s="18"/>
      <c r="P71" s="18"/>
    </row>
    <row r="72" spans="3:16">
      <c r="H72" s="18"/>
      <c r="I72" s="18"/>
      <c r="J72" s="18"/>
      <c r="K72" s="18"/>
      <c r="L72" s="18"/>
      <c r="M72" s="18"/>
      <c r="N72" s="18"/>
      <c r="O72" s="18"/>
      <c r="P72" s="18"/>
    </row>
    <row r="73" spans="3:16">
      <c r="H73" s="18"/>
      <c r="I73" s="18"/>
      <c r="J73" s="18"/>
      <c r="K73" s="18"/>
      <c r="L73" s="18"/>
      <c r="M73" s="18"/>
      <c r="N73" s="18"/>
      <c r="O73" s="18"/>
      <c r="P73" s="18"/>
    </row>
    <row r="74" spans="3:16">
      <c r="H74" s="18"/>
      <c r="I74" s="18"/>
      <c r="J74" s="18"/>
      <c r="K74" s="18"/>
      <c r="L74" s="18"/>
      <c r="M74" s="18"/>
      <c r="N74" s="18"/>
      <c r="O74" s="18"/>
      <c r="P74" s="18"/>
    </row>
    <row r="75" spans="3:16">
      <c r="H75" s="18"/>
      <c r="I75" s="18"/>
      <c r="J75" s="18"/>
      <c r="K75" s="18"/>
      <c r="L75" s="18"/>
      <c r="M75" s="18"/>
      <c r="N75" s="18"/>
      <c r="O75" s="18"/>
      <c r="P75" s="18"/>
    </row>
    <row r="76" spans="3:16">
      <c r="H76" s="18"/>
      <c r="I76" s="18"/>
      <c r="J76" s="18"/>
      <c r="K76" s="18"/>
      <c r="L76" s="18"/>
      <c r="M76" s="18"/>
      <c r="N76" s="18"/>
      <c r="O76" s="18"/>
      <c r="P76" s="18"/>
    </row>
    <row r="77" spans="3:16">
      <c r="H77" s="18"/>
      <c r="I77" s="18"/>
      <c r="J77" s="18"/>
      <c r="K77" s="18"/>
      <c r="L77" s="18"/>
      <c r="M77" s="18"/>
      <c r="N77" s="18"/>
      <c r="O77" s="18"/>
      <c r="P77" s="18"/>
    </row>
    <row r="78" spans="3:16">
      <c r="H78" s="18"/>
      <c r="I78" s="18"/>
      <c r="J78" s="18"/>
      <c r="K78" s="18"/>
      <c r="L78" s="18"/>
      <c r="M78" s="18"/>
      <c r="N78" s="18"/>
      <c r="O78" s="18"/>
      <c r="P78" s="18"/>
    </row>
    <row r="79" spans="3:16">
      <c r="H79" s="18"/>
      <c r="I79" s="18"/>
      <c r="J79" s="18"/>
      <c r="K79" s="18"/>
      <c r="L79" s="18"/>
      <c r="M79" s="18"/>
      <c r="N79" s="18"/>
      <c r="O79" s="18"/>
      <c r="P79" s="18"/>
    </row>
    <row r="80" spans="3:16">
      <c r="H80" s="18"/>
      <c r="I80" s="18"/>
      <c r="J80" s="18"/>
      <c r="K80" s="18"/>
      <c r="L80" s="18"/>
      <c r="M80" s="18"/>
      <c r="N80" s="18"/>
      <c r="O80" s="18"/>
      <c r="P80" s="18"/>
    </row>
    <row r="81" spans="8:16">
      <c r="H81" s="18"/>
      <c r="I81" s="18"/>
      <c r="J81" s="18"/>
      <c r="K81" s="18"/>
      <c r="L81" s="18"/>
      <c r="M81" s="18"/>
      <c r="N81" s="18"/>
      <c r="O81" s="18"/>
      <c r="P81" s="18"/>
    </row>
    <row r="82" spans="8:16">
      <c r="H82" s="18"/>
      <c r="I82" s="18"/>
      <c r="J82" s="18"/>
      <c r="K82" s="18"/>
      <c r="L82" s="18"/>
      <c r="M82" s="18"/>
      <c r="N82" s="18"/>
      <c r="O82" s="18"/>
      <c r="P82" s="18"/>
    </row>
    <row r="83" spans="8:16">
      <c r="H83" s="18"/>
      <c r="I83" s="18"/>
      <c r="J83" s="18"/>
      <c r="K83" s="18"/>
      <c r="L83" s="18"/>
      <c r="M83" s="18"/>
      <c r="N83" s="18"/>
      <c r="O83" s="18"/>
      <c r="P83" s="18"/>
    </row>
    <row r="84" spans="8:16">
      <c r="H84" s="18"/>
      <c r="I84" s="18"/>
      <c r="J84" s="18"/>
      <c r="K84" s="18"/>
      <c r="L84" s="18"/>
      <c r="M84" s="18"/>
      <c r="N84" s="18"/>
      <c r="O84" s="18"/>
      <c r="P84" s="18"/>
    </row>
    <row r="85" spans="8:16">
      <c r="H85" s="18"/>
      <c r="I85" s="18"/>
      <c r="J85" s="18"/>
      <c r="K85" s="18"/>
      <c r="L85" s="18"/>
      <c r="M85" s="18"/>
      <c r="N85" s="18"/>
      <c r="O85" s="18"/>
      <c r="P85" s="18"/>
    </row>
    <row r="86" spans="8:16">
      <c r="H86" s="18"/>
      <c r="I86" s="18"/>
      <c r="J86" s="18"/>
      <c r="K86" s="18"/>
      <c r="L86" s="18"/>
      <c r="M86" s="18"/>
      <c r="N86" s="18"/>
      <c r="O86" s="18"/>
      <c r="P86" s="18"/>
    </row>
    <row r="87" spans="8:16">
      <c r="H87" s="18"/>
      <c r="I87" s="18"/>
      <c r="J87" s="18"/>
      <c r="K87" s="18"/>
      <c r="L87" s="18"/>
      <c r="M87" s="18"/>
      <c r="N87" s="18"/>
      <c r="O87" s="18"/>
      <c r="P87" s="18"/>
    </row>
    <row r="88" spans="8:16">
      <c r="H88" s="18"/>
      <c r="I88" s="18"/>
      <c r="J88" s="18"/>
      <c r="K88" s="18"/>
      <c r="L88" s="18"/>
      <c r="M88" s="18"/>
      <c r="N88" s="18"/>
      <c r="O88" s="18"/>
      <c r="P88" s="18"/>
    </row>
    <row r="89" spans="8:16">
      <c r="H89" s="18"/>
      <c r="I89" s="18"/>
      <c r="J89" s="18"/>
      <c r="K89" s="18"/>
      <c r="L89" s="18"/>
      <c r="M89" s="18"/>
      <c r="N89" s="18"/>
      <c r="O89" s="18"/>
      <c r="P89" s="18"/>
    </row>
    <row r="90" spans="8:16">
      <c r="H90" s="18"/>
      <c r="I90" s="18"/>
      <c r="J90" s="18"/>
      <c r="K90" s="18"/>
      <c r="L90" s="18"/>
      <c r="M90" s="18"/>
      <c r="N90" s="18"/>
      <c r="O90" s="18"/>
      <c r="P90" s="18"/>
    </row>
    <row r="91" spans="8:16">
      <c r="H91" s="18"/>
      <c r="I91" s="18"/>
      <c r="J91" s="18"/>
      <c r="K91" s="18"/>
      <c r="L91" s="18"/>
      <c r="M91" s="18"/>
      <c r="N91" s="18"/>
      <c r="O91" s="18"/>
      <c r="P91" s="18"/>
    </row>
    <row r="92" spans="8:16">
      <c r="H92" s="18"/>
      <c r="I92" s="18"/>
      <c r="J92" s="18"/>
      <c r="K92" s="18"/>
      <c r="L92" s="18"/>
      <c r="M92" s="18"/>
      <c r="N92" s="18"/>
      <c r="O92" s="18"/>
      <c r="P92" s="18"/>
    </row>
    <row r="93" spans="8:16">
      <c r="H93" s="18"/>
      <c r="I93" s="18"/>
      <c r="J93" s="18"/>
      <c r="K93" s="18"/>
      <c r="L93" s="18"/>
      <c r="M93" s="18"/>
      <c r="N93" s="18"/>
      <c r="O93" s="18"/>
      <c r="P93" s="18"/>
    </row>
    <row r="94" spans="8:16">
      <c r="H94" s="18"/>
      <c r="I94" s="18"/>
      <c r="J94" s="18"/>
      <c r="K94" s="18"/>
      <c r="L94" s="18"/>
      <c r="M94" s="18"/>
      <c r="N94" s="18"/>
      <c r="O94" s="18"/>
      <c r="P94" s="18"/>
    </row>
    <row r="95" spans="8:16">
      <c r="H95" s="18"/>
      <c r="I95" s="18"/>
      <c r="J95" s="18"/>
      <c r="K95" s="18"/>
      <c r="L95" s="18"/>
      <c r="M95" s="18"/>
      <c r="N95" s="18"/>
      <c r="O95" s="18"/>
      <c r="P95" s="18"/>
    </row>
    <row r="96" spans="8:16">
      <c r="H96" s="18"/>
      <c r="I96" s="18"/>
      <c r="J96" s="18"/>
      <c r="K96" s="18"/>
      <c r="L96" s="18"/>
      <c r="M96" s="18"/>
      <c r="N96" s="18"/>
      <c r="O96" s="18"/>
      <c r="P96" s="18"/>
    </row>
    <row r="97" spans="8:16">
      <c r="H97" s="18"/>
      <c r="I97" s="18"/>
      <c r="J97" s="18"/>
      <c r="K97" s="18"/>
      <c r="L97" s="18"/>
      <c r="M97" s="18"/>
      <c r="N97" s="18"/>
      <c r="O97" s="18"/>
      <c r="P97" s="18"/>
    </row>
    <row r="98" spans="8:16">
      <c r="H98" s="18"/>
      <c r="I98" s="18"/>
      <c r="J98" s="18"/>
      <c r="K98" s="18"/>
      <c r="L98" s="18"/>
      <c r="M98" s="18"/>
      <c r="N98" s="18"/>
      <c r="O98" s="18"/>
      <c r="P98" s="18"/>
    </row>
    <row r="99" spans="8:16">
      <c r="H99" s="18"/>
      <c r="I99" s="18"/>
      <c r="J99" s="18"/>
      <c r="K99" s="18"/>
      <c r="L99" s="18"/>
      <c r="M99" s="18"/>
      <c r="N99" s="18"/>
      <c r="O99" s="18"/>
      <c r="P99" s="18"/>
    </row>
    <row r="100" spans="8:16">
      <c r="H100" s="18"/>
      <c r="I100" s="18"/>
      <c r="J100" s="18"/>
      <c r="K100" s="18"/>
      <c r="L100" s="18"/>
      <c r="M100" s="18"/>
      <c r="N100" s="18"/>
      <c r="O100" s="18"/>
      <c r="P100" s="18"/>
    </row>
    <row r="101" spans="8:16">
      <c r="H101" s="18"/>
      <c r="I101" s="18"/>
      <c r="J101" s="18"/>
      <c r="K101" s="18"/>
      <c r="L101" s="18"/>
      <c r="M101" s="18"/>
      <c r="N101" s="18"/>
      <c r="O101" s="18"/>
      <c r="P101" s="18"/>
    </row>
    <row r="102" spans="8:16">
      <c r="H102" s="18"/>
      <c r="I102" s="18"/>
      <c r="J102" s="18"/>
      <c r="K102" s="18"/>
      <c r="L102" s="18"/>
      <c r="M102" s="18"/>
      <c r="N102" s="18"/>
      <c r="O102" s="18"/>
      <c r="P102" s="18"/>
    </row>
    <row r="103" spans="8:16">
      <c r="H103" s="18"/>
      <c r="I103" s="18"/>
      <c r="J103" s="18"/>
      <c r="K103" s="18"/>
      <c r="L103" s="18"/>
      <c r="M103" s="18"/>
      <c r="N103" s="18"/>
      <c r="O103" s="18"/>
      <c r="P103" s="18"/>
    </row>
    <row r="104" spans="8:16">
      <c r="H104" s="18"/>
      <c r="I104" s="18"/>
      <c r="J104" s="18"/>
      <c r="K104" s="18"/>
      <c r="L104" s="18"/>
      <c r="M104" s="18"/>
      <c r="N104" s="18"/>
      <c r="O104" s="18"/>
      <c r="P104" s="18"/>
    </row>
    <row r="105" spans="8:16">
      <c r="H105" s="18"/>
      <c r="I105" s="18"/>
      <c r="J105" s="18"/>
      <c r="K105" s="18"/>
      <c r="L105" s="18"/>
      <c r="M105" s="18"/>
      <c r="N105" s="18"/>
      <c r="O105" s="18"/>
      <c r="P105" s="18"/>
    </row>
    <row r="106" spans="8:16">
      <c r="H106" s="18"/>
      <c r="I106" s="18"/>
      <c r="J106" s="18"/>
      <c r="K106" s="18"/>
      <c r="L106" s="18"/>
      <c r="M106" s="18"/>
      <c r="N106" s="18"/>
      <c r="O106" s="18"/>
      <c r="P106" s="18"/>
    </row>
    <row r="107" spans="8:16">
      <c r="H107" s="18"/>
      <c r="I107" s="18"/>
      <c r="J107" s="18"/>
      <c r="K107" s="18"/>
      <c r="L107" s="18"/>
      <c r="M107" s="18"/>
      <c r="N107" s="18"/>
      <c r="O107" s="18"/>
      <c r="P107" s="18"/>
    </row>
    <row r="108" spans="8:16">
      <c r="H108" s="18"/>
      <c r="I108" s="18"/>
      <c r="J108" s="18"/>
      <c r="K108" s="18"/>
      <c r="L108" s="18"/>
      <c r="M108" s="18"/>
      <c r="N108" s="18"/>
      <c r="O108" s="18"/>
      <c r="P108" s="18"/>
    </row>
    <row r="109" spans="8:16">
      <c r="H109" s="18"/>
      <c r="I109" s="18"/>
      <c r="J109" s="18"/>
      <c r="K109" s="18"/>
      <c r="L109" s="18"/>
      <c r="M109" s="18"/>
      <c r="N109" s="18"/>
      <c r="O109" s="18"/>
      <c r="P109" s="18"/>
    </row>
    <row r="110" spans="8:16">
      <c r="H110" s="18"/>
      <c r="I110" s="18"/>
      <c r="J110" s="18"/>
      <c r="K110" s="18"/>
      <c r="L110" s="18"/>
      <c r="M110" s="18"/>
      <c r="N110" s="18"/>
      <c r="O110" s="18"/>
      <c r="P110" s="18"/>
    </row>
    <row r="111" spans="8:16">
      <c r="H111" s="18"/>
      <c r="I111" s="18"/>
      <c r="J111" s="18"/>
      <c r="K111" s="18"/>
      <c r="L111" s="18"/>
      <c r="M111" s="18"/>
      <c r="N111" s="18"/>
      <c r="O111" s="18"/>
      <c r="P111" s="18"/>
    </row>
    <row r="112" spans="8:16">
      <c r="H112" s="18"/>
      <c r="I112" s="18"/>
      <c r="J112" s="18"/>
      <c r="K112" s="18"/>
      <c r="L112" s="18"/>
      <c r="M112" s="18"/>
      <c r="N112" s="18"/>
      <c r="O112" s="18"/>
      <c r="P112" s="18"/>
    </row>
    <row r="113" spans="8:16">
      <c r="H113" s="18"/>
      <c r="I113" s="18"/>
      <c r="J113" s="18"/>
      <c r="K113" s="18"/>
      <c r="L113" s="18"/>
      <c r="M113" s="18"/>
      <c r="N113" s="18"/>
      <c r="O113" s="18"/>
      <c r="P113" s="18"/>
    </row>
    <row r="114" spans="8:16">
      <c r="H114" s="18"/>
      <c r="I114" s="18"/>
      <c r="J114" s="18"/>
      <c r="K114" s="18"/>
      <c r="L114" s="18"/>
      <c r="M114" s="18"/>
      <c r="N114" s="18"/>
      <c r="O114" s="18"/>
      <c r="P114" s="18"/>
    </row>
    <row r="115" spans="8:16">
      <c r="H115" s="18"/>
      <c r="I115" s="18"/>
      <c r="J115" s="18"/>
      <c r="K115" s="18"/>
      <c r="L115" s="18"/>
      <c r="M115" s="18"/>
      <c r="N115" s="18"/>
      <c r="O115" s="18"/>
      <c r="P115" s="18"/>
    </row>
    <row r="116" spans="8:16">
      <c r="H116" s="18"/>
      <c r="I116" s="18"/>
      <c r="J116" s="18"/>
      <c r="K116" s="18"/>
      <c r="L116" s="18"/>
      <c r="M116" s="18"/>
      <c r="N116" s="18"/>
      <c r="O116" s="18"/>
      <c r="P116" s="18"/>
    </row>
    <row r="117" spans="8:16">
      <c r="H117" s="18"/>
      <c r="I117" s="18"/>
      <c r="J117" s="18"/>
      <c r="K117" s="18"/>
      <c r="L117" s="18"/>
      <c r="M117" s="18"/>
      <c r="N117" s="18"/>
      <c r="O117" s="18"/>
      <c r="P117" s="18"/>
    </row>
    <row r="118" spans="8:16">
      <c r="H118" s="18"/>
      <c r="I118" s="18"/>
      <c r="J118" s="18"/>
      <c r="K118" s="18"/>
      <c r="L118" s="18"/>
      <c r="M118" s="18"/>
      <c r="N118" s="18"/>
      <c r="O118" s="18"/>
      <c r="P118" s="18"/>
    </row>
    <row r="119" spans="8:16">
      <c r="H119" s="18"/>
      <c r="I119" s="18"/>
      <c r="J119" s="18"/>
      <c r="K119" s="18"/>
      <c r="L119" s="18"/>
      <c r="M119" s="18"/>
      <c r="N119" s="18"/>
      <c r="O119" s="18"/>
      <c r="P119" s="18"/>
    </row>
    <row r="120" spans="8:16">
      <c r="H120" s="18"/>
      <c r="I120" s="18"/>
      <c r="J120" s="18"/>
      <c r="K120" s="18"/>
      <c r="L120" s="18"/>
      <c r="M120" s="18"/>
      <c r="N120" s="18"/>
      <c r="O120" s="18"/>
      <c r="P120" s="18"/>
    </row>
    <row r="121" spans="8:16">
      <c r="H121" s="18"/>
      <c r="I121" s="18"/>
      <c r="J121" s="18"/>
      <c r="K121" s="18"/>
      <c r="L121" s="18"/>
      <c r="M121" s="18"/>
      <c r="N121" s="18"/>
      <c r="O121" s="18"/>
      <c r="P121" s="18"/>
    </row>
    <row r="122" spans="8:16">
      <c r="H122" s="18"/>
      <c r="I122" s="18"/>
      <c r="J122" s="18"/>
      <c r="K122" s="18"/>
      <c r="L122" s="18"/>
      <c r="M122" s="18"/>
      <c r="N122" s="18"/>
      <c r="O122" s="18"/>
      <c r="P122" s="18"/>
    </row>
    <row r="123" spans="8:16">
      <c r="H123" s="18"/>
      <c r="I123" s="18"/>
      <c r="J123" s="18"/>
      <c r="K123" s="18"/>
      <c r="L123" s="18"/>
      <c r="M123" s="18"/>
      <c r="N123" s="18"/>
      <c r="O123" s="18"/>
      <c r="P123" s="18"/>
    </row>
    <row r="124" spans="8:16">
      <c r="H124" s="18"/>
      <c r="I124" s="18"/>
      <c r="J124" s="18"/>
      <c r="K124" s="18"/>
      <c r="L124" s="18"/>
      <c r="M124" s="18"/>
      <c r="N124" s="18"/>
      <c r="O124" s="18"/>
      <c r="P124" s="18"/>
    </row>
    <row r="125" spans="8:16">
      <c r="H125" s="18"/>
      <c r="I125" s="18"/>
      <c r="J125" s="18"/>
      <c r="K125" s="18"/>
      <c r="L125" s="18"/>
      <c r="M125" s="18"/>
      <c r="N125" s="18"/>
      <c r="O125" s="18"/>
      <c r="P125" s="18"/>
    </row>
    <row r="126" spans="8:16">
      <c r="H126" s="18"/>
      <c r="I126" s="18"/>
      <c r="J126" s="18"/>
      <c r="K126" s="18"/>
      <c r="L126" s="18"/>
      <c r="M126" s="18"/>
      <c r="N126" s="18"/>
      <c r="O126" s="18"/>
      <c r="P126" s="18"/>
    </row>
    <row r="127" spans="8:16">
      <c r="H127" s="18"/>
      <c r="I127" s="18"/>
      <c r="J127" s="18"/>
      <c r="K127" s="18"/>
      <c r="L127" s="18"/>
      <c r="M127" s="18"/>
      <c r="N127" s="18"/>
      <c r="O127" s="18"/>
      <c r="P127" s="18"/>
    </row>
    <row r="128" spans="8:16">
      <c r="H128" s="18"/>
      <c r="I128" s="18"/>
      <c r="J128" s="18"/>
      <c r="K128" s="18"/>
      <c r="L128" s="18"/>
      <c r="M128" s="18"/>
      <c r="N128" s="18"/>
      <c r="O128" s="18"/>
      <c r="P128" s="18"/>
    </row>
    <row r="129" spans="8:16">
      <c r="H129" s="18"/>
      <c r="I129" s="18"/>
      <c r="J129" s="18"/>
      <c r="K129" s="18"/>
      <c r="L129" s="18"/>
      <c r="M129" s="18"/>
      <c r="N129" s="18"/>
      <c r="O129" s="18"/>
      <c r="P129" s="18"/>
    </row>
    <row r="130" spans="8:16">
      <c r="H130" s="18"/>
      <c r="I130" s="18"/>
      <c r="J130" s="18"/>
      <c r="K130" s="18"/>
      <c r="L130" s="18"/>
      <c r="M130" s="18"/>
      <c r="N130" s="18"/>
      <c r="O130" s="18"/>
      <c r="P130" s="18"/>
    </row>
    <row r="131" spans="8:16">
      <c r="H131" s="18"/>
      <c r="I131" s="18"/>
      <c r="J131" s="18"/>
      <c r="K131" s="18"/>
      <c r="L131" s="18"/>
      <c r="M131" s="18"/>
      <c r="N131" s="18"/>
      <c r="O131" s="18"/>
      <c r="P131" s="18"/>
    </row>
    <row r="132" spans="8:16">
      <c r="H132" s="18"/>
      <c r="I132" s="18"/>
      <c r="J132" s="18"/>
      <c r="K132" s="18"/>
      <c r="L132" s="18"/>
      <c r="M132" s="18"/>
      <c r="N132" s="18"/>
      <c r="O132" s="18"/>
      <c r="P132" s="18"/>
    </row>
    <row r="133" spans="8:16">
      <c r="H133" s="18"/>
      <c r="I133" s="18"/>
      <c r="J133" s="18"/>
      <c r="K133" s="18"/>
      <c r="L133" s="18"/>
      <c r="M133" s="18"/>
      <c r="N133" s="18"/>
      <c r="O133" s="18"/>
      <c r="P133" s="18"/>
    </row>
    <row r="134" spans="8:16">
      <c r="H134" s="18"/>
      <c r="I134" s="18"/>
      <c r="J134" s="18"/>
      <c r="K134" s="18"/>
      <c r="L134" s="18"/>
      <c r="M134" s="18"/>
      <c r="N134" s="18"/>
      <c r="O134" s="18"/>
      <c r="P134" s="18"/>
    </row>
    <row r="135" spans="8:16">
      <c r="H135" s="18"/>
      <c r="I135" s="18"/>
      <c r="J135" s="18"/>
      <c r="K135" s="18"/>
      <c r="L135" s="18"/>
      <c r="M135" s="18"/>
      <c r="N135" s="18"/>
      <c r="O135" s="18"/>
      <c r="P135" s="18"/>
    </row>
    <row r="136" spans="8:16">
      <c r="H136" s="18"/>
      <c r="I136" s="18"/>
      <c r="J136" s="18"/>
      <c r="K136" s="18"/>
      <c r="L136" s="18"/>
      <c r="M136" s="18"/>
      <c r="N136" s="18"/>
      <c r="O136" s="18"/>
      <c r="P136" s="18"/>
    </row>
    <row r="137" spans="8:16">
      <c r="H137" s="18"/>
      <c r="I137" s="18"/>
      <c r="J137" s="18"/>
      <c r="K137" s="18"/>
      <c r="L137" s="18"/>
      <c r="M137" s="18"/>
      <c r="N137" s="18"/>
      <c r="O137" s="18"/>
      <c r="P137" s="18"/>
    </row>
    <row r="138" spans="8:16">
      <c r="H138" s="18"/>
      <c r="I138" s="18"/>
      <c r="J138" s="18"/>
      <c r="K138" s="18"/>
      <c r="L138" s="18"/>
      <c r="M138" s="18"/>
      <c r="N138" s="18"/>
      <c r="O138" s="18"/>
      <c r="P138" s="18"/>
    </row>
    <row r="139" spans="8:16">
      <c r="H139" s="18"/>
      <c r="I139" s="18"/>
      <c r="J139" s="18"/>
      <c r="K139" s="18"/>
      <c r="L139" s="18"/>
      <c r="M139" s="18"/>
      <c r="N139" s="18"/>
      <c r="O139" s="18"/>
      <c r="P139" s="18"/>
    </row>
    <row r="140" spans="8:16">
      <c r="H140" s="18"/>
      <c r="I140" s="18"/>
      <c r="J140" s="18"/>
      <c r="K140" s="18"/>
      <c r="L140" s="18"/>
      <c r="M140" s="18"/>
      <c r="N140" s="18"/>
      <c r="O140" s="18"/>
      <c r="P140" s="18"/>
    </row>
    <row r="141" spans="8:16">
      <c r="H141" s="18"/>
      <c r="I141" s="18"/>
      <c r="J141" s="18"/>
      <c r="K141" s="18"/>
      <c r="L141" s="18"/>
      <c r="M141" s="18"/>
      <c r="N141" s="18"/>
      <c r="O141" s="18"/>
      <c r="P141" s="18"/>
    </row>
    <row r="142" spans="8:16">
      <c r="H142" s="18"/>
      <c r="I142" s="18"/>
      <c r="J142" s="18"/>
      <c r="K142" s="18"/>
      <c r="L142" s="18"/>
      <c r="M142" s="18"/>
      <c r="N142" s="18"/>
      <c r="O142" s="18"/>
      <c r="P142" s="18"/>
    </row>
    <row r="143" spans="8:16">
      <c r="H143" s="18"/>
      <c r="I143" s="18"/>
      <c r="J143" s="18"/>
      <c r="K143" s="18"/>
      <c r="L143" s="18"/>
      <c r="M143" s="18"/>
      <c r="N143" s="18"/>
      <c r="O143" s="18"/>
      <c r="P143" s="18"/>
    </row>
    <row r="144" spans="8:16">
      <c r="H144" s="18"/>
      <c r="I144" s="18"/>
      <c r="J144" s="18"/>
      <c r="K144" s="18"/>
      <c r="L144" s="18"/>
      <c r="M144" s="18"/>
      <c r="N144" s="18"/>
      <c r="O144" s="18"/>
      <c r="P144" s="18"/>
    </row>
    <row r="145" spans="8:16">
      <c r="H145" s="18"/>
      <c r="I145" s="18"/>
      <c r="J145" s="18"/>
      <c r="K145" s="18"/>
      <c r="L145" s="18"/>
      <c r="M145" s="18"/>
      <c r="N145" s="18"/>
      <c r="O145" s="18"/>
      <c r="P145" s="18"/>
    </row>
    <row r="146" spans="8:16">
      <c r="H146" s="18"/>
      <c r="I146" s="18"/>
      <c r="J146" s="18"/>
      <c r="K146" s="18"/>
      <c r="L146" s="18"/>
      <c r="M146" s="18"/>
      <c r="N146" s="18"/>
      <c r="O146" s="18"/>
      <c r="P146" s="18"/>
    </row>
    <row r="147" spans="8:16">
      <c r="H147" s="18"/>
      <c r="I147" s="18"/>
      <c r="J147" s="18"/>
      <c r="K147" s="18"/>
      <c r="L147" s="18"/>
      <c r="M147" s="18"/>
      <c r="N147" s="18"/>
      <c r="O147" s="18"/>
      <c r="P147" s="18"/>
    </row>
    <row r="148" spans="8:16">
      <c r="H148" s="18"/>
      <c r="I148" s="18"/>
      <c r="J148" s="18"/>
      <c r="K148" s="18"/>
      <c r="L148" s="18"/>
      <c r="M148" s="18"/>
      <c r="N148" s="18"/>
      <c r="O148" s="18"/>
      <c r="P148" s="18"/>
    </row>
    <row r="149" spans="8:16">
      <c r="H149" s="18"/>
      <c r="I149" s="18"/>
      <c r="J149" s="18"/>
      <c r="K149" s="18"/>
      <c r="L149" s="18"/>
      <c r="M149" s="18"/>
      <c r="N149" s="18"/>
      <c r="O149" s="18"/>
      <c r="P149" s="18"/>
    </row>
    <row r="150" spans="8:16">
      <c r="H150" s="18"/>
      <c r="I150" s="18"/>
      <c r="J150" s="18"/>
      <c r="K150" s="18"/>
      <c r="L150" s="18"/>
      <c r="M150" s="18"/>
      <c r="N150" s="18"/>
      <c r="O150" s="18"/>
      <c r="P150" s="18"/>
    </row>
    <row r="151" spans="8:16">
      <c r="H151" s="18"/>
      <c r="I151" s="18"/>
      <c r="J151" s="18"/>
      <c r="K151" s="18"/>
      <c r="L151" s="18"/>
      <c r="M151" s="18"/>
      <c r="N151" s="18"/>
      <c r="O151" s="18"/>
      <c r="P151" s="18"/>
    </row>
    <row r="152" spans="8:16">
      <c r="H152" s="18"/>
      <c r="I152" s="18"/>
      <c r="J152" s="18"/>
      <c r="K152" s="18"/>
      <c r="L152" s="18"/>
      <c r="M152" s="18"/>
      <c r="N152" s="18"/>
      <c r="O152" s="18"/>
      <c r="P152" s="18"/>
    </row>
    <row r="153" spans="8:16">
      <c r="H153" s="18"/>
      <c r="I153" s="18"/>
      <c r="J153" s="18"/>
      <c r="K153" s="18"/>
      <c r="L153" s="18"/>
      <c r="M153" s="18"/>
      <c r="N153" s="18"/>
      <c r="O153" s="18"/>
      <c r="P153" s="18"/>
    </row>
    <row r="154" spans="8:16">
      <c r="H154" s="18"/>
      <c r="I154" s="18"/>
      <c r="J154" s="18"/>
      <c r="K154" s="18"/>
      <c r="L154" s="18"/>
      <c r="M154" s="18"/>
      <c r="N154" s="18"/>
      <c r="O154" s="18"/>
      <c r="P154" s="18"/>
    </row>
    <row r="155" spans="8:16">
      <c r="H155" s="18"/>
      <c r="I155" s="18"/>
      <c r="J155" s="18"/>
      <c r="K155" s="18"/>
      <c r="L155" s="18"/>
      <c r="M155" s="18"/>
      <c r="N155" s="18"/>
      <c r="O155" s="18"/>
      <c r="P155" s="18"/>
    </row>
    <row r="156" spans="8:16">
      <c r="H156" s="18"/>
      <c r="I156" s="18"/>
      <c r="J156" s="18"/>
      <c r="K156" s="18"/>
      <c r="L156" s="18"/>
      <c r="M156" s="18"/>
      <c r="N156" s="18"/>
      <c r="O156" s="18"/>
      <c r="P156" s="18"/>
    </row>
    <row r="157" spans="8:16">
      <c r="H157" s="18"/>
      <c r="I157" s="18"/>
      <c r="J157" s="18"/>
      <c r="K157" s="18"/>
      <c r="L157" s="18"/>
      <c r="M157" s="18"/>
      <c r="N157" s="18"/>
      <c r="O157" s="18"/>
      <c r="P157" s="18"/>
    </row>
    <row r="158" spans="8:16">
      <c r="H158" s="18"/>
      <c r="I158" s="18"/>
      <c r="J158" s="18"/>
      <c r="K158" s="18"/>
      <c r="L158" s="18"/>
      <c r="M158" s="18"/>
      <c r="N158" s="18"/>
      <c r="O158" s="18"/>
      <c r="P158" s="18"/>
    </row>
    <row r="159" spans="8:16">
      <c r="H159" s="18"/>
      <c r="I159" s="18"/>
      <c r="J159" s="18"/>
      <c r="K159" s="18"/>
      <c r="L159" s="18"/>
      <c r="M159" s="18"/>
      <c r="N159" s="18"/>
      <c r="O159" s="18"/>
      <c r="P159" s="18"/>
    </row>
    <row r="160" spans="8:16">
      <c r="H160" s="18"/>
      <c r="I160" s="18"/>
      <c r="J160" s="18"/>
      <c r="K160" s="18"/>
      <c r="L160" s="18"/>
      <c r="M160" s="18"/>
      <c r="N160" s="18"/>
      <c r="O160" s="18"/>
      <c r="P160" s="18"/>
    </row>
    <row r="161" spans="8:16">
      <c r="H161" s="18"/>
      <c r="I161" s="18"/>
      <c r="J161" s="18"/>
      <c r="K161" s="18"/>
      <c r="L161" s="18"/>
      <c r="M161" s="18"/>
      <c r="N161" s="18"/>
      <c r="O161" s="18"/>
      <c r="P161" s="18"/>
    </row>
    <row r="162" spans="8:16">
      <c r="H162" s="18"/>
      <c r="I162" s="18"/>
      <c r="J162" s="18"/>
      <c r="K162" s="18"/>
      <c r="L162" s="18"/>
      <c r="M162" s="18"/>
      <c r="N162" s="18"/>
      <c r="O162" s="18"/>
      <c r="P162" s="18"/>
    </row>
    <row r="163" spans="8:16">
      <c r="H163" s="18"/>
      <c r="I163" s="18"/>
      <c r="J163" s="18"/>
      <c r="K163" s="18"/>
      <c r="L163" s="18"/>
      <c r="M163" s="18"/>
      <c r="N163" s="18"/>
      <c r="O163" s="18"/>
      <c r="P163" s="18"/>
    </row>
    <row r="164" spans="8:16">
      <c r="H164" s="18"/>
      <c r="I164" s="18"/>
      <c r="J164" s="18"/>
      <c r="K164" s="18"/>
      <c r="L164" s="18"/>
      <c r="M164" s="18"/>
      <c r="N164" s="18"/>
      <c r="O164" s="18"/>
      <c r="P164" s="18"/>
    </row>
    <row r="165" spans="8:16">
      <c r="H165" s="18"/>
      <c r="I165" s="18"/>
      <c r="J165" s="18"/>
      <c r="K165" s="18"/>
      <c r="L165" s="18"/>
      <c r="M165" s="18"/>
      <c r="N165" s="18"/>
      <c r="O165" s="18"/>
      <c r="P165" s="18"/>
    </row>
    <row r="166" spans="8:16">
      <c r="H166" s="18"/>
      <c r="I166" s="18"/>
      <c r="J166" s="18"/>
      <c r="K166" s="18"/>
      <c r="L166" s="18"/>
      <c r="M166" s="18"/>
      <c r="N166" s="18"/>
      <c r="O166" s="18"/>
      <c r="P166" s="18"/>
    </row>
    <row r="167" spans="8:16">
      <c r="H167" s="18"/>
      <c r="I167" s="18"/>
      <c r="J167" s="18"/>
      <c r="K167" s="18"/>
      <c r="L167" s="18"/>
      <c r="M167" s="18"/>
      <c r="N167" s="18"/>
      <c r="O167" s="18"/>
      <c r="P167" s="18"/>
    </row>
    <row r="168" spans="8:16">
      <c r="H168" s="18"/>
      <c r="I168" s="18"/>
      <c r="J168" s="18"/>
      <c r="K168" s="18"/>
      <c r="L168" s="18"/>
      <c r="M168" s="18"/>
      <c r="N168" s="18"/>
      <c r="O168" s="18"/>
      <c r="P168" s="18"/>
    </row>
    <row r="169" spans="8:16">
      <c r="H169" s="18"/>
      <c r="I169" s="18"/>
      <c r="J169" s="18"/>
      <c r="K169" s="18"/>
      <c r="L169" s="18"/>
      <c r="M169" s="18"/>
      <c r="N169" s="18"/>
      <c r="O169" s="18"/>
      <c r="P169" s="18"/>
    </row>
    <row r="170" spans="8:16">
      <c r="H170" s="18"/>
      <c r="I170" s="18"/>
      <c r="J170" s="18"/>
      <c r="K170" s="18"/>
      <c r="L170" s="18"/>
      <c r="M170" s="18"/>
      <c r="N170" s="18"/>
      <c r="O170" s="18"/>
      <c r="P170" s="18"/>
    </row>
    <row r="171" spans="8:16">
      <c r="H171" s="18"/>
      <c r="I171" s="18"/>
      <c r="J171" s="18"/>
      <c r="K171" s="18"/>
      <c r="L171" s="18"/>
      <c r="M171" s="18"/>
      <c r="N171" s="18"/>
      <c r="O171" s="18"/>
      <c r="P171" s="18"/>
    </row>
    <row r="172" spans="8:16">
      <c r="H172" s="18"/>
      <c r="I172" s="18"/>
      <c r="J172" s="18"/>
      <c r="K172" s="18"/>
      <c r="L172" s="18"/>
      <c r="M172" s="18"/>
      <c r="N172" s="18"/>
      <c r="O172" s="18"/>
      <c r="P172" s="18"/>
    </row>
    <row r="173" spans="8:16">
      <c r="H173" s="18"/>
      <c r="I173" s="18"/>
      <c r="J173" s="18"/>
      <c r="K173" s="18"/>
      <c r="L173" s="18"/>
      <c r="M173" s="18"/>
      <c r="N173" s="18"/>
      <c r="O173" s="18"/>
      <c r="P173" s="18"/>
    </row>
    <row r="174" spans="8:16">
      <c r="H174" s="18"/>
      <c r="I174" s="18"/>
      <c r="J174" s="18"/>
      <c r="K174" s="18"/>
      <c r="L174" s="18"/>
      <c r="M174" s="18"/>
      <c r="N174" s="18"/>
      <c r="O174" s="18"/>
      <c r="P174" s="18"/>
    </row>
    <row r="175" spans="8:16">
      <c r="H175" s="18"/>
      <c r="I175" s="18"/>
      <c r="J175" s="18"/>
      <c r="K175" s="18"/>
      <c r="L175" s="18"/>
      <c r="M175" s="18"/>
      <c r="N175" s="18"/>
      <c r="O175" s="18"/>
      <c r="P175" s="18"/>
    </row>
    <row r="176" spans="8:16">
      <c r="H176" s="18"/>
      <c r="I176" s="18"/>
      <c r="J176" s="18"/>
      <c r="K176" s="18"/>
      <c r="L176" s="18"/>
      <c r="M176" s="18"/>
      <c r="N176" s="18"/>
      <c r="O176" s="18"/>
      <c r="P176" s="18"/>
    </row>
    <row r="177" spans="8:16">
      <c r="H177" s="18"/>
      <c r="I177" s="18"/>
      <c r="J177" s="18"/>
      <c r="K177" s="18"/>
      <c r="L177" s="18"/>
      <c r="M177" s="18"/>
      <c r="N177" s="18"/>
      <c r="O177" s="18"/>
      <c r="P177" s="18"/>
    </row>
    <row r="178" spans="8:16">
      <c r="H178" s="18"/>
      <c r="I178" s="18"/>
      <c r="J178" s="18"/>
      <c r="K178" s="18"/>
      <c r="L178" s="18"/>
      <c r="M178" s="18"/>
      <c r="N178" s="18"/>
      <c r="O178" s="18"/>
      <c r="P178" s="18"/>
    </row>
    <row r="179" spans="8:16">
      <c r="H179" s="18"/>
      <c r="I179" s="18"/>
      <c r="J179" s="18"/>
      <c r="K179" s="18"/>
      <c r="L179" s="18"/>
      <c r="M179" s="18"/>
      <c r="N179" s="18"/>
      <c r="O179" s="18"/>
      <c r="P179" s="18"/>
    </row>
    <row r="180" spans="8:16">
      <c r="H180" s="18"/>
      <c r="I180" s="18"/>
      <c r="J180" s="18"/>
      <c r="K180" s="18"/>
      <c r="L180" s="18"/>
      <c r="M180" s="18"/>
      <c r="N180" s="18"/>
      <c r="O180" s="18"/>
      <c r="P180" s="18"/>
    </row>
    <row r="181" spans="8:16">
      <c r="H181" s="18"/>
      <c r="I181" s="18"/>
      <c r="J181" s="18"/>
      <c r="K181" s="18"/>
      <c r="L181" s="18"/>
      <c r="M181" s="18"/>
      <c r="N181" s="18"/>
      <c r="O181" s="18"/>
      <c r="P181" s="18"/>
    </row>
    <row r="182" spans="8:16">
      <c r="H182" s="18"/>
      <c r="I182" s="18"/>
      <c r="J182" s="18"/>
      <c r="K182" s="18"/>
      <c r="L182" s="18"/>
      <c r="M182" s="18"/>
      <c r="N182" s="18"/>
      <c r="O182" s="18"/>
      <c r="P182" s="18"/>
    </row>
    <row r="183" spans="8:16">
      <c r="H183" s="18"/>
      <c r="I183" s="18"/>
      <c r="J183" s="18"/>
      <c r="K183" s="18"/>
      <c r="L183" s="18"/>
      <c r="M183" s="18"/>
      <c r="N183" s="18"/>
      <c r="O183" s="18"/>
      <c r="P183" s="18"/>
    </row>
    <row r="184" spans="8:16">
      <c r="H184" s="18"/>
      <c r="I184" s="18"/>
      <c r="J184" s="18"/>
      <c r="K184" s="18"/>
      <c r="L184" s="18"/>
      <c r="M184" s="18"/>
      <c r="N184" s="18"/>
      <c r="O184" s="18"/>
      <c r="P184" s="18"/>
    </row>
    <row r="185" spans="8:16">
      <c r="H185" s="18"/>
      <c r="I185" s="18"/>
      <c r="J185" s="18"/>
      <c r="K185" s="18"/>
      <c r="L185" s="18"/>
      <c r="M185" s="18"/>
      <c r="N185" s="18"/>
      <c r="O185" s="18"/>
      <c r="P185" s="18"/>
    </row>
    <row r="186" spans="8:16">
      <c r="H186" s="18"/>
      <c r="I186" s="18"/>
      <c r="J186" s="18"/>
      <c r="K186" s="18"/>
      <c r="L186" s="18"/>
      <c r="M186" s="18"/>
      <c r="N186" s="18"/>
      <c r="O186" s="18"/>
      <c r="P186" s="18"/>
    </row>
    <row r="187" spans="8:16">
      <c r="H187" s="18"/>
      <c r="I187" s="18"/>
      <c r="J187" s="18"/>
      <c r="K187" s="18"/>
      <c r="L187" s="18"/>
      <c r="M187" s="18"/>
      <c r="N187" s="18"/>
      <c r="O187" s="18"/>
      <c r="P187" s="18"/>
    </row>
    <row r="188" spans="8:16">
      <c r="H188" s="18"/>
      <c r="I188" s="18"/>
      <c r="J188" s="18"/>
      <c r="K188" s="18"/>
      <c r="L188" s="18"/>
      <c r="M188" s="18"/>
      <c r="N188" s="18"/>
      <c r="O188" s="18"/>
      <c r="P188" s="18"/>
    </row>
    <row r="189" spans="8:16">
      <c r="H189" s="18"/>
      <c r="I189" s="18"/>
      <c r="J189" s="18"/>
      <c r="K189" s="18"/>
      <c r="L189" s="18"/>
      <c r="M189" s="18"/>
      <c r="N189" s="18"/>
      <c r="O189" s="18"/>
      <c r="P189" s="18"/>
    </row>
    <row r="190" spans="8:16">
      <c r="H190" s="18"/>
      <c r="I190" s="18"/>
      <c r="J190" s="18"/>
      <c r="K190" s="18"/>
      <c r="L190" s="18"/>
      <c r="M190" s="18"/>
      <c r="N190" s="18"/>
      <c r="O190" s="18"/>
      <c r="P190" s="18"/>
    </row>
    <row r="191" spans="8:16">
      <c r="H191" s="18"/>
      <c r="I191" s="18"/>
      <c r="J191" s="18"/>
      <c r="K191" s="18"/>
      <c r="L191" s="18"/>
      <c r="M191" s="18"/>
      <c r="N191" s="18"/>
      <c r="O191" s="18"/>
      <c r="P191" s="18"/>
    </row>
    <row r="192" spans="8:16">
      <c r="H192" s="18"/>
      <c r="I192" s="18"/>
      <c r="J192" s="18"/>
      <c r="K192" s="18"/>
      <c r="L192" s="18"/>
      <c r="M192" s="18"/>
      <c r="N192" s="18"/>
      <c r="O192" s="18"/>
      <c r="P192" s="18"/>
    </row>
    <row r="193" spans="8:16">
      <c r="H193" s="18"/>
      <c r="I193" s="18"/>
      <c r="J193" s="18"/>
      <c r="K193" s="18"/>
      <c r="L193" s="18"/>
      <c r="M193" s="18"/>
      <c r="N193" s="18"/>
      <c r="O193" s="18"/>
      <c r="P193" s="18"/>
    </row>
    <row r="194" spans="8:16">
      <c r="H194" s="18"/>
      <c r="I194" s="18"/>
      <c r="J194" s="18"/>
      <c r="K194" s="18"/>
      <c r="L194" s="18"/>
      <c r="M194" s="18"/>
      <c r="N194" s="18"/>
      <c r="O194" s="18"/>
      <c r="P194" s="18"/>
    </row>
    <row r="195" spans="8:16">
      <c r="H195" s="18"/>
      <c r="I195" s="18"/>
      <c r="J195" s="18"/>
      <c r="K195" s="18"/>
      <c r="L195" s="18"/>
      <c r="M195" s="18"/>
      <c r="N195" s="18"/>
      <c r="O195" s="18"/>
      <c r="P195" s="18"/>
    </row>
  </sheetData>
  <autoFilter ref="A12:P59" xr:uid="{00000000-0009-0000-0000-000042000000}"/>
  <mergeCells count="1">
    <mergeCell ref="F10:K10"/>
  </mergeCells>
  <conditionalFormatting sqref="A15:A59">
    <cfRule type="expression" dxfId="1" priority="1">
      <formula>TRIM(#REF!)&lt;&gt;""</formula>
    </cfRule>
  </conditionalFormatting>
  <printOptions horizontalCentered="1" gridLines="1"/>
  <pageMargins left="0" right="0" top="0.98425196850393704" bottom="0.51181102362204722" header="0.51181102362204722" footer="0.31496062992125984"/>
  <pageSetup paperSize="9" scale="70" orientation="landscape" r:id="rId1"/>
  <headerFooter alignWithMargins="0">
    <oddFooter>&amp;C&amp;A&amp;R&amp;P</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6747-1D7F-4ADA-A00B-A7B13C8DDFE1}">
  <dimension ref="A1:P170"/>
  <sheetViews>
    <sheetView topLeftCell="C1" zoomScaleNormal="100" zoomScaleSheetLayoutView="85" workbookViewId="0">
      <selection activeCell="Q13" sqref="Q13"/>
    </sheetView>
  </sheetViews>
  <sheetFormatPr defaultColWidth="9.109375" defaultRowHeight="13.2"/>
  <cols>
    <col min="1" max="1" width="5" style="6" customWidth="1"/>
    <col min="2" max="2" width="10" style="12" customWidth="1"/>
    <col min="3" max="3" width="63.6640625" style="11" customWidth="1"/>
    <col min="4" max="4" width="6.44140625" style="11" customWidth="1"/>
    <col min="5" max="7" width="9.44140625" style="14" customWidth="1"/>
    <col min="8" max="8" width="10.88671875" style="11" customWidth="1"/>
    <col min="9" max="9" width="11.88671875" style="11" customWidth="1"/>
    <col min="10" max="10" width="9.5546875" style="11" customWidth="1"/>
    <col min="11" max="11" width="10.109375" style="11" customWidth="1"/>
    <col min="12" max="12" width="10.109375" style="1598" customWidth="1"/>
    <col min="13" max="13" width="10.88671875" style="11" customWidth="1"/>
    <col min="14" max="14" width="12" style="11" customWidth="1"/>
    <col min="15" max="15" width="11.109375" style="11" customWidth="1"/>
    <col min="16" max="16" width="11.5546875" style="11" customWidth="1"/>
    <col min="17" max="16384" width="9.109375" style="11"/>
  </cols>
  <sheetData>
    <row r="1" spans="1:16">
      <c r="B1" s="7"/>
      <c r="C1" s="8"/>
      <c r="D1" s="8"/>
      <c r="E1" s="8"/>
      <c r="F1" s="9" t="s">
        <v>35</v>
      </c>
      <c r="G1" s="10" t="s">
        <v>2242</v>
      </c>
      <c r="H1" s="9"/>
      <c r="J1" s="8"/>
      <c r="K1" s="8"/>
      <c r="L1" s="1707"/>
      <c r="M1" s="8"/>
      <c r="N1" s="8"/>
      <c r="O1" s="8"/>
      <c r="P1" s="8"/>
    </row>
    <row r="2" spans="1:16">
      <c r="B2" s="7"/>
      <c r="C2" s="8"/>
      <c r="D2" s="8"/>
      <c r="E2" s="8"/>
      <c r="F2" s="8" t="s">
        <v>2356</v>
      </c>
      <c r="G2" s="8"/>
      <c r="I2" s="8"/>
      <c r="J2" s="8"/>
      <c r="K2" s="8"/>
      <c r="L2" s="1707"/>
      <c r="M2" s="8"/>
      <c r="N2" s="8"/>
      <c r="O2" s="8"/>
      <c r="P2" s="8"/>
    </row>
    <row r="3" spans="1:16">
      <c r="C3" s="13"/>
    </row>
    <row r="4" spans="1:16">
      <c r="A4" s="11" t="str">
        <f>KS!C4</f>
        <v>Būves nosaukums/Building: Daudzīvokļu ēka / Residental building C2-10</v>
      </c>
    </row>
    <row r="5" spans="1:16">
      <c r="A5" s="11" t="str">
        <f>KS!C5</f>
        <v>Objekta nosaukums/Object: Dzīvojamās ēkas C2-10 jaunbūve/ Residential building C2-10</v>
      </c>
    </row>
    <row r="6" spans="1:16">
      <c r="A6" s="11" t="str">
        <f>KS!C6</f>
        <v>Objekta adrese/Object adress: Andrejostas iela 35, Rīga, LV-1045</v>
      </c>
      <c r="M6" s="15" t="s">
        <v>0</v>
      </c>
      <c r="O6" s="16"/>
      <c r="P6" s="17" t="s">
        <v>6</v>
      </c>
    </row>
    <row r="7" spans="1:16">
      <c r="A7" s="11"/>
    </row>
    <row r="8" spans="1:16">
      <c r="A8" s="11"/>
      <c r="M8" s="15"/>
      <c r="P8" s="18" t="s">
        <v>124</v>
      </c>
    </row>
    <row r="10" spans="1:16" s="12" customFormat="1" ht="14.4">
      <c r="A10" s="19"/>
      <c r="B10" s="19"/>
      <c r="C10" s="20"/>
      <c r="D10" s="19"/>
      <c r="E10" s="21"/>
      <c r="F10" s="1959" t="s">
        <v>15</v>
      </c>
      <c r="G10" s="1960"/>
      <c r="H10" s="1960"/>
      <c r="I10" s="1960"/>
      <c r="J10" s="1960"/>
      <c r="K10" s="1961"/>
      <c r="L10" s="1708"/>
      <c r="M10" s="22"/>
      <c r="N10" s="22" t="s">
        <v>16</v>
      </c>
      <c r="O10" s="23"/>
      <c r="P10" s="24"/>
    </row>
    <row r="11" spans="1:16" s="12" customFormat="1" ht="61.2">
      <c r="A11" s="19" t="s">
        <v>14</v>
      </c>
      <c r="B11" s="19" t="s">
        <v>36</v>
      </c>
      <c r="C11" s="20" t="s">
        <v>37</v>
      </c>
      <c r="D11" s="20" t="s">
        <v>43</v>
      </c>
      <c r="E11" s="20" t="s">
        <v>38</v>
      </c>
      <c r="F11" s="25" t="s">
        <v>40</v>
      </c>
      <c r="G11" s="25" t="s">
        <v>39</v>
      </c>
      <c r="H11" s="25" t="s">
        <v>21</v>
      </c>
      <c r="I11" s="25" t="s">
        <v>18</v>
      </c>
      <c r="J11" s="25" t="s">
        <v>17</v>
      </c>
      <c r="K11" s="25" t="s">
        <v>19</v>
      </c>
      <c r="L11" s="1709" t="s">
        <v>41</v>
      </c>
      <c r="M11" s="25" t="s">
        <v>21</v>
      </c>
      <c r="N11" s="25" t="s">
        <v>18</v>
      </c>
      <c r="O11" s="25" t="s">
        <v>17</v>
      </c>
      <c r="P11" s="25" t="s">
        <v>20</v>
      </c>
    </row>
    <row r="12" spans="1:16">
      <c r="A12" s="38">
        <v>1</v>
      </c>
      <c r="B12" s="38">
        <v>2</v>
      </c>
      <c r="C12" s="38">
        <v>3</v>
      </c>
      <c r="D12" s="38">
        <v>4</v>
      </c>
      <c r="E12" s="38">
        <v>5</v>
      </c>
      <c r="F12" s="38">
        <f t="shared" ref="F12:J12" si="0">E12+1</f>
        <v>6</v>
      </c>
      <c r="G12" s="38">
        <f t="shared" si="0"/>
        <v>7</v>
      </c>
      <c r="H12" s="38">
        <f t="shared" si="0"/>
        <v>8</v>
      </c>
      <c r="I12" s="38">
        <f t="shared" si="0"/>
        <v>9</v>
      </c>
      <c r="J12" s="38">
        <f t="shared" si="0"/>
        <v>10</v>
      </c>
      <c r="K12" s="38">
        <f>J12+1</f>
        <v>11</v>
      </c>
      <c r="L12" s="1710">
        <f t="shared" ref="L12:P12" si="1">K12+1</f>
        <v>12</v>
      </c>
      <c r="M12" s="38">
        <f t="shared" si="1"/>
        <v>13</v>
      </c>
      <c r="N12" s="38">
        <f t="shared" si="1"/>
        <v>14</v>
      </c>
      <c r="O12" s="38">
        <f t="shared" si="1"/>
        <v>15</v>
      </c>
      <c r="P12" s="38">
        <f t="shared" si="1"/>
        <v>16</v>
      </c>
    </row>
    <row r="13" spans="1:16">
      <c r="A13" s="1090"/>
      <c r="B13" s="538"/>
      <c r="C13" s="1091"/>
      <c r="D13" s="538"/>
      <c r="E13" s="582"/>
      <c r="F13" s="577"/>
      <c r="G13" s="526"/>
      <c r="H13" s="1075"/>
      <c r="I13" s="1075"/>
      <c r="J13" s="1075"/>
      <c r="K13" s="1088"/>
      <c r="L13" s="1231"/>
      <c r="M13" s="1075"/>
      <c r="N13" s="1075"/>
      <c r="O13" s="1075"/>
      <c r="P13" s="1088"/>
    </row>
    <row r="14" spans="1:16" s="30" customFormat="1" ht="20.399999999999999">
      <c r="A14" s="900" t="str">
        <f>IF(COUNTBLANK(D14)=1,"",COUNTA(D$13:$D14))</f>
        <v/>
      </c>
      <c r="B14" s="1254" t="s">
        <v>227</v>
      </c>
      <c r="C14" s="1238" t="s">
        <v>2359</v>
      </c>
      <c r="D14" s="1354"/>
      <c r="E14" s="1352"/>
      <c r="F14" s="671"/>
      <c r="G14" s="895"/>
      <c r="H14" s="895"/>
      <c r="I14" s="895"/>
      <c r="J14" s="895"/>
      <c r="K14" s="690"/>
      <c r="L14" s="705"/>
      <c r="M14" s="895"/>
      <c r="N14" s="895"/>
      <c r="O14" s="895"/>
      <c r="P14" s="690"/>
    </row>
    <row r="15" spans="1:16" s="30" customFormat="1">
      <c r="A15" s="900">
        <f>IF(COUNTBLANK(D15)=1,"",COUNTA(D$13:$D15))</f>
        <v>1</v>
      </c>
      <c r="B15" s="1254" t="s">
        <v>229</v>
      </c>
      <c r="C15" s="1355" t="s">
        <v>863</v>
      </c>
      <c r="D15" s="683" t="s">
        <v>22</v>
      </c>
      <c r="E15" s="927">
        <v>1</v>
      </c>
      <c r="F15" s="362"/>
      <c r="G15" s="336"/>
      <c r="H15" s="336"/>
      <c r="I15" s="336"/>
      <c r="J15" s="336"/>
      <c r="K15" s="337"/>
      <c r="L15" s="499"/>
      <c r="M15" s="339"/>
      <c r="N15" s="339"/>
      <c r="O15" s="339"/>
      <c r="P15" s="340"/>
    </row>
    <row r="16" spans="1:16" s="30" customFormat="1">
      <c r="A16" s="900">
        <f>IF(COUNTBLANK(D16)=1,"",COUNTA(D$13:$D16))</f>
        <v>2</v>
      </c>
      <c r="B16" s="1254" t="s">
        <v>230</v>
      </c>
      <c r="C16" s="1355" t="s">
        <v>864</v>
      </c>
      <c r="D16" s="683" t="s">
        <v>22</v>
      </c>
      <c r="E16" s="927">
        <v>17</v>
      </c>
      <c r="F16" s="362"/>
      <c r="G16" s="336"/>
      <c r="H16" s="336"/>
      <c r="I16" s="336"/>
      <c r="J16" s="336"/>
      <c r="K16" s="337"/>
      <c r="L16" s="499"/>
      <c r="M16" s="339"/>
      <c r="N16" s="339"/>
      <c r="O16" s="339"/>
      <c r="P16" s="340"/>
    </row>
    <row r="17" spans="1:16" s="30" customFormat="1">
      <c r="A17" s="900">
        <f>IF(COUNTBLANK(D17)=1,"",COUNTA(D$13:$D17))</f>
        <v>3</v>
      </c>
      <c r="B17" s="1254" t="s">
        <v>231</v>
      </c>
      <c r="C17" s="1355" t="s">
        <v>865</v>
      </c>
      <c r="D17" s="683" t="s">
        <v>22</v>
      </c>
      <c r="E17" s="927">
        <v>15</v>
      </c>
      <c r="F17" s="362"/>
      <c r="G17" s="336"/>
      <c r="H17" s="336"/>
      <c r="I17" s="336"/>
      <c r="J17" s="336"/>
      <c r="K17" s="337"/>
      <c r="L17" s="499"/>
      <c r="M17" s="339"/>
      <c r="N17" s="339"/>
      <c r="O17" s="339"/>
      <c r="P17" s="340"/>
    </row>
    <row r="18" spans="1:16" s="30" customFormat="1">
      <c r="A18" s="900">
        <f>IF(COUNTBLANK(D18)=1,"",COUNTA(D$13:$D18))</f>
        <v>4</v>
      </c>
      <c r="B18" s="1254" t="s">
        <v>232</v>
      </c>
      <c r="C18" s="1355" t="s">
        <v>866</v>
      </c>
      <c r="D18" s="683" t="s">
        <v>22</v>
      </c>
      <c r="E18" s="927">
        <v>23</v>
      </c>
      <c r="F18" s="362"/>
      <c r="G18" s="336"/>
      <c r="H18" s="336"/>
      <c r="I18" s="336"/>
      <c r="J18" s="336"/>
      <c r="K18" s="337"/>
      <c r="L18" s="499"/>
      <c r="M18" s="339"/>
      <c r="N18" s="339"/>
      <c r="O18" s="339"/>
      <c r="P18" s="340"/>
    </row>
    <row r="19" spans="1:16" s="30" customFormat="1">
      <c r="A19" s="900">
        <f>IF(COUNTBLANK(D19)=1,"",COUNTA(D$13:$D19))</f>
        <v>5</v>
      </c>
      <c r="B19" s="1254" t="s">
        <v>233</v>
      </c>
      <c r="C19" s="1355" t="s">
        <v>867</v>
      </c>
      <c r="D19" s="683" t="s">
        <v>22</v>
      </c>
      <c r="E19" s="927">
        <v>160</v>
      </c>
      <c r="F19" s="362"/>
      <c r="G19" s="336"/>
      <c r="H19" s="336"/>
      <c r="I19" s="336"/>
      <c r="J19" s="336"/>
      <c r="K19" s="337"/>
      <c r="L19" s="499"/>
      <c r="M19" s="339"/>
      <c r="N19" s="339"/>
      <c r="O19" s="339"/>
      <c r="P19" s="340"/>
    </row>
    <row r="20" spans="1:16" s="30" customFormat="1">
      <c r="A20" s="900">
        <f>IF(COUNTBLANK(D20)=1,"",COUNTA(D$13:$D20))</f>
        <v>6</v>
      </c>
      <c r="B20" s="1254" t="s">
        <v>234</v>
      </c>
      <c r="C20" s="1355" t="s">
        <v>869</v>
      </c>
      <c r="D20" s="683" t="s">
        <v>22</v>
      </c>
      <c r="E20" s="927">
        <v>12</v>
      </c>
      <c r="F20" s="362"/>
      <c r="G20" s="336"/>
      <c r="H20" s="336"/>
      <c r="I20" s="336"/>
      <c r="J20" s="336"/>
      <c r="K20" s="337"/>
      <c r="L20" s="499"/>
      <c r="M20" s="339"/>
      <c r="N20" s="339"/>
      <c r="O20" s="339"/>
      <c r="P20" s="340"/>
    </row>
    <row r="21" spans="1:16" s="30" customFormat="1" ht="40.799999999999997">
      <c r="A21" s="900" t="str">
        <f>IF(COUNTBLANK(D21)=1,"",COUNTA(D$13:$D21))</f>
        <v/>
      </c>
      <c r="B21" s="1254" t="s">
        <v>239</v>
      </c>
      <c r="C21" s="1238" t="s">
        <v>3447</v>
      </c>
      <c r="D21" s="1354"/>
      <c r="E21" s="1352"/>
      <c r="F21" s="671"/>
      <c r="G21" s="895"/>
      <c r="H21" s="895"/>
      <c r="I21" s="895"/>
      <c r="J21" s="895"/>
      <c r="K21" s="690"/>
      <c r="L21" s="705"/>
      <c r="M21" s="895"/>
      <c r="N21" s="895"/>
      <c r="O21" s="895"/>
      <c r="P21" s="690"/>
    </row>
    <row r="22" spans="1:16" s="30" customFormat="1" ht="20.399999999999999">
      <c r="A22" s="900">
        <f>IF(COUNTBLANK(D22)=1,"",COUNTA(D$13:$D22))</f>
        <v>7</v>
      </c>
      <c r="B22" s="1254" t="s">
        <v>240</v>
      </c>
      <c r="C22" s="1251" t="s">
        <v>871</v>
      </c>
      <c r="D22" s="683" t="s">
        <v>103</v>
      </c>
      <c r="E22" s="927">
        <v>1</v>
      </c>
      <c r="F22" s="362"/>
      <c r="G22" s="336"/>
      <c r="H22" s="336"/>
      <c r="I22" s="336"/>
      <c r="J22" s="336"/>
      <c r="K22" s="337"/>
      <c r="L22" s="499"/>
      <c r="M22" s="339"/>
      <c r="N22" s="339"/>
      <c r="O22" s="339"/>
      <c r="P22" s="340"/>
    </row>
    <row r="23" spans="1:16" s="30" customFormat="1" ht="20.399999999999999">
      <c r="A23" s="900">
        <f>IF(COUNTBLANK(D23)=1,"",COUNTA(D$13:$D23))</f>
        <v>8</v>
      </c>
      <c r="B23" s="1254" t="s">
        <v>490</v>
      </c>
      <c r="C23" s="1251" t="s">
        <v>2360</v>
      </c>
      <c r="D23" s="683" t="s">
        <v>103</v>
      </c>
      <c r="E23" s="927">
        <v>1</v>
      </c>
      <c r="F23" s="362"/>
      <c r="G23" s="336"/>
      <c r="H23" s="336"/>
      <c r="I23" s="336"/>
      <c r="J23" s="336"/>
      <c r="K23" s="337"/>
      <c r="L23" s="499"/>
      <c r="M23" s="339"/>
      <c r="N23" s="339"/>
      <c r="O23" s="339"/>
      <c r="P23" s="340"/>
    </row>
    <row r="24" spans="1:16" s="30" customFormat="1" ht="61.2">
      <c r="A24" s="900" t="str">
        <f>IF(COUNTBLANK(D24)=1,"",COUNTA(D$13:$D24))</f>
        <v/>
      </c>
      <c r="B24" s="1254" t="s">
        <v>245</v>
      </c>
      <c r="C24" s="1238" t="s">
        <v>2361</v>
      </c>
      <c r="D24" s="1354"/>
      <c r="E24" s="1352"/>
      <c r="F24" s="671"/>
      <c r="G24" s="895"/>
      <c r="H24" s="895"/>
      <c r="I24" s="895"/>
      <c r="J24" s="895"/>
      <c r="K24" s="690"/>
      <c r="L24" s="705"/>
      <c r="M24" s="895"/>
      <c r="N24" s="895"/>
      <c r="O24" s="895"/>
      <c r="P24" s="690"/>
    </row>
    <row r="25" spans="1:16" s="30" customFormat="1" ht="30.6">
      <c r="A25" s="900">
        <f>IF(COUNTBLANK(D25)=1,"",COUNTA(D$13:$D25))</f>
        <v>9</v>
      </c>
      <c r="B25" s="1254" t="s">
        <v>368</v>
      </c>
      <c r="C25" s="1251" t="s">
        <v>2362</v>
      </c>
      <c r="D25" s="683" t="s">
        <v>214</v>
      </c>
      <c r="E25" s="866">
        <v>18</v>
      </c>
      <c r="F25" s="362"/>
      <c r="G25" s="336"/>
      <c r="H25" s="336"/>
      <c r="I25" s="336"/>
      <c r="J25" s="336"/>
      <c r="K25" s="337"/>
      <c r="L25" s="499"/>
      <c r="M25" s="339"/>
      <c r="N25" s="339"/>
      <c r="O25" s="339"/>
      <c r="P25" s="340"/>
    </row>
    <row r="26" spans="1:16" s="30" customFormat="1" ht="30.6">
      <c r="A26" s="900">
        <f>IF(COUNTBLANK(D26)=1,"",COUNTA(D$13:$D26))</f>
        <v>10</v>
      </c>
      <c r="B26" s="1254" t="s">
        <v>369</v>
      </c>
      <c r="C26" s="1251" t="s">
        <v>2363</v>
      </c>
      <c r="D26" s="683" t="s">
        <v>214</v>
      </c>
      <c r="E26" s="866">
        <v>18</v>
      </c>
      <c r="F26" s="362"/>
      <c r="G26" s="336"/>
      <c r="H26" s="336"/>
      <c r="I26" s="336"/>
      <c r="J26" s="336"/>
      <c r="K26" s="337"/>
      <c r="L26" s="499"/>
      <c r="M26" s="339"/>
      <c r="N26" s="339"/>
      <c r="O26" s="339"/>
      <c r="P26" s="340"/>
    </row>
    <row r="27" spans="1:16" s="30" customFormat="1">
      <c r="A27" s="900">
        <f>IF(COUNTBLANK(D27)=1,"",COUNTA(D$13:$D27))</f>
        <v>11</v>
      </c>
      <c r="B27" s="1254" t="s">
        <v>370</v>
      </c>
      <c r="C27" s="1251" t="s">
        <v>2364</v>
      </c>
      <c r="D27" s="683" t="s">
        <v>214</v>
      </c>
      <c r="E27" s="866">
        <v>18</v>
      </c>
      <c r="F27" s="680"/>
      <c r="G27" s="674"/>
      <c r="H27" s="675"/>
      <c r="I27" s="675"/>
      <c r="J27" s="675"/>
      <c r="K27" s="692"/>
      <c r="L27" s="700"/>
      <c r="M27" s="673"/>
      <c r="N27" s="673"/>
      <c r="O27" s="673"/>
      <c r="P27" s="896"/>
    </row>
    <row r="28" spans="1:16" s="30" customFormat="1" ht="20.399999999999999">
      <c r="A28" s="900">
        <f>IF(COUNTBLANK(D28)=1,"",COUNTA(D$13:$D28))</f>
        <v>12</v>
      </c>
      <c r="B28" s="1254" t="s">
        <v>685</v>
      </c>
      <c r="C28" s="1251" t="s">
        <v>3446</v>
      </c>
      <c r="D28" s="683" t="s">
        <v>214</v>
      </c>
      <c r="E28" s="866">
        <v>18</v>
      </c>
      <c r="F28" s="680"/>
      <c r="G28" s="674"/>
      <c r="H28" s="675"/>
      <c r="I28" s="675"/>
      <c r="J28" s="675"/>
      <c r="K28" s="692"/>
      <c r="L28" s="700"/>
      <c r="M28" s="673"/>
      <c r="N28" s="673"/>
      <c r="O28" s="673"/>
      <c r="P28" s="896"/>
    </row>
    <row r="29" spans="1:16" s="30" customFormat="1">
      <c r="A29" s="900">
        <f>IF(COUNTBLANK(D29)=1,"",COUNTA(D$13:$D29))</f>
        <v>13</v>
      </c>
      <c r="B29" s="1254" t="s">
        <v>686</v>
      </c>
      <c r="C29" s="1251" t="s">
        <v>2366</v>
      </c>
      <c r="D29" s="683" t="s">
        <v>214</v>
      </c>
      <c r="E29" s="866">
        <v>18</v>
      </c>
      <c r="F29" s="361"/>
      <c r="G29" s="336"/>
      <c r="H29" s="336"/>
      <c r="I29" s="336"/>
      <c r="J29" s="336"/>
      <c r="K29" s="337"/>
      <c r="L29" s="499"/>
      <c r="M29" s="339"/>
      <c r="N29" s="339"/>
      <c r="O29" s="339"/>
      <c r="P29" s="340"/>
    </row>
    <row r="30" spans="1:16" s="30" customFormat="1" ht="20.399999999999999">
      <c r="A30" s="900">
        <f>IF(COUNTBLANK(D30)=1,"",COUNTA(D$13:$D30))</f>
        <v>14</v>
      </c>
      <c r="B30" s="1254" t="s">
        <v>687</v>
      </c>
      <c r="C30" s="1251" t="s">
        <v>2367</v>
      </c>
      <c r="D30" s="683" t="s">
        <v>214</v>
      </c>
      <c r="E30" s="866">
        <v>18</v>
      </c>
      <c r="F30" s="904"/>
      <c r="G30" s="911"/>
      <c r="H30" s="906"/>
      <c r="I30" s="691"/>
      <c r="J30" s="691"/>
      <c r="K30" s="692"/>
      <c r="L30" s="887"/>
      <c r="M30" s="843"/>
      <c r="N30" s="843"/>
      <c r="O30" s="843"/>
      <c r="P30" s="692"/>
    </row>
    <row r="31" spans="1:16" s="30" customFormat="1">
      <c r="A31" s="900">
        <f>IF(COUNTBLANK(D31)=1,"",COUNTA(D$13:$D31))</f>
        <v>15</v>
      </c>
      <c r="B31" s="1254" t="s">
        <v>688</v>
      </c>
      <c r="C31" s="1251" t="s">
        <v>2368</v>
      </c>
      <c r="D31" s="683" t="s">
        <v>214</v>
      </c>
      <c r="E31" s="866">
        <v>18</v>
      </c>
      <c r="F31" s="904"/>
      <c r="G31" s="911"/>
      <c r="H31" s="906"/>
      <c r="I31" s="906"/>
      <c r="J31" s="691"/>
      <c r="K31" s="692"/>
      <c r="L31" s="887"/>
      <c r="M31" s="843"/>
      <c r="N31" s="843"/>
      <c r="O31" s="843"/>
      <c r="P31" s="692"/>
    </row>
    <row r="32" spans="1:16" s="30" customFormat="1" ht="20.399999999999999">
      <c r="A32" s="900">
        <f>IF(COUNTBLANK(D32)=1,"",COUNTA(D$13:$D32))</f>
        <v>16</v>
      </c>
      <c r="B32" s="1254" t="s">
        <v>2369</v>
      </c>
      <c r="C32" s="1251" t="s">
        <v>2370</v>
      </c>
      <c r="D32" s="683" t="s">
        <v>214</v>
      </c>
      <c r="E32" s="866">
        <v>18</v>
      </c>
      <c r="F32" s="362"/>
      <c r="G32" s="336"/>
      <c r="H32" s="336"/>
      <c r="I32" s="336"/>
      <c r="J32" s="336"/>
      <c r="K32" s="337"/>
      <c r="L32" s="499"/>
      <c r="M32" s="339"/>
      <c r="N32" s="339"/>
      <c r="O32" s="339"/>
      <c r="P32" s="340"/>
    </row>
    <row r="33" spans="1:16" s="30" customFormat="1" ht="20.399999999999999">
      <c r="A33" s="900" t="str">
        <f>IF(COUNTBLANK(D33)=1,"",COUNTA(D$13:$D33))</f>
        <v/>
      </c>
      <c r="B33" s="1254" t="s">
        <v>246</v>
      </c>
      <c r="C33" s="1238" t="s">
        <v>884</v>
      </c>
      <c r="D33" s="1354"/>
      <c r="E33" s="1356"/>
      <c r="F33" s="671"/>
      <c r="G33" s="895"/>
      <c r="H33" s="895"/>
      <c r="I33" s="895"/>
      <c r="J33" s="895"/>
      <c r="K33" s="690"/>
      <c r="L33" s="705"/>
      <c r="M33" s="895"/>
      <c r="N33" s="895"/>
      <c r="O33" s="895"/>
      <c r="P33" s="690"/>
    </row>
    <row r="34" spans="1:16" s="30" customFormat="1" ht="30.6">
      <c r="A34" s="900">
        <f>IF(COUNTBLANK(D34)=1,"",COUNTA(D$13:$D34))</f>
        <v>17</v>
      </c>
      <c r="B34" s="1254" t="s">
        <v>247</v>
      </c>
      <c r="C34" s="1251" t="s">
        <v>885</v>
      </c>
      <c r="D34" s="683" t="s">
        <v>214</v>
      </c>
      <c r="E34" s="866">
        <v>18</v>
      </c>
      <c r="F34" s="362"/>
      <c r="G34" s="336"/>
      <c r="H34" s="336"/>
      <c r="I34" s="336"/>
      <c r="J34" s="336"/>
      <c r="K34" s="337"/>
      <c r="L34" s="499"/>
      <c r="M34" s="339"/>
      <c r="N34" s="339"/>
      <c r="O34" s="339"/>
      <c r="P34" s="340"/>
    </row>
    <row r="35" spans="1:16" s="30" customFormat="1">
      <c r="A35" s="687"/>
      <c r="B35" s="1255"/>
      <c r="C35" s="1336"/>
      <c r="D35" s="684"/>
      <c r="E35" s="1353"/>
      <c r="F35" s="1349"/>
      <c r="G35" s="1333"/>
      <c r="H35" s="1332"/>
      <c r="I35" s="1332"/>
      <c r="J35" s="1350"/>
      <c r="K35" s="1351"/>
      <c r="L35" s="1014"/>
      <c r="M35" s="681"/>
      <c r="N35" s="1070"/>
      <c r="O35" s="1070"/>
      <c r="P35" s="1076"/>
    </row>
    <row r="36" spans="1:16" s="274" customFormat="1">
      <c r="A36" s="503"/>
      <c r="B36" s="504"/>
      <c r="C36" s="505" t="s">
        <v>29</v>
      </c>
      <c r="D36" s="506"/>
      <c r="E36" s="541"/>
      <c r="F36" s="507"/>
      <c r="G36" s="507"/>
      <c r="H36" s="507"/>
      <c r="I36" s="507"/>
      <c r="J36" s="507"/>
      <c r="K36" s="507"/>
      <c r="L36" s="1711">
        <f>SUM($L$13:L35)</f>
        <v>0</v>
      </c>
      <c r="M36" s="508">
        <f>SUM($M$13:M35)</f>
        <v>0</v>
      </c>
      <c r="N36" s="508">
        <f>SUM($N$13:N35)</f>
        <v>0</v>
      </c>
      <c r="O36" s="508">
        <f>SUM($O$13:O35)</f>
        <v>0</v>
      </c>
      <c r="P36" s="509">
        <f>SUM($P$13:P35)</f>
        <v>0</v>
      </c>
    </row>
    <row r="37" spans="1:16">
      <c r="H37" s="87"/>
      <c r="I37" s="87"/>
      <c r="J37" s="315"/>
      <c r="K37" s="18"/>
      <c r="L37" s="1712"/>
      <c r="M37" s="18"/>
      <c r="N37" s="18"/>
      <c r="O37" s="18"/>
      <c r="P37" s="18"/>
    </row>
    <row r="38" spans="1:16">
      <c r="H38" s="87"/>
      <c r="I38" s="87"/>
      <c r="J38" s="315"/>
      <c r="K38" s="18"/>
      <c r="L38" s="1712"/>
      <c r="M38" s="18"/>
      <c r="N38" s="18"/>
      <c r="O38" s="18"/>
      <c r="P38" s="18"/>
    </row>
    <row r="39" spans="1:16">
      <c r="C39" s="28"/>
      <c r="H39" s="18"/>
      <c r="I39" s="18"/>
      <c r="J39" s="18"/>
      <c r="K39" s="18"/>
      <c r="L39" s="1712"/>
      <c r="M39" s="18"/>
      <c r="N39" s="18"/>
      <c r="O39" s="18"/>
      <c r="P39" s="18"/>
    </row>
    <row r="40" spans="1:16">
      <c r="C40" s="89"/>
      <c r="H40" s="18"/>
      <c r="I40" s="18"/>
      <c r="J40" s="18"/>
      <c r="K40" s="18"/>
      <c r="L40" s="1712"/>
      <c r="M40" s="18"/>
      <c r="N40" s="18"/>
      <c r="O40" s="18"/>
      <c r="P40" s="18"/>
    </row>
    <row r="41" spans="1:16">
      <c r="C41" s="89"/>
      <c r="D41" s="89"/>
      <c r="E41" s="89"/>
      <c r="F41" s="89"/>
      <c r="H41" s="18"/>
      <c r="I41" s="18"/>
      <c r="J41" s="18"/>
      <c r="K41" s="18"/>
      <c r="L41" s="1712"/>
      <c r="M41" s="18"/>
      <c r="N41" s="18"/>
      <c r="O41" s="18"/>
      <c r="P41" s="18"/>
    </row>
    <row r="42" spans="1:16">
      <c r="C42" s="89"/>
      <c r="D42" s="96"/>
      <c r="E42" s="96"/>
      <c r="F42" s="96"/>
      <c r="H42" s="18"/>
      <c r="I42" s="18"/>
      <c r="J42" s="18"/>
      <c r="K42" s="18"/>
      <c r="L42" s="1712"/>
      <c r="M42" s="18"/>
      <c r="N42" s="18"/>
      <c r="O42" s="18"/>
      <c r="P42" s="18"/>
    </row>
    <row r="43" spans="1:16">
      <c r="C43" s="95"/>
      <c r="H43" s="18"/>
      <c r="I43" s="18"/>
      <c r="J43" s="18"/>
      <c r="K43" s="18"/>
      <c r="L43" s="1712"/>
      <c r="M43" s="18"/>
      <c r="N43" s="18"/>
      <c r="O43" s="18"/>
      <c r="P43" s="18"/>
    </row>
    <row r="44" spans="1:16">
      <c r="C44" s="89"/>
      <c r="H44" s="18"/>
      <c r="I44" s="18"/>
      <c r="J44" s="18"/>
      <c r="K44" s="18"/>
      <c r="L44" s="1712"/>
      <c r="M44" s="18"/>
      <c r="N44" s="18"/>
      <c r="O44" s="18"/>
      <c r="P44" s="18"/>
    </row>
    <row r="45" spans="1:16">
      <c r="H45" s="18"/>
      <c r="I45" s="18"/>
      <c r="J45" s="18"/>
      <c r="K45" s="18"/>
      <c r="L45" s="1712"/>
      <c r="M45" s="18"/>
      <c r="N45" s="18"/>
      <c r="O45" s="18"/>
      <c r="P45" s="18"/>
    </row>
    <row r="46" spans="1:16">
      <c r="H46" s="18"/>
      <c r="I46" s="18"/>
      <c r="J46" s="18"/>
      <c r="K46" s="18"/>
      <c r="L46" s="1712"/>
      <c r="M46" s="18"/>
      <c r="N46" s="18"/>
      <c r="O46" s="18"/>
      <c r="P46" s="18"/>
    </row>
    <row r="47" spans="1:16">
      <c r="H47" s="18"/>
      <c r="I47" s="18"/>
      <c r="J47" s="18"/>
      <c r="K47" s="18"/>
      <c r="L47" s="1712"/>
      <c r="M47" s="18"/>
      <c r="N47" s="18"/>
      <c r="O47" s="18"/>
      <c r="P47" s="18"/>
    </row>
    <row r="48" spans="1:16">
      <c r="H48" s="18"/>
      <c r="I48" s="18"/>
      <c r="J48" s="18"/>
      <c r="K48" s="18"/>
      <c r="L48" s="1712"/>
      <c r="M48" s="18"/>
      <c r="N48" s="18"/>
      <c r="O48" s="18"/>
      <c r="P48" s="18"/>
    </row>
    <row r="49" spans="8:16">
      <c r="H49" s="18"/>
      <c r="I49" s="18"/>
      <c r="J49" s="18"/>
      <c r="K49" s="18"/>
      <c r="L49" s="1712"/>
      <c r="M49" s="18"/>
      <c r="N49" s="18"/>
      <c r="O49" s="18"/>
      <c r="P49" s="18"/>
    </row>
    <row r="50" spans="8:16">
      <c r="H50" s="18"/>
      <c r="I50" s="18"/>
      <c r="J50" s="18"/>
      <c r="K50" s="18"/>
      <c r="L50" s="1712"/>
      <c r="M50" s="18"/>
      <c r="N50" s="18"/>
      <c r="O50" s="18"/>
      <c r="P50" s="18"/>
    </row>
    <row r="51" spans="8:16">
      <c r="H51" s="18"/>
      <c r="I51" s="18"/>
      <c r="J51" s="18"/>
      <c r="K51" s="18"/>
      <c r="L51" s="1712"/>
      <c r="M51" s="18"/>
      <c r="N51" s="18"/>
      <c r="O51" s="18"/>
      <c r="P51" s="18"/>
    </row>
    <row r="52" spans="8:16">
      <c r="H52" s="18"/>
      <c r="I52" s="18"/>
      <c r="J52" s="18"/>
      <c r="K52" s="18"/>
      <c r="L52" s="1712"/>
      <c r="M52" s="18"/>
      <c r="N52" s="18"/>
      <c r="O52" s="18"/>
      <c r="P52" s="18"/>
    </row>
    <row r="53" spans="8:16">
      <c r="H53" s="18"/>
      <c r="I53" s="18"/>
      <c r="J53" s="18"/>
      <c r="K53" s="18"/>
      <c r="L53" s="1712"/>
      <c r="M53" s="18"/>
      <c r="N53" s="18"/>
      <c r="O53" s="18"/>
      <c r="P53" s="18"/>
    </row>
    <row r="54" spans="8:16">
      <c r="H54" s="18"/>
      <c r="I54" s="18"/>
      <c r="J54" s="18"/>
      <c r="K54" s="18"/>
      <c r="L54" s="1712"/>
      <c r="M54" s="18"/>
      <c r="N54" s="18"/>
      <c r="O54" s="18"/>
      <c r="P54" s="18"/>
    </row>
    <row r="55" spans="8:16">
      <c r="H55" s="18"/>
      <c r="I55" s="18"/>
      <c r="J55" s="18"/>
      <c r="K55" s="18"/>
      <c r="L55" s="1712"/>
      <c r="M55" s="18"/>
      <c r="N55" s="18"/>
      <c r="O55" s="18"/>
      <c r="P55" s="18"/>
    </row>
    <row r="56" spans="8:16">
      <c r="H56" s="18"/>
      <c r="I56" s="18"/>
      <c r="J56" s="18"/>
      <c r="K56" s="18"/>
      <c r="L56" s="1712"/>
      <c r="M56" s="18"/>
      <c r="N56" s="18"/>
      <c r="O56" s="18"/>
      <c r="P56" s="18"/>
    </row>
    <row r="57" spans="8:16">
      <c r="H57" s="18"/>
      <c r="I57" s="18"/>
      <c r="J57" s="18"/>
      <c r="K57" s="18"/>
      <c r="L57" s="1712"/>
      <c r="M57" s="18"/>
      <c r="N57" s="18"/>
      <c r="O57" s="18"/>
      <c r="P57" s="18"/>
    </row>
    <row r="58" spans="8:16">
      <c r="H58" s="18"/>
      <c r="I58" s="18"/>
      <c r="J58" s="18"/>
      <c r="K58" s="18"/>
      <c r="L58" s="1712"/>
      <c r="M58" s="18"/>
      <c r="N58" s="18"/>
      <c r="O58" s="18"/>
      <c r="P58" s="18"/>
    </row>
    <row r="59" spans="8:16">
      <c r="H59" s="18"/>
      <c r="I59" s="18"/>
      <c r="J59" s="18"/>
      <c r="K59" s="18"/>
      <c r="L59" s="1712"/>
      <c r="M59" s="18"/>
      <c r="N59" s="18"/>
      <c r="O59" s="18"/>
      <c r="P59" s="18"/>
    </row>
    <row r="60" spans="8:16">
      <c r="H60" s="18"/>
      <c r="I60" s="18"/>
      <c r="J60" s="18"/>
      <c r="K60" s="18"/>
      <c r="L60" s="1712"/>
      <c r="M60" s="18"/>
      <c r="N60" s="18"/>
      <c r="O60" s="18"/>
      <c r="P60" s="18"/>
    </row>
    <row r="61" spans="8:16">
      <c r="H61" s="18"/>
      <c r="I61" s="18"/>
      <c r="J61" s="18"/>
      <c r="K61" s="18"/>
      <c r="L61" s="1712"/>
      <c r="M61" s="18"/>
      <c r="N61" s="18"/>
      <c r="O61" s="18"/>
      <c r="P61" s="18"/>
    </row>
    <row r="62" spans="8:16">
      <c r="H62" s="18"/>
      <c r="I62" s="18"/>
      <c r="J62" s="18"/>
      <c r="K62" s="18"/>
      <c r="L62" s="1712"/>
      <c r="M62" s="18"/>
      <c r="N62" s="18"/>
      <c r="O62" s="18"/>
      <c r="P62" s="18"/>
    </row>
    <row r="63" spans="8:16">
      <c r="H63" s="18"/>
      <c r="I63" s="18"/>
      <c r="J63" s="18"/>
      <c r="K63" s="18"/>
      <c r="L63" s="1712"/>
      <c r="M63" s="18"/>
      <c r="N63" s="18"/>
      <c r="O63" s="18"/>
      <c r="P63" s="18"/>
    </row>
    <row r="64" spans="8:16">
      <c r="H64" s="18"/>
      <c r="I64" s="18"/>
      <c r="J64" s="18"/>
      <c r="K64" s="18"/>
      <c r="L64" s="1712"/>
      <c r="M64" s="18"/>
      <c r="N64" s="18"/>
      <c r="O64" s="18"/>
      <c r="P64" s="18"/>
    </row>
    <row r="65" spans="8:16">
      <c r="H65" s="18"/>
      <c r="I65" s="18"/>
      <c r="J65" s="18"/>
      <c r="K65" s="18"/>
      <c r="L65" s="1712"/>
      <c r="M65" s="18"/>
      <c r="N65" s="18"/>
      <c r="O65" s="18"/>
      <c r="P65" s="18"/>
    </row>
    <row r="66" spans="8:16">
      <c r="H66" s="18"/>
      <c r="I66" s="18"/>
      <c r="J66" s="18"/>
      <c r="K66" s="18"/>
      <c r="L66" s="1712"/>
      <c r="M66" s="18"/>
      <c r="N66" s="18"/>
      <c r="O66" s="18"/>
      <c r="P66" s="18"/>
    </row>
    <row r="67" spans="8:16">
      <c r="H67" s="18"/>
      <c r="I67" s="18"/>
      <c r="J67" s="18"/>
      <c r="K67" s="18"/>
      <c r="L67" s="1712"/>
      <c r="M67" s="18"/>
      <c r="N67" s="18"/>
      <c r="O67" s="18"/>
      <c r="P67" s="18"/>
    </row>
    <row r="68" spans="8:16">
      <c r="H68" s="18"/>
      <c r="I68" s="18"/>
      <c r="J68" s="18"/>
      <c r="K68" s="18"/>
      <c r="L68" s="1712"/>
      <c r="M68" s="18"/>
      <c r="N68" s="18"/>
      <c r="O68" s="18"/>
      <c r="P68" s="18"/>
    </row>
    <row r="69" spans="8:16">
      <c r="H69" s="18"/>
      <c r="I69" s="18"/>
      <c r="J69" s="18"/>
      <c r="K69" s="18"/>
      <c r="L69" s="1712"/>
      <c r="M69" s="18"/>
      <c r="N69" s="18"/>
      <c r="O69" s="18"/>
      <c r="P69" s="18"/>
    </row>
    <row r="70" spans="8:16">
      <c r="H70" s="18"/>
      <c r="I70" s="18"/>
      <c r="J70" s="18"/>
      <c r="K70" s="18"/>
      <c r="L70" s="1712"/>
      <c r="M70" s="18"/>
      <c r="N70" s="18"/>
      <c r="O70" s="18"/>
      <c r="P70" s="18"/>
    </row>
    <row r="71" spans="8:16">
      <c r="H71" s="18"/>
      <c r="I71" s="18"/>
      <c r="J71" s="18"/>
      <c r="K71" s="18"/>
      <c r="L71" s="1712"/>
      <c r="M71" s="18"/>
      <c r="N71" s="18"/>
      <c r="O71" s="18"/>
      <c r="P71" s="18"/>
    </row>
    <row r="72" spans="8:16">
      <c r="H72" s="18"/>
      <c r="I72" s="18"/>
      <c r="J72" s="18"/>
      <c r="K72" s="18"/>
      <c r="L72" s="1712"/>
      <c r="M72" s="18"/>
      <c r="N72" s="18"/>
      <c r="O72" s="18"/>
      <c r="P72" s="18"/>
    </row>
    <row r="73" spans="8:16">
      <c r="H73" s="18"/>
      <c r="I73" s="18"/>
      <c r="J73" s="18"/>
      <c r="K73" s="18"/>
      <c r="L73" s="1712"/>
      <c r="M73" s="18"/>
      <c r="N73" s="18"/>
      <c r="O73" s="18"/>
      <c r="P73" s="18"/>
    </row>
    <row r="74" spans="8:16">
      <c r="H74" s="18"/>
      <c r="I74" s="18"/>
      <c r="J74" s="18"/>
      <c r="K74" s="18"/>
      <c r="L74" s="1712"/>
      <c r="M74" s="18"/>
      <c r="N74" s="18"/>
      <c r="O74" s="18"/>
      <c r="P74" s="18"/>
    </row>
    <row r="75" spans="8:16">
      <c r="H75" s="18"/>
      <c r="I75" s="18"/>
      <c r="J75" s="18"/>
      <c r="K75" s="18"/>
      <c r="L75" s="1712"/>
      <c r="M75" s="18"/>
      <c r="N75" s="18"/>
      <c r="O75" s="18"/>
      <c r="P75" s="18"/>
    </row>
    <row r="76" spans="8:16">
      <c r="H76" s="18"/>
      <c r="I76" s="18"/>
      <c r="J76" s="18"/>
      <c r="K76" s="18"/>
      <c r="L76" s="1712"/>
      <c r="M76" s="18"/>
      <c r="N76" s="18"/>
      <c r="O76" s="18"/>
      <c r="P76" s="18"/>
    </row>
    <row r="77" spans="8:16">
      <c r="H77" s="18"/>
      <c r="I77" s="18"/>
      <c r="J77" s="18"/>
      <c r="K77" s="18"/>
      <c r="L77" s="1712"/>
      <c r="M77" s="18"/>
      <c r="N77" s="18"/>
      <c r="O77" s="18"/>
      <c r="P77" s="18"/>
    </row>
    <row r="78" spans="8:16">
      <c r="H78" s="18"/>
      <c r="I78" s="18"/>
      <c r="J78" s="18"/>
      <c r="K78" s="18"/>
      <c r="L78" s="1712"/>
      <c r="M78" s="18"/>
      <c r="N78" s="18"/>
      <c r="O78" s="18"/>
      <c r="P78" s="18"/>
    </row>
    <row r="79" spans="8:16">
      <c r="H79" s="18"/>
      <c r="I79" s="18"/>
      <c r="J79" s="18"/>
      <c r="K79" s="18"/>
      <c r="L79" s="1712"/>
      <c r="M79" s="18"/>
      <c r="N79" s="18"/>
      <c r="O79" s="18"/>
      <c r="P79" s="18"/>
    </row>
    <row r="80" spans="8:16">
      <c r="H80" s="18"/>
      <c r="I80" s="18"/>
      <c r="J80" s="18"/>
      <c r="K80" s="18"/>
      <c r="L80" s="1712"/>
      <c r="M80" s="18"/>
      <c r="N80" s="18"/>
      <c r="O80" s="18"/>
      <c r="P80" s="18"/>
    </row>
    <row r="81" spans="8:16">
      <c r="H81" s="18"/>
      <c r="I81" s="18"/>
      <c r="J81" s="18"/>
      <c r="K81" s="18"/>
      <c r="L81" s="1712"/>
      <c r="M81" s="18"/>
      <c r="N81" s="18"/>
      <c r="O81" s="18"/>
      <c r="P81" s="18"/>
    </row>
    <row r="82" spans="8:16">
      <c r="H82" s="18"/>
      <c r="I82" s="18"/>
      <c r="J82" s="18"/>
      <c r="K82" s="18"/>
      <c r="L82" s="1712"/>
      <c r="M82" s="18"/>
      <c r="N82" s="18"/>
      <c r="O82" s="18"/>
      <c r="P82" s="18"/>
    </row>
    <row r="83" spans="8:16">
      <c r="H83" s="18"/>
      <c r="I83" s="18"/>
      <c r="J83" s="18"/>
      <c r="K83" s="18"/>
      <c r="L83" s="1712"/>
      <c r="M83" s="18"/>
      <c r="N83" s="18"/>
      <c r="O83" s="18"/>
      <c r="P83" s="18"/>
    </row>
    <row r="84" spans="8:16">
      <c r="H84" s="18"/>
      <c r="I84" s="18"/>
      <c r="J84" s="18"/>
      <c r="K84" s="18"/>
      <c r="L84" s="1712"/>
      <c r="M84" s="18"/>
      <c r="N84" s="18"/>
      <c r="O84" s="18"/>
      <c r="P84" s="18"/>
    </row>
    <row r="85" spans="8:16">
      <c r="H85" s="18"/>
      <c r="I85" s="18"/>
      <c r="J85" s="18"/>
      <c r="K85" s="18"/>
      <c r="L85" s="1712"/>
      <c r="M85" s="18"/>
      <c r="N85" s="18"/>
      <c r="O85" s="18"/>
      <c r="P85" s="18"/>
    </row>
    <row r="86" spans="8:16">
      <c r="H86" s="18"/>
      <c r="I86" s="18"/>
      <c r="J86" s="18"/>
      <c r="K86" s="18"/>
      <c r="L86" s="1712"/>
      <c r="M86" s="18"/>
      <c r="N86" s="18"/>
      <c r="O86" s="18"/>
      <c r="P86" s="18"/>
    </row>
    <row r="87" spans="8:16">
      <c r="H87" s="18"/>
      <c r="I87" s="18"/>
      <c r="J87" s="18"/>
      <c r="K87" s="18"/>
      <c r="L87" s="1712"/>
      <c r="M87" s="18"/>
      <c r="N87" s="18"/>
      <c r="O87" s="18"/>
      <c r="P87" s="18"/>
    </row>
    <row r="88" spans="8:16">
      <c r="H88" s="18"/>
      <c r="I88" s="18"/>
      <c r="J88" s="18"/>
      <c r="K88" s="18"/>
      <c r="L88" s="1712"/>
      <c r="M88" s="18"/>
      <c r="N88" s="18"/>
      <c r="O88" s="18"/>
      <c r="P88" s="18"/>
    </row>
    <row r="89" spans="8:16">
      <c r="H89" s="18"/>
      <c r="I89" s="18"/>
      <c r="J89" s="18"/>
      <c r="K89" s="18"/>
      <c r="L89" s="1712"/>
      <c r="M89" s="18"/>
      <c r="N89" s="18"/>
      <c r="O89" s="18"/>
      <c r="P89" s="18"/>
    </row>
    <row r="90" spans="8:16">
      <c r="H90" s="18"/>
      <c r="I90" s="18"/>
      <c r="J90" s="18"/>
      <c r="K90" s="18"/>
      <c r="L90" s="1712"/>
      <c r="M90" s="18"/>
      <c r="N90" s="18"/>
      <c r="O90" s="18"/>
      <c r="P90" s="18"/>
    </row>
    <row r="91" spans="8:16">
      <c r="H91" s="18"/>
      <c r="I91" s="18"/>
      <c r="J91" s="18"/>
      <c r="K91" s="18"/>
      <c r="L91" s="1712"/>
      <c r="M91" s="18"/>
      <c r="N91" s="18"/>
      <c r="O91" s="18"/>
      <c r="P91" s="18"/>
    </row>
    <row r="92" spans="8:16">
      <c r="H92" s="18"/>
      <c r="I92" s="18"/>
      <c r="J92" s="18"/>
      <c r="K92" s="18"/>
      <c r="L92" s="1712"/>
      <c r="M92" s="18"/>
      <c r="N92" s="18"/>
      <c r="O92" s="18"/>
      <c r="P92" s="18"/>
    </row>
    <row r="93" spans="8:16">
      <c r="H93" s="18"/>
      <c r="I93" s="18"/>
      <c r="J93" s="18"/>
      <c r="K93" s="18"/>
      <c r="L93" s="1712"/>
      <c r="M93" s="18"/>
      <c r="N93" s="18"/>
      <c r="O93" s="18"/>
      <c r="P93" s="18"/>
    </row>
    <row r="94" spans="8:16">
      <c r="H94" s="18"/>
      <c r="I94" s="18"/>
      <c r="J94" s="18"/>
      <c r="K94" s="18"/>
      <c r="L94" s="1712"/>
      <c r="M94" s="18"/>
      <c r="N94" s="18"/>
      <c r="O94" s="18"/>
      <c r="P94" s="18"/>
    </row>
    <row r="95" spans="8:16">
      <c r="H95" s="18"/>
      <c r="I95" s="18"/>
      <c r="J95" s="18"/>
      <c r="K95" s="18"/>
      <c r="L95" s="1712"/>
      <c r="M95" s="18"/>
      <c r="N95" s="18"/>
      <c r="O95" s="18"/>
      <c r="P95" s="18"/>
    </row>
    <row r="96" spans="8:16">
      <c r="H96" s="18"/>
      <c r="I96" s="18"/>
      <c r="J96" s="18"/>
      <c r="K96" s="18"/>
      <c r="L96" s="1712"/>
      <c r="M96" s="18"/>
      <c r="N96" s="18"/>
      <c r="O96" s="18"/>
      <c r="P96" s="18"/>
    </row>
    <row r="97" spans="8:16">
      <c r="H97" s="18"/>
      <c r="I97" s="18"/>
      <c r="J97" s="18"/>
      <c r="K97" s="18"/>
      <c r="L97" s="1712"/>
      <c r="M97" s="18"/>
      <c r="N97" s="18"/>
      <c r="O97" s="18"/>
      <c r="P97" s="18"/>
    </row>
    <row r="98" spans="8:16">
      <c r="H98" s="18"/>
      <c r="I98" s="18"/>
      <c r="J98" s="18"/>
      <c r="K98" s="18"/>
      <c r="L98" s="1712"/>
      <c r="M98" s="18"/>
      <c r="N98" s="18"/>
      <c r="O98" s="18"/>
      <c r="P98" s="18"/>
    </row>
    <row r="99" spans="8:16">
      <c r="H99" s="18"/>
      <c r="I99" s="18"/>
      <c r="J99" s="18"/>
      <c r="K99" s="18"/>
      <c r="L99" s="1712"/>
      <c r="M99" s="18"/>
      <c r="N99" s="18"/>
      <c r="O99" s="18"/>
      <c r="P99" s="18"/>
    </row>
    <row r="100" spans="8:16">
      <c r="H100" s="18"/>
      <c r="I100" s="18"/>
      <c r="J100" s="18"/>
      <c r="K100" s="18"/>
      <c r="L100" s="1712"/>
      <c r="M100" s="18"/>
      <c r="N100" s="18"/>
      <c r="O100" s="18"/>
      <c r="P100" s="18"/>
    </row>
    <row r="101" spans="8:16">
      <c r="H101" s="18"/>
      <c r="I101" s="18"/>
      <c r="J101" s="18"/>
      <c r="K101" s="18"/>
      <c r="L101" s="1712"/>
      <c r="M101" s="18"/>
      <c r="N101" s="18"/>
      <c r="O101" s="18"/>
      <c r="P101" s="18"/>
    </row>
    <row r="102" spans="8:16">
      <c r="H102" s="18"/>
      <c r="I102" s="18"/>
      <c r="J102" s="18"/>
      <c r="K102" s="18"/>
      <c r="L102" s="1712"/>
      <c r="M102" s="18"/>
      <c r="N102" s="18"/>
      <c r="O102" s="18"/>
      <c r="P102" s="18"/>
    </row>
    <row r="103" spans="8:16">
      <c r="H103" s="18"/>
      <c r="I103" s="18"/>
      <c r="J103" s="18"/>
      <c r="K103" s="18"/>
      <c r="L103" s="1712"/>
      <c r="M103" s="18"/>
      <c r="N103" s="18"/>
      <c r="O103" s="18"/>
      <c r="P103" s="18"/>
    </row>
    <row r="104" spans="8:16">
      <c r="H104" s="18"/>
      <c r="I104" s="18"/>
      <c r="J104" s="18"/>
      <c r="K104" s="18"/>
      <c r="L104" s="1712"/>
      <c r="M104" s="18"/>
      <c r="N104" s="18"/>
      <c r="O104" s="18"/>
      <c r="P104" s="18"/>
    </row>
    <row r="105" spans="8:16">
      <c r="H105" s="18"/>
      <c r="I105" s="18"/>
      <c r="J105" s="18"/>
      <c r="K105" s="18"/>
      <c r="L105" s="1712"/>
      <c r="M105" s="18"/>
      <c r="N105" s="18"/>
      <c r="O105" s="18"/>
      <c r="P105" s="18"/>
    </row>
    <row r="106" spans="8:16">
      <c r="H106" s="18"/>
      <c r="I106" s="18"/>
      <c r="J106" s="18"/>
      <c r="K106" s="18"/>
      <c r="L106" s="1712"/>
      <c r="M106" s="18"/>
      <c r="N106" s="18"/>
      <c r="O106" s="18"/>
      <c r="P106" s="18"/>
    </row>
    <row r="107" spans="8:16">
      <c r="H107" s="18"/>
      <c r="I107" s="18"/>
      <c r="J107" s="18"/>
      <c r="K107" s="18"/>
      <c r="L107" s="1712"/>
      <c r="M107" s="18"/>
      <c r="N107" s="18"/>
      <c r="O107" s="18"/>
      <c r="P107" s="18"/>
    </row>
    <row r="108" spans="8:16">
      <c r="H108" s="18"/>
      <c r="I108" s="18"/>
      <c r="J108" s="18"/>
      <c r="K108" s="18"/>
      <c r="L108" s="1712"/>
      <c r="M108" s="18"/>
      <c r="N108" s="18"/>
      <c r="O108" s="18"/>
      <c r="P108" s="18"/>
    </row>
    <row r="109" spans="8:16">
      <c r="H109" s="18"/>
      <c r="I109" s="18"/>
      <c r="J109" s="18"/>
      <c r="K109" s="18"/>
      <c r="L109" s="1712"/>
      <c r="M109" s="18"/>
      <c r="N109" s="18"/>
      <c r="O109" s="18"/>
      <c r="P109" s="18"/>
    </row>
    <row r="110" spans="8:16">
      <c r="H110" s="18"/>
      <c r="I110" s="18"/>
      <c r="J110" s="18"/>
      <c r="K110" s="18"/>
      <c r="L110" s="1712"/>
      <c r="M110" s="18"/>
      <c r="N110" s="18"/>
      <c r="O110" s="18"/>
      <c r="P110" s="18"/>
    </row>
    <row r="111" spans="8:16">
      <c r="H111" s="18"/>
      <c r="I111" s="18"/>
      <c r="J111" s="18"/>
      <c r="K111" s="18"/>
      <c r="L111" s="1712"/>
      <c r="M111" s="18"/>
      <c r="N111" s="18"/>
      <c r="O111" s="18"/>
      <c r="P111" s="18"/>
    </row>
    <row r="112" spans="8:16">
      <c r="H112" s="18"/>
      <c r="I112" s="18"/>
      <c r="J112" s="18"/>
      <c r="K112" s="18"/>
      <c r="L112" s="1712"/>
      <c r="M112" s="18"/>
      <c r="N112" s="18"/>
      <c r="O112" s="18"/>
      <c r="P112" s="18"/>
    </row>
    <row r="113" spans="8:16">
      <c r="H113" s="18"/>
      <c r="I113" s="18"/>
      <c r="J113" s="18"/>
      <c r="K113" s="18"/>
      <c r="L113" s="1712"/>
      <c r="M113" s="18"/>
      <c r="N113" s="18"/>
      <c r="O113" s="18"/>
      <c r="P113" s="18"/>
    </row>
    <row r="114" spans="8:16">
      <c r="H114" s="18"/>
      <c r="I114" s="18"/>
      <c r="J114" s="18"/>
      <c r="K114" s="18"/>
      <c r="L114" s="1712"/>
      <c r="M114" s="18"/>
      <c r="N114" s="18"/>
      <c r="O114" s="18"/>
      <c r="P114" s="18"/>
    </row>
    <row r="115" spans="8:16">
      <c r="H115" s="18"/>
      <c r="I115" s="18"/>
      <c r="J115" s="18"/>
      <c r="K115" s="18"/>
      <c r="L115" s="1712"/>
      <c r="M115" s="18"/>
      <c r="N115" s="18"/>
      <c r="O115" s="18"/>
      <c r="P115" s="18"/>
    </row>
    <row r="116" spans="8:16">
      <c r="H116" s="18"/>
      <c r="I116" s="18"/>
      <c r="J116" s="18"/>
      <c r="K116" s="18"/>
      <c r="L116" s="1712"/>
      <c r="M116" s="18"/>
      <c r="N116" s="18"/>
      <c r="O116" s="18"/>
      <c r="P116" s="18"/>
    </row>
    <row r="117" spans="8:16">
      <c r="H117" s="18"/>
      <c r="I117" s="18"/>
      <c r="J117" s="18"/>
      <c r="K117" s="18"/>
      <c r="L117" s="1712"/>
      <c r="M117" s="18"/>
      <c r="N117" s="18"/>
      <c r="O117" s="18"/>
      <c r="P117" s="18"/>
    </row>
    <row r="118" spans="8:16">
      <c r="H118" s="18"/>
      <c r="I118" s="18"/>
      <c r="J118" s="18"/>
      <c r="K118" s="18"/>
      <c r="L118" s="1712"/>
      <c r="M118" s="18"/>
      <c r="N118" s="18"/>
      <c r="O118" s="18"/>
      <c r="P118" s="18"/>
    </row>
    <row r="119" spans="8:16">
      <c r="H119" s="18"/>
      <c r="I119" s="18"/>
      <c r="J119" s="18"/>
      <c r="K119" s="18"/>
      <c r="L119" s="1712"/>
      <c r="M119" s="18"/>
      <c r="N119" s="18"/>
      <c r="O119" s="18"/>
      <c r="P119" s="18"/>
    </row>
    <row r="120" spans="8:16">
      <c r="H120" s="18"/>
      <c r="I120" s="18"/>
      <c r="J120" s="18"/>
      <c r="K120" s="18"/>
      <c r="L120" s="1712"/>
      <c r="M120" s="18"/>
      <c r="N120" s="18"/>
      <c r="O120" s="18"/>
      <c r="P120" s="18"/>
    </row>
    <row r="121" spans="8:16">
      <c r="H121" s="18"/>
      <c r="I121" s="18"/>
      <c r="J121" s="18"/>
      <c r="K121" s="18"/>
      <c r="L121" s="1712"/>
      <c r="M121" s="18"/>
      <c r="N121" s="18"/>
      <c r="O121" s="18"/>
      <c r="P121" s="18"/>
    </row>
    <row r="122" spans="8:16">
      <c r="H122" s="18"/>
      <c r="I122" s="18"/>
      <c r="J122" s="18"/>
      <c r="K122" s="18"/>
      <c r="L122" s="1712"/>
      <c r="M122" s="18"/>
      <c r="N122" s="18"/>
      <c r="O122" s="18"/>
      <c r="P122" s="18"/>
    </row>
    <row r="123" spans="8:16">
      <c r="H123" s="18"/>
      <c r="I123" s="18"/>
      <c r="J123" s="18"/>
      <c r="K123" s="18"/>
      <c r="L123" s="1712"/>
      <c r="M123" s="18"/>
      <c r="N123" s="18"/>
      <c r="O123" s="18"/>
      <c r="P123" s="18"/>
    </row>
    <row r="124" spans="8:16">
      <c r="H124" s="18"/>
      <c r="I124" s="18"/>
      <c r="J124" s="18"/>
      <c r="K124" s="18"/>
      <c r="L124" s="1712"/>
      <c r="M124" s="18"/>
      <c r="N124" s="18"/>
      <c r="O124" s="18"/>
      <c r="P124" s="18"/>
    </row>
    <row r="125" spans="8:16">
      <c r="H125" s="18"/>
      <c r="I125" s="18"/>
      <c r="J125" s="18"/>
      <c r="K125" s="18"/>
      <c r="L125" s="1712"/>
      <c r="M125" s="18"/>
      <c r="N125" s="18"/>
      <c r="O125" s="18"/>
      <c r="P125" s="18"/>
    </row>
    <row r="126" spans="8:16">
      <c r="H126" s="18"/>
      <c r="I126" s="18"/>
      <c r="J126" s="18"/>
      <c r="K126" s="18"/>
      <c r="L126" s="1712"/>
      <c r="M126" s="18"/>
      <c r="N126" s="18"/>
      <c r="O126" s="18"/>
      <c r="P126" s="18"/>
    </row>
    <row r="127" spans="8:16">
      <c r="H127" s="18"/>
      <c r="I127" s="18"/>
      <c r="J127" s="18"/>
      <c r="K127" s="18"/>
      <c r="L127" s="1712"/>
      <c r="M127" s="18"/>
      <c r="N127" s="18"/>
      <c r="O127" s="18"/>
      <c r="P127" s="18"/>
    </row>
    <row r="128" spans="8:16">
      <c r="H128" s="18"/>
      <c r="I128" s="18"/>
      <c r="J128" s="18"/>
      <c r="K128" s="18"/>
      <c r="L128" s="1712"/>
      <c r="M128" s="18"/>
      <c r="N128" s="18"/>
      <c r="O128" s="18"/>
      <c r="P128" s="18"/>
    </row>
    <row r="129" spans="8:16">
      <c r="H129" s="18"/>
      <c r="I129" s="18"/>
      <c r="J129" s="18"/>
      <c r="K129" s="18"/>
      <c r="L129" s="1712"/>
      <c r="M129" s="18"/>
      <c r="N129" s="18"/>
      <c r="O129" s="18"/>
      <c r="P129" s="18"/>
    </row>
    <row r="130" spans="8:16">
      <c r="H130" s="18"/>
      <c r="I130" s="18"/>
      <c r="J130" s="18"/>
      <c r="K130" s="18"/>
      <c r="L130" s="1712"/>
      <c r="M130" s="18"/>
      <c r="N130" s="18"/>
      <c r="O130" s="18"/>
      <c r="P130" s="18"/>
    </row>
    <row r="131" spans="8:16">
      <c r="H131" s="18"/>
      <c r="I131" s="18"/>
      <c r="J131" s="18"/>
      <c r="K131" s="18"/>
      <c r="L131" s="1712"/>
      <c r="M131" s="18"/>
      <c r="N131" s="18"/>
      <c r="O131" s="18"/>
      <c r="P131" s="18"/>
    </row>
    <row r="132" spans="8:16">
      <c r="H132" s="18"/>
      <c r="I132" s="18"/>
      <c r="J132" s="18"/>
      <c r="K132" s="18"/>
      <c r="L132" s="1712"/>
      <c r="M132" s="18"/>
      <c r="N132" s="18"/>
      <c r="O132" s="18"/>
      <c r="P132" s="18"/>
    </row>
    <row r="133" spans="8:16">
      <c r="H133" s="18"/>
      <c r="I133" s="18"/>
      <c r="J133" s="18"/>
      <c r="K133" s="18"/>
      <c r="L133" s="1712"/>
      <c r="M133" s="18"/>
      <c r="N133" s="18"/>
      <c r="O133" s="18"/>
      <c r="P133" s="18"/>
    </row>
    <row r="134" spans="8:16">
      <c r="H134" s="18"/>
      <c r="I134" s="18"/>
      <c r="J134" s="18"/>
      <c r="K134" s="18"/>
      <c r="L134" s="1712"/>
      <c r="M134" s="18"/>
      <c r="N134" s="18"/>
      <c r="O134" s="18"/>
      <c r="P134" s="18"/>
    </row>
    <row r="135" spans="8:16">
      <c r="H135" s="18"/>
      <c r="I135" s="18"/>
      <c r="J135" s="18"/>
      <c r="K135" s="18"/>
      <c r="L135" s="1712"/>
      <c r="M135" s="18"/>
      <c r="N135" s="18"/>
      <c r="O135" s="18"/>
      <c r="P135" s="18"/>
    </row>
    <row r="136" spans="8:16">
      <c r="H136" s="18"/>
      <c r="I136" s="18"/>
      <c r="J136" s="18"/>
      <c r="K136" s="18"/>
      <c r="L136" s="1712"/>
      <c r="M136" s="18"/>
      <c r="N136" s="18"/>
      <c r="O136" s="18"/>
      <c r="P136" s="18"/>
    </row>
    <row r="137" spans="8:16">
      <c r="H137" s="18"/>
      <c r="I137" s="18"/>
      <c r="J137" s="18"/>
      <c r="K137" s="18"/>
      <c r="L137" s="1712"/>
      <c r="M137" s="18"/>
      <c r="N137" s="18"/>
      <c r="O137" s="18"/>
      <c r="P137" s="18"/>
    </row>
    <row r="138" spans="8:16">
      <c r="H138" s="18"/>
      <c r="I138" s="18"/>
      <c r="J138" s="18"/>
      <c r="K138" s="18"/>
      <c r="L138" s="1712"/>
      <c r="M138" s="18"/>
      <c r="N138" s="18"/>
      <c r="O138" s="18"/>
      <c r="P138" s="18"/>
    </row>
    <row r="139" spans="8:16">
      <c r="H139" s="18"/>
      <c r="I139" s="18"/>
      <c r="J139" s="18"/>
      <c r="K139" s="18"/>
      <c r="L139" s="1712"/>
      <c r="M139" s="18"/>
      <c r="N139" s="18"/>
      <c r="O139" s="18"/>
      <c r="P139" s="18"/>
    </row>
    <row r="140" spans="8:16">
      <c r="H140" s="18"/>
      <c r="I140" s="18"/>
      <c r="J140" s="18"/>
      <c r="K140" s="18"/>
      <c r="L140" s="1712"/>
      <c r="M140" s="18"/>
      <c r="N140" s="18"/>
      <c r="O140" s="18"/>
      <c r="P140" s="18"/>
    </row>
    <row r="141" spans="8:16">
      <c r="H141" s="18"/>
      <c r="I141" s="18"/>
      <c r="J141" s="18"/>
      <c r="K141" s="18"/>
      <c r="L141" s="1712"/>
      <c r="M141" s="18"/>
      <c r="N141" s="18"/>
      <c r="O141" s="18"/>
      <c r="P141" s="18"/>
    </row>
    <row r="142" spans="8:16">
      <c r="H142" s="18"/>
      <c r="I142" s="18"/>
      <c r="J142" s="18"/>
      <c r="K142" s="18"/>
      <c r="L142" s="1712"/>
      <c r="M142" s="18"/>
      <c r="N142" s="18"/>
      <c r="O142" s="18"/>
      <c r="P142" s="18"/>
    </row>
    <row r="143" spans="8:16">
      <c r="H143" s="18"/>
      <c r="I143" s="18"/>
      <c r="J143" s="18"/>
      <c r="K143" s="18"/>
      <c r="L143" s="1712"/>
      <c r="M143" s="18"/>
      <c r="N143" s="18"/>
      <c r="O143" s="18"/>
      <c r="P143" s="18"/>
    </row>
    <row r="144" spans="8:16">
      <c r="H144" s="18"/>
      <c r="I144" s="18"/>
      <c r="J144" s="18"/>
      <c r="K144" s="18"/>
      <c r="L144" s="1712"/>
      <c r="M144" s="18"/>
      <c r="N144" s="18"/>
      <c r="O144" s="18"/>
      <c r="P144" s="18"/>
    </row>
    <row r="145" spans="8:16">
      <c r="H145" s="18"/>
      <c r="I145" s="18"/>
      <c r="J145" s="18"/>
      <c r="K145" s="18"/>
      <c r="L145" s="1712"/>
      <c r="M145" s="18"/>
      <c r="N145" s="18"/>
      <c r="O145" s="18"/>
      <c r="P145" s="18"/>
    </row>
    <row r="146" spans="8:16">
      <c r="H146" s="18"/>
      <c r="I146" s="18"/>
      <c r="J146" s="18"/>
      <c r="K146" s="18"/>
      <c r="L146" s="1712"/>
      <c r="M146" s="18"/>
      <c r="N146" s="18"/>
      <c r="O146" s="18"/>
      <c r="P146" s="18"/>
    </row>
    <row r="147" spans="8:16">
      <c r="H147" s="18"/>
      <c r="I147" s="18"/>
      <c r="J147" s="18"/>
      <c r="K147" s="18"/>
      <c r="L147" s="1712"/>
      <c r="M147" s="18"/>
      <c r="N147" s="18"/>
      <c r="O147" s="18"/>
      <c r="P147" s="18"/>
    </row>
    <row r="148" spans="8:16">
      <c r="H148" s="18"/>
      <c r="I148" s="18"/>
      <c r="J148" s="18"/>
      <c r="K148" s="18"/>
      <c r="L148" s="1712"/>
      <c r="M148" s="18"/>
      <c r="N148" s="18"/>
      <c r="O148" s="18"/>
      <c r="P148" s="18"/>
    </row>
    <row r="149" spans="8:16">
      <c r="H149" s="18"/>
      <c r="I149" s="18"/>
      <c r="J149" s="18"/>
      <c r="K149" s="18"/>
      <c r="L149" s="1712"/>
      <c r="M149" s="18"/>
      <c r="N149" s="18"/>
      <c r="O149" s="18"/>
      <c r="P149" s="18"/>
    </row>
    <row r="150" spans="8:16">
      <c r="H150" s="18"/>
      <c r="I150" s="18"/>
      <c r="J150" s="18"/>
      <c r="K150" s="18"/>
      <c r="L150" s="1712"/>
      <c r="M150" s="18"/>
      <c r="N150" s="18"/>
      <c r="O150" s="18"/>
      <c r="P150" s="18"/>
    </row>
    <row r="151" spans="8:16">
      <c r="H151" s="18"/>
      <c r="I151" s="18"/>
      <c r="J151" s="18"/>
      <c r="K151" s="18"/>
      <c r="L151" s="1712"/>
      <c r="M151" s="18"/>
      <c r="N151" s="18"/>
      <c r="O151" s="18"/>
      <c r="P151" s="18"/>
    </row>
    <row r="152" spans="8:16">
      <c r="H152" s="18"/>
      <c r="I152" s="18"/>
      <c r="J152" s="18"/>
      <c r="K152" s="18"/>
      <c r="L152" s="1712"/>
      <c r="M152" s="18"/>
      <c r="N152" s="18"/>
      <c r="O152" s="18"/>
      <c r="P152" s="18"/>
    </row>
    <row r="153" spans="8:16">
      <c r="H153" s="18"/>
      <c r="I153" s="18"/>
      <c r="J153" s="18"/>
      <c r="K153" s="18"/>
      <c r="L153" s="1712"/>
      <c r="M153" s="18"/>
      <c r="N153" s="18"/>
      <c r="O153" s="18"/>
      <c r="P153" s="18"/>
    </row>
    <row r="154" spans="8:16">
      <c r="H154" s="18"/>
      <c r="I154" s="18"/>
      <c r="J154" s="18"/>
      <c r="K154" s="18"/>
      <c r="L154" s="1712"/>
      <c r="M154" s="18"/>
      <c r="N154" s="18"/>
      <c r="O154" s="18"/>
      <c r="P154" s="18"/>
    </row>
    <row r="155" spans="8:16">
      <c r="H155" s="18"/>
      <c r="I155" s="18"/>
      <c r="J155" s="18"/>
      <c r="K155" s="18"/>
      <c r="L155" s="1712"/>
      <c r="M155" s="18"/>
      <c r="N155" s="18"/>
      <c r="O155" s="18"/>
      <c r="P155" s="18"/>
    </row>
    <row r="156" spans="8:16">
      <c r="H156" s="18"/>
      <c r="I156" s="18"/>
      <c r="J156" s="18"/>
      <c r="K156" s="18"/>
      <c r="L156" s="1712"/>
      <c r="M156" s="18"/>
      <c r="N156" s="18"/>
      <c r="O156" s="18"/>
      <c r="P156" s="18"/>
    </row>
    <row r="157" spans="8:16">
      <c r="H157" s="18"/>
      <c r="I157" s="18"/>
      <c r="J157" s="18"/>
      <c r="K157" s="18"/>
      <c r="L157" s="1712"/>
      <c r="M157" s="18"/>
      <c r="N157" s="18"/>
      <c r="O157" s="18"/>
      <c r="P157" s="18"/>
    </row>
    <row r="158" spans="8:16">
      <c r="H158" s="18"/>
      <c r="I158" s="18"/>
      <c r="J158" s="18"/>
      <c r="K158" s="18"/>
      <c r="L158" s="1712"/>
      <c r="M158" s="18"/>
      <c r="N158" s="18"/>
      <c r="O158" s="18"/>
      <c r="P158" s="18"/>
    </row>
    <row r="159" spans="8:16">
      <c r="H159" s="18"/>
      <c r="I159" s="18"/>
      <c r="J159" s="18"/>
      <c r="K159" s="18"/>
      <c r="L159" s="1712"/>
      <c r="M159" s="18"/>
      <c r="N159" s="18"/>
      <c r="O159" s="18"/>
      <c r="P159" s="18"/>
    </row>
    <row r="160" spans="8:16">
      <c r="H160" s="18"/>
      <c r="I160" s="18"/>
      <c r="J160" s="18"/>
      <c r="K160" s="18"/>
      <c r="L160" s="1712"/>
      <c r="M160" s="18"/>
      <c r="N160" s="18"/>
      <c r="O160" s="18"/>
      <c r="P160" s="18"/>
    </row>
    <row r="161" spans="8:16">
      <c r="H161" s="18"/>
      <c r="I161" s="18"/>
      <c r="J161" s="18"/>
      <c r="K161" s="18"/>
      <c r="L161" s="1712"/>
      <c r="M161" s="18"/>
      <c r="N161" s="18"/>
      <c r="O161" s="18"/>
      <c r="P161" s="18"/>
    </row>
    <row r="162" spans="8:16">
      <c r="H162" s="18"/>
      <c r="I162" s="18"/>
      <c r="J162" s="18"/>
      <c r="K162" s="18"/>
      <c r="L162" s="1712"/>
      <c r="M162" s="18"/>
      <c r="N162" s="18"/>
      <c r="O162" s="18"/>
      <c r="P162" s="18"/>
    </row>
    <row r="163" spans="8:16">
      <c r="H163" s="18"/>
      <c r="I163" s="18"/>
      <c r="J163" s="18"/>
      <c r="K163" s="18"/>
      <c r="L163" s="1712"/>
      <c r="M163" s="18"/>
      <c r="N163" s="18"/>
      <c r="O163" s="18"/>
      <c r="P163" s="18"/>
    </row>
    <row r="164" spans="8:16">
      <c r="H164" s="18"/>
      <c r="I164" s="18"/>
      <c r="J164" s="18"/>
      <c r="K164" s="18"/>
      <c r="L164" s="1712"/>
      <c r="M164" s="18"/>
      <c r="N164" s="18"/>
      <c r="O164" s="18"/>
      <c r="P164" s="18"/>
    </row>
    <row r="165" spans="8:16">
      <c r="H165" s="18"/>
      <c r="I165" s="18"/>
      <c r="J165" s="18"/>
      <c r="K165" s="18"/>
      <c r="L165" s="1712"/>
      <c r="M165" s="18"/>
      <c r="N165" s="18"/>
      <c r="O165" s="18"/>
      <c r="P165" s="18"/>
    </row>
    <row r="166" spans="8:16">
      <c r="H166" s="18"/>
      <c r="I166" s="18"/>
      <c r="J166" s="18"/>
      <c r="K166" s="18"/>
      <c r="L166" s="1712"/>
      <c r="M166" s="18"/>
      <c r="N166" s="18"/>
      <c r="O166" s="18"/>
      <c r="P166" s="18"/>
    </row>
    <row r="167" spans="8:16">
      <c r="H167" s="18"/>
      <c r="I167" s="18"/>
      <c r="J167" s="18"/>
      <c r="K167" s="18"/>
      <c r="L167" s="1712"/>
      <c r="M167" s="18"/>
      <c r="N167" s="18"/>
      <c r="O167" s="18"/>
      <c r="P167" s="18"/>
    </row>
    <row r="168" spans="8:16">
      <c r="H168" s="18"/>
      <c r="I168" s="18"/>
      <c r="J168" s="18"/>
      <c r="K168" s="18"/>
      <c r="L168" s="1712"/>
      <c r="M168" s="18"/>
      <c r="N168" s="18"/>
      <c r="O168" s="18"/>
      <c r="P168" s="18"/>
    </row>
    <row r="169" spans="8:16">
      <c r="H169" s="18"/>
      <c r="I169" s="18"/>
      <c r="J169" s="18"/>
      <c r="K169" s="18"/>
      <c r="L169" s="1712"/>
      <c r="M169" s="18"/>
      <c r="N169" s="18"/>
      <c r="O169" s="18"/>
      <c r="P169" s="18"/>
    </row>
    <row r="170" spans="8:16">
      <c r="H170" s="18"/>
      <c r="I170" s="18"/>
      <c r="J170" s="18"/>
      <c r="K170" s="18"/>
      <c r="L170" s="1712"/>
      <c r="M170" s="18"/>
      <c r="N170" s="18"/>
      <c r="O170" s="18"/>
      <c r="P170" s="18"/>
    </row>
  </sheetData>
  <autoFilter ref="A12:P13" xr:uid="{00000000-0009-0000-0000-000042000000}"/>
  <mergeCells count="1">
    <mergeCell ref="F10:K10"/>
  </mergeCells>
  <conditionalFormatting sqref="A14:A34">
    <cfRule type="expression" dxfId="0" priority="1">
      <formula>TRIM(#REF!)&lt;&gt;""</formula>
    </cfRule>
  </conditionalFormatting>
  <printOptions horizontalCentered="1" gridLines="1"/>
  <pageMargins left="0" right="0" top="0.98425196850393704" bottom="0.51181102362204722" header="0.51181102362204722" footer="0.31496062992125984"/>
  <pageSetup paperSize="9" scale="68" orientation="landscape" r:id="rId1"/>
  <headerFooter alignWithMargins="0">
    <oddFooter>&amp;C&amp;A&amp;R&amp;P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7FECDB4D7DEF47B1DFB3D434046B16" ma:contentTypeVersion="16" ma:contentTypeDescription="Create a new document." ma:contentTypeScope="" ma:versionID="baded30fb20fe667cafbee70fd9cc0e0">
  <xsd:schema xmlns:xsd="http://www.w3.org/2001/XMLSchema" xmlns:xs="http://www.w3.org/2001/XMLSchema" xmlns:p="http://schemas.microsoft.com/office/2006/metadata/properties" xmlns:ns1="http://schemas.microsoft.com/sharepoint/v3" xmlns:ns2="9fa3171c-b6bb-40c1-b12e-1896663f93c6" xmlns:ns3="6972bcdc-263a-4e67-9150-aa54e38944bd" targetNamespace="http://schemas.microsoft.com/office/2006/metadata/properties" ma:root="true" ma:fieldsID="ed316d2eb5a0da4132ec287b02706694" ns1:_="" ns2:_="" ns3:_="">
    <xsd:import namespace="http://schemas.microsoft.com/sharepoint/v3"/>
    <xsd:import namespace="9fa3171c-b6bb-40c1-b12e-1896663f93c6"/>
    <xsd:import namespace="6972bcdc-263a-4e67-9150-aa54e38944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a3171c-b6bb-40c1-b12e-1896663f93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d10bf0b-acda-45c8-a881-04ba5d44b5f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72bcdc-263a-4e67-9150-aa54e38944b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7fc87d3-a18c-4a01-96e5-2a74c807c9ed}" ma:internalName="TaxCatchAll" ma:showField="CatchAllData" ma:web="6972bcdc-263a-4e67-9150-aa54e38944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6972bcdc-263a-4e67-9150-aa54e38944bd" xsi:nil="true"/>
    <lcf76f155ced4ddcb4097134ff3c332f xmlns="9fa3171c-b6bb-40c1-b12e-1896663f93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A869C57-F62C-40AB-8AAE-C599D82F0711}"/>
</file>

<file path=customXml/itemProps2.xml><?xml version="1.0" encoding="utf-8"?>
<ds:datastoreItem xmlns:ds="http://schemas.openxmlformats.org/officeDocument/2006/customXml" ds:itemID="{94D97D54-4D68-426E-9F24-04717DA75EA4}"/>
</file>

<file path=customXml/itemProps3.xml><?xml version="1.0" encoding="utf-8"?>
<ds:datastoreItem xmlns:ds="http://schemas.openxmlformats.org/officeDocument/2006/customXml" ds:itemID="{18833027-0648-4E4E-A980-746C8852E7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67</vt:i4>
      </vt:variant>
      <vt:variant>
        <vt:lpstr>Named Ranges</vt:lpstr>
      </vt:variant>
      <vt:variant>
        <vt:i4>126</vt:i4>
      </vt:variant>
    </vt:vector>
  </HeadingPairs>
  <TitlesOfParts>
    <vt:vector size="193" baseType="lpstr">
      <vt:lpstr>KO</vt:lpstr>
      <vt:lpstr>KS</vt:lpstr>
      <vt:lpstr>A General requirements </vt:lpstr>
      <vt:lpstr>B Day works </vt:lpstr>
      <vt:lpstr>0-1</vt:lpstr>
      <vt:lpstr>1-0Z</vt:lpstr>
      <vt:lpstr>1-2Pp</vt:lpstr>
      <vt:lpstr>1-3S</vt:lpstr>
      <vt:lpstr>1-4T</vt:lpstr>
      <vt:lpstr>1-5P</vt:lpstr>
      <vt:lpstr>1-6K</vt:lpstr>
      <vt:lpstr>1-7J</vt:lpstr>
      <vt:lpstr>1-8F</vt:lpstr>
      <vt:lpstr>1-9L</vt:lpstr>
      <vt:lpstr>1-10Gp</vt:lpstr>
      <vt:lpstr>1-11S</vt:lpstr>
      <vt:lpstr>1-12-1G</vt:lpstr>
      <vt:lpstr>1-12-2G</vt:lpstr>
      <vt:lpstr>1-13-1G</vt:lpstr>
      <vt:lpstr>1-13-2G</vt:lpstr>
      <vt:lpstr>1-13-3G</vt:lpstr>
      <vt:lpstr>1-14-1S</vt:lpstr>
      <vt:lpstr>1-14-2S</vt:lpstr>
      <vt:lpstr>1-15D</vt:lpstr>
      <vt:lpstr>1-16</vt:lpstr>
      <vt:lpstr>1-17</vt:lpstr>
      <vt:lpstr>2-1</vt:lpstr>
      <vt:lpstr>2-2</vt:lpstr>
      <vt:lpstr>2-3</vt:lpstr>
      <vt:lpstr>2-4</vt:lpstr>
      <vt:lpstr>2-5</vt:lpstr>
      <vt:lpstr>2-6</vt:lpstr>
      <vt:lpstr>2-7</vt:lpstr>
      <vt:lpstr>2-8</vt:lpstr>
      <vt:lpstr>2-9</vt:lpstr>
      <vt:lpstr>2-10</vt:lpstr>
      <vt:lpstr>2-11</vt:lpstr>
      <vt:lpstr>2-12</vt:lpstr>
      <vt:lpstr>3-1</vt:lpstr>
      <vt:lpstr>3-2</vt:lpstr>
      <vt:lpstr>3-3</vt:lpstr>
      <vt:lpstr>3-4</vt:lpstr>
      <vt:lpstr>3-5</vt:lpstr>
      <vt:lpstr>3-6</vt:lpstr>
      <vt:lpstr>3-7</vt:lpstr>
      <vt:lpstr>3-8</vt:lpstr>
      <vt:lpstr>3-9</vt:lpstr>
      <vt:lpstr>3-10</vt:lpstr>
      <vt:lpstr>4-1</vt:lpstr>
      <vt:lpstr>4-2</vt:lpstr>
      <vt:lpstr>4-3</vt:lpstr>
      <vt:lpstr>4-4</vt:lpstr>
      <vt:lpstr>4-5</vt:lpstr>
      <vt:lpstr>4-6</vt:lpstr>
      <vt:lpstr>4-7</vt:lpstr>
      <vt:lpstr>4-8</vt:lpstr>
      <vt:lpstr>4-9</vt:lpstr>
      <vt:lpstr>5-1</vt:lpstr>
      <vt:lpstr>5-2-1</vt:lpstr>
      <vt:lpstr>5-2-2</vt:lpstr>
      <vt:lpstr>5-2-3</vt:lpstr>
      <vt:lpstr>5-3-1</vt:lpstr>
      <vt:lpstr>5-3-2</vt:lpstr>
      <vt:lpstr>5-3-3</vt:lpstr>
      <vt:lpstr>5-4-1</vt:lpstr>
      <vt:lpstr>5-4-2</vt:lpstr>
      <vt:lpstr>5-4-3</vt:lpstr>
      <vt:lpstr>'0-1'!Print_Area</vt:lpstr>
      <vt:lpstr>'1-0Z'!Print_Area</vt:lpstr>
      <vt:lpstr>'1-10Gp'!Print_Area</vt:lpstr>
      <vt:lpstr>'1-11S'!Print_Area</vt:lpstr>
      <vt:lpstr>'1-12-1G'!Print_Area</vt:lpstr>
      <vt:lpstr>'1-12-2G'!Print_Area</vt:lpstr>
      <vt:lpstr>'1-13-1G'!Print_Area</vt:lpstr>
      <vt:lpstr>'1-13-2G'!Print_Area</vt:lpstr>
      <vt:lpstr>'1-13-3G'!Print_Area</vt:lpstr>
      <vt:lpstr>'1-14-1S'!Print_Area</vt:lpstr>
      <vt:lpstr>'1-14-2S'!Print_Area</vt:lpstr>
      <vt:lpstr>'1-15D'!Print_Area</vt:lpstr>
      <vt:lpstr>'1-16'!Print_Area</vt:lpstr>
      <vt:lpstr>'1-17'!Print_Area</vt:lpstr>
      <vt:lpstr>'1-2Pp'!Print_Area</vt:lpstr>
      <vt:lpstr>'1-3S'!Print_Area</vt:lpstr>
      <vt:lpstr>'1-4T'!Print_Area</vt:lpstr>
      <vt:lpstr>'1-6K'!Print_Area</vt:lpstr>
      <vt:lpstr>'1-7J'!Print_Area</vt:lpstr>
      <vt:lpstr>'1-8F'!Print_Area</vt:lpstr>
      <vt:lpstr>'1-9L'!Print_Area</vt:lpstr>
      <vt:lpstr>'2-1'!Print_Area</vt:lpstr>
      <vt:lpstr>'2-10'!Print_Area</vt:lpstr>
      <vt:lpstr>'2-11'!Print_Area</vt:lpstr>
      <vt:lpstr>'2-12'!Print_Area</vt:lpstr>
      <vt:lpstr>'2-2'!Print_Area</vt:lpstr>
      <vt:lpstr>'2-3'!Print_Area</vt:lpstr>
      <vt:lpstr>'2-4'!Print_Area</vt:lpstr>
      <vt:lpstr>'2-5'!Print_Area</vt:lpstr>
      <vt:lpstr>'2-6'!Print_Area</vt:lpstr>
      <vt:lpstr>'2-7'!Print_Area</vt:lpstr>
      <vt:lpstr>'2-8'!Print_Area</vt:lpstr>
      <vt:lpstr>'2-9'!Print_Area</vt:lpstr>
      <vt:lpstr>'3-1'!Print_Area</vt:lpstr>
      <vt:lpstr>'3-10'!Print_Area</vt:lpstr>
      <vt:lpstr>'3-2'!Print_Area</vt:lpstr>
      <vt:lpstr>'3-3'!Print_Area</vt:lpstr>
      <vt:lpstr>'3-4'!Print_Area</vt:lpstr>
      <vt:lpstr>'3-5'!Print_Area</vt:lpstr>
      <vt:lpstr>'3-6'!Print_Area</vt:lpstr>
      <vt:lpstr>'3-7'!Print_Area</vt:lpstr>
      <vt:lpstr>'3-8'!Print_Area</vt:lpstr>
      <vt:lpstr>'3-9'!Print_Area</vt:lpstr>
      <vt:lpstr>'4-1'!Print_Area</vt:lpstr>
      <vt:lpstr>'4-2'!Print_Area</vt:lpstr>
      <vt:lpstr>'4-3'!Print_Area</vt:lpstr>
      <vt:lpstr>'4-4'!Print_Area</vt:lpstr>
      <vt:lpstr>'4-5'!Print_Area</vt:lpstr>
      <vt:lpstr>'4-6'!Print_Area</vt:lpstr>
      <vt:lpstr>'4-7'!Print_Area</vt:lpstr>
      <vt:lpstr>'4-8'!Print_Area</vt:lpstr>
      <vt:lpstr>'4-9'!Print_Area</vt:lpstr>
      <vt:lpstr>'5-1'!Print_Area</vt:lpstr>
      <vt:lpstr>'5-2-1'!Print_Area</vt:lpstr>
      <vt:lpstr>'5-2-2'!Print_Area</vt:lpstr>
      <vt:lpstr>'5-2-3'!Print_Area</vt:lpstr>
      <vt:lpstr>'5-3-1'!Print_Area</vt:lpstr>
      <vt:lpstr>'5-3-3'!Print_Area</vt:lpstr>
      <vt:lpstr>'5-4-1'!Print_Area</vt:lpstr>
      <vt:lpstr>'5-4-2'!Print_Area</vt:lpstr>
      <vt:lpstr>'5-4-3'!Print_Area</vt:lpstr>
      <vt:lpstr>KO!Print_Area</vt:lpstr>
      <vt:lpstr>KS!Print_Area</vt:lpstr>
      <vt:lpstr>KO!Print_Area_MI</vt:lpstr>
      <vt:lpstr>'0-1'!Print_Titles</vt:lpstr>
      <vt:lpstr>'1-0Z'!Print_Titles</vt:lpstr>
      <vt:lpstr>'1-10Gp'!Print_Titles</vt:lpstr>
      <vt:lpstr>'1-11S'!Print_Titles</vt:lpstr>
      <vt:lpstr>'1-12-1G'!Print_Titles</vt:lpstr>
      <vt:lpstr>'1-12-2G'!Print_Titles</vt:lpstr>
      <vt:lpstr>'1-13-1G'!Print_Titles</vt:lpstr>
      <vt:lpstr>'1-13-2G'!Print_Titles</vt:lpstr>
      <vt:lpstr>'1-13-3G'!Print_Titles</vt:lpstr>
      <vt:lpstr>'1-14-1S'!Print_Titles</vt:lpstr>
      <vt:lpstr>'1-14-2S'!Print_Titles</vt:lpstr>
      <vt:lpstr>'1-15D'!Print_Titles</vt:lpstr>
      <vt:lpstr>'1-16'!Print_Titles</vt:lpstr>
      <vt:lpstr>'1-17'!Print_Titles</vt:lpstr>
      <vt:lpstr>'1-2Pp'!Print_Titles</vt:lpstr>
      <vt:lpstr>'1-3S'!Print_Titles</vt:lpstr>
      <vt:lpstr>'1-4T'!Print_Titles</vt:lpstr>
      <vt:lpstr>'1-5P'!Print_Titles</vt:lpstr>
      <vt:lpstr>'1-6K'!Print_Titles</vt:lpstr>
      <vt:lpstr>'1-7J'!Print_Titles</vt:lpstr>
      <vt:lpstr>'1-8F'!Print_Titles</vt:lpstr>
      <vt:lpstr>'1-9L'!Print_Titles</vt:lpstr>
      <vt:lpstr>'2-1'!Print_Titles</vt:lpstr>
      <vt:lpstr>'2-10'!Print_Titles</vt:lpstr>
      <vt:lpstr>'2-11'!Print_Titles</vt:lpstr>
      <vt:lpstr>'2-12'!Print_Titles</vt:lpstr>
      <vt:lpstr>'2-2'!Print_Titles</vt:lpstr>
      <vt:lpstr>'2-3'!Print_Titles</vt:lpstr>
      <vt:lpstr>'2-4'!Print_Titles</vt:lpstr>
      <vt:lpstr>'2-5'!Print_Titles</vt:lpstr>
      <vt:lpstr>'2-6'!Print_Titles</vt:lpstr>
      <vt:lpstr>'2-7'!Print_Titles</vt:lpstr>
      <vt:lpstr>'2-8'!Print_Titles</vt:lpstr>
      <vt:lpstr>'2-9'!Print_Titles</vt:lpstr>
      <vt:lpstr>'3-1'!Print_Titles</vt:lpstr>
      <vt:lpstr>'3-10'!Print_Titles</vt:lpstr>
      <vt:lpstr>'3-2'!Print_Titles</vt:lpstr>
      <vt:lpstr>'3-3'!Print_Titles</vt:lpstr>
      <vt:lpstr>'3-4'!Print_Titles</vt:lpstr>
      <vt:lpstr>'3-5'!Print_Titles</vt:lpstr>
      <vt:lpstr>'3-6'!Print_Titles</vt:lpstr>
      <vt:lpstr>'3-7'!Print_Titles</vt:lpstr>
      <vt:lpstr>'3-8'!Print_Titles</vt:lpstr>
      <vt:lpstr>'3-9'!Print_Titles</vt:lpstr>
      <vt:lpstr>'4-1'!Print_Titles</vt:lpstr>
      <vt:lpstr>'4-2'!Print_Titles</vt:lpstr>
      <vt:lpstr>'4-3'!Print_Titles</vt:lpstr>
      <vt:lpstr>'4-4'!Print_Titles</vt:lpstr>
      <vt:lpstr>'4-5'!Print_Titles</vt:lpstr>
      <vt:lpstr>'4-6'!Print_Titles</vt:lpstr>
      <vt:lpstr>'4-7'!Print_Titles</vt:lpstr>
      <vt:lpstr>'4-8'!Print_Titles</vt:lpstr>
      <vt:lpstr>'4-9'!Print_Titles</vt:lpstr>
      <vt:lpstr>'5-1'!Print_Titles</vt:lpstr>
      <vt:lpstr>'5-2-1'!Print_Titles</vt:lpstr>
      <vt:lpstr>'5-2-2'!Print_Titles</vt:lpstr>
      <vt:lpstr>'5-2-3'!Print_Titles</vt:lpstr>
      <vt:lpstr>'5-3-1'!Print_Titles</vt:lpstr>
      <vt:lpstr>'5-3-2'!Print_Titles</vt:lpstr>
      <vt:lpstr>'5-3-3'!Print_Titles</vt:lpstr>
      <vt:lpstr>KO!Print_Titles</vt:lpstr>
      <vt:lpstr>KS!Print_Titles</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Edgars Eglitis</cp:lastModifiedBy>
  <cp:lastPrinted>2025-10-24T12:17:52Z</cp:lastPrinted>
  <dcterms:created xsi:type="dcterms:W3CDTF">2012-08-04T06:43:29Z</dcterms:created>
  <dcterms:modified xsi:type="dcterms:W3CDTF">2026-03-06T12:29:51Z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0x010100727FECDB4D7DEF47B1DFB3D434046B16</vt:lpwstr>
  </property>
</Properties>
</file>