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023\Chemistry\"/>
    </mc:Choice>
  </mc:AlternateContent>
  <xr:revisionPtr revIDLastSave="0" documentId="13_ncr:1_{9C82B7CF-EBAC-4114-B2DF-1F6032412ED8}" xr6:coauthVersionLast="47" xr6:coauthVersionMax="47" xr10:uidLastSave="{00000000-0000-0000-0000-000000000000}"/>
  <bookViews>
    <workbookView xWindow="-108" yWindow="-108" windowWidth="23256" windowHeight="12576" activeTab="1" xr2:uid="{72016214-3CCE-494A-B8AE-2FB7E1F502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2" l="1"/>
  <c r="J48" i="2"/>
  <c r="J49" i="2"/>
  <c r="N47" i="2"/>
  <c r="O47" i="2"/>
  <c r="P47" i="2"/>
  <c r="Q47" i="2"/>
  <c r="R47" i="2"/>
  <c r="M47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M13" i="2"/>
  <c r="N13" i="2"/>
  <c r="O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J20" i="2"/>
  <c r="J19" i="2"/>
  <c r="J18" i="2"/>
  <c r="J17" i="2"/>
  <c r="J16" i="2"/>
  <c r="J15" i="2"/>
  <c r="J11" i="2"/>
  <c r="J10" i="2"/>
  <c r="J9" i="2"/>
  <c r="J8" i="2"/>
  <c r="J7" i="2"/>
  <c r="J6" i="2"/>
  <c r="U8" i="1"/>
  <c r="U9" i="1"/>
  <c r="U10" i="1"/>
  <c r="U7" i="1"/>
  <c r="Q8" i="1"/>
  <c r="Q9" i="1"/>
  <c r="Q10" i="1"/>
  <c r="Q11" i="1"/>
  <c r="Q7" i="1"/>
  <c r="M7" i="1"/>
  <c r="M8" i="1"/>
  <c r="M9" i="1"/>
  <c r="M10" i="1"/>
  <c r="M11" i="1"/>
  <c r="M12" i="1"/>
  <c r="Y6" i="1"/>
  <c r="Y7" i="1"/>
  <c r="Y8" i="1"/>
  <c r="Y9" i="1"/>
  <c r="Y10" i="1"/>
  <c r="E39" i="1"/>
  <c r="E40" i="1"/>
  <c r="E41" i="1"/>
  <c r="E42" i="1"/>
  <c r="U6" i="1"/>
  <c r="Q6" i="1"/>
  <c r="M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6" i="1"/>
  <c r="P46" i="2" l="1"/>
  <c r="R46" i="2"/>
  <c r="K20" i="2"/>
  <c r="N46" i="2"/>
  <c r="O46" i="2"/>
  <c r="M46" i="2"/>
  <c r="Q46" i="2"/>
</calcChain>
</file>

<file path=xl/sharedStrings.xml><?xml version="1.0" encoding="utf-8"?>
<sst xmlns="http://schemas.openxmlformats.org/spreadsheetml/2006/main" count="81" uniqueCount="24">
  <si>
    <t>0.5 Mole</t>
  </si>
  <si>
    <t>1 Mole</t>
  </si>
  <si>
    <t>1.5 Mole</t>
  </si>
  <si>
    <t>2.0 Mole</t>
  </si>
  <si>
    <t>2.5 Mole</t>
  </si>
  <si>
    <t>3 Mole</t>
  </si>
  <si>
    <t>Trial 1</t>
  </si>
  <si>
    <t>Trial 2</t>
  </si>
  <si>
    <t>Trial 3</t>
  </si>
  <si>
    <t>AVG</t>
  </si>
  <si>
    <t>Time (Seconds)</t>
  </si>
  <si>
    <t>Raw Data (Mg with HCl Gas Produced)</t>
  </si>
  <si>
    <t>Gas produced (ml)</t>
  </si>
  <si>
    <t>2 Mole</t>
  </si>
  <si>
    <t>Mole</t>
  </si>
  <si>
    <t>Rate</t>
  </si>
  <si>
    <t>Hydrogen Gas produced (mL)</t>
  </si>
  <si>
    <t>Total Gas produced</t>
  </si>
  <si>
    <t>Rate of reaction</t>
  </si>
  <si>
    <t>AVG (Exc Outlier)</t>
  </si>
  <si>
    <t>End gas AMT</t>
  </si>
  <si>
    <t>Absolute Uncertainty for each record in each Mole</t>
  </si>
  <si>
    <t>Max Uncertainty for each Mole</t>
  </si>
  <si>
    <t>0.715x - 0.2684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</si>
</sst>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8" xfId="0" applyBorder="1"/>
    <xf numFmtId="0" fontId="0" fillId="0" borderId="4" xfId="0" applyBorder="1" applyAlignment="1">
      <alignment horizontal="right"/>
    </xf>
    <xf numFmtId="0" fontId="0" fillId="3" borderId="4" xfId="0" applyFill="1" applyBorder="1"/>
    <xf numFmtId="164" fontId="0" fillId="0" borderId="0" xfId="0" applyNumberFormat="1"/>
    <xf numFmtId="1" fontId="0" fillId="0" borderId="0" xfId="0" applyNumberFormat="1"/>
    <xf numFmtId="1" fontId="0" fillId="0" borderId="6" xfId="0" applyNumberFormat="1" applyBorder="1"/>
    <xf numFmtId="1" fontId="0" fillId="0" borderId="7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2" borderId="0" xfId="0" applyFill="1"/>
    <xf numFmtId="0" fontId="0" fillId="0" borderId="0" xfId="0" applyFill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Gas</a:t>
            </a:r>
            <a:r>
              <a:rPr lang="en-AU" baseline="0"/>
              <a:t> produced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Hydrogen Gas produced (mL)</c:v>
                </c:pt>
                <c:pt idx="1">
                  <c:v>0.5 Mole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Sheet2!$B$5:$B$42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 formatCode="0.00">
                  <c:v>5.166666666666667</c:v>
                </c:pt>
                <c:pt idx="17" formatCode="0.00">
                  <c:v>5.166666666666667</c:v>
                </c:pt>
                <c:pt idx="18" formatCode="0.00">
                  <c:v>5.333333333333333</c:v>
                </c:pt>
                <c:pt idx="19" formatCode="0.00">
                  <c:v>5.333333333333333</c:v>
                </c:pt>
                <c:pt idx="20" formatCode="0.00">
                  <c:v>5.333333333333333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 formatCode="0.00">
                  <c:v>5.666666666666667</c:v>
                </c:pt>
                <c:pt idx="25" formatCode="0.00">
                  <c:v>5.833333333333333</c:v>
                </c:pt>
                <c:pt idx="26" formatCode="0.00">
                  <c:v>5.833333333333333</c:v>
                </c:pt>
                <c:pt idx="27" formatCode="0.00">
                  <c:v>5.833333333333333</c:v>
                </c:pt>
                <c:pt idx="28" formatCode="0.00">
                  <c:v>6.166666666666667</c:v>
                </c:pt>
                <c:pt idx="29" formatCode="0.00">
                  <c:v>6.666666666666667</c:v>
                </c:pt>
                <c:pt idx="30" formatCode="0.00">
                  <c:v>6.666666666666667</c:v>
                </c:pt>
                <c:pt idx="31">
                  <c:v>7</c:v>
                </c:pt>
                <c:pt idx="32" formatCode="0.00">
                  <c:v>7.333333333333333</c:v>
                </c:pt>
                <c:pt idx="33">
                  <c:v>8</c:v>
                </c:pt>
                <c:pt idx="34" formatCode="0.00">
                  <c:v>8.3333333333333339</c:v>
                </c:pt>
                <c:pt idx="35" formatCode="0.00">
                  <c:v>8.3333333333333339</c:v>
                </c:pt>
                <c:pt idx="36" formatCode="0.00">
                  <c:v>8.6666666666666661</c:v>
                </c:pt>
                <c:pt idx="37" formatCode="0.00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E-460D-871E-80F3DA833929}"/>
            </c:ext>
          </c:extLst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Hydrogen Gas produced (mL)</c:v>
                </c:pt>
                <c:pt idx="1">
                  <c:v>1 Mole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0.00">
                  <c:v>2.6666666666666665</c:v>
                </c:pt>
                <c:pt idx="3">
                  <c:v>4</c:v>
                </c:pt>
                <c:pt idx="4">
                  <c:v>5</c:v>
                </c:pt>
                <c:pt idx="5" formatCode="0.00">
                  <c:v>6.333333333333333</c:v>
                </c:pt>
                <c:pt idx="6" formatCode="0.00">
                  <c:v>7.333333333333333</c:v>
                </c:pt>
                <c:pt idx="7">
                  <c:v>10</c:v>
                </c:pt>
                <c:pt idx="8" formatCode="0.00">
                  <c:v>11.666666666666666</c:v>
                </c:pt>
                <c:pt idx="9">
                  <c:v>14</c:v>
                </c:pt>
                <c:pt idx="10" formatCode="0.00">
                  <c:v>15.333333333333334</c:v>
                </c:pt>
                <c:pt idx="11">
                  <c:v>16</c:v>
                </c:pt>
                <c:pt idx="12" formatCode="0.00">
                  <c:v>17.666666666666668</c:v>
                </c:pt>
                <c:pt idx="13" formatCode="0.00">
                  <c:v>20.333333333333332</c:v>
                </c:pt>
                <c:pt idx="14">
                  <c:v>23</c:v>
                </c:pt>
                <c:pt idx="15" formatCode="0.00">
                  <c:v>24.333333333333332</c:v>
                </c:pt>
                <c:pt idx="16" formatCode="0.00">
                  <c:v>25.333333333333332</c:v>
                </c:pt>
                <c:pt idx="17" formatCode="0.00">
                  <c:v>26.666666666666668</c:v>
                </c:pt>
                <c:pt idx="18">
                  <c:v>28</c:v>
                </c:pt>
                <c:pt idx="19" formatCode="0.00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E-460D-871E-80F3DA833929}"/>
            </c:ext>
          </c:extLst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Hydrogen Gas produced (mL)</c:v>
                </c:pt>
                <c:pt idx="1">
                  <c:v>1.5 Mole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">
                  <c:v>4.666666666666667</c:v>
                </c:pt>
                <c:pt idx="3" formatCode="0.00">
                  <c:v>10.333333333333334</c:v>
                </c:pt>
                <c:pt idx="4" formatCode="0.00">
                  <c:v>15.333333333333334</c:v>
                </c:pt>
                <c:pt idx="5" formatCode="0.00">
                  <c:v>21.666666666666668</c:v>
                </c:pt>
                <c:pt idx="6">
                  <c:v>26</c:v>
                </c:pt>
                <c:pt idx="7" formatCode="0.00">
                  <c:v>31.333333333333332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E-460D-871E-80F3DA833929}"/>
            </c:ext>
          </c:extLst>
        </c:ser>
        <c:ser>
          <c:idx val="3"/>
          <c:order val="3"/>
          <c:tx>
            <c:strRef>
              <c:f>Sheet2!$E$3:$E$4</c:f>
              <c:strCache>
                <c:ptCount val="2"/>
                <c:pt idx="0">
                  <c:v>Hydrogen Gas produced (mL)</c:v>
                </c:pt>
                <c:pt idx="1">
                  <c:v>2 Mole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 formatCode="0.00">
                  <c:v>18.333333333333332</c:v>
                </c:pt>
                <c:pt idx="4" formatCode="0.00">
                  <c:v>23.333333333333332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E-460D-871E-80F3DA833929}"/>
            </c:ext>
          </c:extLst>
        </c:ser>
        <c:ser>
          <c:idx val="4"/>
          <c:order val="4"/>
          <c:tx>
            <c:strRef>
              <c:f>Sheet2!$F$3:$F$4</c:f>
              <c:strCache>
                <c:ptCount val="2"/>
                <c:pt idx="0">
                  <c:v>Hydrogen Gas produced (mL)</c:v>
                </c:pt>
                <c:pt idx="1">
                  <c:v>2.5 Mole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0.00">
                  <c:v>15.333333333333334</c:v>
                </c:pt>
                <c:pt idx="3">
                  <c:v>26</c:v>
                </c:pt>
                <c:pt idx="4">
                  <c:v>29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E-460D-871E-80F3DA833929}"/>
            </c:ext>
          </c:extLst>
        </c:ser>
        <c:ser>
          <c:idx val="5"/>
          <c:order val="5"/>
          <c:tx>
            <c:strRef>
              <c:f>Sheet2!$G$3:$G$4</c:f>
              <c:strCache>
                <c:ptCount val="2"/>
                <c:pt idx="0">
                  <c:v>Hydrogen Gas produced (mL)</c:v>
                </c:pt>
                <c:pt idx="1">
                  <c:v>3 Mole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Sheet2!$A$5:$A$42</c:f>
              <c:strCache>
                <c:ptCount val="38"/>
                <c:pt idx="0">
                  <c:v>Time (Seconds)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E-460D-871E-80F3DA83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22960"/>
        <c:axId val="1065623792"/>
      </c:lineChart>
      <c:catAx>
        <c:axId val="10656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23792"/>
        <c:crosses val="autoZero"/>
        <c:auto val="1"/>
        <c:lblAlgn val="ctr"/>
        <c:lblOffset val="100"/>
        <c:noMultiLvlLbl val="0"/>
      </c:catAx>
      <c:valAx>
        <c:axId val="1065623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56229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rate of reaction for different Mole HCl with Magnesium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Sheet2!$J$5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45636164411487E-2"/>
                  <c:y val="0.472369981507893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0.715x - 0.2684</a:t>
                    </a:r>
                    <a:br>
                      <a:rPr lang="en-US" baseline="0"/>
                    </a:br>
                    <a:r>
                      <a:rPr lang="en-US" baseline="0"/>
                      <a:t>R² = 0.951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Sheet2!$M$47:$R$47</c:f>
                <c:numCache>
                  <c:formatCode>General</c:formatCode>
                  <c:ptCount val="6"/>
                  <c:pt idx="0">
                    <c:v>0.01</c:v>
                  </c:pt>
                  <c:pt idx="1">
                    <c:v>0.02</c:v>
                  </c:pt>
                  <c:pt idx="2">
                    <c:v>1.4999999999999999E-2</c:v>
                  </c:pt>
                  <c:pt idx="3">
                    <c:v>1.4999999999999999E-2</c:v>
                  </c:pt>
                  <c:pt idx="4">
                    <c:v>0.01</c:v>
                  </c:pt>
                  <c:pt idx="5">
                    <c:v>0</c:v>
                  </c:pt>
                </c:numCache>
              </c:numRef>
            </c:plus>
            <c:minus>
              <c:numRef>
                <c:f>Sheet2!$M$47:$R$47</c:f>
                <c:numCache>
                  <c:formatCode>General</c:formatCode>
                  <c:ptCount val="6"/>
                  <c:pt idx="0">
                    <c:v>0.01</c:v>
                  </c:pt>
                  <c:pt idx="1">
                    <c:v>0.02</c:v>
                  </c:pt>
                  <c:pt idx="2">
                    <c:v>1.4999999999999999E-2</c:v>
                  </c:pt>
                  <c:pt idx="3">
                    <c:v>1.4999999999999999E-2</c:v>
                  </c:pt>
                  <c:pt idx="4">
                    <c:v>0.01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Sheet2!$I$6:$I$11</c:f>
              <c:strCache>
                <c:ptCount val="6"/>
                <c:pt idx="0">
                  <c:v>0.5 Mole</c:v>
                </c:pt>
                <c:pt idx="1">
                  <c:v>1 Mole</c:v>
                </c:pt>
                <c:pt idx="2">
                  <c:v>1.5 Mole</c:v>
                </c:pt>
                <c:pt idx="3">
                  <c:v>2 Mole</c:v>
                </c:pt>
                <c:pt idx="4">
                  <c:v>2.5 Mole</c:v>
                </c:pt>
                <c:pt idx="5">
                  <c:v>3 Mole</c:v>
                </c:pt>
              </c:strCache>
            </c:strRef>
          </c:cat>
          <c:val>
            <c:numRef>
              <c:f>Sheet2!$J$6:$J$11</c:f>
              <c:numCache>
                <c:formatCode>0.00</c:formatCode>
                <c:ptCount val="6"/>
                <c:pt idx="0">
                  <c:v>5.3703703703703698E-2</c:v>
                </c:pt>
                <c:pt idx="1">
                  <c:v>0.31851851851851853</c:v>
                </c:pt>
                <c:pt idx="2">
                  <c:v>1.0444444444444445</c:v>
                </c:pt>
                <c:pt idx="3" formatCode="General">
                  <c:v>1.08</c:v>
                </c:pt>
                <c:pt idx="4" formatCode="General">
                  <c:v>1.65</c:v>
                </c:pt>
                <c:pt idx="5" formatCode="General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1-4E26-9750-8FD97CA17B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2110240"/>
        <c:axId val="1062108160"/>
      </c:lineChart>
      <c:catAx>
        <c:axId val="106211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Concentration</a:t>
                </a:r>
                <a:r>
                  <a:rPr lang="en-AU" baseline="0"/>
                  <a:t> of HCl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08160"/>
        <c:crosses val="autoZero"/>
        <c:auto val="1"/>
        <c:lblAlgn val="ctr"/>
        <c:lblOffset val="100"/>
        <c:noMultiLvlLbl val="0"/>
      </c:catAx>
      <c:valAx>
        <c:axId val="1062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Rate</a:t>
                </a:r>
                <a:r>
                  <a:rPr lang="en-AU" baseline="0"/>
                  <a:t> of reaction (mL/s)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gas Produced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Sheet2!$J$14</c:f>
              <c:strCache>
                <c:ptCount val="1"/>
                <c:pt idx="0">
                  <c:v>End gas 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77-410E-8967-AB8A5A349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Sheet2!$I$15:$I$20</c:f>
              <c:strCache>
                <c:ptCount val="6"/>
                <c:pt idx="0">
                  <c:v>0.5 Mole</c:v>
                </c:pt>
                <c:pt idx="1">
                  <c:v>1 Mole</c:v>
                </c:pt>
                <c:pt idx="2">
                  <c:v>1.5 Mole</c:v>
                </c:pt>
                <c:pt idx="3">
                  <c:v>2 Mole</c:v>
                </c:pt>
                <c:pt idx="4">
                  <c:v>2.5 Mole</c:v>
                </c:pt>
                <c:pt idx="5">
                  <c:v>3 Mole</c:v>
                </c:pt>
              </c:strCache>
            </c:strRef>
          </c:cat>
          <c:val>
            <c:numRef>
              <c:f>Sheet2!$J$15:$J$20</c:f>
              <c:numCache>
                <c:formatCode>0.00</c:formatCode>
                <c:ptCount val="6"/>
                <c:pt idx="0">
                  <c:v>9.6666666666666661</c:v>
                </c:pt>
                <c:pt idx="1">
                  <c:v>28.666666666666668</c:v>
                </c:pt>
                <c:pt idx="2">
                  <c:v>31.333333333333332</c:v>
                </c:pt>
                <c:pt idx="3" formatCode="General">
                  <c:v>27</c:v>
                </c:pt>
                <c:pt idx="4" formatCode="General">
                  <c:v>33</c:v>
                </c:pt>
                <c:pt idx="5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10E-8967-AB8A5A349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09903"/>
        <c:axId val="146110735"/>
      </c:barChart>
      <c:catAx>
        <c:axId val="1461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0735"/>
        <c:crosses val="autoZero"/>
        <c:auto val="1"/>
        <c:lblAlgn val="ctr"/>
        <c:lblOffset val="100"/>
        <c:noMultiLvlLbl val="0"/>
      </c:catAx>
      <c:valAx>
        <c:axId val="1461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350383</xdr:colOff>
      <xdr:row>2</xdr:row>
      <xdr:rowOff>2567</xdr:rowOff>
    </xdr:from>
    <xdr:to>
      <xdr:col>31</xdr:col>
      <xdr:colOff>493599</xdr:colOff>
      <xdr:row>32</xdr:row>
      <xdr:rowOff>73476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D7C4-58D7-423D-8814-2EA9FA4E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251918</xdr:colOff>
      <xdr:row>35</xdr:row>
      <xdr:rowOff>155863</xdr:rowOff>
    </xdr:from>
    <xdr:to>
      <xdr:col>31</xdr:col>
      <xdr:colOff>17318</xdr:colOff>
      <xdr:row>55</xdr:row>
      <xdr:rowOff>130288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AEFE4-E8AA-4925-87EA-1CA642F67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98219</xdr:colOff>
      <xdr:row>33</xdr:row>
      <xdr:rowOff>137618</xdr:rowOff>
    </xdr:from>
    <xdr:to>
      <xdr:col>41</xdr:col>
      <xdr:colOff>26349</xdr:colOff>
      <xdr:row>49</xdr:row>
      <xdr:rowOff>173986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43C1A-1B6F-4B45-9767-5D0F635C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324E-173D-4E71-A7CE-B912F37EFE03}">
  <dimension ref="A1:Y42"/>
  <sheetViews>
    <sheetView topLeftCell="A9" zoomScale="85" zoomScaleNormal="85" workbookViewId="0">
      <selection activeCell="G32" sqref="G32"/>
    </sheetView>
  </sheetViews>
  <sheetFormatPr defaultRowHeight="14.4" x14ac:dyDescent="0.3"/>
  <cols>
    <col min="1" max="1" width="14" customWidth="1"/>
  </cols>
  <sheetData>
    <row r="1" spans="1:25" x14ac:dyDescent="0.3">
      <c r="A1" t="s">
        <v>11</v>
      </c>
    </row>
    <row r="3" spans="1:25" x14ac:dyDescent="0.3">
      <c r="B3" s="3" t="s">
        <v>12</v>
      </c>
    </row>
    <row r="4" spans="1:25" x14ac:dyDescent="0.3">
      <c r="B4" s="25" t="s">
        <v>0</v>
      </c>
      <c r="C4" s="25"/>
      <c r="D4" s="25"/>
      <c r="E4" s="25"/>
      <c r="F4" s="25" t="s">
        <v>1</v>
      </c>
      <c r="G4" s="25"/>
      <c r="H4" s="25"/>
      <c r="I4" s="25"/>
      <c r="J4" s="25" t="s">
        <v>2</v>
      </c>
      <c r="K4" s="25"/>
      <c r="L4" s="25"/>
      <c r="M4" s="25"/>
      <c r="N4" s="25" t="s">
        <v>3</v>
      </c>
      <c r="O4" s="25"/>
      <c r="P4" s="25"/>
      <c r="Q4" s="25"/>
      <c r="R4" s="25" t="s">
        <v>4</v>
      </c>
      <c r="S4" s="25"/>
      <c r="T4" s="25"/>
      <c r="U4" s="25"/>
      <c r="V4" s="25" t="s">
        <v>5</v>
      </c>
      <c r="W4" s="25"/>
      <c r="X4" s="25"/>
      <c r="Y4" s="25"/>
    </row>
    <row r="5" spans="1:25" x14ac:dyDescent="0.3">
      <c r="A5" s="3" t="s">
        <v>10</v>
      </c>
      <c r="B5" s="1" t="s">
        <v>6</v>
      </c>
      <c r="C5" s="1" t="s">
        <v>7</v>
      </c>
      <c r="D5" s="1" t="s">
        <v>8</v>
      </c>
      <c r="E5" s="2" t="s">
        <v>9</v>
      </c>
      <c r="F5" s="5" t="s">
        <v>6</v>
      </c>
      <c r="G5" s="1" t="s">
        <v>7</v>
      </c>
      <c r="H5" s="1" t="s">
        <v>8</v>
      </c>
      <c r="I5" s="2" t="s">
        <v>9</v>
      </c>
      <c r="J5" s="1" t="s">
        <v>6</v>
      </c>
      <c r="K5" s="1" t="s">
        <v>7</v>
      </c>
      <c r="L5" s="1" t="s">
        <v>8</v>
      </c>
      <c r="M5" s="8" t="s">
        <v>9</v>
      </c>
      <c r="N5" s="5" t="s">
        <v>6</v>
      </c>
      <c r="O5" s="1" t="s">
        <v>7</v>
      </c>
      <c r="P5" s="1" t="s">
        <v>8</v>
      </c>
      <c r="Q5" s="2" t="s">
        <v>9</v>
      </c>
      <c r="R5" s="1" t="s">
        <v>6</v>
      </c>
      <c r="S5" s="1" t="s">
        <v>7</v>
      </c>
      <c r="T5" s="1" t="s">
        <v>8</v>
      </c>
      <c r="U5" s="2" t="s">
        <v>9</v>
      </c>
      <c r="V5" s="1" t="s">
        <v>6</v>
      </c>
      <c r="W5" s="1" t="s">
        <v>7</v>
      </c>
      <c r="X5" s="1" t="s">
        <v>8</v>
      </c>
      <c r="Y5" s="2" t="s">
        <v>9</v>
      </c>
    </row>
    <row r="6" spans="1:25" x14ac:dyDescent="0.3">
      <c r="A6" s="10">
        <v>0</v>
      </c>
      <c r="B6" s="12">
        <v>0</v>
      </c>
      <c r="C6" s="12">
        <v>0</v>
      </c>
      <c r="D6" s="12">
        <v>0</v>
      </c>
      <c r="E6" s="17">
        <f>AVERAGE(B6:D6)</f>
        <v>0</v>
      </c>
      <c r="F6" s="13">
        <v>0</v>
      </c>
      <c r="G6" s="13">
        <v>0</v>
      </c>
      <c r="H6" s="13">
        <v>0</v>
      </c>
      <c r="I6" s="17">
        <f>AVERAGE(F6:H6)</f>
        <v>0</v>
      </c>
      <c r="J6" s="13">
        <v>0</v>
      </c>
      <c r="K6" s="13">
        <v>0</v>
      </c>
      <c r="L6" s="13">
        <v>0</v>
      </c>
      <c r="M6" s="18">
        <f t="shared" ref="M6:M12" si="0">AVERAGE(J6:L6)</f>
        <v>0</v>
      </c>
      <c r="N6" s="13">
        <v>0</v>
      </c>
      <c r="O6" s="13">
        <v>0</v>
      </c>
      <c r="P6" s="13">
        <v>0</v>
      </c>
      <c r="Q6" s="17">
        <f t="shared" ref="Q6:Q11" si="1">AVERAGE(N6:P6)</f>
        <v>0</v>
      </c>
      <c r="R6" s="13">
        <v>0</v>
      </c>
      <c r="S6" s="13">
        <v>0</v>
      </c>
      <c r="T6" s="13">
        <v>0</v>
      </c>
      <c r="U6" s="17">
        <f t="shared" ref="U6:U10" si="2">AVERAGE(R6:T6)</f>
        <v>0</v>
      </c>
      <c r="V6" s="13">
        <v>0</v>
      </c>
      <c r="W6" s="13">
        <v>0</v>
      </c>
      <c r="X6" s="13">
        <v>0</v>
      </c>
      <c r="Y6" s="18">
        <f t="shared" ref="Y6" si="3">AVERAGE(V6:X6)</f>
        <v>0</v>
      </c>
    </row>
    <row r="7" spans="1:25" x14ac:dyDescent="0.3">
      <c r="A7" s="7">
        <v>5</v>
      </c>
      <c r="B7" s="12">
        <v>0.5</v>
      </c>
      <c r="C7" s="12">
        <v>0.5</v>
      </c>
      <c r="D7" s="12">
        <v>0.5</v>
      </c>
      <c r="E7" s="18">
        <f t="shared" ref="E7:E42" si="4">AVERAGE(B7:D7)</f>
        <v>0.5</v>
      </c>
      <c r="F7" s="13">
        <v>3</v>
      </c>
      <c r="G7" s="13">
        <v>3</v>
      </c>
      <c r="H7" s="13">
        <v>2</v>
      </c>
      <c r="I7" s="18">
        <f t="shared" ref="I7:I24" si="5">AVERAGE(F7:H7)</f>
        <v>2.6666666666666665</v>
      </c>
      <c r="J7" s="13">
        <v>5</v>
      </c>
      <c r="K7" s="13">
        <v>4</v>
      </c>
      <c r="L7" s="13">
        <v>5</v>
      </c>
      <c r="M7" s="18">
        <f t="shared" si="0"/>
        <v>4.666666666666667</v>
      </c>
      <c r="N7" s="13">
        <v>10</v>
      </c>
      <c r="O7" s="13">
        <v>8</v>
      </c>
      <c r="P7" s="13">
        <v>9</v>
      </c>
      <c r="Q7" s="18">
        <f t="shared" si="1"/>
        <v>9</v>
      </c>
      <c r="R7" s="13">
        <v>16</v>
      </c>
      <c r="S7" s="13">
        <v>15</v>
      </c>
      <c r="T7" s="13">
        <v>15</v>
      </c>
      <c r="U7" s="18">
        <f t="shared" si="2"/>
        <v>15.333333333333334</v>
      </c>
      <c r="V7" s="13">
        <v>20</v>
      </c>
      <c r="W7" s="13">
        <v>20</v>
      </c>
      <c r="X7" s="13">
        <v>20</v>
      </c>
      <c r="Y7" s="18">
        <f t="shared" ref="Y7:Y10" si="6">AVERAGE(V7:X7)</f>
        <v>20</v>
      </c>
    </row>
    <row r="8" spans="1:25" x14ac:dyDescent="0.3">
      <c r="A8" s="7">
        <v>10</v>
      </c>
      <c r="B8" s="12">
        <v>1</v>
      </c>
      <c r="C8" s="12">
        <v>1</v>
      </c>
      <c r="D8" s="12">
        <v>1</v>
      </c>
      <c r="E8" s="18">
        <f t="shared" si="4"/>
        <v>1</v>
      </c>
      <c r="F8" s="13">
        <v>5</v>
      </c>
      <c r="G8" s="13">
        <v>4</v>
      </c>
      <c r="H8" s="13">
        <v>3</v>
      </c>
      <c r="I8" s="18">
        <f t="shared" si="5"/>
        <v>4</v>
      </c>
      <c r="J8" s="13">
        <v>10</v>
      </c>
      <c r="K8" s="13">
        <v>11</v>
      </c>
      <c r="L8" s="13">
        <v>10</v>
      </c>
      <c r="M8" s="18">
        <f t="shared" si="0"/>
        <v>10.333333333333334</v>
      </c>
      <c r="N8" s="13">
        <v>20</v>
      </c>
      <c r="O8" s="13">
        <v>17</v>
      </c>
      <c r="P8" s="13">
        <v>18</v>
      </c>
      <c r="Q8" s="18">
        <f t="shared" si="1"/>
        <v>18.333333333333332</v>
      </c>
      <c r="R8" s="13">
        <v>26</v>
      </c>
      <c r="S8" s="13">
        <v>27</v>
      </c>
      <c r="T8" s="13">
        <v>25</v>
      </c>
      <c r="U8" s="18">
        <f t="shared" si="2"/>
        <v>26</v>
      </c>
      <c r="V8" s="13">
        <v>25</v>
      </c>
      <c r="W8" s="13">
        <v>25</v>
      </c>
      <c r="X8" s="13">
        <v>25</v>
      </c>
      <c r="Y8" s="18">
        <f t="shared" si="6"/>
        <v>25</v>
      </c>
    </row>
    <row r="9" spans="1:25" x14ac:dyDescent="0.3">
      <c r="A9" s="7">
        <v>15</v>
      </c>
      <c r="B9" s="12">
        <v>1.5</v>
      </c>
      <c r="C9" s="12">
        <v>1.5</v>
      </c>
      <c r="D9" s="12">
        <v>1.5</v>
      </c>
      <c r="E9" s="18">
        <f t="shared" si="4"/>
        <v>1.5</v>
      </c>
      <c r="F9" s="13">
        <v>5</v>
      </c>
      <c r="G9" s="13">
        <v>5</v>
      </c>
      <c r="H9" s="13">
        <v>5</v>
      </c>
      <c r="I9" s="18">
        <f t="shared" si="5"/>
        <v>5</v>
      </c>
      <c r="J9" s="13">
        <v>14</v>
      </c>
      <c r="K9" s="13">
        <v>17</v>
      </c>
      <c r="L9" s="13">
        <v>15</v>
      </c>
      <c r="M9" s="18">
        <f t="shared" si="0"/>
        <v>15.333333333333334</v>
      </c>
      <c r="N9" s="13">
        <v>25</v>
      </c>
      <c r="O9" s="13">
        <v>22</v>
      </c>
      <c r="P9" s="13">
        <v>23</v>
      </c>
      <c r="Q9" s="18">
        <f t="shared" si="1"/>
        <v>23.333333333333332</v>
      </c>
      <c r="R9" s="13">
        <v>28</v>
      </c>
      <c r="S9" s="13">
        <v>29</v>
      </c>
      <c r="T9" s="13">
        <v>30</v>
      </c>
      <c r="U9" s="18">
        <f t="shared" si="2"/>
        <v>29</v>
      </c>
      <c r="V9" s="13">
        <v>30</v>
      </c>
      <c r="W9" s="13">
        <v>30</v>
      </c>
      <c r="X9" s="13">
        <v>30</v>
      </c>
      <c r="Y9" s="18">
        <f t="shared" si="6"/>
        <v>30</v>
      </c>
    </row>
    <row r="10" spans="1:25" ht="15" thickBot="1" x14ac:dyDescent="0.35">
      <c r="A10" s="7">
        <v>20</v>
      </c>
      <c r="B10" s="12">
        <v>2</v>
      </c>
      <c r="C10" s="12">
        <v>2</v>
      </c>
      <c r="D10" s="12">
        <v>2</v>
      </c>
      <c r="E10" s="18">
        <f t="shared" si="4"/>
        <v>2</v>
      </c>
      <c r="F10" s="13">
        <v>7</v>
      </c>
      <c r="G10" s="13">
        <v>6</v>
      </c>
      <c r="H10" s="13">
        <v>6</v>
      </c>
      <c r="I10" s="18">
        <f t="shared" si="5"/>
        <v>6.333333333333333</v>
      </c>
      <c r="J10" s="13">
        <v>20</v>
      </c>
      <c r="K10" s="13">
        <v>23</v>
      </c>
      <c r="L10" s="13">
        <v>22</v>
      </c>
      <c r="M10" s="18">
        <f t="shared" si="0"/>
        <v>21.666666666666668</v>
      </c>
      <c r="N10" s="13">
        <v>26</v>
      </c>
      <c r="O10" s="13">
        <v>26</v>
      </c>
      <c r="P10" s="13">
        <v>26</v>
      </c>
      <c r="Q10" s="18">
        <f t="shared" si="1"/>
        <v>26</v>
      </c>
      <c r="R10" s="14">
        <v>33</v>
      </c>
      <c r="S10" s="15">
        <v>33</v>
      </c>
      <c r="T10" s="15">
        <v>33</v>
      </c>
      <c r="U10" s="19">
        <f t="shared" si="2"/>
        <v>33</v>
      </c>
      <c r="V10" s="14">
        <v>35</v>
      </c>
      <c r="W10" s="15">
        <v>35</v>
      </c>
      <c r="X10" s="15">
        <v>35</v>
      </c>
      <c r="Y10" s="19">
        <f t="shared" si="6"/>
        <v>35</v>
      </c>
    </row>
    <row r="11" spans="1:25" ht="15" thickBot="1" x14ac:dyDescent="0.35">
      <c r="A11" s="7">
        <v>25</v>
      </c>
      <c r="B11" s="12">
        <v>2.5</v>
      </c>
      <c r="C11" s="12">
        <v>2.5</v>
      </c>
      <c r="D11" s="12">
        <v>2.5</v>
      </c>
      <c r="E11" s="18">
        <f t="shared" si="4"/>
        <v>2.5</v>
      </c>
      <c r="F11" s="13">
        <v>8</v>
      </c>
      <c r="G11" s="13">
        <v>7</v>
      </c>
      <c r="H11" s="13">
        <v>7</v>
      </c>
      <c r="I11" s="18">
        <f t="shared" si="5"/>
        <v>7.333333333333333</v>
      </c>
      <c r="J11" s="13">
        <v>25</v>
      </c>
      <c r="K11" s="13">
        <v>27</v>
      </c>
      <c r="L11" s="13">
        <v>26</v>
      </c>
      <c r="M11" s="18">
        <f t="shared" si="0"/>
        <v>26</v>
      </c>
      <c r="N11" s="14">
        <v>27</v>
      </c>
      <c r="O11" s="15">
        <v>27</v>
      </c>
      <c r="P11" s="15">
        <v>27</v>
      </c>
      <c r="Q11" s="19">
        <f t="shared" si="1"/>
        <v>27</v>
      </c>
      <c r="R11" s="16"/>
      <c r="S11" s="16"/>
      <c r="T11" s="16"/>
      <c r="U11" s="18"/>
      <c r="V11" s="16"/>
      <c r="W11" s="16"/>
      <c r="X11" s="16"/>
      <c r="Y11" s="18"/>
    </row>
    <row r="12" spans="1:25" ht="15" thickBot="1" x14ac:dyDescent="0.35">
      <c r="A12" s="11">
        <v>30</v>
      </c>
      <c r="B12" s="12">
        <v>3</v>
      </c>
      <c r="C12" s="12">
        <v>3</v>
      </c>
      <c r="D12" s="12">
        <v>3</v>
      </c>
      <c r="E12" s="18">
        <f t="shared" si="4"/>
        <v>3</v>
      </c>
      <c r="F12" s="13">
        <v>10</v>
      </c>
      <c r="G12" s="13">
        <v>10</v>
      </c>
      <c r="H12" s="13">
        <v>10</v>
      </c>
      <c r="I12" s="18">
        <f t="shared" si="5"/>
        <v>10</v>
      </c>
      <c r="J12" s="14">
        <v>30</v>
      </c>
      <c r="K12" s="15">
        <v>33</v>
      </c>
      <c r="L12" s="15">
        <v>31</v>
      </c>
      <c r="M12" s="19">
        <f t="shared" si="0"/>
        <v>31.333333333333332</v>
      </c>
      <c r="N12" s="16"/>
      <c r="O12" s="16"/>
      <c r="P12" s="16"/>
      <c r="Q12" s="18"/>
      <c r="R12" s="16"/>
      <c r="S12" s="16"/>
      <c r="T12" s="16"/>
      <c r="U12" s="18"/>
      <c r="V12" s="16"/>
      <c r="W12" s="16"/>
      <c r="X12" s="16"/>
      <c r="Y12" s="18"/>
    </row>
    <row r="13" spans="1:25" x14ac:dyDescent="0.3">
      <c r="A13" s="7">
        <v>35</v>
      </c>
      <c r="B13" s="12">
        <v>4</v>
      </c>
      <c r="C13" s="12">
        <v>4</v>
      </c>
      <c r="D13" s="12">
        <v>4</v>
      </c>
      <c r="E13" s="18">
        <f t="shared" si="4"/>
        <v>4</v>
      </c>
      <c r="F13" s="13">
        <v>11</v>
      </c>
      <c r="G13" s="13">
        <v>11</v>
      </c>
      <c r="H13" s="13">
        <v>13</v>
      </c>
      <c r="I13" s="18">
        <f t="shared" si="5"/>
        <v>11.666666666666666</v>
      </c>
      <c r="J13" s="16"/>
      <c r="K13" s="16"/>
      <c r="L13" s="16"/>
      <c r="M13" s="18"/>
      <c r="N13" s="16"/>
      <c r="O13" s="16"/>
      <c r="P13" s="16"/>
      <c r="Q13" s="18"/>
      <c r="R13" s="16"/>
      <c r="S13" s="16"/>
      <c r="T13" s="16"/>
      <c r="U13" s="18"/>
      <c r="V13" s="16"/>
      <c r="W13" s="16"/>
      <c r="X13" s="16"/>
      <c r="Y13" s="18"/>
    </row>
    <row r="14" spans="1:25" x14ac:dyDescent="0.3">
      <c r="A14" s="7">
        <v>40</v>
      </c>
      <c r="B14" s="12">
        <v>5</v>
      </c>
      <c r="C14" s="12">
        <v>5</v>
      </c>
      <c r="D14" s="12">
        <v>5</v>
      </c>
      <c r="E14" s="18">
        <f t="shared" si="4"/>
        <v>5</v>
      </c>
      <c r="F14" s="13">
        <v>14</v>
      </c>
      <c r="G14" s="13">
        <v>13</v>
      </c>
      <c r="H14" s="13">
        <v>15</v>
      </c>
      <c r="I14" s="18">
        <f t="shared" si="5"/>
        <v>14</v>
      </c>
      <c r="J14" s="16"/>
      <c r="K14" s="16"/>
      <c r="L14" s="16"/>
      <c r="M14" s="18"/>
      <c r="N14" s="16"/>
      <c r="O14" s="16"/>
      <c r="P14" s="16"/>
      <c r="Q14" s="18"/>
      <c r="R14" s="16"/>
      <c r="S14" s="16"/>
      <c r="T14" s="16"/>
      <c r="U14" s="18"/>
      <c r="V14" s="16"/>
      <c r="W14" s="16"/>
      <c r="X14" s="16"/>
      <c r="Y14" s="18"/>
    </row>
    <row r="15" spans="1:25" x14ac:dyDescent="0.3">
      <c r="A15" s="7">
        <v>45</v>
      </c>
      <c r="B15" s="12">
        <v>5</v>
      </c>
      <c r="C15" s="12">
        <v>5</v>
      </c>
      <c r="D15" s="12">
        <v>5</v>
      </c>
      <c r="E15" s="18">
        <f t="shared" si="4"/>
        <v>5</v>
      </c>
      <c r="F15" s="13">
        <v>15</v>
      </c>
      <c r="G15" s="13">
        <v>15</v>
      </c>
      <c r="H15" s="13">
        <v>16</v>
      </c>
      <c r="I15" s="18">
        <f t="shared" si="5"/>
        <v>15.333333333333334</v>
      </c>
      <c r="J15" s="16"/>
      <c r="K15" s="16"/>
      <c r="L15" s="16"/>
      <c r="M15" s="18"/>
      <c r="N15" s="16"/>
      <c r="O15" s="16"/>
      <c r="P15" s="16"/>
      <c r="Q15" s="18"/>
      <c r="R15" s="16"/>
      <c r="S15" s="16"/>
      <c r="T15" s="16"/>
      <c r="U15" s="18"/>
      <c r="V15" s="16"/>
      <c r="W15" s="16"/>
      <c r="X15" s="16"/>
      <c r="Y15" s="18"/>
    </row>
    <row r="16" spans="1:25" x14ac:dyDescent="0.3">
      <c r="A16" s="7">
        <v>50</v>
      </c>
      <c r="B16" s="12">
        <v>5</v>
      </c>
      <c r="C16" s="12">
        <v>5</v>
      </c>
      <c r="D16" s="12">
        <v>5</v>
      </c>
      <c r="E16" s="18">
        <f t="shared" si="4"/>
        <v>5</v>
      </c>
      <c r="F16" s="13">
        <v>16</v>
      </c>
      <c r="G16" s="13">
        <v>15</v>
      </c>
      <c r="H16" s="13">
        <v>17</v>
      </c>
      <c r="I16" s="18">
        <f t="shared" si="5"/>
        <v>16</v>
      </c>
      <c r="J16" s="16"/>
      <c r="K16" s="16"/>
      <c r="L16" s="16"/>
      <c r="M16" s="18"/>
      <c r="N16" s="16"/>
      <c r="O16" s="16"/>
      <c r="P16" s="16"/>
      <c r="Q16" s="18"/>
      <c r="R16" s="16"/>
      <c r="S16" s="16"/>
      <c r="T16" s="16"/>
      <c r="U16" s="18"/>
      <c r="V16" s="16"/>
      <c r="W16" s="16"/>
      <c r="X16" s="16"/>
      <c r="Y16" s="18"/>
    </row>
    <row r="17" spans="1:25" x14ac:dyDescent="0.3">
      <c r="A17" s="7">
        <v>55</v>
      </c>
      <c r="B17" s="12">
        <v>5</v>
      </c>
      <c r="C17" s="12">
        <v>5</v>
      </c>
      <c r="D17" s="12">
        <v>5</v>
      </c>
      <c r="E17" s="18">
        <f t="shared" si="4"/>
        <v>5</v>
      </c>
      <c r="F17" s="13">
        <v>17</v>
      </c>
      <c r="G17" s="13">
        <v>16</v>
      </c>
      <c r="H17" s="13">
        <v>20</v>
      </c>
      <c r="I17" s="18">
        <f t="shared" si="5"/>
        <v>17.666666666666668</v>
      </c>
      <c r="J17" s="16"/>
      <c r="K17" s="16"/>
      <c r="L17" s="16"/>
      <c r="M17" s="18"/>
      <c r="N17" s="16"/>
      <c r="O17" s="16"/>
      <c r="P17" s="16"/>
      <c r="Q17" s="18"/>
      <c r="R17" s="16"/>
      <c r="S17" s="16"/>
      <c r="T17" s="16"/>
      <c r="U17" s="18"/>
      <c r="V17" s="16"/>
      <c r="W17" s="16"/>
      <c r="X17" s="16"/>
      <c r="Y17" s="18"/>
    </row>
    <row r="18" spans="1:25" x14ac:dyDescent="0.3">
      <c r="A18" s="11">
        <v>60</v>
      </c>
      <c r="B18" s="12">
        <v>5</v>
      </c>
      <c r="C18" s="12">
        <v>5</v>
      </c>
      <c r="D18" s="12">
        <v>5</v>
      </c>
      <c r="E18" s="18">
        <f t="shared" si="4"/>
        <v>5</v>
      </c>
      <c r="F18" s="13">
        <v>19</v>
      </c>
      <c r="G18" s="13">
        <v>20</v>
      </c>
      <c r="H18" s="13">
        <v>22</v>
      </c>
      <c r="I18" s="18">
        <f t="shared" si="5"/>
        <v>20.333333333333332</v>
      </c>
      <c r="J18" s="16"/>
      <c r="K18" s="16"/>
      <c r="L18" s="16"/>
      <c r="M18" s="18"/>
      <c r="N18" s="16"/>
      <c r="O18" s="16"/>
      <c r="P18" s="16"/>
      <c r="Q18" s="18"/>
      <c r="R18" s="16"/>
      <c r="S18" s="16"/>
      <c r="T18" s="16"/>
      <c r="U18" s="18"/>
      <c r="V18" s="16"/>
      <c r="W18" s="16"/>
      <c r="X18" s="16"/>
      <c r="Y18" s="18"/>
    </row>
    <row r="19" spans="1:25" x14ac:dyDescent="0.3">
      <c r="A19" s="7">
        <v>65</v>
      </c>
      <c r="B19" s="12">
        <v>5</v>
      </c>
      <c r="C19" s="12">
        <v>5</v>
      </c>
      <c r="D19" s="12">
        <v>5</v>
      </c>
      <c r="E19" s="18">
        <f t="shared" si="4"/>
        <v>5</v>
      </c>
      <c r="F19" s="13">
        <v>22</v>
      </c>
      <c r="G19" s="13">
        <v>22</v>
      </c>
      <c r="H19" s="13">
        <v>25</v>
      </c>
      <c r="I19" s="18">
        <f t="shared" si="5"/>
        <v>23</v>
      </c>
      <c r="J19" s="16"/>
      <c r="K19" s="16"/>
      <c r="L19" s="16"/>
      <c r="M19" s="18"/>
      <c r="N19" s="16"/>
      <c r="O19" s="16"/>
      <c r="P19" s="16"/>
      <c r="Q19" s="18"/>
      <c r="R19" s="16"/>
      <c r="S19" s="16"/>
      <c r="T19" s="16"/>
      <c r="U19" s="18"/>
      <c r="V19" s="16"/>
      <c r="W19" s="16"/>
      <c r="X19" s="16"/>
      <c r="Y19" s="18"/>
    </row>
    <row r="20" spans="1:25" x14ac:dyDescent="0.3">
      <c r="A20" s="7">
        <v>70</v>
      </c>
      <c r="B20" s="12">
        <v>5</v>
      </c>
      <c r="C20" s="12">
        <v>5</v>
      </c>
      <c r="D20" s="12">
        <v>5</v>
      </c>
      <c r="E20" s="18">
        <f t="shared" si="4"/>
        <v>5</v>
      </c>
      <c r="F20" s="13">
        <v>23</v>
      </c>
      <c r="G20" s="13">
        <v>25</v>
      </c>
      <c r="H20" s="13">
        <v>25</v>
      </c>
      <c r="I20" s="18">
        <f t="shared" si="5"/>
        <v>24.333333333333332</v>
      </c>
      <c r="J20" s="16"/>
      <c r="K20" s="16"/>
      <c r="L20" s="16"/>
      <c r="M20" s="18"/>
      <c r="N20" s="16"/>
      <c r="O20" s="16"/>
      <c r="P20" s="16"/>
      <c r="Q20" s="18"/>
      <c r="R20" s="16"/>
      <c r="S20" s="16"/>
      <c r="T20" s="16"/>
      <c r="U20" s="18"/>
      <c r="V20" s="16"/>
      <c r="W20" s="16"/>
      <c r="X20" s="16"/>
      <c r="Y20" s="18"/>
    </row>
    <row r="21" spans="1:25" x14ac:dyDescent="0.3">
      <c r="A21" s="7">
        <v>75</v>
      </c>
      <c r="B21" s="12">
        <v>5</v>
      </c>
      <c r="C21" s="12">
        <v>5.5</v>
      </c>
      <c r="D21" s="12">
        <v>5</v>
      </c>
      <c r="E21" s="18">
        <f t="shared" si="4"/>
        <v>5.166666666666667</v>
      </c>
      <c r="F21" s="13">
        <v>25</v>
      </c>
      <c r="G21" s="13">
        <v>25</v>
      </c>
      <c r="H21" s="13">
        <v>26</v>
      </c>
      <c r="I21" s="18">
        <f t="shared" si="5"/>
        <v>25.333333333333332</v>
      </c>
      <c r="J21" s="16"/>
      <c r="K21" s="16"/>
      <c r="L21" s="16"/>
      <c r="M21" s="18"/>
      <c r="N21" s="16"/>
      <c r="O21" s="16"/>
      <c r="P21" s="16"/>
      <c r="Q21" s="18"/>
      <c r="R21" s="16"/>
      <c r="S21" s="16"/>
      <c r="T21" s="16"/>
      <c r="U21" s="18"/>
      <c r="V21" s="16"/>
      <c r="W21" s="16"/>
      <c r="X21" s="16"/>
      <c r="Y21" s="18"/>
    </row>
    <row r="22" spans="1:25" x14ac:dyDescent="0.3">
      <c r="A22" s="7">
        <v>80</v>
      </c>
      <c r="B22" s="12">
        <v>5</v>
      </c>
      <c r="C22" s="12">
        <v>5.5</v>
      </c>
      <c r="D22" s="12">
        <v>5</v>
      </c>
      <c r="E22" s="18">
        <f t="shared" si="4"/>
        <v>5.166666666666667</v>
      </c>
      <c r="F22" s="13">
        <v>27</v>
      </c>
      <c r="G22" s="13">
        <v>26</v>
      </c>
      <c r="H22" s="13">
        <v>27</v>
      </c>
      <c r="I22" s="18">
        <f t="shared" si="5"/>
        <v>26.666666666666668</v>
      </c>
      <c r="J22" s="16"/>
      <c r="K22" s="16"/>
      <c r="L22" s="16"/>
      <c r="M22" s="18"/>
      <c r="N22" s="16"/>
      <c r="O22" s="16"/>
      <c r="P22" s="16"/>
      <c r="Q22" s="18"/>
      <c r="R22" s="16"/>
      <c r="S22" s="16"/>
      <c r="T22" s="16"/>
      <c r="U22" s="18"/>
      <c r="V22" s="16"/>
      <c r="W22" s="16"/>
      <c r="X22" s="16"/>
      <c r="Y22" s="18"/>
    </row>
    <row r="23" spans="1:25" x14ac:dyDescent="0.3">
      <c r="A23" s="7">
        <v>85</v>
      </c>
      <c r="B23" s="12">
        <v>5.5</v>
      </c>
      <c r="C23" s="12">
        <v>5.5</v>
      </c>
      <c r="D23" s="12">
        <v>5</v>
      </c>
      <c r="E23" s="18">
        <f t="shared" si="4"/>
        <v>5.333333333333333</v>
      </c>
      <c r="F23" s="13">
        <v>28</v>
      </c>
      <c r="G23" s="13">
        <v>27</v>
      </c>
      <c r="H23" s="13">
        <v>29</v>
      </c>
      <c r="I23" s="18">
        <f t="shared" si="5"/>
        <v>28</v>
      </c>
      <c r="J23" s="16"/>
      <c r="K23" s="16"/>
      <c r="L23" s="16"/>
      <c r="M23" s="18"/>
      <c r="N23" s="16"/>
      <c r="O23" s="16"/>
      <c r="P23" s="16"/>
      <c r="Q23" s="18"/>
      <c r="R23" s="16"/>
      <c r="S23" s="16"/>
      <c r="T23" s="16"/>
      <c r="U23" s="18"/>
      <c r="V23" s="16"/>
      <c r="W23" s="16"/>
      <c r="X23" s="16"/>
      <c r="Y23" s="18"/>
    </row>
    <row r="24" spans="1:25" ht="15" thickBot="1" x14ac:dyDescent="0.35">
      <c r="A24" s="11">
        <v>90</v>
      </c>
      <c r="B24" s="12">
        <v>5.5</v>
      </c>
      <c r="C24" s="12">
        <v>5.5</v>
      </c>
      <c r="D24" s="12">
        <v>5</v>
      </c>
      <c r="E24" s="18">
        <f t="shared" si="4"/>
        <v>5.333333333333333</v>
      </c>
      <c r="F24" s="14">
        <v>29</v>
      </c>
      <c r="G24" s="15">
        <v>27</v>
      </c>
      <c r="H24" s="15">
        <v>30</v>
      </c>
      <c r="I24" s="19">
        <f t="shared" si="5"/>
        <v>28.666666666666668</v>
      </c>
      <c r="J24" s="16"/>
      <c r="K24" s="16"/>
      <c r="L24" s="16"/>
      <c r="M24" s="18"/>
      <c r="N24" s="16"/>
      <c r="O24" s="16"/>
      <c r="P24" s="16"/>
      <c r="Q24" s="18"/>
      <c r="R24" s="16"/>
      <c r="S24" s="16"/>
      <c r="T24" s="16"/>
      <c r="U24" s="18"/>
      <c r="V24" s="16"/>
      <c r="W24" s="16"/>
      <c r="X24" s="16"/>
      <c r="Y24" s="18"/>
    </row>
    <row r="25" spans="1:25" x14ac:dyDescent="0.3">
      <c r="A25" s="7">
        <v>95</v>
      </c>
      <c r="B25" s="12">
        <v>5.5</v>
      </c>
      <c r="C25" s="12">
        <v>5.5</v>
      </c>
      <c r="D25" s="12">
        <v>5</v>
      </c>
      <c r="E25" s="18">
        <f t="shared" si="4"/>
        <v>5.333333333333333</v>
      </c>
      <c r="F25" s="16"/>
      <c r="G25" s="16"/>
      <c r="H25" s="16"/>
      <c r="I25" s="18"/>
      <c r="J25" s="16"/>
      <c r="K25" s="16"/>
      <c r="L25" s="16"/>
      <c r="M25" s="18"/>
      <c r="N25" s="16"/>
      <c r="O25" s="16"/>
      <c r="P25" s="16"/>
      <c r="Q25" s="18"/>
      <c r="R25" s="16"/>
      <c r="S25" s="16"/>
      <c r="T25" s="16"/>
      <c r="U25" s="18"/>
      <c r="V25" s="16"/>
      <c r="W25" s="16"/>
      <c r="X25" s="16"/>
      <c r="Y25" s="18"/>
    </row>
    <row r="26" spans="1:25" x14ac:dyDescent="0.3">
      <c r="A26" s="7">
        <v>100</v>
      </c>
      <c r="B26" s="12">
        <v>5.5</v>
      </c>
      <c r="C26" s="12">
        <v>5.5</v>
      </c>
      <c r="D26" s="12">
        <v>5.5</v>
      </c>
      <c r="E26" s="18">
        <f t="shared" si="4"/>
        <v>5.5</v>
      </c>
      <c r="F26" s="16"/>
      <c r="G26" s="16"/>
      <c r="H26" s="16"/>
      <c r="I26" s="18"/>
      <c r="J26" s="16"/>
      <c r="K26" s="16"/>
      <c r="L26" s="16"/>
      <c r="M26" s="18"/>
      <c r="N26" s="16"/>
      <c r="O26" s="16"/>
      <c r="P26" s="16"/>
      <c r="Q26" s="18"/>
      <c r="R26" s="16"/>
      <c r="S26" s="16"/>
      <c r="T26" s="16"/>
      <c r="U26" s="18"/>
      <c r="V26" s="16"/>
      <c r="W26" s="16"/>
      <c r="X26" s="16"/>
      <c r="Y26" s="18"/>
    </row>
    <row r="27" spans="1:25" x14ac:dyDescent="0.3">
      <c r="A27" s="7">
        <v>105</v>
      </c>
      <c r="B27" s="12">
        <v>5.5</v>
      </c>
      <c r="C27" s="12">
        <v>5.5</v>
      </c>
      <c r="D27" s="12">
        <v>5.5</v>
      </c>
      <c r="E27" s="18">
        <f t="shared" si="4"/>
        <v>5.5</v>
      </c>
      <c r="F27" s="16"/>
      <c r="G27" s="16"/>
      <c r="H27" s="16"/>
      <c r="I27" s="18"/>
      <c r="J27" s="16"/>
      <c r="K27" s="16"/>
      <c r="L27" s="16"/>
      <c r="M27" s="18"/>
      <c r="N27" s="16"/>
      <c r="O27" s="16"/>
      <c r="P27" s="16"/>
      <c r="Q27" s="18"/>
      <c r="R27" s="16"/>
      <c r="S27" s="16"/>
      <c r="T27" s="16"/>
      <c r="U27" s="18"/>
      <c r="V27" s="16"/>
      <c r="W27" s="16"/>
      <c r="X27" s="16"/>
      <c r="Y27" s="18"/>
    </row>
    <row r="28" spans="1:25" x14ac:dyDescent="0.3">
      <c r="A28" s="7">
        <v>110</v>
      </c>
      <c r="B28" s="12">
        <v>5.5</v>
      </c>
      <c r="C28" s="12">
        <v>5.5</v>
      </c>
      <c r="D28" s="12">
        <v>5.5</v>
      </c>
      <c r="E28" s="18">
        <f t="shared" si="4"/>
        <v>5.5</v>
      </c>
      <c r="F28" s="16"/>
      <c r="G28" s="16"/>
      <c r="H28" s="16"/>
      <c r="I28" s="18"/>
      <c r="J28" s="16"/>
      <c r="K28" s="16"/>
      <c r="L28" s="16"/>
      <c r="M28" s="18"/>
      <c r="N28" s="16"/>
      <c r="O28" s="16"/>
      <c r="P28" s="16"/>
      <c r="Q28" s="18"/>
      <c r="R28" s="16"/>
      <c r="S28" s="16"/>
      <c r="T28" s="16"/>
      <c r="U28" s="18"/>
      <c r="V28" s="16"/>
      <c r="W28" s="16"/>
      <c r="X28" s="16"/>
      <c r="Y28" s="18"/>
    </row>
    <row r="29" spans="1:25" x14ac:dyDescent="0.3">
      <c r="A29" s="7">
        <v>115</v>
      </c>
      <c r="B29" s="12">
        <v>5.5</v>
      </c>
      <c r="C29" s="12">
        <v>6</v>
      </c>
      <c r="D29" s="12">
        <v>5.5</v>
      </c>
      <c r="E29" s="18">
        <f t="shared" si="4"/>
        <v>5.666666666666667</v>
      </c>
      <c r="F29" s="16"/>
      <c r="G29" s="16"/>
      <c r="H29" s="16"/>
      <c r="I29" s="18"/>
      <c r="J29" s="16"/>
      <c r="K29" s="16"/>
      <c r="L29" s="16"/>
      <c r="M29" s="18"/>
      <c r="N29" s="16"/>
      <c r="O29" s="16"/>
      <c r="P29" s="16"/>
      <c r="Q29" s="18"/>
      <c r="R29" s="16"/>
      <c r="S29" s="16"/>
      <c r="T29" s="16"/>
      <c r="U29" s="18"/>
      <c r="V29" s="16"/>
      <c r="W29" s="16"/>
      <c r="X29" s="16"/>
      <c r="Y29" s="18"/>
    </row>
    <row r="30" spans="1:25" x14ac:dyDescent="0.3">
      <c r="A30" s="11">
        <v>120</v>
      </c>
      <c r="B30" s="12">
        <v>6</v>
      </c>
      <c r="C30" s="12">
        <v>6</v>
      </c>
      <c r="D30" s="12">
        <v>5.5</v>
      </c>
      <c r="E30" s="18">
        <f t="shared" si="4"/>
        <v>5.833333333333333</v>
      </c>
      <c r="F30" s="16"/>
      <c r="G30" s="16"/>
      <c r="H30" s="16"/>
      <c r="I30" s="18"/>
      <c r="J30" s="16"/>
      <c r="K30" s="16"/>
      <c r="L30" s="16"/>
      <c r="M30" s="18"/>
      <c r="N30" s="16"/>
      <c r="O30" s="16"/>
      <c r="P30" s="16"/>
      <c r="Q30" s="18"/>
      <c r="R30" s="16"/>
      <c r="S30" s="16"/>
      <c r="T30" s="16"/>
      <c r="U30" s="18"/>
      <c r="V30" s="16"/>
      <c r="W30" s="16"/>
      <c r="X30" s="16"/>
      <c r="Y30" s="18"/>
    </row>
    <row r="31" spans="1:25" x14ac:dyDescent="0.3">
      <c r="A31" s="7">
        <v>125</v>
      </c>
      <c r="B31" s="12">
        <v>6</v>
      </c>
      <c r="C31" s="12">
        <v>6</v>
      </c>
      <c r="D31" s="12">
        <v>5.5</v>
      </c>
      <c r="E31" s="18">
        <f t="shared" si="4"/>
        <v>5.833333333333333</v>
      </c>
      <c r="F31" s="16"/>
      <c r="G31" s="16"/>
      <c r="H31" s="16"/>
      <c r="I31" s="18"/>
      <c r="J31" s="16"/>
      <c r="K31" s="16"/>
      <c r="L31" s="16"/>
      <c r="M31" s="18"/>
      <c r="N31" s="16"/>
      <c r="O31" s="16"/>
      <c r="P31" s="16"/>
      <c r="Q31" s="18"/>
      <c r="R31" s="16"/>
      <c r="S31" s="16"/>
      <c r="T31" s="16"/>
      <c r="U31" s="18"/>
      <c r="V31" s="16"/>
      <c r="W31" s="16"/>
      <c r="X31" s="16"/>
      <c r="Y31" s="18"/>
    </row>
    <row r="32" spans="1:25" x14ac:dyDescent="0.3">
      <c r="A32" s="7">
        <v>130</v>
      </c>
      <c r="B32" s="12">
        <v>6</v>
      </c>
      <c r="C32" s="12">
        <v>6</v>
      </c>
      <c r="D32" s="12">
        <v>5.5</v>
      </c>
      <c r="E32" s="18">
        <f t="shared" si="4"/>
        <v>5.833333333333333</v>
      </c>
      <c r="F32" s="16"/>
      <c r="G32" s="16"/>
      <c r="H32" s="16"/>
      <c r="I32" s="18"/>
      <c r="J32" s="16"/>
      <c r="K32" s="16"/>
      <c r="L32" s="16"/>
      <c r="M32" s="18"/>
      <c r="N32" s="16"/>
      <c r="O32" s="16"/>
      <c r="P32" s="16"/>
      <c r="Q32" s="18"/>
      <c r="R32" s="16"/>
      <c r="S32" s="16"/>
      <c r="T32" s="16"/>
      <c r="U32" s="18"/>
      <c r="V32" s="16"/>
      <c r="W32" s="16"/>
      <c r="X32" s="16"/>
      <c r="Y32" s="18"/>
    </row>
    <row r="33" spans="1:25" x14ac:dyDescent="0.3">
      <c r="A33" s="7">
        <v>135</v>
      </c>
      <c r="B33" s="12">
        <v>6</v>
      </c>
      <c r="C33" s="12">
        <v>7</v>
      </c>
      <c r="D33" s="12">
        <v>5.5</v>
      </c>
      <c r="E33" s="18">
        <f t="shared" si="4"/>
        <v>6.166666666666667</v>
      </c>
      <c r="F33" s="16"/>
      <c r="G33" s="16"/>
      <c r="H33" s="16"/>
      <c r="I33" s="18"/>
      <c r="J33" s="16"/>
      <c r="K33" s="16"/>
      <c r="L33" s="16"/>
      <c r="M33" s="18"/>
      <c r="N33" s="16"/>
      <c r="O33" s="16"/>
      <c r="P33" s="16"/>
      <c r="Q33" s="18"/>
      <c r="R33" s="16"/>
      <c r="S33" s="16"/>
      <c r="T33" s="16"/>
      <c r="U33" s="18"/>
      <c r="V33" s="16"/>
      <c r="W33" s="16"/>
      <c r="X33" s="16"/>
      <c r="Y33" s="18"/>
    </row>
    <row r="34" spans="1:25" x14ac:dyDescent="0.3">
      <c r="A34" s="7">
        <v>140</v>
      </c>
      <c r="B34" s="12">
        <v>7</v>
      </c>
      <c r="C34" s="12">
        <v>7</v>
      </c>
      <c r="D34" s="12">
        <v>6</v>
      </c>
      <c r="E34" s="18">
        <f t="shared" si="4"/>
        <v>6.666666666666667</v>
      </c>
      <c r="F34" s="16"/>
      <c r="G34" s="16"/>
      <c r="H34" s="16"/>
      <c r="I34" s="18"/>
      <c r="J34" s="16"/>
      <c r="K34" s="16"/>
      <c r="L34" s="16"/>
      <c r="M34" s="18"/>
      <c r="N34" s="16"/>
      <c r="O34" s="16"/>
      <c r="P34" s="16"/>
      <c r="Q34" s="18"/>
      <c r="R34" s="16"/>
      <c r="S34" s="16"/>
      <c r="T34" s="16"/>
      <c r="U34" s="18"/>
      <c r="V34" s="16"/>
      <c r="W34" s="16"/>
      <c r="X34" s="16"/>
      <c r="Y34" s="18"/>
    </row>
    <row r="35" spans="1:25" x14ac:dyDescent="0.3">
      <c r="A35" s="7">
        <v>145</v>
      </c>
      <c r="B35" s="12">
        <v>7</v>
      </c>
      <c r="C35" s="12">
        <v>7</v>
      </c>
      <c r="D35" s="12">
        <v>6</v>
      </c>
      <c r="E35" s="18">
        <f t="shared" si="4"/>
        <v>6.666666666666667</v>
      </c>
      <c r="F35" s="16"/>
      <c r="G35" s="16"/>
      <c r="H35" s="16"/>
      <c r="I35" s="18"/>
      <c r="J35" s="16"/>
      <c r="K35" s="16"/>
      <c r="L35" s="16"/>
      <c r="M35" s="18"/>
      <c r="N35" s="16"/>
      <c r="O35" s="16"/>
      <c r="P35" s="16"/>
      <c r="Q35" s="18"/>
      <c r="R35" s="16"/>
      <c r="S35" s="16"/>
      <c r="T35" s="16"/>
      <c r="U35" s="18"/>
      <c r="V35" s="16"/>
      <c r="W35" s="16"/>
      <c r="X35" s="16"/>
      <c r="Y35" s="18"/>
    </row>
    <row r="36" spans="1:25" x14ac:dyDescent="0.3">
      <c r="A36" s="7">
        <v>150</v>
      </c>
      <c r="B36" s="12">
        <v>7</v>
      </c>
      <c r="C36" s="12">
        <v>8</v>
      </c>
      <c r="D36" s="12">
        <v>6</v>
      </c>
      <c r="E36" s="18">
        <f t="shared" si="4"/>
        <v>7</v>
      </c>
      <c r="F36" s="16"/>
      <c r="G36" s="16"/>
      <c r="H36" s="16"/>
      <c r="I36" s="18"/>
      <c r="J36" s="16"/>
      <c r="K36" s="16"/>
      <c r="L36" s="16"/>
      <c r="M36" s="18"/>
      <c r="N36" s="16"/>
      <c r="O36" s="16"/>
      <c r="P36" s="16"/>
      <c r="Q36" s="18"/>
      <c r="R36" s="16"/>
      <c r="S36" s="16"/>
      <c r="T36" s="16"/>
      <c r="U36" s="18"/>
      <c r="V36" s="16"/>
      <c r="W36" s="16"/>
      <c r="X36" s="16"/>
      <c r="Y36" s="18"/>
    </row>
    <row r="37" spans="1:25" x14ac:dyDescent="0.3">
      <c r="A37" s="7">
        <v>155</v>
      </c>
      <c r="B37" s="12">
        <v>8</v>
      </c>
      <c r="C37" s="12">
        <v>8</v>
      </c>
      <c r="D37" s="12">
        <v>6</v>
      </c>
      <c r="E37" s="18">
        <f t="shared" si="4"/>
        <v>7.333333333333333</v>
      </c>
      <c r="F37" s="16"/>
      <c r="G37" s="16"/>
      <c r="H37" s="16"/>
      <c r="I37" s="18"/>
      <c r="J37" s="16"/>
      <c r="K37" s="16"/>
      <c r="L37" s="16"/>
      <c r="M37" s="18"/>
      <c r="N37" s="16"/>
      <c r="O37" s="16"/>
      <c r="P37" s="16"/>
      <c r="Q37" s="18"/>
      <c r="R37" s="16"/>
      <c r="S37" s="16"/>
      <c r="T37" s="16"/>
      <c r="U37" s="18"/>
      <c r="V37" s="16"/>
      <c r="W37" s="16"/>
      <c r="X37" s="16"/>
      <c r="Y37" s="18"/>
    </row>
    <row r="38" spans="1:25" x14ac:dyDescent="0.3">
      <c r="A38" s="7">
        <v>160</v>
      </c>
      <c r="B38" s="12">
        <v>8</v>
      </c>
      <c r="C38" s="12">
        <v>9</v>
      </c>
      <c r="D38" s="12">
        <v>7</v>
      </c>
      <c r="E38" s="18">
        <f t="shared" si="4"/>
        <v>8</v>
      </c>
      <c r="F38" s="16"/>
      <c r="G38" s="16"/>
      <c r="H38" s="16"/>
      <c r="I38" s="18"/>
      <c r="J38" s="16"/>
      <c r="K38" s="16"/>
      <c r="L38" s="16"/>
      <c r="M38" s="18"/>
      <c r="N38" s="16"/>
      <c r="O38" s="16"/>
      <c r="P38" s="16"/>
      <c r="Q38" s="18"/>
      <c r="R38" s="16"/>
      <c r="S38" s="16"/>
      <c r="T38" s="16"/>
      <c r="U38" s="18"/>
      <c r="V38" s="16"/>
      <c r="W38" s="16"/>
      <c r="X38" s="16"/>
      <c r="Y38" s="18"/>
    </row>
    <row r="39" spans="1:25" x14ac:dyDescent="0.3">
      <c r="A39" s="7">
        <v>165</v>
      </c>
      <c r="B39" s="12">
        <v>9</v>
      </c>
      <c r="C39" s="12">
        <v>9</v>
      </c>
      <c r="D39" s="12">
        <v>7</v>
      </c>
      <c r="E39" s="18">
        <f t="shared" si="4"/>
        <v>8.3333333333333339</v>
      </c>
      <c r="F39" s="16"/>
      <c r="G39" s="16"/>
      <c r="H39" s="16"/>
      <c r="I39" s="18"/>
      <c r="J39" s="16"/>
      <c r="K39" s="16"/>
      <c r="L39" s="16"/>
      <c r="M39" s="18"/>
      <c r="N39" s="16"/>
      <c r="O39" s="16"/>
      <c r="P39" s="16"/>
      <c r="Q39" s="18"/>
      <c r="R39" s="16"/>
      <c r="S39" s="16"/>
      <c r="T39" s="16"/>
      <c r="U39" s="18"/>
      <c r="V39" s="16"/>
      <c r="W39" s="16"/>
      <c r="X39" s="16"/>
      <c r="Y39" s="18"/>
    </row>
    <row r="40" spans="1:25" x14ac:dyDescent="0.3">
      <c r="A40" s="7">
        <v>170</v>
      </c>
      <c r="B40" s="12">
        <v>9</v>
      </c>
      <c r="C40" s="12">
        <v>9</v>
      </c>
      <c r="D40" s="12">
        <v>7</v>
      </c>
      <c r="E40" s="18">
        <f t="shared" si="4"/>
        <v>8.3333333333333339</v>
      </c>
      <c r="F40" s="16"/>
      <c r="G40" s="16"/>
      <c r="H40" s="16"/>
      <c r="I40" s="18"/>
      <c r="J40" s="16"/>
      <c r="K40" s="16"/>
      <c r="L40" s="16"/>
      <c r="M40" s="18"/>
      <c r="N40" s="16"/>
      <c r="O40" s="16"/>
      <c r="P40" s="16"/>
      <c r="Q40" s="18"/>
      <c r="R40" s="16"/>
      <c r="S40" s="16"/>
      <c r="T40" s="16"/>
      <c r="U40" s="18"/>
      <c r="V40" s="16"/>
      <c r="W40" s="16"/>
      <c r="X40" s="16"/>
      <c r="Y40" s="18"/>
    </row>
    <row r="41" spans="1:25" x14ac:dyDescent="0.3">
      <c r="A41" s="7">
        <v>175</v>
      </c>
      <c r="B41" s="12">
        <v>9</v>
      </c>
      <c r="C41" s="12">
        <v>9</v>
      </c>
      <c r="D41" s="12">
        <v>8</v>
      </c>
      <c r="E41" s="18">
        <f t="shared" si="4"/>
        <v>8.6666666666666661</v>
      </c>
      <c r="F41" s="16"/>
      <c r="G41" s="16"/>
      <c r="H41" s="16"/>
      <c r="I41" s="18"/>
      <c r="J41" s="16"/>
      <c r="K41" s="16"/>
      <c r="L41" s="16"/>
      <c r="M41" s="18"/>
      <c r="N41" s="16"/>
      <c r="O41" s="16"/>
      <c r="P41" s="16"/>
      <c r="Q41" s="18"/>
      <c r="R41" s="16"/>
      <c r="S41" s="16"/>
      <c r="T41" s="16"/>
      <c r="U41" s="18"/>
      <c r="V41" s="16"/>
      <c r="W41" s="16"/>
      <c r="X41" s="16"/>
      <c r="Y41" s="18"/>
    </row>
    <row r="42" spans="1:25" x14ac:dyDescent="0.3">
      <c r="A42" s="7">
        <v>180</v>
      </c>
      <c r="B42" s="12">
        <v>10</v>
      </c>
      <c r="C42" s="12">
        <v>10</v>
      </c>
      <c r="D42" s="12">
        <v>9</v>
      </c>
      <c r="E42" s="18">
        <f t="shared" si="4"/>
        <v>9.6666666666666661</v>
      </c>
      <c r="F42" s="16"/>
      <c r="G42" s="16"/>
      <c r="H42" s="16"/>
      <c r="I42" s="18"/>
      <c r="J42" s="16"/>
      <c r="K42" s="16"/>
      <c r="L42" s="16"/>
      <c r="M42" s="18"/>
      <c r="N42" s="16"/>
      <c r="O42" s="16"/>
      <c r="P42" s="16"/>
      <c r="Q42" s="18"/>
      <c r="R42" s="16"/>
      <c r="S42" s="16"/>
      <c r="T42" s="16"/>
      <c r="U42" s="18"/>
      <c r="V42" s="16"/>
      <c r="W42" s="16"/>
      <c r="X42" s="16"/>
      <c r="Y42" s="18"/>
    </row>
  </sheetData>
  <mergeCells count="6">
    <mergeCell ref="R4:U4"/>
    <mergeCell ref="V4:Y4"/>
    <mergeCell ref="B4:E4"/>
    <mergeCell ref="F4:I4"/>
    <mergeCell ref="J4:M4"/>
    <mergeCell ref="N4:Q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229E-9FBB-41C1-9AA7-7DB52C6DE55F}">
  <dimension ref="A3:R49"/>
  <sheetViews>
    <sheetView tabSelected="1" zoomScale="48" zoomScaleNormal="205" workbookViewId="0">
      <selection activeCell="L53" sqref="L53"/>
    </sheetView>
  </sheetViews>
  <sheetFormatPr defaultRowHeight="14.4" x14ac:dyDescent="0.3"/>
  <cols>
    <col min="1" max="1" width="19.33203125" customWidth="1"/>
    <col min="10" max="10" width="15.33203125" customWidth="1"/>
    <col min="11" max="11" width="18.109375" customWidth="1"/>
  </cols>
  <sheetData>
    <row r="3" spans="1:18" x14ac:dyDescent="0.3">
      <c r="B3" s="26" t="s">
        <v>16</v>
      </c>
      <c r="C3" s="26"/>
      <c r="D3" s="26"/>
      <c r="E3" s="26"/>
      <c r="F3" s="26"/>
      <c r="G3" s="26"/>
    </row>
    <row r="4" spans="1:18" x14ac:dyDescent="0.3">
      <c r="B4" s="4" t="s">
        <v>0</v>
      </c>
      <c r="C4" s="4" t="s">
        <v>1</v>
      </c>
      <c r="D4" s="4" t="s">
        <v>2</v>
      </c>
      <c r="E4" s="4" t="s">
        <v>13</v>
      </c>
      <c r="F4" s="4" t="s">
        <v>4</v>
      </c>
      <c r="G4" s="4" t="s">
        <v>5</v>
      </c>
      <c r="I4" s="27" t="s">
        <v>18</v>
      </c>
      <c r="J4" s="27"/>
    </row>
    <row r="5" spans="1:18" x14ac:dyDescent="0.3">
      <c r="A5" s="3" t="s">
        <v>10</v>
      </c>
      <c r="B5" s="2" t="s">
        <v>9</v>
      </c>
      <c r="C5" s="2" t="s">
        <v>9</v>
      </c>
      <c r="D5" s="8" t="s">
        <v>9</v>
      </c>
      <c r="E5" s="2" t="s">
        <v>9</v>
      </c>
      <c r="F5" s="2" t="s">
        <v>9</v>
      </c>
      <c r="G5" s="2" t="s">
        <v>9</v>
      </c>
      <c r="I5" s="20" t="s">
        <v>14</v>
      </c>
      <c r="J5" s="20" t="s">
        <v>15</v>
      </c>
      <c r="K5" s="21"/>
      <c r="M5" s="25" t="s">
        <v>21</v>
      </c>
      <c r="N5" s="25"/>
      <c r="O5" s="25"/>
      <c r="P5" s="25"/>
      <c r="Q5" s="25"/>
      <c r="R5" s="25"/>
    </row>
    <row r="6" spans="1:18" x14ac:dyDescent="0.3">
      <c r="A6" s="10">
        <v>0</v>
      </c>
      <c r="B6" s="6">
        <v>0</v>
      </c>
      <c r="C6" s="6">
        <v>0</v>
      </c>
      <c r="D6" s="7">
        <v>0</v>
      </c>
      <c r="E6" s="6">
        <v>0</v>
      </c>
      <c r="F6" s="6">
        <v>0</v>
      </c>
      <c r="G6" s="7">
        <v>0</v>
      </c>
      <c r="I6" t="s">
        <v>0</v>
      </c>
      <c r="J6" s="16">
        <f>B42/A42</f>
        <v>5.3703703703703698E-2</v>
      </c>
      <c r="K6" s="16"/>
      <c r="M6" s="22" t="s">
        <v>0</v>
      </c>
      <c r="N6" s="22" t="s">
        <v>1</v>
      </c>
      <c r="O6" s="22" t="s">
        <v>2</v>
      </c>
      <c r="P6" s="22" t="s">
        <v>13</v>
      </c>
      <c r="Q6" s="22" t="s">
        <v>4</v>
      </c>
      <c r="R6" s="22" t="s">
        <v>5</v>
      </c>
    </row>
    <row r="7" spans="1:18" x14ac:dyDescent="0.3">
      <c r="A7" s="7">
        <v>5</v>
      </c>
      <c r="B7" s="7">
        <v>0.5</v>
      </c>
      <c r="C7" s="18">
        <v>2.6666666666666665</v>
      </c>
      <c r="D7" s="18">
        <v>4.666666666666667</v>
      </c>
      <c r="E7" s="7">
        <v>9</v>
      </c>
      <c r="F7" s="18">
        <v>15.333333333333334</v>
      </c>
      <c r="G7" s="7">
        <v>20</v>
      </c>
      <c r="I7" t="s">
        <v>1</v>
      </c>
      <c r="J7" s="16">
        <f>C24/A24</f>
        <v>0.31851851851851853</v>
      </c>
      <c r="K7" s="16"/>
      <c r="M7">
        <f>SUM(MAX(Sheet1!B6:D6)-MIN(Sheet1!B6:D6))/2</f>
        <v>0</v>
      </c>
      <c r="N7">
        <f>SUM(MAX(Sheet1!F6:H6)-MIN(Sheet1!F6:H6))/2</f>
        <v>0</v>
      </c>
      <c r="O7">
        <f>SUM(MAX(Sheet1!J6:L6)-MIN(Sheet1!J6:L6))/2</f>
        <v>0</v>
      </c>
      <c r="P7">
        <f>SUM(MAX(Sheet1!N6:P6)-MIN(Sheet1!N6:P6))/2</f>
        <v>0</v>
      </c>
      <c r="Q7">
        <f>SUM(MAX(Sheet1!R6:T6)-MIN(Sheet1!R6:T6))/2</f>
        <v>0</v>
      </c>
      <c r="R7">
        <f>SUM(MAX(Sheet1!V6:X6)-MIN(Sheet1!V6:X6))/2</f>
        <v>0</v>
      </c>
    </row>
    <row r="8" spans="1:18" x14ac:dyDescent="0.3">
      <c r="A8" s="7">
        <v>10</v>
      </c>
      <c r="B8" s="7">
        <v>1</v>
      </c>
      <c r="C8" s="7">
        <v>4</v>
      </c>
      <c r="D8" s="18">
        <v>10.333333333333334</v>
      </c>
      <c r="E8" s="18">
        <v>18.333333333333332</v>
      </c>
      <c r="F8" s="7">
        <v>26</v>
      </c>
      <c r="G8" s="7">
        <v>25</v>
      </c>
      <c r="I8" t="s">
        <v>2</v>
      </c>
      <c r="J8" s="16">
        <f>D12/A12</f>
        <v>1.0444444444444445</v>
      </c>
      <c r="K8" s="16"/>
      <c r="M8">
        <f>SUM(MAX(Sheet1!B7:D7)-MIN(Sheet1!B7:D7))/2</f>
        <v>0</v>
      </c>
      <c r="N8">
        <f>SUM(MAX(Sheet1!F7:H7)-MIN(Sheet1!F7:H7))/2</f>
        <v>0.5</v>
      </c>
      <c r="O8">
        <f>SUM(MAX(Sheet1!J7:L7)-MIN(Sheet1!J7:L7))/2</f>
        <v>0.5</v>
      </c>
      <c r="P8">
        <f>SUM(MAX(Sheet1!N7:P7)-MIN(Sheet1!N7:P7))/2</f>
        <v>1</v>
      </c>
      <c r="Q8">
        <f>SUM(MAX(Sheet1!R7:T7)-MIN(Sheet1!R7:T7))/2</f>
        <v>0.5</v>
      </c>
      <c r="R8">
        <f>SUM(MAX(Sheet1!V7:X7)-MIN(Sheet1!V7:X7))/2</f>
        <v>0</v>
      </c>
    </row>
    <row r="9" spans="1:18" x14ac:dyDescent="0.3">
      <c r="A9" s="7">
        <v>15</v>
      </c>
      <c r="B9" s="7">
        <v>1.5</v>
      </c>
      <c r="C9" s="7">
        <v>5</v>
      </c>
      <c r="D9" s="18">
        <v>15.333333333333334</v>
      </c>
      <c r="E9" s="18">
        <v>23.333333333333332</v>
      </c>
      <c r="F9" s="7">
        <v>29</v>
      </c>
      <c r="G9" s="7">
        <v>30</v>
      </c>
      <c r="I9" t="s">
        <v>13</v>
      </c>
      <c r="J9">
        <f>E11/A11</f>
        <v>1.08</v>
      </c>
      <c r="M9">
        <f>SUM(MAX(Sheet1!B8:D8)-MIN(Sheet1!B8:D8))/2</f>
        <v>0</v>
      </c>
      <c r="N9">
        <f>SUM(MAX(Sheet1!F8:H8)-MIN(Sheet1!F8:H8))/2</f>
        <v>1</v>
      </c>
      <c r="O9">
        <f>SUM(MAX(Sheet1!J8:L8)-MIN(Sheet1!J8:L8))/2</f>
        <v>0.5</v>
      </c>
      <c r="P9">
        <f>SUM(MAX(Sheet1!N8:P8)-MIN(Sheet1!N8:P8))/2</f>
        <v>1.5</v>
      </c>
      <c r="Q9">
        <f>SUM(MAX(Sheet1!R8:T8)-MIN(Sheet1!R8:T8))/2</f>
        <v>1</v>
      </c>
      <c r="R9">
        <f>SUM(MAX(Sheet1!V8:X8)-MIN(Sheet1!V8:X8))/2</f>
        <v>0</v>
      </c>
    </row>
    <row r="10" spans="1:18" ht="15" thickBot="1" x14ac:dyDescent="0.35">
      <c r="A10" s="7">
        <v>20</v>
      </c>
      <c r="B10" s="7">
        <v>2</v>
      </c>
      <c r="C10" s="18">
        <v>6.333333333333333</v>
      </c>
      <c r="D10" s="18">
        <v>21.666666666666668</v>
      </c>
      <c r="E10" s="7">
        <v>26</v>
      </c>
      <c r="F10" s="9">
        <v>33</v>
      </c>
      <c r="G10" s="9">
        <v>35</v>
      </c>
      <c r="I10" t="s">
        <v>4</v>
      </c>
      <c r="J10">
        <f>F10/A10</f>
        <v>1.65</v>
      </c>
      <c r="M10">
        <f>SUM(MAX(Sheet1!B9:D9)-MIN(Sheet1!B9:D9))/2</f>
        <v>0</v>
      </c>
      <c r="N10">
        <f>SUM(MAX(Sheet1!F9:H9)-MIN(Sheet1!F9:H9))/2</f>
        <v>0</v>
      </c>
      <c r="O10">
        <f>SUM(MAX(Sheet1!J9:L9)-MIN(Sheet1!J9:L9))/2</f>
        <v>1.5</v>
      </c>
      <c r="P10">
        <f>SUM(MAX(Sheet1!N9:P9)-MIN(Sheet1!N9:P9))/2</f>
        <v>1.5</v>
      </c>
      <c r="Q10">
        <f>SUM(MAX(Sheet1!R9:T9)-MIN(Sheet1!R9:T9))/2</f>
        <v>1</v>
      </c>
      <c r="R10">
        <f>SUM(MAX(Sheet1!V9:X9)-MIN(Sheet1!V9:X9))/2</f>
        <v>0</v>
      </c>
    </row>
    <row r="11" spans="1:18" ht="15" thickBot="1" x14ac:dyDescent="0.35">
      <c r="A11" s="7">
        <v>25</v>
      </c>
      <c r="B11" s="7">
        <v>2.5</v>
      </c>
      <c r="C11" s="18">
        <v>7.333333333333333</v>
      </c>
      <c r="D11" s="7">
        <v>26</v>
      </c>
      <c r="E11" s="9">
        <v>27</v>
      </c>
      <c r="F11" s="7"/>
      <c r="G11" s="7"/>
      <c r="I11" t="s">
        <v>5</v>
      </c>
      <c r="J11">
        <f>G10/A10</f>
        <v>1.75</v>
      </c>
      <c r="M11">
        <f>SUM(MAX(Sheet1!B10:D10)-MIN(Sheet1!B10:D10))/2</f>
        <v>0</v>
      </c>
      <c r="N11">
        <f>SUM(MAX(Sheet1!F10:H10)-MIN(Sheet1!F10:H10))/2</f>
        <v>0.5</v>
      </c>
      <c r="O11">
        <f>SUM(MAX(Sheet1!J10:L10)-MIN(Sheet1!J10:L10))/2</f>
        <v>1.5</v>
      </c>
      <c r="P11">
        <f>SUM(MAX(Sheet1!N10:P10)-MIN(Sheet1!N10:P10))/2</f>
        <v>0</v>
      </c>
      <c r="Q11">
        <f>SUM(MAX(Sheet1!R10:T10)-MIN(Sheet1!R10:T10))/2</f>
        <v>0</v>
      </c>
      <c r="R11">
        <f>SUM(MAX(Sheet1!V10:X10)-MIN(Sheet1!V10:X10))/2</f>
        <v>0</v>
      </c>
    </row>
    <row r="12" spans="1:18" ht="15" thickBot="1" x14ac:dyDescent="0.35">
      <c r="A12" s="11">
        <v>30</v>
      </c>
      <c r="B12" s="7">
        <v>3</v>
      </c>
      <c r="C12" s="7">
        <v>10</v>
      </c>
      <c r="D12" s="19">
        <v>31.333333333333332</v>
      </c>
      <c r="E12" s="7"/>
      <c r="F12" s="7"/>
      <c r="G12" s="7"/>
      <c r="M12">
        <f>SUM(MAX(Sheet1!B11:D11)-MIN(Sheet1!B11:D11))/2</f>
        <v>0</v>
      </c>
      <c r="N12">
        <f>SUM(MAX(Sheet1!F11:H11)-MIN(Sheet1!F11:H11))/2</f>
        <v>0.5</v>
      </c>
      <c r="O12">
        <f>SUM(MAX(Sheet1!J11:L11)-MIN(Sheet1!J11:L11))/2</f>
        <v>1</v>
      </c>
      <c r="P12">
        <f>SUM(MAX(Sheet1!N11:P11)-MIN(Sheet1!N11:P11))/2</f>
        <v>0</v>
      </c>
    </row>
    <row r="13" spans="1:18" x14ac:dyDescent="0.3">
      <c r="A13" s="7">
        <v>35</v>
      </c>
      <c r="B13" s="7">
        <v>4</v>
      </c>
      <c r="C13" s="18">
        <v>11.666666666666666</v>
      </c>
      <c r="D13" s="7"/>
      <c r="E13" s="7"/>
      <c r="F13" s="7"/>
      <c r="G13" s="7"/>
      <c r="I13" s="28" t="s">
        <v>17</v>
      </c>
      <c r="J13" s="28"/>
      <c r="K13" s="28"/>
      <c r="M13">
        <f>SUM(MAX(Sheet1!B12:D12)-MIN(Sheet1!B12:D12))/2</f>
        <v>0</v>
      </c>
      <c r="N13">
        <f>SUM(MAX(Sheet1!F12:H12)-MIN(Sheet1!F12:H12))/2</f>
        <v>0</v>
      </c>
      <c r="O13">
        <f>SUM(MAX(Sheet1!J12:L12)-MIN(Sheet1!J12:L12))/2</f>
        <v>1.5</v>
      </c>
    </row>
    <row r="14" spans="1:18" x14ac:dyDescent="0.3">
      <c r="A14" s="7">
        <v>40</v>
      </c>
      <c r="B14" s="7">
        <v>5</v>
      </c>
      <c r="C14" s="7">
        <v>14</v>
      </c>
      <c r="D14" s="7"/>
      <c r="E14" s="7"/>
      <c r="F14" s="7"/>
      <c r="G14" s="7"/>
      <c r="I14" s="20" t="s">
        <v>14</v>
      </c>
      <c r="J14" s="20" t="s">
        <v>20</v>
      </c>
      <c r="K14" s="20" t="s">
        <v>19</v>
      </c>
      <c r="M14">
        <f>SUM(MAX(Sheet1!B13:D13)-MIN(Sheet1!B13:D13))/2</f>
        <v>0</v>
      </c>
      <c r="N14">
        <f>SUM(MAX(Sheet1!F13:H13)-MIN(Sheet1!F13:H13))/2</f>
        <v>1</v>
      </c>
    </row>
    <row r="15" spans="1:18" x14ac:dyDescent="0.3">
      <c r="A15" s="7">
        <v>45</v>
      </c>
      <c r="B15" s="7">
        <v>5</v>
      </c>
      <c r="C15" s="18">
        <v>15.333333333333334</v>
      </c>
      <c r="D15" s="7"/>
      <c r="E15" s="7"/>
      <c r="F15" s="7"/>
      <c r="G15" s="7"/>
      <c r="I15" t="s">
        <v>0</v>
      </c>
      <c r="J15" s="16">
        <f>B42</f>
        <v>9.6666666666666661</v>
      </c>
      <c r="M15">
        <f>SUM(MAX(Sheet1!B14:D14)-MIN(Sheet1!B14:D14))/2</f>
        <v>0</v>
      </c>
      <c r="N15">
        <f>SUM(MAX(Sheet1!F14:H14)-MIN(Sheet1!F14:H14))/2</f>
        <v>1</v>
      </c>
    </row>
    <row r="16" spans="1:18" x14ac:dyDescent="0.3">
      <c r="A16" s="7">
        <v>50</v>
      </c>
      <c r="B16" s="7">
        <v>5</v>
      </c>
      <c r="C16" s="7">
        <v>16</v>
      </c>
      <c r="D16" s="7"/>
      <c r="E16" s="7"/>
      <c r="F16" s="7"/>
      <c r="G16" s="7"/>
      <c r="I16" t="s">
        <v>1</v>
      </c>
      <c r="J16" s="16">
        <f>C24</f>
        <v>28.666666666666668</v>
      </c>
      <c r="M16">
        <f>SUM(MAX(Sheet1!B15:D15)-MIN(Sheet1!B15:D15))/2</f>
        <v>0</v>
      </c>
      <c r="N16">
        <f>SUM(MAX(Sheet1!F15:H15)-MIN(Sheet1!F15:H15))/2</f>
        <v>0.5</v>
      </c>
    </row>
    <row r="17" spans="1:14" x14ac:dyDescent="0.3">
      <c r="A17" s="7">
        <v>55</v>
      </c>
      <c r="B17" s="7">
        <v>5</v>
      </c>
      <c r="C17" s="18">
        <v>17.666666666666668</v>
      </c>
      <c r="D17" s="7"/>
      <c r="E17" s="7"/>
      <c r="F17" s="7"/>
      <c r="G17" s="7"/>
      <c r="I17" t="s">
        <v>2</v>
      </c>
      <c r="J17" s="16">
        <f>D12</f>
        <v>31.333333333333332</v>
      </c>
      <c r="M17">
        <f>SUM(MAX(Sheet1!B16:D16)-MIN(Sheet1!B16:D16))/2</f>
        <v>0</v>
      </c>
      <c r="N17">
        <f>SUM(MAX(Sheet1!F16:H16)-MIN(Sheet1!F16:H16))/2</f>
        <v>1</v>
      </c>
    </row>
    <row r="18" spans="1:14" x14ac:dyDescent="0.3">
      <c r="A18" s="11">
        <v>60</v>
      </c>
      <c r="B18" s="7">
        <v>5</v>
      </c>
      <c r="C18" s="18">
        <v>20.333333333333332</v>
      </c>
      <c r="D18" s="7"/>
      <c r="E18" s="7"/>
      <c r="F18" s="7"/>
      <c r="G18" s="7"/>
      <c r="I18" t="s">
        <v>13</v>
      </c>
      <c r="J18">
        <f>E11</f>
        <v>27</v>
      </c>
      <c r="M18">
        <f>SUM(MAX(Sheet1!B17:D17)-MIN(Sheet1!B17:D17))/2</f>
        <v>0</v>
      </c>
      <c r="N18">
        <f>SUM(MAX(Sheet1!F17:H17)-MIN(Sheet1!F17:H17))/2</f>
        <v>2</v>
      </c>
    </row>
    <row r="19" spans="1:14" x14ac:dyDescent="0.3">
      <c r="A19" s="7">
        <v>65</v>
      </c>
      <c r="B19" s="7">
        <v>5</v>
      </c>
      <c r="C19" s="7">
        <v>23</v>
      </c>
      <c r="D19" s="7"/>
      <c r="E19" s="7"/>
      <c r="F19" s="7"/>
      <c r="G19" s="7"/>
      <c r="I19" t="s">
        <v>4</v>
      </c>
      <c r="J19">
        <f>F10</f>
        <v>33</v>
      </c>
      <c r="M19">
        <f>SUM(MAX(Sheet1!B18:D18)-MIN(Sheet1!B18:D18))/2</f>
        <v>0</v>
      </c>
      <c r="N19">
        <f>SUM(MAX(Sheet1!F18:H18)-MIN(Sheet1!F18:H18))/2</f>
        <v>1.5</v>
      </c>
    </row>
    <row r="20" spans="1:14" x14ac:dyDescent="0.3">
      <c r="A20" s="7">
        <v>70</v>
      </c>
      <c r="B20" s="7">
        <v>5</v>
      </c>
      <c r="C20" s="18">
        <v>24.333333333333332</v>
      </c>
      <c r="D20" s="7"/>
      <c r="E20" s="7"/>
      <c r="F20" s="7"/>
      <c r="G20" s="7"/>
      <c r="I20" t="s">
        <v>5</v>
      </c>
      <c r="J20">
        <f>G10</f>
        <v>35</v>
      </c>
      <c r="K20" s="23">
        <f>SUM(J16:J20)/5</f>
        <v>31</v>
      </c>
      <c r="M20">
        <f>SUM(MAX(Sheet1!B19:D19)-MIN(Sheet1!B19:D19))/2</f>
        <v>0</v>
      </c>
      <c r="N20">
        <f>SUM(MAX(Sheet1!F19:H19)-MIN(Sheet1!F19:H19))/2</f>
        <v>1.5</v>
      </c>
    </row>
    <row r="21" spans="1:14" x14ac:dyDescent="0.3">
      <c r="A21" s="7">
        <v>75</v>
      </c>
      <c r="B21" s="18">
        <v>5.166666666666667</v>
      </c>
      <c r="C21" s="18">
        <v>25.333333333333332</v>
      </c>
      <c r="D21" s="7"/>
      <c r="E21" s="7"/>
      <c r="F21" s="7"/>
      <c r="G21" s="7"/>
      <c r="M21">
        <f>SUM(MAX(Sheet1!B20:D20)-MIN(Sheet1!B20:D20))/2</f>
        <v>0</v>
      </c>
      <c r="N21">
        <f>SUM(MAX(Sheet1!F20:H20)-MIN(Sheet1!F20:H20))/2</f>
        <v>1</v>
      </c>
    </row>
    <row r="22" spans="1:14" x14ac:dyDescent="0.3">
      <c r="A22" s="7">
        <v>80</v>
      </c>
      <c r="B22" s="18">
        <v>5.166666666666667</v>
      </c>
      <c r="C22" s="18">
        <v>26.666666666666668</v>
      </c>
      <c r="D22" s="7"/>
      <c r="E22" s="7"/>
      <c r="F22" s="7"/>
      <c r="G22" s="7"/>
      <c r="M22">
        <f>SUM(MAX(Sheet1!B21:D21)-MIN(Sheet1!B21:D21))/2</f>
        <v>0.25</v>
      </c>
      <c r="N22">
        <f>SUM(MAX(Sheet1!F21:H21)-MIN(Sheet1!F21:H21))/2</f>
        <v>0.5</v>
      </c>
    </row>
    <row r="23" spans="1:14" x14ac:dyDescent="0.3">
      <c r="A23" s="7">
        <v>85</v>
      </c>
      <c r="B23" s="18">
        <v>5.333333333333333</v>
      </c>
      <c r="C23" s="7">
        <v>28</v>
      </c>
      <c r="D23" s="7"/>
      <c r="E23" s="7"/>
      <c r="F23" s="7"/>
      <c r="G23" s="7"/>
      <c r="M23">
        <f>SUM(MAX(Sheet1!B22:D22)-MIN(Sheet1!B22:D22))/2</f>
        <v>0.25</v>
      </c>
      <c r="N23">
        <f>SUM(MAX(Sheet1!F22:H22)-MIN(Sheet1!F22:H22))/2</f>
        <v>0.5</v>
      </c>
    </row>
    <row r="24" spans="1:14" ht="15" thickBot="1" x14ac:dyDescent="0.35">
      <c r="A24" s="11">
        <v>90</v>
      </c>
      <c r="B24" s="18">
        <v>5.333333333333333</v>
      </c>
      <c r="C24" s="19">
        <v>28.666666666666668</v>
      </c>
      <c r="D24" s="7"/>
      <c r="E24" s="7"/>
      <c r="F24" s="7"/>
      <c r="G24" s="7"/>
      <c r="M24">
        <f>SUM(MAX(Sheet1!B23:D23)-MIN(Sheet1!B23:D23))/2</f>
        <v>0.25</v>
      </c>
      <c r="N24">
        <f>SUM(MAX(Sheet1!F23:H23)-MIN(Sheet1!F23:H23))/2</f>
        <v>1</v>
      </c>
    </row>
    <row r="25" spans="1:14" x14ac:dyDescent="0.3">
      <c r="A25" s="7">
        <v>95</v>
      </c>
      <c r="B25" s="18">
        <v>5.333333333333333</v>
      </c>
      <c r="C25" s="7"/>
      <c r="D25" s="7"/>
      <c r="E25" s="7"/>
      <c r="F25" s="7"/>
      <c r="G25" s="7"/>
      <c r="M25">
        <f>SUM(MAX(Sheet1!B24:D24)-MIN(Sheet1!B24:D24))/2</f>
        <v>0.25</v>
      </c>
      <c r="N25">
        <f>SUM(MAX(Sheet1!F24:H24)-MIN(Sheet1!F24:H24))/2</f>
        <v>1.5</v>
      </c>
    </row>
    <row r="26" spans="1:14" x14ac:dyDescent="0.3">
      <c r="A26" s="7">
        <v>100</v>
      </c>
      <c r="B26" s="7">
        <v>5.5</v>
      </c>
      <c r="C26" s="7"/>
      <c r="D26" s="7"/>
      <c r="E26" s="7"/>
      <c r="F26" s="7"/>
      <c r="G26" s="7"/>
      <c r="M26">
        <f>SUM(MAX(Sheet1!B25:D25)-MIN(Sheet1!B25:D25))/2</f>
        <v>0.25</v>
      </c>
    </row>
    <row r="27" spans="1:14" x14ac:dyDescent="0.3">
      <c r="A27" s="7">
        <v>105</v>
      </c>
      <c r="B27" s="7">
        <v>5.5</v>
      </c>
      <c r="C27" s="7"/>
      <c r="D27" s="7"/>
      <c r="E27" s="7"/>
      <c r="F27" s="7"/>
      <c r="G27" s="7"/>
      <c r="M27">
        <f>SUM(MAX(Sheet1!B26:D26)-MIN(Sheet1!B26:D26))/2</f>
        <v>0</v>
      </c>
    </row>
    <row r="28" spans="1:14" x14ac:dyDescent="0.3">
      <c r="A28" s="7">
        <v>110</v>
      </c>
      <c r="B28" s="7">
        <v>5.5</v>
      </c>
      <c r="C28" s="7"/>
      <c r="D28" s="7"/>
      <c r="E28" s="7"/>
      <c r="F28" s="7"/>
      <c r="G28" s="7"/>
      <c r="M28">
        <f>SUM(MAX(Sheet1!B27:D27)-MIN(Sheet1!B27:D27))/2</f>
        <v>0</v>
      </c>
    </row>
    <row r="29" spans="1:14" x14ac:dyDescent="0.3">
      <c r="A29" s="7">
        <v>115</v>
      </c>
      <c r="B29" s="18">
        <v>5.666666666666667</v>
      </c>
      <c r="C29" s="7"/>
      <c r="D29" s="7"/>
      <c r="E29" s="7"/>
      <c r="F29" s="7"/>
      <c r="G29" s="7"/>
      <c r="M29">
        <f>SUM(MAX(Sheet1!B28:D28)-MIN(Sheet1!B28:D28))/2</f>
        <v>0</v>
      </c>
    </row>
    <row r="30" spans="1:14" x14ac:dyDescent="0.3">
      <c r="A30" s="11">
        <v>120</v>
      </c>
      <c r="B30" s="18">
        <v>5.833333333333333</v>
      </c>
      <c r="C30" s="7"/>
      <c r="D30" s="7"/>
      <c r="E30" s="7"/>
      <c r="F30" s="7"/>
      <c r="G30" s="7"/>
      <c r="M30">
        <f>SUM(MAX(Sheet1!B29:D29)-MIN(Sheet1!B29:D29))/2</f>
        <v>0.25</v>
      </c>
    </row>
    <row r="31" spans="1:14" x14ac:dyDescent="0.3">
      <c r="A31" s="7">
        <v>125</v>
      </c>
      <c r="B31" s="18">
        <v>5.833333333333333</v>
      </c>
      <c r="C31" s="7"/>
      <c r="D31" s="7"/>
      <c r="E31" s="7"/>
      <c r="F31" s="7"/>
      <c r="G31" s="7"/>
      <c r="M31">
        <f>SUM(MAX(Sheet1!B30:D30)-MIN(Sheet1!B30:D30))/2</f>
        <v>0.25</v>
      </c>
    </row>
    <row r="32" spans="1:14" x14ac:dyDescent="0.3">
      <c r="A32" s="7">
        <v>130</v>
      </c>
      <c r="B32" s="18">
        <v>5.833333333333333</v>
      </c>
      <c r="C32" s="7"/>
      <c r="D32" s="7"/>
      <c r="E32" s="7"/>
      <c r="F32" s="7"/>
      <c r="G32" s="7"/>
      <c r="M32">
        <f>SUM(MAX(Sheet1!B31:D31)-MIN(Sheet1!B31:D31))/2</f>
        <v>0.25</v>
      </c>
    </row>
    <row r="33" spans="1:18" x14ac:dyDescent="0.3">
      <c r="A33" s="7">
        <v>135</v>
      </c>
      <c r="B33" s="18">
        <v>6.166666666666667</v>
      </c>
      <c r="C33" s="7"/>
      <c r="D33" s="7"/>
      <c r="E33" s="7"/>
      <c r="F33" s="7"/>
      <c r="G33" s="7"/>
      <c r="M33">
        <f>SUM(MAX(Sheet1!B32:D32)-MIN(Sheet1!B32:D32))/2</f>
        <v>0.25</v>
      </c>
    </row>
    <row r="34" spans="1:18" x14ac:dyDescent="0.3">
      <c r="A34" s="7">
        <v>140</v>
      </c>
      <c r="B34" s="18">
        <v>6.666666666666667</v>
      </c>
      <c r="C34" s="7"/>
      <c r="D34" s="7"/>
      <c r="E34" s="7"/>
      <c r="F34" s="7"/>
      <c r="G34" s="7"/>
      <c r="M34">
        <f>SUM(MAX(Sheet1!B33:D33)-MIN(Sheet1!B33:D33))/2</f>
        <v>0.75</v>
      </c>
    </row>
    <row r="35" spans="1:18" x14ac:dyDescent="0.3">
      <c r="A35" s="7">
        <v>145</v>
      </c>
      <c r="B35" s="18">
        <v>6.666666666666667</v>
      </c>
      <c r="C35" s="7"/>
      <c r="D35" s="7"/>
      <c r="E35" s="7"/>
      <c r="F35" s="7"/>
      <c r="G35" s="7"/>
      <c r="M35">
        <f>SUM(MAX(Sheet1!B34:D34)-MIN(Sheet1!B34:D34))/2</f>
        <v>0.5</v>
      </c>
    </row>
    <row r="36" spans="1:18" x14ac:dyDescent="0.3">
      <c r="A36" s="7">
        <v>150</v>
      </c>
      <c r="B36" s="7">
        <v>7</v>
      </c>
      <c r="C36" s="7"/>
      <c r="D36" s="7"/>
      <c r="E36" s="7"/>
      <c r="F36" s="7"/>
      <c r="G36" s="7"/>
      <c r="M36">
        <f>SUM(MAX(Sheet1!B35:D35)-MIN(Sheet1!B35:D35))/2</f>
        <v>0.5</v>
      </c>
    </row>
    <row r="37" spans="1:18" x14ac:dyDescent="0.3">
      <c r="A37" s="7">
        <v>155</v>
      </c>
      <c r="B37" s="18">
        <v>7.333333333333333</v>
      </c>
      <c r="C37" s="7"/>
      <c r="D37" s="7"/>
      <c r="E37" s="7"/>
      <c r="F37" s="7"/>
      <c r="G37" s="7"/>
      <c r="M37">
        <f>SUM(MAX(Sheet1!B36:D36)-MIN(Sheet1!B36:D36))/2</f>
        <v>1</v>
      </c>
    </row>
    <row r="38" spans="1:18" x14ac:dyDescent="0.3">
      <c r="A38" s="7">
        <v>160</v>
      </c>
      <c r="B38" s="7">
        <v>8</v>
      </c>
      <c r="C38" s="7"/>
      <c r="D38" s="7"/>
      <c r="E38" s="7"/>
      <c r="F38" s="7"/>
      <c r="G38" s="7"/>
      <c r="M38">
        <f>SUM(MAX(Sheet1!B37:D37)-MIN(Sheet1!B37:D37))/2</f>
        <v>1</v>
      </c>
    </row>
    <row r="39" spans="1:18" x14ac:dyDescent="0.3">
      <c r="A39" s="7">
        <v>165</v>
      </c>
      <c r="B39" s="18">
        <v>8.3333333333333339</v>
      </c>
      <c r="C39" s="7"/>
      <c r="D39" s="7"/>
      <c r="E39" s="7"/>
      <c r="F39" s="7"/>
      <c r="G39" s="7"/>
      <c r="M39">
        <f>SUM(MAX(Sheet1!B38:D38)-MIN(Sheet1!B38:D38))/2</f>
        <v>1</v>
      </c>
    </row>
    <row r="40" spans="1:18" x14ac:dyDescent="0.3">
      <c r="A40" s="7">
        <v>170</v>
      </c>
      <c r="B40" s="18">
        <v>8.3333333333333339</v>
      </c>
      <c r="C40" s="7"/>
      <c r="D40" s="7"/>
      <c r="E40" s="7"/>
      <c r="F40" s="7"/>
      <c r="G40" s="7"/>
      <c r="M40">
        <f>SUM(MAX(Sheet1!B39:D39)-MIN(Sheet1!B39:D39))/2</f>
        <v>1</v>
      </c>
    </row>
    <row r="41" spans="1:18" x14ac:dyDescent="0.3">
      <c r="A41" s="7">
        <v>175</v>
      </c>
      <c r="B41" s="18">
        <v>8.6666666666666661</v>
      </c>
      <c r="C41" s="7"/>
      <c r="D41" s="7"/>
      <c r="E41" s="7"/>
      <c r="F41" s="7"/>
      <c r="G41" s="7"/>
      <c r="M41">
        <f>SUM(MAX(Sheet1!B40:D40)-MIN(Sheet1!B40:D40))/2</f>
        <v>1</v>
      </c>
    </row>
    <row r="42" spans="1:18" x14ac:dyDescent="0.3">
      <c r="A42" s="7">
        <v>180</v>
      </c>
      <c r="B42" s="18">
        <v>9.6666666666666661</v>
      </c>
      <c r="C42" s="7"/>
      <c r="D42" s="7"/>
      <c r="E42" s="7"/>
      <c r="F42" s="7"/>
      <c r="G42" s="7"/>
      <c r="M42">
        <f>SUM(MAX(Sheet1!B41:D41)-MIN(Sheet1!B41:D41))/2</f>
        <v>0.5</v>
      </c>
    </row>
    <row r="43" spans="1:18" x14ac:dyDescent="0.3">
      <c r="M43">
        <f>SUM(MAX(Sheet1!B42:D42)-MIN(Sheet1!B42:D42))/2</f>
        <v>0.5</v>
      </c>
    </row>
    <row r="44" spans="1:18" x14ac:dyDescent="0.3">
      <c r="M44" s="25" t="s">
        <v>22</v>
      </c>
      <c r="N44" s="25"/>
      <c r="O44" s="25"/>
      <c r="P44" s="25"/>
      <c r="Q44" s="25"/>
      <c r="R44" s="25"/>
    </row>
    <row r="45" spans="1:18" x14ac:dyDescent="0.3">
      <c r="M45" s="22" t="s">
        <v>0</v>
      </c>
      <c r="N45" s="22" t="s">
        <v>1</v>
      </c>
      <c r="O45" s="22" t="s">
        <v>2</v>
      </c>
      <c r="P45" s="22" t="s">
        <v>13</v>
      </c>
      <c r="Q45" s="22" t="s">
        <v>4</v>
      </c>
      <c r="R45" s="22" t="s">
        <v>5</v>
      </c>
    </row>
    <row r="46" spans="1:18" x14ac:dyDescent="0.3">
      <c r="J46" t="s">
        <v>23</v>
      </c>
      <c r="M46" s="24">
        <f t="shared" ref="M46:R46" si="0">MAX(M7:M44)</f>
        <v>1</v>
      </c>
      <c r="N46" s="24">
        <f t="shared" si="0"/>
        <v>2</v>
      </c>
      <c r="O46" s="24">
        <f t="shared" si="0"/>
        <v>1.5</v>
      </c>
      <c r="P46" s="24">
        <f t="shared" si="0"/>
        <v>1.5</v>
      </c>
      <c r="Q46" s="24">
        <f t="shared" si="0"/>
        <v>1</v>
      </c>
      <c r="R46" s="24">
        <f t="shared" si="0"/>
        <v>0</v>
      </c>
    </row>
    <row r="47" spans="1:18" x14ac:dyDescent="0.3">
      <c r="I47">
        <v>3</v>
      </c>
      <c r="J47">
        <f>0.715*3 - 0.2684</f>
        <v>1.8766</v>
      </c>
      <c r="M47">
        <f>M46/100</f>
        <v>0.01</v>
      </c>
      <c r="N47">
        <f t="shared" ref="N47:R47" si="1">N46/100</f>
        <v>0.02</v>
      </c>
      <c r="O47">
        <f t="shared" si="1"/>
        <v>1.4999999999999999E-2</v>
      </c>
      <c r="P47">
        <f t="shared" si="1"/>
        <v>1.4999999999999999E-2</v>
      </c>
      <c r="Q47">
        <f t="shared" si="1"/>
        <v>0.01</v>
      </c>
      <c r="R47">
        <f t="shared" si="1"/>
        <v>0</v>
      </c>
    </row>
    <row r="48" spans="1:18" x14ac:dyDescent="0.3">
      <c r="I48">
        <v>3.5</v>
      </c>
      <c r="J48">
        <f>0.715*3.5 - 0.2684</f>
        <v>2.2340999999999998</v>
      </c>
    </row>
    <row r="49" spans="9:10" x14ac:dyDescent="0.3">
      <c r="I49">
        <v>4</v>
      </c>
      <c r="J49">
        <f>0.715*3.5 - 0.2684</f>
        <v>2.2340999999999998</v>
      </c>
    </row>
  </sheetData>
  <mergeCells count="5">
    <mergeCell ref="B3:G3"/>
    <mergeCell ref="I4:J4"/>
    <mergeCell ref="I13:K13"/>
    <mergeCell ref="M5:R5"/>
    <mergeCell ref="M44:R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HAMPSON, Riley</dc:creator>
  <cp:lastModifiedBy>HAMPSON, Riley</cp:lastModifiedBy>
  <dcterms:created xsi:type="dcterms:W3CDTF">2023-08-15T03:59:18Z</dcterms:created>
  <dcterms:modified xsi:type="dcterms:W3CDTF">2023-08-23T02:22:51Z</dcterms:modified>
</cp:coreProperties>
</file>