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7.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3.png" ContentType="image/png"/>
  <Override PartName="/xl/media/image22.png" ContentType="image/png"/>
  <Override PartName="/xl/media/image21.png" ContentType="image/png"/>
  <Override PartName="/xl/media/image19.png" ContentType="image/png"/>
  <Override PartName="/xl/media/image20.png" ContentType="image/png"/>
  <Override PartName="/xl/media/image18.png" ContentType="image/png"/>
  <Override PartName="/xl/media/image17.png" ContentType="image/png"/>
  <Override PartName="/xl/media/image16.png" ContentType="image/png"/>
  <Override PartName="/xl/media/image15.png" ContentType="image/png"/>
  <Override PartName="/xl/media/image14.png" ContentType="image/png"/>
  <Override PartName="/xl/media/image24.png" ContentType="image/png"/>
  <Override PartName="/xl/media/image1.png" ContentType="image/png"/>
  <Override PartName="/xl/media/image31.png" ContentType="image/png"/>
  <Override PartName="/xl/media/image25.png" ContentType="image/png"/>
  <Override PartName="/xl/media/image2.png" ContentType="image/png"/>
  <Override PartName="/xl/media/image32.png" ContentType="image/png"/>
  <Override PartName="/xl/media/image12.png" ContentType="image/png"/>
  <Override PartName="/xl/media/image13.png" ContentType="image/png"/>
  <Override PartName="/xl/media/image8.png" ContentType="image/png"/>
  <Override PartName="/xl/media/image38.png" ContentType="image/png"/>
  <Override PartName="/xl/media/image40.png" ContentType="image/png"/>
  <Override PartName="/xl/media/image9.png" ContentType="image/png"/>
  <Override PartName="/xl/media/image39.png" ContentType="image/png"/>
  <Override PartName="/xl/media/image41.png" ContentType="image/png"/>
  <Override PartName="/xl/media/image30.png" ContentType="image/png"/>
  <Override PartName="/xl/media/image28.png" ContentType="image/png"/>
  <Override PartName="/xl/media/image42.png" ContentType="image/png"/>
  <Override PartName="/xl/media/image43.png" ContentType="image/png"/>
  <Override PartName="/xl/media/image44.png" ContentType="image/png"/>
  <Override PartName="/xl/media/image45.png" ContentType="image/png"/>
  <Override PartName="/xl/media/image10.png" ContentType="image/png"/>
  <Override PartName="/xl/media/image37.png" ContentType="image/png"/>
  <Override PartName="/xl/media/image7.png" ContentType="image/png"/>
  <Override PartName="/xl/media/image11.png" ContentType="image/png"/>
  <Override PartName="/xl/media/image36.png" ContentType="image/png"/>
  <Override PartName="/xl/media/image6.png" ContentType="image/png"/>
  <Override PartName="/xl/media/image29.png" ContentType="image/png"/>
  <Override PartName="/xl/media/image5.png" ContentType="image/png"/>
  <Override PartName="/xl/media/image35.png" ContentType="image/png"/>
  <Override PartName="/xl/media/image34.png" ContentType="image/png"/>
  <Override PartName="/xl/media/image4.png" ContentType="image/png"/>
  <Override PartName="/xl/media/image27.png" ContentType="image/png"/>
  <Override PartName="/xl/media/image33.png" ContentType="image/png"/>
  <Override PartName="/xl/media/image3.png" ContentType="image/png"/>
  <Override PartName="/xl/media/image26.png" ContentType="image/png"/>
  <Override PartName="/xl/drawings/_rels/drawing9.xml.rels" ContentType="application/vnd.openxmlformats-package.relationships+xml"/>
  <Override PartName="/xl/drawings/_rels/drawing3.xml.rels" ContentType="application/vnd.openxmlformats-package.relationships+xml"/>
  <Override PartName="/xl/drawings/_rels/drawing8.xml.rels" ContentType="application/vnd.openxmlformats-package.relationships+xml"/>
  <Override PartName="/xl/drawings/_rels/drawing12.xml.rels" ContentType="application/vnd.openxmlformats-package.relationships+xml"/>
  <Override PartName="/xl/drawings/_rels/drawing7.xml.rels" ContentType="application/vnd.openxmlformats-package.relationships+xml"/>
  <Override PartName="/xl/drawings/_rels/drawing11.xml.rels" ContentType="application/vnd.openxmlformats-package.relationships+xml"/>
  <Override PartName="/xl/drawings/_rels/drawing6.xml.rels" ContentType="application/vnd.openxmlformats-package.relationships+xml"/>
  <Override PartName="/xl/drawings/_rels/drawing10.xml.rels" ContentType="application/vnd.openxmlformats-package.relationships+xml"/>
  <Override PartName="/xl/drawings/_rels/drawing5.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12.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abular Data" sheetId="1" state="visible" r:id="rId2"/>
    <sheet name="Summary" sheetId="2" state="visible" r:id="rId3"/>
    <sheet name="PD1" sheetId="3" state="visible" r:id="rId4"/>
    <sheet name="PD2" sheetId="4" state="visible" r:id="rId5"/>
    <sheet name="PD3" sheetId="5" state="visible" r:id="rId6"/>
    <sheet name="PD4" sheetId="6" state="visible" r:id="rId7"/>
    <sheet name="PD5" sheetId="7" state="visible" r:id="rId8"/>
    <sheet name="PD6" sheetId="8" state="visible" r:id="rId9"/>
    <sheet name="PD7" sheetId="9" state="visible" r:id="rId10"/>
    <sheet name="PD8" sheetId="10" state="visible" r:id="rId11"/>
    <sheet name="PD9" sheetId="11" state="visible" r:id="rId12"/>
    <sheet name="PD10" sheetId="12" state="visible" r:id="rId13"/>
    <sheet name="PD11" sheetId="13" state="visible" r:id="rId14"/>
    <sheet name="PD12" sheetId="14" state="visible" r:id="rId1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<sst xmlns="http://schemas.openxmlformats.org/spreadsheetml/2006/main" count="3991" uniqueCount="726">
  <si>
    <t xml:space="preserve">decision_points</t>
  </si>
  <si>
    <t xml:space="preserve">steps_wo_learning</t>
  </si>
  <si>
    <t xml:space="preserve">steps_learning</t>
  </si>
  <si>
    <t xml:space="preserve">ground_truth_total_relevant</t>
  </si>
  <si>
    <t xml:space="preserve">baseline_retrieved</t>
  </si>
  <si>
    <t xml:space="preserve">baseline_retrieved_relevant</t>
  </si>
  <si>
    <t xml:space="preserve">baseline_precision</t>
  </si>
  <si>
    <t xml:space="preserve">baseline_recall</t>
  </si>
  <si>
    <t xml:space="preserve">baseline_f1</t>
  </si>
  <si>
    <t xml:space="preserve">wo_learning_retrieved</t>
  </si>
  <si>
    <t xml:space="preserve">wo_learning_retrieved_relevant</t>
  </si>
  <si>
    <t xml:space="preserve">wo_learning_precision</t>
  </si>
  <si>
    <t xml:space="preserve">wo_learning_recall</t>
  </si>
  <si>
    <t xml:space="preserve">wo_learning_f1</t>
  </si>
  <si>
    <t xml:space="preserve">learning_retrieved_relevant</t>
  </si>
  <si>
    <t xml:space="preserve">learning_precision</t>
  </si>
  <si>
    <t xml:space="preserve">learning_recall</t>
  </si>
  <si>
    <t xml:space="preserve">learning_f1</t>
  </si>
  <si>
    <t xml:space="preserve">Category</t>
  </si>
  <si>
    <t xml:space="preserve">Problem Descriptions </t>
  </si>
  <si>
    <t xml:space="preserve">Median</t>
  </si>
  <si>
    <t xml:space="preserve">Mean</t>
  </si>
  <si>
    <t xml:space="preserve">P1</t>
  </si>
  <si>
    <t xml:space="preserve">P2</t>
  </si>
  <si>
    <t xml:space="preserve">P3</t>
  </si>
  <si>
    <t xml:space="preserve">P4</t>
  </si>
  <si>
    <t xml:space="preserve">P5</t>
  </si>
  <si>
    <t xml:space="preserve">P6</t>
  </si>
  <si>
    <t xml:space="preserve">P7</t>
  </si>
  <si>
    <t xml:space="preserve">P8</t>
  </si>
  <si>
    <t xml:space="preserve">P9</t>
  </si>
  <si>
    <t xml:space="preserve">P10</t>
  </si>
  <si>
    <t xml:space="preserve">P11</t>
  </si>
  <si>
    <t xml:space="preserve">P12</t>
  </si>
  <si>
    <t xml:space="preserve">Classes </t>
  </si>
  <si>
    <t xml:space="preserve">Attributes </t>
  </si>
  <si>
    <t xml:space="preserve">Relationships </t>
  </si>
  <si>
    <t xml:space="preserve">Cardinalities </t>
  </si>
  <si>
    <t xml:space="preserve">(Model Size) Total Elements</t>
  </si>
  <si>
    <t xml:space="preserve">Total Number of Words</t>
  </si>
  <si>
    <t xml:space="preserve">Baseline</t>
  </si>
  <si>
    <t xml:space="preserve">Total Relevant Trace Links (TP+FN)</t>
  </si>
  <si>
    <t xml:space="preserve">Total Retrieved Trace Links (TP+FP)</t>
  </si>
  <si>
    <t xml:space="preserve">Total Retrieved Relevant Trace Links (TP)</t>
  </si>
  <si>
    <t xml:space="preserve">FP</t>
  </si>
  <si>
    <t xml:space="preserve">FN</t>
  </si>
  <si>
    <t xml:space="preserve">Precision </t>
  </si>
  <si>
    <t xml:space="preserve">Recall </t>
  </si>
  <si>
    <t xml:space="preserve">F2</t>
  </si>
  <si>
    <t xml:space="preserve">Without Learning (Proposed Approach)</t>
  </si>
  <si>
    <t xml:space="preserve">#Non-Atomic Decision Points</t>
  </si>
  <si>
    <t xml:space="preserve">#steps</t>
  </si>
  <si>
    <t xml:space="preserve">Training (k = 9)</t>
  </si>
  <si>
    <t xml:space="preserve">Test (m = 3)</t>
  </si>
  <si>
    <t xml:space="preserve">Test (Median)</t>
  </si>
  <si>
    <t xml:space="preserve">Test (Average)</t>
  </si>
  <si>
    <t xml:space="preserve">With Learning – Original Order (Proposed Approach)</t>
  </si>
  <si>
    <t xml:space="preserve">With Learning – Random Order I (Proposed Approach)</t>
  </si>
  <si>
    <t xml:space="preserve">With Learning – Random Order II (Proposed Approach)</t>
  </si>
  <si>
    <t xml:space="preserve">Problem Descriptions</t>
  </si>
  <si>
    <t xml:space="preserve">Total </t>
  </si>
  <si>
    <t xml:space="preserve">P10, P11, P12</t>
  </si>
  <si>
    <t xml:space="preserve">P1, P4, P3</t>
  </si>
  <si>
    <t xml:space="preserve">P6, P5, P2</t>
  </si>
  <si>
    <t xml:space="preserve">#Total Non-Atomic Decision Points</t>
  </si>
  <si>
    <r>
      <rPr>
        <b val="true"/>
        <sz val="10"/>
        <rFont val="Arial"/>
        <family val="2"/>
        <charset val="1"/>
      </rPr>
      <t xml:space="preserve">#Total Steps</t>
    </r>
    <r>
      <rPr>
        <sz val="10"/>
        <rFont val="Arial"/>
        <family val="2"/>
        <charset val="1"/>
      </rPr>
      <t xml:space="preserve"> (</t>
    </r>
    <r>
      <rPr>
        <b val="true"/>
        <sz val="10"/>
        <rFont val="Arial"/>
        <family val="2"/>
        <charset val="1"/>
      </rPr>
      <t xml:space="preserve">without learning)</t>
    </r>
  </si>
  <si>
    <t xml:space="preserve">#Total Steps (with learning)</t>
  </si>
  <si>
    <t xml:space="preserve">Average</t>
  </si>
  <si>
    <t xml:space="preserve">Percentage Improvement</t>
  </si>
  <si>
    <r>
      <rPr>
        <b val="true"/>
        <sz val="10"/>
        <rFont val="Arial"/>
        <family val="2"/>
        <charset val="1"/>
      </rPr>
      <t xml:space="preserve">#Normalized Steps</t>
    </r>
    <r>
      <rPr>
        <sz val="10"/>
        <rFont val="Arial"/>
        <family val="2"/>
        <charset val="1"/>
      </rPr>
      <t xml:space="preserve"> (</t>
    </r>
    <r>
      <rPr>
        <b val="true"/>
        <sz val="10"/>
        <rFont val="Arial"/>
        <family val="2"/>
        <charset val="1"/>
      </rPr>
      <t xml:space="preserve">without learning)</t>
    </r>
  </si>
  <si>
    <t xml:space="preserve">Artifact Type – Problem Description (Online Project Management System)</t>
  </si>
  <si>
    <t xml:space="preserve">A company is comprised of two to eight departments. Each department has an ID and email. A department hires employees for certain projects. Employees working on projects can be temporary employees or permanent employees. Each employee is identified by a name, email, employee ID, employee number. Projects can be of types - production projects, research projects, education projects, and community projects. All projects have a title, description, budget amount, and deadline. In addition , each education project and community project are associated with one funding group. The funding group can be of types - private group, government group, or mixed group. The production projects are characterized by a site code.</t>
  </si>
  <si>
    <r>
      <rPr>
        <b val="true"/>
        <sz val="12"/>
        <rFont val="Arial"/>
        <family val="2"/>
        <charset val="1"/>
      </rPr>
      <t xml:space="preserve">Artifact Type – Some </t>
    </r>
    <r>
      <rPr>
        <b val="true"/>
        <u val="single"/>
        <sz val="12"/>
        <rFont val="Arial"/>
        <family val="2"/>
        <charset val="1"/>
      </rPr>
      <t xml:space="preserve">Possible Variations in the Ground Truth Domain Model</t>
    </r>
  </si>
  <si>
    <t xml:space="preserve">Number of elements in the variation which is closely related to extracted model - Classes – 11, Attributes – 18 (including enumeration items), Relationships (10), Cardinalities (12)</t>
  </si>
  <si>
    <r>
      <rPr>
        <b val="true"/>
        <sz val="12"/>
        <rFont val="Arial"/>
        <family val="2"/>
        <charset val="1"/>
      </rPr>
      <t xml:space="preserve">Artifact Type – </t>
    </r>
    <r>
      <rPr>
        <b val="true"/>
        <u val="single"/>
        <sz val="12"/>
        <rFont val="Arial"/>
        <family val="2"/>
        <charset val="1"/>
      </rPr>
      <t xml:space="preserve">Extracted Domain Model (Baseline)</t>
    </r>
  </si>
  <si>
    <t xml:space="preserve">Ground Truth Domain Model</t>
  </si>
  <si>
    <t xml:space="preserve">Domain Concept</t>
  </si>
  <si>
    <t xml:space="preserve">Class</t>
  </si>
  <si>
    <t xml:space="preserve">Company</t>
  </si>
  <si>
    <t xml:space="preserve">Department</t>
  </si>
  <si>
    <t xml:space="preserve">Employee</t>
  </si>
  <si>
    <t xml:space="preserve">Project</t>
  </si>
  <si>
    <t xml:space="preserve">ProductionProject</t>
  </si>
  <si>
    <t xml:space="preserve">EducationProject</t>
  </si>
  <si>
    <t xml:space="preserve">ResearchProject</t>
  </si>
  <si>
    <t xml:space="preserve">CommunityProject</t>
  </si>
  <si>
    <t xml:space="preserve">FundingGroup</t>
  </si>
  <si>
    <t xml:space="preserve">Enumeration Class</t>
  </si>
  <si>
    <t xml:space="preserve">GroupType</t>
  </si>
  <si>
    <t xml:space="preserve">EmployeeType</t>
  </si>
  <si>
    <t xml:space="preserve">Class - Relevant Links (TP + FN)</t>
  </si>
  <si>
    <t xml:space="preserve">Attribute</t>
  </si>
  <si>
    <t xml:space="preserve">id (Department class)</t>
  </si>
  <si>
    <t xml:space="preserve">email (Department class)</t>
  </si>
  <si>
    <t xml:space="preserve">name (Employee class)</t>
  </si>
  <si>
    <t xml:space="preserve">email (Employee class)</t>
  </si>
  <si>
    <t xml:space="preserve">type (Employee class)</t>
  </si>
  <si>
    <t xml:space="preserve">employeeID (Employee class)</t>
  </si>
  <si>
    <t xml:space="preserve">employeeNumber (Employee class)</t>
  </si>
  <si>
    <t xml:space="preserve">title (Project class)</t>
  </si>
  <si>
    <t xml:space="preserve">description (Project class)</t>
  </si>
  <si>
    <t xml:space="preserve">budgetAmount (Project class)</t>
  </si>
  <si>
    <t xml:space="preserve">deadline (Project class)</t>
  </si>
  <si>
    <t xml:space="preserve">siteCode (ProductionProject Class)</t>
  </si>
  <si>
    <t xml:space="preserve">type (FundingGroup)</t>
  </si>
  <si>
    <t xml:space="preserve">Enumeration Item</t>
  </si>
  <si>
    <t xml:space="preserve">government (GroupType Class)</t>
  </si>
  <si>
    <t xml:space="preserve">private (GroupType Class)</t>
  </si>
  <si>
    <t xml:space="preserve">mixed (GroupType Class)</t>
  </si>
  <si>
    <t xml:space="preserve">temporary (EmployeeType Class)</t>
  </si>
  <si>
    <t xml:space="preserve">permanent (EmployeeType Class)</t>
  </si>
  <si>
    <t xml:space="preserve">Attributes - Relevant Links (TP + FN)</t>
  </si>
  <si>
    <t xml:space="preserve">Relationship</t>
  </si>
  <si>
    <t xml:space="preserve">Company-Composition-Department</t>
  </si>
  <si>
    <t xml:space="preserve">Department-association-Employee</t>
  </si>
  <si>
    <t xml:space="preserve">Department-association-Project</t>
  </si>
  <si>
    <t xml:space="preserve">Employee-association-Project</t>
  </si>
  <si>
    <t xml:space="preserve">Project-Generalization-EducationProject</t>
  </si>
  <si>
    <t xml:space="preserve">Project-Generalization-ResearchProject</t>
  </si>
  <si>
    <t xml:space="preserve">Project-Generalization-CommunityProject</t>
  </si>
  <si>
    <t xml:space="preserve">Project-Generalization-ProdcutionProject</t>
  </si>
  <si>
    <t xml:space="preserve">EducationProject-association-FundingGroup</t>
  </si>
  <si>
    <t xml:space="preserve">CommunityProject-association-FundingGroup</t>
  </si>
  <si>
    <t xml:space="preserve">Relationships  - Relevant Links (TP + FN)</t>
  </si>
  <si>
    <t xml:space="preserve">Cardinality</t>
  </si>
  <si>
    <t xml:space="preserve">Company – composition – 2..8 Department</t>
  </si>
  <si>
    <t xml:space="preserve">1 Company – composition –  Department</t>
  </si>
  <si>
    <t xml:space="preserve">0..* Employee – association – Department</t>
  </si>
  <si>
    <t xml:space="preserve">Employee – association – 0..1 Department</t>
  </si>
  <si>
    <t xml:space="preserve">EducationProject – association – 0..1 FundingGroup</t>
  </si>
  <si>
    <t xml:space="preserve">0..* EducationProject – association – FundingGroup</t>
  </si>
  <si>
    <t xml:space="preserve">0..* CommunityProject– association – FundingGroup</t>
  </si>
  <si>
    <t xml:space="preserve">0..* Project – association – Department</t>
  </si>
  <si>
    <t xml:space="preserve">0..* Project – association – Employee</t>
  </si>
  <si>
    <t xml:space="preserve">Project – association – 0..* Employee</t>
  </si>
  <si>
    <t xml:space="preserve">CommunityProject – association – 0..1 FundingGroup</t>
  </si>
  <si>
    <t xml:space="preserve">Project – association – 1 Department</t>
  </si>
  <si>
    <t xml:space="preserve">Cardinalities - Relevant Links (TP + FN)</t>
  </si>
  <si>
    <t xml:space="preserve">Total Relevant Links (TP + FN)</t>
  </si>
  <si>
    <t xml:space="preserve"> Domain Model Extraction Results (Baseline)</t>
  </si>
  <si>
    <t xml:space="preserve">Domain Concepts</t>
  </si>
  <si>
    <t xml:space="preserve">Class – Retrieved Concepts (TP + FP)</t>
  </si>
  <si>
    <t xml:space="preserve">Class – Retrieved Relevant Concepts (TP)</t>
  </si>
  <si>
    <t xml:space="preserve">Attributes – Retrieved Concepts (TP + FP)</t>
  </si>
  <si>
    <t xml:space="preserve">Attributes – Retrieved Relevant Concepts (TP)</t>
  </si>
  <si>
    <t xml:space="preserve">Relationships – Retrieved Concepts (TP + FP)</t>
  </si>
  <si>
    <t xml:space="preserve">Relationships – Retrieved Relevant Concepts (TP)</t>
  </si>
  <si>
    <t xml:space="preserve">Company – composition – 0..8 Department</t>
  </si>
  <si>
    <t xml:space="preserve">0..1 Company – composition –  Department</t>
  </si>
  <si>
    <t xml:space="preserve">Department-association-? Employee</t>
  </si>
  <si>
    <t xml:space="preserve">0..1 Department-association- Employee</t>
  </si>
  <si>
    <t xml:space="preserve">? EducationProject – association – FundingGroup</t>
  </si>
  <si>
    <t xml:space="preserve">? CommunityProject – association – FundingGroup</t>
  </si>
  <si>
    <t xml:space="preserve">? Project – association – Employee</t>
  </si>
  <si>
    <t xml:space="preserve">Project – association – ? Employee</t>
  </si>
  <si>
    <t xml:space="preserve">Cardinalities – Retrieved Concepts (TP + FP)</t>
  </si>
  <si>
    <t xml:space="preserve">Cardinalities – Retrieved Relevant Concepts (TP)</t>
  </si>
  <si>
    <t xml:space="preserve">Total– Retrieved Concepts (TP + FP)</t>
  </si>
  <si>
    <t xml:space="preserve">Total– Retrieved Relevant Concepts (TP)</t>
  </si>
  <si>
    <t xml:space="preserve"> Extracted Domain Model  (Proposed Approach – Without Learning)</t>
  </si>
  <si>
    <t xml:space="preserve">Baseline (W/O Learning)</t>
  </si>
  <si>
    <t xml:space="preserve">Original Order (Learning)</t>
  </si>
  <si>
    <t xml:space="preserve">S.No</t>
  </si>
  <si>
    <t xml:space="preserve">Non-Atomic Decision Points</t>
  </si>
  <si>
    <t xml:space="preserve">Project – ProductionProject, EducationProject, ResearchProject, CommunityProject</t>
  </si>
  <si>
    <t xml:space="preserve">FundingGroup – PrivateGroup, MixedGroup, GovernmentGroup</t>
  </si>
  <si>
    <t xml:space="preserve">Predicted – none; Required – generalization</t>
  </si>
  <si>
    <t xml:space="preserve">Employee – TemporaryEmployee, PermanentEmployee</t>
  </si>
  <si>
    <t xml:space="preserve">Predicted – none; Required – player-role</t>
  </si>
  <si>
    <t xml:space="preserve">Total</t>
  </si>
  <si>
    <t xml:space="preserve"> Domain Model Extraction Results (Proposed Approach – Without Learning)</t>
  </si>
  <si>
    <t xml:space="preserve">Random Order- I (Learning)</t>
  </si>
  <si>
    <t xml:space="preserve">Predicted – generalization; Required – generalization</t>
  </si>
  <si>
    <t xml:space="preserve">Predicted – enumeration; Required – player-role</t>
  </si>
  <si>
    <t xml:space="preserve">Random Order- II (Learning)</t>
  </si>
  <si>
    <t xml:space="preserve">Predicted – generalization; Required – player-role</t>
  </si>
  <si>
    <t xml:space="preserve"> Domain Model Extraction Results (Proposed Approach – With Learning)</t>
  </si>
  <si>
    <t xml:space="preserve">PrivateGroup</t>
  </si>
  <si>
    <t xml:space="preserve">MixedGroup</t>
  </si>
  <si>
    <t xml:space="preserve">GovernmentGroup</t>
  </si>
  <si>
    <t xml:space="preserve">FundingGroup-Generalization-PrivateGroup</t>
  </si>
  <si>
    <t xml:space="preserve">FundingGroup-Generalization-GovernmentGroup</t>
  </si>
  <si>
    <t xml:space="preserve">FundingGroup-Generalization-MixedGroup</t>
  </si>
  <si>
    <t xml:space="preserve">Artifact Type – Problem Description (Online Food Delivery System)</t>
  </si>
  <si>
    <t xml:space="preserve">Online Food Delivery System (OFDS) is used by many companies for delivering food at the doorstep. Each company has a name. In addition, companies hire employees for food delivery. These employees can be part-time employees or full-time employees. Each employee has a name. The system also allows the company to manage multiple vehicles. Each vehicle has a registration number. Also, a vehicle can be an owned vehicle or a rented vehicle. Employees drive these vehicles for food delivery.</t>
  </si>
  <si>
    <t xml:space="preserve">Classes – 9, Attributes – 17 (including enumeration items), Relationships (7), Cardinalities (10)</t>
  </si>
  <si>
    <t xml:space="preserve">Vehicle</t>
  </si>
  <si>
    <t xml:space="preserve">VehicleType</t>
  </si>
  <si>
    <t xml:space="preserve">name (Company class)</t>
  </si>
  <si>
    <t xml:space="preserve">registrationNumber (Vehicle class)</t>
  </si>
  <si>
    <t xml:space="preserve">type (Vehicle class)</t>
  </si>
  <si>
    <t xml:space="preserve">Part-time, full-time (EmployeeType class)</t>
  </si>
  <si>
    <t xml:space="preserve">rented, owned (VehicleType enum class)</t>
  </si>
  <si>
    <t xml:space="preserve">Employee-association-Vehicle</t>
  </si>
  <si>
    <t xml:space="preserve">Vehicle-association-Company</t>
  </si>
  <si>
    <t xml:space="preserve">Employee-association-Company</t>
  </si>
  <si>
    <t xml:space="preserve">Employee-association-0..* Vehicle</t>
  </si>
  <si>
    <t xml:space="preserve">1 Employee-association-Vehicle</t>
  </si>
  <si>
    <t xml:space="preserve">Vehicle-association-0..* Company</t>
  </si>
  <si>
    <t xml:space="preserve">0..* Vehicle-association-Company</t>
  </si>
  <si>
    <t xml:space="preserve">Employee-association-0..1 Company</t>
  </si>
  <si>
    <t xml:space="preserve">0..* Employee-association-Company</t>
  </si>
  <si>
    <t xml:space="preserve">Domain Model Extraction Results (Baseline)</t>
  </si>
  <si>
    <t xml:space="preserve">Employee-association-? Vehicle</t>
  </si>
  <si>
    <t xml:space="preserve">? Employee-association-Vehicle</t>
  </si>
  <si>
    <t xml:space="preserve">Vehicle-association-? Company</t>
  </si>
  <si>
    <t xml:space="preserve">? Employee-association-Company</t>
  </si>
  <si>
    <t xml:space="preserve"> Extracted Domain Model Results (Proposed Approach – Without Learning)</t>
  </si>
  <si>
    <t xml:space="preserve">Vehicle-association-0..1 Company</t>
  </si>
  <si>
    <t xml:space="preserve">Employee-association-? Company</t>
  </si>
  <si>
    <t xml:space="preserve">Predicted – generalization; Required – enumeration</t>
  </si>
  <si>
    <t xml:space="preserve">Predicted – player-role; Required – player-role</t>
  </si>
  <si>
    <t xml:space="preserve">Predicted – enumeration; Required – enumeration</t>
  </si>
  <si>
    <t xml:space="preserve"> Extracted Domain Model Results (Proposed Approach – With Learning)</t>
  </si>
  <si>
    <t xml:space="preserve">Person</t>
  </si>
  <si>
    <t xml:space="preserve">FullTimeEmployee</t>
  </si>
  <si>
    <t xml:space="preserve">PartTimeEmployee</t>
  </si>
  <si>
    <t xml:space="preserve">rented (VehicleType enum class)</t>
  </si>
  <si>
    <t xml:space="preserve">owned (VehicleType enum class)</t>
  </si>
  <si>
    <t xml:space="preserve">EmployeeRole-association-Vehicle</t>
  </si>
  <si>
    <t xml:space="preserve">Employee-generalization-PartTimeEmployee</t>
  </si>
  <si>
    <t xml:space="preserve">Employee-generalization-FullTimeEmployee</t>
  </si>
  <si>
    <t xml:space="preserve">Person-association-EmployeeRole</t>
  </si>
  <si>
    <t xml:space="preserve">Artifact Type – Problem Description (Map Information System)</t>
  </si>
  <si>
    <t xml:space="preserve">A system used by map makers at the Government of Ootumlia contains information about various maps. Each map has a scale, and name. Each map also has information that defines the latitude and longitude of the top left corner of the map, and the height and width of the map in meters. A map includes several features where each feature has a name. Also, a feature can be curve feature, point feature, or region feature.</t>
  </si>
  <si>
    <t xml:space="preserve">Map</t>
  </si>
  <si>
    <t xml:space="preserve">Feature</t>
  </si>
  <si>
    <t xml:space="preserve">FeatureType</t>
  </si>
  <si>
    <t xml:space="preserve">name (Feature class)</t>
  </si>
  <si>
    <t xml:space="preserve">FeatureType (Feature class)</t>
  </si>
  <si>
    <t xml:space="preserve">point (Feature enum class)</t>
  </si>
  <si>
    <t xml:space="preserve">curve (Feature enum class)</t>
  </si>
  <si>
    <t xml:space="preserve">region (Feature enum class)</t>
  </si>
  <si>
    <t xml:space="preserve">name (Map class)</t>
  </si>
  <si>
    <t xml:space="preserve">scale (Map class)</t>
  </si>
  <si>
    <t xml:space="preserve">longitude (Map class)</t>
  </si>
  <si>
    <t xml:space="preserve">latitude (Map class)</t>
  </si>
  <si>
    <t xml:space="preserve">height (Map class)</t>
  </si>
  <si>
    <t xml:space="preserve">width (Map class)</t>
  </si>
  <si>
    <t xml:space="preserve">Map-composition-Feature</t>
  </si>
  <si>
    <t xml:space="preserve">Map-composition-0..* Feature</t>
  </si>
  <si>
    <t xml:space="preserve">1 Map-composition-Feature</t>
  </si>
  <si>
    <t xml:space="preserve">TopCorner</t>
  </si>
  <si>
    <t xml:space="preserve">information (Government Class)</t>
  </si>
  <si>
    <t xml:space="preserve">FeatureType (Point, Curve, Region)</t>
  </si>
  <si>
    <t xml:space="preserve">CurveFeature</t>
  </si>
  <si>
    <t xml:space="preserve">PointFeature</t>
  </si>
  <si>
    <t xml:space="preserve">RegionFeature</t>
  </si>
  <si>
    <t xml:space="preserve">RegionFeature-generalization-Feature</t>
  </si>
  <si>
    <t xml:space="preserve">CurveFeature-generalization-Feature</t>
  </si>
  <si>
    <t xml:space="preserve">PointFeature-generalization-Feature</t>
  </si>
  <si>
    <t xml:space="preserve">Artifact Type – Problem Description (Event Management System)</t>
  </si>
  <si>
    <t xml:space="preserve">An event is organized in a venue. An event can be a concert event or a theatrical event. A venue can be an open venue or a closed venue. Each venue is comprised of multiple seats. These seats have different types of sections. A section can be of types - parquet center, balcony center, and others. Each seat has a number. The events are organized for different shows every 9 pm. Each show has a date.</t>
  </si>
  <si>
    <r>
      <rPr>
        <b val="true"/>
        <sz val="12"/>
        <rFont val="Arial"/>
        <family val="2"/>
        <charset val="1"/>
      </rPr>
      <t xml:space="preserve">Artifact Type – </t>
    </r>
    <r>
      <rPr>
        <b val="true"/>
        <u val="single"/>
        <sz val="12"/>
        <rFont val="Arial"/>
        <family val="2"/>
        <charset val="1"/>
      </rPr>
      <t xml:space="preserve">Extracted Domain Model using our Proposed Tool</t>
    </r>
  </si>
  <si>
    <t xml:space="preserve">Event</t>
  </si>
  <si>
    <t xml:space="preserve">Showing</t>
  </si>
  <si>
    <t xml:space="preserve">Venue</t>
  </si>
  <si>
    <t xml:space="preserve">Seat</t>
  </si>
  <si>
    <t xml:space="preserve">SpecificShow</t>
  </si>
  <si>
    <t xml:space="preserve">EventType</t>
  </si>
  <si>
    <t xml:space="preserve">SectionType</t>
  </si>
  <si>
    <t xml:space="preserve">VenueType</t>
  </si>
  <si>
    <t xml:space="preserve">type (Event class)</t>
  </si>
  <si>
    <t xml:space="preserve">type (Venue class)</t>
  </si>
  <si>
    <t xml:space="preserve">number (Seat Class)</t>
  </si>
  <si>
    <t xml:space="preserve">section (Seat Class)</t>
  </si>
  <si>
    <t xml:space="preserve">date (SpecificShow Class)</t>
  </si>
  <si>
    <t xml:space="preserve">concert (EventType enum class)</t>
  </si>
  <si>
    <t xml:space="preserve">theatrical (EventType enum class)</t>
  </si>
  <si>
    <t xml:space="preserve">open (VenueType enum class)</t>
  </si>
  <si>
    <t xml:space="preserve">closed (VenueType enum class)</t>
  </si>
  <si>
    <t xml:space="preserve">parquetCenter (SectionType enum class)</t>
  </si>
  <si>
    <t xml:space="preserve">balconyCenter (SectionType enum class)</t>
  </si>
  <si>
    <t xml:space="preserve">Event-association- Venue</t>
  </si>
  <si>
    <t xml:space="preserve">Event-association- Showing</t>
  </si>
  <si>
    <t xml:space="preserve">Seat-association- Venue</t>
  </si>
  <si>
    <t xml:space="preserve">Seat-association- Showing</t>
  </si>
  <si>
    <t xml:space="preserve">Showing-association-SpecificShowing</t>
  </si>
  <si>
    <t xml:space="preserve">Event-association- 0..1 Venue</t>
  </si>
  <si>
    <t xml:space="preserve">0..* Event-association- Venue</t>
  </si>
  <si>
    <t xml:space="preserve">Event-association- 0..* Showing</t>
  </si>
  <si>
    <t xml:space="preserve">1 Event-association- Showing</t>
  </si>
  <si>
    <t xml:space="preserve">Seat-association- 1 Venue</t>
  </si>
  <si>
    <t xml:space="preserve">0..* Seat-association- Venue</t>
  </si>
  <si>
    <t xml:space="preserve">Seat-association- 0..* Showing</t>
  </si>
  <si>
    <t xml:space="preserve">0..* Seat-association- Showing</t>
  </si>
  <si>
    <t xml:space="preserve">0..* SpecificShowing-association- Showing</t>
  </si>
  <si>
    <t xml:space="preserve">SpecificShowing-association- 1Showing</t>
  </si>
  <si>
    <t xml:space="preserve">date (Showing Class)</t>
  </si>
  <si>
    <t xml:space="preserve">Show</t>
  </si>
  <si>
    <t xml:space="preserve">Section</t>
  </si>
  <si>
    <t xml:space="preserve">type (Section class)</t>
  </si>
  <si>
    <t xml:space="preserve">date (Show Class)</t>
  </si>
  <si>
    <t xml:space="preserve">Event-association- Show</t>
  </si>
  <si>
    <t xml:space="preserve">theatrical, concert (EventType)</t>
  </si>
  <si>
    <t xml:space="preserve">open, closed (VenueType)</t>
  </si>
  <si>
    <t xml:space="preserve">parquetCenter, balconyCenter (SectionType)</t>
  </si>
  <si>
    <t xml:space="preserve">Predicted – enumeration; Required – generalization</t>
  </si>
  <si>
    <t xml:space="preserve">Predicted – none; Required – enumeration</t>
  </si>
  <si>
    <t xml:space="preserve">ParquetCenter</t>
  </si>
  <si>
    <t xml:space="preserve">BalconyCenter</t>
  </si>
  <si>
    <t xml:space="preserve">Artifact Type – Problem Description (Online Paper Review System)</t>
  </si>
  <si>
    <t xml:space="preserve">To help the program chair, we are planning to develop a computer-assisted review system. The system will be available to users who can be authors, reviewers, and co-chairs. Each user has a name. Papers are known by the title and whether they are research papers or experience reports. The paper is reviewed by at least three reviewers. On the other side, the authors can submit as many papers as they want. When a reviewer logs in, she can consult the list of papers that have been assigned to her for review, and submit reviews for each of those papers.   Each review has feedback as well as grade that can be Accept or Reject. A final decision is made by the chair for each paper.</t>
  </si>
  <si>
    <t xml:space="preserve">Paper</t>
  </si>
  <si>
    <t xml:space="preserve">Reviewer</t>
  </si>
  <si>
    <t xml:space="preserve">Author</t>
  </si>
  <si>
    <t xml:space="preserve">Review</t>
  </si>
  <si>
    <t xml:space="preserve">PaperType</t>
  </si>
  <si>
    <t xml:space="preserve">DecisionKind</t>
  </si>
  <si>
    <t xml:space="preserve">Role</t>
  </si>
  <si>
    <t xml:space="preserve">name (Person class)</t>
  </si>
  <si>
    <t xml:space="preserve">grade (Review class)</t>
  </si>
  <si>
    <t xml:space="preserve">feedback (Review class)</t>
  </si>
  <si>
    <t xml:space="preserve">title (Paper class)</t>
  </si>
  <si>
    <t xml:space="preserve">type (Paper class)</t>
  </si>
  <si>
    <t xml:space="preserve">experienceReport (PaperType enum class)</t>
  </si>
  <si>
    <t xml:space="preserve">researchPaper (PaperType enum class)</t>
  </si>
  <si>
    <t xml:space="preserve">accept (DecisionKind enum class)</t>
  </si>
  <si>
    <t xml:space="preserve">reject (DecisionKind enum class)</t>
  </si>
  <si>
    <t xml:space="preserve">undecided (DecisionKind enum class)</t>
  </si>
  <si>
    <t xml:space="preserve">chair (Role class)</t>
  </si>
  <si>
    <t xml:space="preserve">decision (Paper class)</t>
  </si>
  <si>
    <t xml:space="preserve">Paper-association-Reviewer</t>
  </si>
  <si>
    <t xml:space="preserve">Role-Generalization-Reviewer</t>
  </si>
  <si>
    <t xml:space="preserve">Role-Generalization-Author</t>
  </si>
  <si>
    <t xml:space="preserve">Paper-association-Author</t>
  </si>
  <si>
    <t xml:space="preserve">Role-association-Person</t>
  </si>
  <si>
    <t xml:space="preserve">Paper-association-3..* Reviewer</t>
  </si>
  <si>
    <t xml:space="preserve">0..* Paper-association-Reviewer</t>
  </si>
  <si>
    <t xml:space="preserve">Paper-association-0..* Author</t>
  </si>
  <si>
    <t xml:space="preserve">0..* Paper-association-Author</t>
  </si>
  <si>
    <t xml:space="preserve">Role-association-1 Person</t>
  </si>
  <si>
    <t xml:space="preserve">0..2 Role-association-Person</t>
  </si>
  <si>
    <t xml:space="preserve">GradeType</t>
  </si>
  <si>
    <t xml:space="preserve">UserRole</t>
  </si>
  <si>
    <t xml:space="preserve">FinalDecision</t>
  </si>
  <si>
    <t xml:space="preserve">Co</t>
  </si>
  <si>
    <t xml:space="preserve">list (Paper class)</t>
  </si>
  <si>
    <t xml:space="preserve">Person-Generalization-Reviewer</t>
  </si>
  <si>
    <t xml:space="preserve">Person-Generalization-Author</t>
  </si>
  <si>
    <t xml:space="preserve">Person-Generalization-Chair</t>
  </si>
  <si>
    <t xml:space="preserve">Person-Generalization-Co</t>
  </si>
  <si>
    <t xml:space="preserve">Paper-association-Review</t>
  </si>
  <si>
    <t xml:space="preserve">Paper-association-0..1 Reviewer</t>
  </si>
  <si>
    <t xml:space="preserve">DecisionKind (accept, reject, undecided)</t>
  </si>
  <si>
    <t xml:space="preserve">Person (Reviewer, Author)</t>
  </si>
  <si>
    <t xml:space="preserve">PaperType (experienceReport, research)</t>
  </si>
  <si>
    <t xml:space="preserve">Feedback</t>
  </si>
  <si>
    <t xml:space="preserve">ResearchPaper</t>
  </si>
  <si>
    <t xml:space="preserve">UserRole-Generalization-Reviewer</t>
  </si>
  <si>
    <t xml:space="preserve">UserRole-Generalization-Author</t>
  </si>
  <si>
    <t xml:space="preserve">UserRole-Generalization-Chair</t>
  </si>
  <si>
    <t xml:space="preserve">UserRole-Generalization-Co</t>
  </si>
  <si>
    <t xml:space="preserve">Person-association-UserRole</t>
  </si>
  <si>
    <t xml:space="preserve">Person-association-0..1 UserRole</t>
  </si>
  <si>
    <t xml:space="preserve">1 Person-association-UserRole</t>
  </si>
  <si>
    <t xml:space="preserve">Artifact Type – Problem Description (Online Library Reservation System)</t>
  </si>
  <si>
    <t xml:space="preserve">Online Library System (OLS) provides easy access to customers to order different library items. A customer can place multiple orders. The status of an order can be pending or completed. Furthermore, each order is composed of multiple item lines. Each item line has a quantity. An item line is associated with a library item. The library item can be a book item or a digital item. Each library item has a status. The status can be available, hold, or loan. The book item can be of types - eBook format or print format. On the other side, the digital item can be an audio item or a video item. In addition, a digital item also has two options - downloadable and disc.</t>
  </si>
  <si>
    <t xml:space="preserve">Customer</t>
  </si>
  <si>
    <t xml:space="preserve">Order</t>
  </si>
  <si>
    <t xml:space="preserve">ItemLine</t>
  </si>
  <si>
    <t xml:space="preserve">LibraryItem</t>
  </si>
  <si>
    <t xml:space="preserve">BookItem</t>
  </si>
  <si>
    <t xml:space="preserve">VideoItem</t>
  </si>
  <si>
    <t xml:space="preserve">AudioItem</t>
  </si>
  <si>
    <t xml:space="preserve">DigitalItem</t>
  </si>
  <si>
    <t xml:space="preserve">Status</t>
  </si>
  <si>
    <t xml:space="preserve">BookFormat</t>
  </si>
  <si>
    <t xml:space="preserve">DigitalType</t>
  </si>
  <si>
    <t xml:space="preserve">ItemStatus</t>
  </si>
  <si>
    <t xml:space="preserve">status (Order class)</t>
  </si>
  <si>
    <t xml:space="preserve">quantity (ItemLine class)</t>
  </si>
  <si>
    <t xml:space="preserve">status (LibraryItem class)</t>
  </si>
  <si>
    <t xml:space="preserve">format (BookItem class)</t>
  </si>
  <si>
    <t xml:space="preserve">type (DigitalItem class)</t>
  </si>
  <si>
    <t xml:space="preserve">downloadable (DigitalType enum class)</t>
  </si>
  <si>
    <t xml:space="preserve">disc (DigitalType enum class)</t>
  </si>
  <si>
    <t xml:space="preserve">hold (ItemStatus enum class)</t>
  </si>
  <si>
    <t xml:space="preserve">loan (ItemStatus enum class)</t>
  </si>
  <si>
    <t xml:space="preserve">available (ItemStatus enum class)</t>
  </si>
  <si>
    <t xml:space="preserve">pending(Status class)</t>
  </si>
  <si>
    <t xml:space="preserve">eBook (BookFormat class)</t>
  </si>
  <si>
    <t xml:space="preserve">print (BookFormat class)</t>
  </si>
  <si>
    <t xml:space="preserve"> Completed (Status class)</t>
  </si>
  <si>
    <t xml:space="preserve">Customer-association-Order</t>
  </si>
  <si>
    <t xml:space="preserve">Order-Composition-ItemLine</t>
  </si>
  <si>
    <t xml:space="preserve">LibraryItem-association-ItemLine</t>
  </si>
  <si>
    <t xml:space="preserve">LibraryItem-generalization-BookItem</t>
  </si>
  <si>
    <t xml:space="preserve">LibraryItem-generalization-DigitalItem</t>
  </si>
  <si>
    <t xml:space="preserve">DigitalItem-generalization-Audio</t>
  </si>
  <si>
    <t xml:space="preserve">DigitalItem-generalization-Video</t>
  </si>
  <si>
    <t xml:space="preserve">Customer-association-0..* Order</t>
  </si>
  <si>
    <t xml:space="preserve">1 Customer-association-Order</t>
  </si>
  <si>
    <t xml:space="preserve">Order-Composition-0..* ItemLine</t>
  </si>
  <si>
    <t xml:space="preserve">1 Order-Composition-ItemLine</t>
  </si>
  <si>
    <t xml:space="preserve">LibraryItem-association-0..* ItemLine</t>
  </si>
  <si>
    <t xml:space="preserve">1 LibraryItem-association-ItemLine</t>
  </si>
  <si>
    <t xml:space="preserve">option (DigitalItem class)</t>
  </si>
  <si>
    <t xml:space="preserve">audio (DigitalItem enum class)</t>
  </si>
  <si>
    <t xml:space="preserve">video (DigitalItem enum class)</t>
  </si>
  <si>
    <t xml:space="preserve">0..1 Customer-association-Order</t>
  </si>
  <si>
    <t xml:space="preserve">0..1 Order-Composition-ItemLine</t>
  </si>
  <si>
    <t xml:space="preserve">0..1 LibraryItem-association-ItemLine</t>
  </si>
  <si>
    <t xml:space="preserve">print (BookItem enum class)</t>
  </si>
  <si>
    <t xml:space="preserve">E-book (BookItem enum class)</t>
  </si>
  <si>
    <t xml:space="preserve">type (Library Item)</t>
  </si>
  <si>
    <t xml:space="preserve">digital item(LibraryItemType)</t>
  </si>
  <si>
    <t xml:space="preserve">book item(LibraryItemType)</t>
  </si>
  <si>
    <t xml:space="preserve">Customer-association-? Order</t>
  </si>
  <si>
    <t xml:space="preserve">? Customer-association-Order</t>
  </si>
  <si>
    <t xml:space="preserve">Item Status (OnHold, OnLoan, Available)</t>
  </si>
  <si>
    <t xml:space="preserve">BookFormat (eBook, Print)</t>
  </si>
  <si>
    <t xml:space="preserve">DigitalType (Downloadable, Disc)</t>
  </si>
  <si>
    <t xml:space="preserve">OrderStatus (Pending, Completed)</t>
  </si>
  <si>
    <t xml:space="preserve">ItemType (AudioItem, VideoItem)</t>
  </si>
  <si>
    <t xml:space="preserve">LibraryItem (Digital, Book)</t>
  </si>
  <si>
    <t xml:space="preserve">DigitalItemDownloadable</t>
  </si>
  <si>
    <t xml:space="preserve">DigitalItemDisc</t>
  </si>
  <si>
    <t xml:space="preserve">PrintBookFormat</t>
  </si>
  <si>
    <t xml:space="preserve">EbookFormat</t>
  </si>
  <si>
    <t xml:space="preserve">OrderStatus</t>
  </si>
  <si>
    <t xml:space="preserve">DigitalLibraryItem</t>
  </si>
  <si>
    <t xml:space="preserve">BookLibraryItem</t>
  </si>
  <si>
    <t xml:space="preserve">quantity (Order class)</t>
  </si>
  <si>
    <t xml:space="preserve">audio </t>
  </si>
  <si>
    <t xml:space="preserve">pending (OrderStatus enum class)</t>
  </si>
  <si>
    <t xml:space="preserve">hold(ItemStatus)</t>
  </si>
  <si>
    <t xml:space="preserve">available(ItemStatus)</t>
  </si>
  <si>
    <t xml:space="preserve">Artifact Type – Problem Description (University Enrollment System)</t>
  </si>
  <si>
    <t xml:space="preserve">University admits many students every year. Each student has a name and ID. A student can be a part-time student or a full-time student. After admission, students can attend up to five courses in a semester. The courses can be of types - research-based and project-based. University also allows students to drop the courses in the first two weeks. If a student drops the course within the first two weeks then no penalty is imposed by the university.</t>
  </si>
  <si>
    <t xml:space="preserve">University</t>
  </si>
  <si>
    <t xml:space="preserve">Student</t>
  </si>
  <si>
    <t xml:space="preserve">Course</t>
  </si>
  <si>
    <t xml:space="preserve">CourseType</t>
  </si>
  <si>
    <t xml:space="preserve">StudentType</t>
  </si>
  <si>
    <t xml:space="preserve">type (Student class)</t>
  </si>
  <si>
    <t xml:space="preserve">name (Student class)</t>
  </si>
  <si>
    <t xml:space="preserve">id (Student class)</t>
  </si>
  <si>
    <t xml:space="preserve">type (Course Class)</t>
  </si>
  <si>
    <t xml:space="preserve"> part-time (StudentType enum class)</t>
  </si>
  <si>
    <t xml:space="preserve"> full-time (StudentType enum class)</t>
  </si>
  <si>
    <t xml:space="preserve"> research-based (Course enum class)</t>
  </si>
  <si>
    <t xml:space="preserve">Project-based (Course enum class)</t>
  </si>
  <si>
    <t xml:space="preserve">Student-association- Course</t>
  </si>
  <si>
    <t xml:space="preserve">Student-association- University</t>
  </si>
  <si>
    <t xml:space="preserve">Student-association- 0..5 Course</t>
  </si>
  <si>
    <t xml:space="preserve">0..* Student-association- University</t>
  </si>
  <si>
    <t xml:space="preserve">0..* Student-association- Course</t>
  </si>
  <si>
    <t xml:space="preserve"> Student-association- 1 University</t>
  </si>
  <si>
    <t xml:space="preserve">? Student-association- Course</t>
  </si>
  <si>
    <t xml:space="preserve"> Student-association- ? University</t>
  </si>
  <si>
    <t xml:space="preserve">CourseType (Research-based, Project-based)</t>
  </si>
  <si>
    <t xml:space="preserve">Student (PartTimeStudent, FullTimeStudent)</t>
  </si>
  <si>
    <t xml:space="preserve">Artifact Type – Problem Description (Online Rideshare System)</t>
  </si>
  <si>
    <t xml:space="preserve">Online Rideshare System (ORS) allows users to manage road trips that are organized on a sharing basis. The users can be drivers or customers. Each user has a unique ID, email, and phone number. The system allows a driver to post trips. The trips can be direct trips or indirect trips (multiple stops). Each trip has a departure station, arrival station, number of seats, departure date, departure time, arrival time, and price. The customers can book seats until 2 hours before the departure time. The users can register for a membership package that includes rewards. These rewards can be in the form of cashback, discounts, or points.</t>
  </si>
  <si>
    <t xml:space="preserve">Driver</t>
  </si>
  <si>
    <t xml:space="preserve">User</t>
  </si>
  <si>
    <t xml:space="preserve">Membership</t>
  </si>
  <si>
    <t xml:space="preserve">Reward</t>
  </si>
  <si>
    <t xml:space="preserve">RewardType</t>
  </si>
  <si>
    <t xml:space="preserve">TripType</t>
  </si>
  <si>
    <t xml:space="preserve">Trip</t>
  </si>
  <si>
    <t xml:space="preserve">departureStation (Trip class)</t>
  </si>
  <si>
    <t xml:space="preserve">arrivalStation (Trip class)</t>
  </si>
  <si>
    <t xml:space="preserve">numberOfSeats (Trip class)</t>
  </si>
  <si>
    <t xml:space="preserve">departureDate (Trip class)</t>
  </si>
  <si>
    <t xml:space="preserve">departureTime (Trip class)</t>
  </si>
  <si>
    <t xml:space="preserve">arrivalTime (Trip class)</t>
  </si>
  <si>
    <t xml:space="preserve">tripType (Trip class)</t>
  </si>
  <si>
    <t xml:space="preserve">price (Trip class)</t>
  </si>
  <si>
    <t xml:space="preserve">id (User class)</t>
  </si>
  <si>
    <t xml:space="preserve">email(User class)</t>
  </si>
  <si>
    <t xml:space="preserve">phoneNumber (User class)</t>
  </si>
  <si>
    <t xml:space="preserve">type (Reward Class)</t>
  </si>
  <si>
    <t xml:space="preserve">cashback (RewardType enum class)</t>
  </si>
  <si>
    <t xml:space="preserve">discounts (RewardType enum class)</t>
  </si>
  <si>
    <t xml:space="preserve">points (RewardType enum class)</t>
  </si>
  <si>
    <t xml:space="preserve">direct(TripType enum class)</t>
  </si>
  <si>
    <t xml:space="preserve">Indirect (TripType enum class)</t>
  </si>
  <si>
    <t xml:space="preserve">Role-generalization-Customer</t>
  </si>
  <si>
    <t xml:space="preserve">Driver-association-Trip</t>
  </si>
  <si>
    <t xml:space="preserve">Role-generalization- Driver</t>
  </si>
  <si>
    <t xml:space="preserve">Trip-association-Customer</t>
  </si>
  <si>
    <t xml:space="preserve">User-association-Membership</t>
  </si>
  <si>
    <t xml:space="preserve">Membership-composition-Reward</t>
  </si>
  <si>
    <t xml:space="preserve">User-association-Role</t>
  </si>
  <si>
    <t xml:space="preserve">Driver-association-0..*Trip</t>
  </si>
  <si>
    <t xml:space="preserve">0..1 Driver-association-Trip</t>
  </si>
  <si>
    <t xml:space="preserve">Trip-association-0..* Customer</t>
  </si>
  <si>
    <t xml:space="preserve">0..* Trip-association-Customer</t>
  </si>
  <si>
    <t xml:space="preserve">User-association-0..2 Role</t>
  </si>
  <si>
    <t xml:space="preserve">1 User-association-Role</t>
  </si>
  <si>
    <t xml:space="preserve">User-association-0..1 Membership</t>
  </si>
  <si>
    <t xml:space="preserve">1 User-association-Membership</t>
  </si>
  <si>
    <t xml:space="preserve">Membership-composition-0..1 Reward</t>
  </si>
  <si>
    <t xml:space="preserve">1 Membership-composition-Reward</t>
  </si>
  <si>
    <t xml:space="preserve">Extracted Domain Model Extraction Results (Baseline)</t>
  </si>
  <si>
    <t xml:space="preserve">MembershipPackage</t>
  </si>
  <si>
    <t xml:space="preserve">indirect direct(TripType enum class)</t>
  </si>
  <si>
    <t xml:space="preserve">Role-generalization-Driver</t>
  </si>
  <si>
    <t xml:space="preserve">Customer-association-Seat</t>
  </si>
  <si>
    <t xml:space="preserve">UserRole-association-Person</t>
  </si>
  <si>
    <t xml:space="preserve">User-association-0..1 MembershipTrip</t>
  </si>
  <si>
    <t xml:space="preserve">Driver-association-?Trip</t>
  </si>
  <si>
    <t xml:space="preserve">Person-association-0..2 Role</t>
  </si>
  <si>
    <t xml:space="preserve">1 Person-association-Role</t>
  </si>
  <si>
    <t xml:space="preserve">User-association-0..1 MembershipPackage</t>
  </si>
  <si>
    <t xml:space="preserve">1 User-association-MembershipPackage</t>
  </si>
  <si>
    <t xml:space="preserve">ArrivalStation</t>
  </si>
  <si>
    <t xml:space="preserve">DepartureStation</t>
  </si>
  <si>
    <t xml:space="preserve">SpecificTrip</t>
  </si>
  <si>
    <t xml:space="preserve">id (Person class)</t>
  </si>
  <si>
    <t xml:space="preserve">phoneNumber (Person class)</t>
  </si>
  <si>
    <t xml:space="preserve">email(Person class)</t>
  </si>
  <si>
    <t xml:space="preserve">discount (RewardType Class)</t>
  </si>
  <si>
    <t xml:space="preserve">cashback (RewardType Class)</t>
  </si>
  <si>
    <t xml:space="preserve">Person-generalization-Driver</t>
  </si>
  <si>
    <t xml:space="preserve">Person-generalization-Customer</t>
  </si>
  <si>
    <t xml:space="preserve">Person-association-Membership</t>
  </si>
  <si>
    <t xml:space="preserve">Person-association-Reward</t>
  </si>
  <si>
    <t xml:space="preserve">Trip-association -SpecificTrip</t>
  </si>
  <si>
    <t xml:space="preserve">Trip-association -ArrivalStation</t>
  </si>
  <si>
    <t xml:space="preserve">Trip-association -DepartureStation</t>
  </si>
  <si>
    <t xml:space="preserve">Seat-association-0..1 Customer</t>
  </si>
  <si>
    <t xml:space="preserve">Seat-association-Customer</t>
  </si>
  <si>
    <t xml:space="preserve">User (Customer, Driver)</t>
  </si>
  <si>
    <t xml:space="preserve">Reward (Cashback, Discounts, Points)</t>
  </si>
  <si>
    <t xml:space="preserve">Trip (Indirect, Direct)</t>
  </si>
  <si>
    <t xml:space="preserve">Artifact Type – Problem Description (Bank Management System)</t>
  </si>
  <si>
    <t xml:space="preserve">This system provides basic services to manage bank accounts at various banks. Banks can be of types - public and private. Also, each bank has a service category. The service category can be national or international. Each bank is composed of multiple branches. Each branch has multiple addresses such as temporary addresses and permanent addresses. In addition, a branch can be the main branch or an express branch. A user can be a customer or an employee. Each user has a name. A customer opens accounts at a branch. The customer can be a general customer or a VIP customer. Each account is uniquely identified by an account number across the bank. Furthermore, the account can be a checking account or savings account. It is possible to have a joint account (e.g. for a husband and wife). Each customer is assigned a particular employee as his or her 'personal banker'. An employee can be a teller, manager, or loan officer at a bank. Employees may work for multiple branches in a bank.</t>
  </si>
  <si>
    <t xml:space="preserve">Bank</t>
  </si>
  <si>
    <t xml:space="preserve">Branch</t>
  </si>
  <si>
    <t xml:space="preserve">Address</t>
  </si>
  <si>
    <t xml:space="preserve">Account</t>
  </si>
  <si>
    <t xml:space="preserve">AddressType</t>
  </si>
  <si>
    <t xml:space="preserve">BranchType</t>
  </si>
  <si>
    <t xml:space="preserve">BankType</t>
  </si>
  <si>
    <t xml:space="preserve">ServiceCategory</t>
  </si>
  <si>
    <t xml:space="preserve">AccountType</t>
  </si>
  <si>
    <t xml:space="preserve">CustomerCategory</t>
  </si>
  <si>
    <t xml:space="preserve">EmployeePosition</t>
  </si>
  <si>
    <t xml:space="preserve">address (Address class)</t>
  </si>
  <si>
    <t xml:space="preserve">type (Address class)</t>
  </si>
  <si>
    <t xml:space="preserve">type (Branch class)</t>
  </si>
  <si>
    <t xml:space="preserve">category (Bank class)</t>
  </si>
  <si>
    <t xml:space="preserve">type (Bank class)</t>
  </si>
  <si>
    <t xml:space="preserve">category (Customer class)</t>
  </si>
  <si>
    <t xml:space="preserve">position (Employee class)</t>
  </si>
  <si>
    <t xml:space="preserve">type (Account class)</t>
  </si>
  <si>
    <t xml:space="preserve">number (Account class)</t>
  </si>
  <si>
    <t xml:space="preserve">temporary (AddressType enum class)</t>
  </si>
  <si>
    <t xml:space="preserve">permanent (AddressType enum class)</t>
  </si>
  <si>
    <t xml:space="preserve">main (BranchType enum class)</t>
  </si>
  <si>
    <t xml:space="preserve">express (BranchType enum class)</t>
  </si>
  <si>
    <t xml:space="preserve">national (ServiceCategory enum class)</t>
  </si>
  <si>
    <t xml:space="preserve">international (ServiceCategory enum class)</t>
  </si>
  <si>
    <t xml:space="preserve">public (BankType class)</t>
  </si>
  <si>
    <t xml:space="preserve">private (BankType class)</t>
  </si>
  <si>
    <t xml:space="preserve">teller (EmpPosition class)</t>
  </si>
  <si>
    <t xml:space="preserve">manager (EmpPosition class)</t>
  </si>
  <si>
    <t xml:space="preserve">loan officer (EmpPosition class)</t>
  </si>
  <si>
    <t xml:space="preserve">general (CustomerCategory class)</t>
  </si>
  <si>
    <t xml:space="preserve">vip (CustomerCategory class)</t>
  </si>
  <si>
    <t xml:space="preserve">saving (AccountType class)</t>
  </si>
  <si>
    <t xml:space="preserve">chequing (AccountType class)</t>
  </si>
  <si>
    <t xml:space="preserve">Customer-association-Employee</t>
  </si>
  <si>
    <t xml:space="preserve">Customer-association-Account</t>
  </si>
  <si>
    <t xml:space="preserve">Branch-association-Account</t>
  </si>
  <si>
    <t xml:space="preserve">Branch-association-Address</t>
  </si>
  <si>
    <t xml:space="preserve">Customer- Generalization-Role</t>
  </si>
  <si>
    <t xml:space="preserve">Employee- Generalization-Role</t>
  </si>
  <si>
    <t xml:space="preserve">Employee-association-Branch</t>
  </si>
  <si>
    <t xml:space="preserve">Bank- Composition – Branch</t>
  </si>
  <si>
    <t xml:space="preserve">Customer-association- 1 Employee</t>
  </si>
  <si>
    <t xml:space="preserve">Bank- Composition – 0..* Branch</t>
  </si>
  <si>
    <t xml:space="preserve">Employee-association-0..1 Branch</t>
  </si>
  <si>
    <t xml:space="preserve">0..1 Bank- Composition – Branch</t>
  </si>
  <si>
    <t xml:space="preserve">0..* Customer-association-  Employee</t>
  </si>
  <si>
    <t xml:space="preserve">0..* Employee-association- Branch</t>
  </si>
  <si>
    <t xml:space="preserve">Branch-association-0..* Account</t>
  </si>
  <si>
    <t xml:space="preserve">0..1 Branch-association-Account</t>
  </si>
  <si>
    <t xml:space="preserve">Branch-association-0..* Address</t>
  </si>
  <si>
    <t xml:space="preserve">0..1 Branch-association-Address</t>
  </si>
  <si>
    <t xml:space="preserve">Customer-association-0..* Account</t>
  </si>
  <si>
    <t xml:space="preserve">1..2 Customer-association- Account</t>
  </si>
  <si>
    <t xml:space="preserve">Employee-association-0..* Branch</t>
  </si>
  <si>
    <t xml:space="preserve">? Customer-association-  Employee</t>
  </si>
  <si>
    <t xml:space="preserve">? Employee-association- Branch</t>
  </si>
  <si>
    <t xml:space="preserve">Teller</t>
  </si>
  <si>
    <t xml:space="preserve">Manager</t>
  </si>
  <si>
    <t xml:space="preserve">LoanOfficer</t>
  </si>
  <si>
    <t xml:space="preserve">address (Branch class)</t>
  </si>
  <si>
    <t xml:space="preserve">temporaryAddress (Branch class)</t>
  </si>
  <si>
    <t xml:space="preserve">Customer-association-Branch</t>
  </si>
  <si>
    <t xml:space="preserve">Person- Generalization-Teller</t>
  </si>
  <si>
    <t xml:space="preserve">Person- Generalization-Manager</t>
  </si>
  <si>
    <t xml:space="preserve">Person- Generalization-LoanOfficer</t>
  </si>
  <si>
    <t xml:space="preserve">Customer-association-Person</t>
  </si>
  <si>
    <t xml:space="preserve">Bank-association-Teller</t>
  </si>
  <si>
    <t xml:space="preserve">Bank-association-Manager</t>
  </si>
  <si>
    <t xml:space="preserve">Bank-association-LoanOfficer</t>
  </si>
  <si>
    <t xml:space="preserve">Bank-association-Account</t>
  </si>
  <si>
    <t xml:space="preserve">Customer-association- 0..1 Branch</t>
  </si>
  <si>
    <t xml:space="preserve">Bank-association-0..* Teller</t>
  </si>
  <si>
    <t xml:space="preserve">0..1 Bank-association-Teller</t>
  </si>
  <si>
    <t xml:space="preserve">0..1 Bank-association-Manager</t>
  </si>
  <si>
    <t xml:space="preserve">0..1 Bank-association-LoanOfficer</t>
  </si>
  <si>
    <t xml:space="preserve">Bank- Composition – 0.. * Branch</t>
  </si>
  <si>
    <t xml:space="preserve">0..1 Customer-association- Account</t>
  </si>
  <si>
    <t xml:space="preserve">Customer-association-0..1 Person</t>
  </si>
  <si>
    <t xml:space="preserve">0..* Customer-association- Person</t>
  </si>
  <si>
    <t xml:space="preserve">Customer-association- 0..* Account</t>
  </si>
  <si>
    <t xml:space="preserve">Address (Temporary, Permanent)</t>
  </si>
  <si>
    <t xml:space="preserve">Predicted – player-role; Required – enumeration</t>
  </si>
  <si>
    <t xml:space="preserve">Branch (Main, Express)</t>
  </si>
  <si>
    <t xml:space="preserve">Service (National, International)</t>
  </si>
  <si>
    <t xml:space="preserve">Bank (Public, Private)</t>
  </si>
  <si>
    <t xml:space="preserve">Employee (Teller, Manager, Loan Officer)</t>
  </si>
  <si>
    <t xml:space="preserve">Customer (General, VIP)</t>
  </si>
  <si>
    <t xml:space="preserve">Account (Chequing, Savings)</t>
  </si>
  <si>
    <t xml:space="preserve">Artifact Type – Problem Description (Library System)</t>
  </si>
  <si>
    <t xml:space="preserve">An automated library book borrowing system maintains a collection of books. Each book has title, barcode, ISBN, and number of pages. In addition, the system allows users to have either a member User or a guest User. Each user has a name, email, address, and ID. A user can checkout a book on loan which has the start date and end date.</t>
  </si>
  <si>
    <t xml:space="preserve">Loan</t>
  </si>
  <si>
    <t xml:space="preserve">Book</t>
  </si>
  <si>
    <t xml:space="preserve">SpecificBook</t>
  </si>
  <si>
    <t xml:space="preserve">UserType</t>
  </si>
  <si>
    <t xml:space="preserve">startDate (Loan class)</t>
  </si>
  <si>
    <t xml:space="preserve">endDate (Loan class)</t>
  </si>
  <si>
    <t xml:space="preserve">name (User class)</t>
  </si>
  <si>
    <t xml:space="preserve">email (User class)</t>
  </si>
  <si>
    <t xml:space="preserve">address (User class)</t>
  </si>
  <si>
    <t xml:space="preserve">type (User class)</t>
  </si>
  <si>
    <t xml:space="preserve">isbn (Book class)</t>
  </si>
  <si>
    <t xml:space="preserve">title (Book class)</t>
  </si>
  <si>
    <t xml:space="preserve">authorName (Book class)</t>
  </si>
  <si>
    <t xml:space="preserve">barcode (BookCopy class)</t>
  </si>
  <si>
    <t xml:space="preserve">guest (UserType)</t>
  </si>
  <si>
    <t xml:space="preserve">member (UserType)</t>
  </si>
  <si>
    <t xml:space="preserve">Loan-association class-BookCopy, User</t>
  </si>
  <si>
    <t xml:space="preserve">BookCopy-association-Book</t>
  </si>
  <si>
    <t xml:space="preserve">0..* BookCopy-association-User</t>
  </si>
  <si>
    <t xml:space="preserve">BookCopy-association-0..1 User</t>
  </si>
  <si>
    <t xml:space="preserve">0..1 BookCopy-association-Book</t>
  </si>
  <si>
    <t xml:space="preserve">BookCopy-association- 1 Book</t>
  </si>
  <si>
    <t xml:space="preserve">barcode (Book class)</t>
  </si>
  <si>
    <t xml:space="preserve">Book-association-SpecifcBook</t>
  </si>
  <si>
    <t xml:space="preserve">0..1 Book-association-Loan</t>
  </si>
  <si>
    <t xml:space="preserve">Book-association-Loan</t>
  </si>
  <si>
    <t xml:space="preserve">Book-association-BookCopy</t>
  </si>
  <si>
    <t xml:space="preserve">User (Guest, Member)</t>
  </si>
  <si>
    <t xml:space="preserve">Artifact Type – Problem Description (Online Art Gallery System)</t>
  </si>
  <si>
    <t xml:space="preserve">Online Art Gallery System allows artists to put their artwork on auction. Each artist has a name, phone number, id, email, address and gender. To place artwork in an auction, each artist need a membership which can be of types -- individual membership, agency membership, and agency affiliate memberships. Each membership has an ID, start date, end date, and reward points. An artist can have multiple artworks where each artwork has a title, description, category (painting, sculpture, and architecture), and price. </t>
  </si>
  <si>
    <t xml:space="preserve">Artist</t>
  </si>
  <si>
    <t xml:space="preserve">Artwork</t>
  </si>
  <si>
    <t xml:space="preserve">PaintingArtwork</t>
  </si>
  <si>
    <t xml:space="preserve">SculptureArtwork</t>
  </si>
  <si>
    <t xml:space="preserve">ArchitecturalArtwork</t>
  </si>
  <si>
    <t xml:space="preserve">MembershipType</t>
  </si>
  <si>
    <t xml:space="preserve">description (Artwork)</t>
  </si>
  <si>
    <t xml:space="preserve">title (Artwork)</t>
  </si>
  <si>
    <t xml:space="preserve">price (Artwork)</t>
  </si>
  <si>
    <t xml:space="preserve">name (Artist)</t>
  </si>
  <si>
    <t xml:space="preserve">email (Artist)</t>
  </si>
  <si>
    <t xml:space="preserve">address (Artist)</t>
  </si>
  <si>
    <t xml:space="preserve">contactNo (Artist)</t>
  </si>
  <si>
    <t xml:space="preserve">gender (Artist)</t>
  </si>
  <si>
    <t xml:space="preserve">startDate (Membership)</t>
  </si>
  <si>
    <t xml:space="preserve">endDate (Membership)</t>
  </si>
  <si>
    <t xml:space="preserve">id (Membership)</t>
  </si>
  <si>
    <t xml:space="preserve">rewardPoints (Membership)</t>
  </si>
  <si>
    <t xml:space="preserve">type (Membership)</t>
  </si>
  <si>
    <t xml:space="preserve">individual membership (MembershipType)</t>
  </si>
  <si>
    <t xml:space="preserve">agency membership (MembershipType)</t>
  </si>
  <si>
    <t xml:space="preserve">agency affiliate membership (MembershipType)</t>
  </si>
  <si>
    <t xml:space="preserve">Artist-association-Artwork</t>
  </si>
  <si>
    <t xml:space="preserve">Artist-association-Membership</t>
  </si>
  <si>
    <t xml:space="preserve">Artist-generalization-PaintingArtwork</t>
  </si>
  <si>
    <t xml:space="preserve">Artist-generalization-SculptureArtwork</t>
  </si>
  <si>
    <t xml:space="preserve">Artist-generalization-ArchitecturalArtwork</t>
  </si>
  <si>
    <t xml:space="preserve">1 Artist-association-Artwork</t>
  </si>
  <si>
    <t xml:space="preserve">Artist-association-0..* Artwork</t>
  </si>
  <si>
    <t xml:space="preserve">1 Artist-association-Membership</t>
  </si>
  <si>
    <t xml:space="preserve">Artist-association-1 Membership</t>
  </si>
  <si>
    <t xml:space="preserve">price (Artist)</t>
  </si>
  <si>
    <t xml:space="preserve">painting (Category)</t>
  </si>
  <si>
    <t xml:space="preserve">sculpture (Category)</t>
  </si>
  <si>
    <t xml:space="preserve">architectural (Category)</t>
  </si>
  <si>
    <t xml:space="preserve">Membership-association-Artwork</t>
  </si>
  <si>
    <t xml:space="preserve">Artist-association-?Artwork</t>
  </si>
  <si>
    <t xml:space="preserve">?Artist-association-Artwork</t>
  </si>
  <si>
    <t xml:space="preserve">?Artist-association-Membership</t>
  </si>
  <si>
    <t xml:space="preserve">Artist-association-?Membership</t>
  </si>
  <si>
    <t xml:space="preserve">#steps (learning)</t>
  </si>
  <si>
    <t xml:space="preserve">Category (Painting, Sculpture, Architectural)</t>
  </si>
  <si>
    <t xml:space="preserve">Membership (Individual, Agency, Agency Affiliate)</t>
  </si>
  <si>
    <t xml:space="preserve">Artwork-generalization-PaintingArtwork</t>
  </si>
  <si>
    <t xml:space="preserve">Artwork-generalization-SculptureArtwork</t>
  </si>
  <si>
    <t xml:space="preserve">Artifact Type – Problem Description (Project Management System)</t>
  </si>
  <si>
    <t xml:space="preserve">A project management system assigns one or multiple projects to students. A student can be an undergraduate student or a graduate student. Each student has a name, email and student id.  Furthermore, each project has a title, description, start date, deadline, and grade. These projects can be classified as research projects or course-based projects. </t>
  </si>
  <si>
    <t xml:space="preserve">StudentRole</t>
  </si>
  <si>
    <t xml:space="preserve">UndergraduateStudent</t>
  </si>
  <si>
    <t xml:space="preserve">CourseProject</t>
  </si>
  <si>
    <t xml:space="preserve">name (Student)</t>
  </si>
  <si>
    <t xml:space="preserve">id (Student)</t>
  </si>
  <si>
    <t xml:space="preserve">email (Student)</t>
  </si>
  <si>
    <t xml:space="preserve">type (Student)</t>
  </si>
  <si>
    <t xml:space="preserve">startDate (Project)</t>
  </si>
  <si>
    <t xml:space="preserve">deadline (Project)</t>
  </si>
  <si>
    <t xml:space="preserve">title (Project)</t>
  </si>
  <si>
    <t xml:space="preserve">description (Project)</t>
  </si>
  <si>
    <t xml:space="preserve">grade (Project)</t>
  </si>
  <si>
    <t xml:space="preserve">GraduateStudent</t>
  </si>
  <si>
    <t xml:space="preserve">Student-association-Project</t>
  </si>
  <si>
    <t xml:space="preserve">StudentRole-generalization-UndergraduateStudent</t>
  </si>
  <si>
    <t xml:space="preserve">StudentRole-generalization-GraduateStudent</t>
  </si>
  <si>
    <t xml:space="preserve">Project-generalization-ResearchProject</t>
  </si>
  <si>
    <t xml:space="preserve">Project-generalization-CourseProject</t>
  </si>
  <si>
    <t xml:space="preserve">0..* Student-association-Project</t>
  </si>
  <si>
    <t xml:space="preserve">Student-association- 0...*Project</t>
  </si>
  <si>
    <t xml:space="preserve">1 Person-association-StudentRole</t>
  </si>
  <si>
    <t xml:space="preserve">Person-association-0..1 StudentRole</t>
  </si>
  <si>
    <t xml:space="preserve">EnumerationClass</t>
  </si>
  <si>
    <t xml:space="preserve">ProjectType</t>
  </si>
  <si>
    <t xml:space="preserve">Student (undergraduate, graduate)</t>
  </si>
  <si>
    <t xml:space="preserve">Project (Course, Research)</t>
  </si>
  <si>
    <t xml:space="preserve">Person-association-StudentRole</t>
  </si>
</sst>
</file>

<file path=xl/styles.xml><?xml version="1.0" encoding="utf-8"?>
<styleSheet xmlns="http://schemas.openxmlformats.org/spreadsheetml/2006/main">
  <numFmts count="3">
    <numFmt numFmtId="164" formatCode="General"/>
    <numFmt numFmtId="165" formatCode="General"/>
    <numFmt numFmtId="166" formatCode="#,###.00_);\(#,###.00\)"/>
  </numFmts>
  <fonts count="7">
    <font>
      <sz val="10"/>
      <name val="Arial"/>
      <family val="2"/>
      <charset val="1"/>
    </font>
    <font>
      <sz val="10"/>
      <name val="Arial"/>
      <family val="0"/>
    </font>
    <font>
      <sz val="10"/>
      <name val="Arial"/>
      <family val="0"/>
    </font>
    <font>
      <sz val="10"/>
      <name val="Arial"/>
      <family val="0"/>
    </font>
    <font>
      <b val="true"/>
      <sz val="12"/>
      <name val="Arial"/>
      <family val="2"/>
      <charset val="1"/>
    </font>
    <font>
      <b val="true"/>
      <sz val="10"/>
      <name val="Arial"/>
      <family val="2"/>
      <charset val="1"/>
    </font>
    <font>
      <b val="true"/>
      <u val="single"/>
      <sz val="12"/>
      <name val="Arial"/>
      <family val="2"/>
      <charset val="1"/>
    </font>
  </fonts>
  <fills count="18">
    <fill>
      <patternFill patternType="none"/>
    </fill>
    <fill>
      <patternFill patternType="gray125"/>
    </fill>
    <fill>
      <patternFill patternType="solid">
        <fgColor rgb="FFB4C7DC"/>
        <bgColor rgb="FFB3CAC7"/>
      </patternFill>
    </fill>
    <fill>
      <patternFill patternType="solid">
        <fgColor rgb="FFAFD095"/>
        <bgColor rgb="FFB3CAC7"/>
      </patternFill>
    </fill>
    <fill>
      <patternFill patternType="solid">
        <fgColor rgb="FFB3CAC7"/>
        <bgColor rgb="FFB4C7DC"/>
      </patternFill>
    </fill>
    <fill>
      <patternFill patternType="solid">
        <fgColor rgb="FFFFF5CE"/>
        <bgColor rgb="FFDDE8CB"/>
      </patternFill>
    </fill>
    <fill>
      <patternFill patternType="solid">
        <fgColor rgb="FFFFDBB6"/>
        <bgColor rgb="FFF7D1D5"/>
      </patternFill>
    </fill>
    <fill>
      <patternFill patternType="solid">
        <fgColor rgb="FFDDE8CB"/>
        <bgColor rgb="FFFFF5CE"/>
      </patternFill>
    </fill>
    <fill>
      <patternFill patternType="solid">
        <fgColor rgb="FFCCCCCC"/>
        <bgColor rgb="FFE0C2CD"/>
      </patternFill>
    </fill>
    <fill>
      <patternFill patternType="solid">
        <fgColor rgb="FFF7D1D5"/>
        <bgColor rgb="FFFFDBB6"/>
      </patternFill>
    </fill>
    <fill>
      <patternFill patternType="solid">
        <fgColor rgb="FFFFAA95"/>
        <bgColor rgb="FFEC9BA4"/>
      </patternFill>
    </fill>
    <fill>
      <patternFill patternType="solid">
        <fgColor rgb="FFFFE994"/>
        <bgColor rgb="FFFFDBB6"/>
      </patternFill>
    </fill>
    <fill>
      <patternFill patternType="solid">
        <fgColor rgb="FFB7B3CA"/>
        <bgColor rgb="FFB4C7DC"/>
      </patternFill>
    </fill>
    <fill>
      <patternFill patternType="solid">
        <fgColor rgb="FFEC9BA4"/>
        <bgColor rgb="FFFFAA95"/>
      </patternFill>
    </fill>
    <fill>
      <patternFill patternType="solid">
        <fgColor rgb="FFE0C2CD"/>
        <bgColor rgb="FFCCCCCC"/>
      </patternFill>
    </fill>
    <fill>
      <patternFill patternType="solid">
        <fgColor rgb="FFFF7B59"/>
        <bgColor rgb="FFFF6600"/>
      </patternFill>
    </fill>
    <fill>
      <patternFill patternType="solid">
        <fgColor rgb="FFFFFF00"/>
        <bgColor rgb="FFFFFF00"/>
      </patternFill>
    </fill>
    <fill>
      <patternFill patternType="solid">
        <fgColor rgb="FF77BC65"/>
        <bgColor rgb="FFAFD095"/>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center" vertical="bottom" textRotation="0" wrapText="false" indent="0" shrinkToFit="false"/>
      <protection locked="true" hidden="false"/>
    </xf>
    <xf numFmtId="164" fontId="5" fillId="6" borderId="1" xfId="0" applyFont="true" applyBorder="true" applyAlignment="true" applyProtection="false">
      <alignment horizontal="right"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4" fontId="5" fillId="7" borderId="1" xfId="0" applyFont="true" applyBorder="true" applyAlignment="true" applyProtection="false">
      <alignment horizontal="center" vertical="center" textRotation="0" wrapText="true" indent="0" shrinkToFit="false"/>
      <protection locked="true" hidden="false"/>
    </xf>
    <xf numFmtId="164" fontId="5" fillId="6" borderId="1" xfId="0" applyFont="true" applyBorder="true" applyAlignment="true" applyProtection="fals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bottom" textRotation="0" wrapText="false" indent="0" shrinkToFit="false"/>
      <protection locked="true" hidden="false"/>
    </xf>
    <xf numFmtId="164" fontId="0" fillId="7" borderId="0" xfId="0" applyFont="false" applyBorder="true" applyAlignment="true" applyProtection="false">
      <alignment horizontal="center" vertical="center" textRotation="0" wrapText="false" indent="0" shrinkToFit="false"/>
      <protection locked="true" hidden="false"/>
    </xf>
    <xf numFmtId="164" fontId="5" fillId="6" borderId="1" xfId="0" applyFont="true" applyBorder="true" applyAlignment="true" applyProtection="false">
      <alignment horizontal="center" vertical="center" textRotation="0" wrapText="true" indent="0" shrinkToFit="false"/>
      <protection locked="true" hidden="false"/>
    </xf>
    <xf numFmtId="165" fontId="0" fillId="0" borderId="1"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4" fontId="5" fillId="8" borderId="1" xfId="0" applyFont="true" applyBorder="true" applyAlignment="true" applyProtection="false">
      <alignment horizontal="center" vertical="center" textRotation="0" wrapText="false" indent="0" shrinkToFit="false"/>
      <protection locked="true" hidden="false"/>
    </xf>
    <xf numFmtId="164" fontId="5" fillId="9" borderId="1"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5" fillId="10" borderId="1" xfId="0" applyFont="true" applyBorder="true" applyAlignment="true" applyProtection="false">
      <alignment horizontal="center" vertical="center" textRotation="0" wrapText="true" indent="0" shrinkToFit="false"/>
      <protection locked="true" hidden="false"/>
    </xf>
    <xf numFmtId="164" fontId="5" fillId="10" borderId="1" xfId="0" applyFont="true" applyBorder="true" applyAlignment="true" applyProtection="false">
      <alignment horizontal="right" vertical="bottom" textRotation="0" wrapText="false" indent="0" shrinkToFit="false"/>
      <protection locked="true" hidden="false"/>
    </xf>
    <xf numFmtId="165" fontId="0" fillId="8" borderId="1" xfId="0" applyFont="false" applyBorder="true" applyAlignment="true" applyProtection="false">
      <alignment horizontal="center" vertical="bottom" textRotation="0" wrapText="false" indent="0" shrinkToFit="false"/>
      <protection locked="true" hidden="false"/>
    </xf>
    <xf numFmtId="165" fontId="0" fillId="9" borderId="1"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5" fillId="11" borderId="0" xfId="0" applyFont="true" applyBorder="true" applyAlignment="true" applyProtection="false">
      <alignment horizontal="center" vertical="bottom" textRotation="0" wrapText="false" indent="0" shrinkToFit="false"/>
      <protection locked="true" hidden="false"/>
    </xf>
    <xf numFmtId="164" fontId="5" fillId="12" borderId="1" xfId="0" applyFont="true" applyBorder="true" applyAlignment="true" applyProtection="false">
      <alignment horizontal="center" vertical="center" textRotation="0" wrapText="true" indent="0" shrinkToFit="false"/>
      <protection locked="true" hidden="false"/>
    </xf>
    <xf numFmtId="164" fontId="5" fillId="12" borderId="1" xfId="0" applyFont="true" applyBorder="true" applyAlignment="true" applyProtection="false">
      <alignment horizontal="right" vertical="bottom" textRotation="0" wrapText="false" indent="0" shrinkToFit="false"/>
      <protection locked="true" hidden="false"/>
    </xf>
    <xf numFmtId="164" fontId="5" fillId="11" borderId="1" xfId="0" applyFont="true" applyBorder="true" applyAlignment="true" applyProtection="false">
      <alignment horizontal="center" vertical="bottom"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right" vertical="bottom" textRotation="0" wrapText="false" indent="0" shrinkToFit="false"/>
      <protection locked="true" hidden="false"/>
    </xf>
    <xf numFmtId="164" fontId="5" fillId="11" borderId="1" xfId="0" applyFont="true" applyBorder="true" applyAlignment="true" applyProtection="false">
      <alignment horizontal="center" vertical="center" textRotation="0" wrapText="false" indent="0" shrinkToFit="false"/>
      <protection locked="true" hidden="false"/>
    </xf>
    <xf numFmtId="164" fontId="5" fillId="13" borderId="1" xfId="0" applyFont="true" applyBorder="true" applyAlignment="true" applyProtection="false">
      <alignment horizontal="center" vertical="center" textRotation="0" wrapText="false" indent="0" shrinkToFit="false"/>
      <protection locked="true" hidden="false"/>
    </xf>
    <xf numFmtId="165" fontId="0" fillId="14" borderId="1"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5" fillId="11" borderId="1" xfId="0" applyFont="true" applyBorder="true" applyAlignment="true" applyProtection="false">
      <alignment horizontal="general" vertical="bottom" textRotation="0" wrapText="true" indent="0" shrinkToFit="false"/>
      <protection locked="true" hidden="false"/>
    </xf>
    <xf numFmtId="165" fontId="0" fillId="14" borderId="1" xfId="0" applyFont="false" applyBorder="true" applyAlignment="false" applyProtection="false">
      <alignment horizontal="general" vertical="bottom" textRotation="0" wrapText="false" indent="0" shrinkToFit="false"/>
      <protection locked="true" hidden="false"/>
    </xf>
    <xf numFmtId="164" fontId="4" fillId="15" borderId="2"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5" fillId="16" borderId="0" xfId="0" applyFont="true" applyBorder="true" applyAlignment="true" applyProtection="false">
      <alignment horizontal="center" vertical="center" textRotation="0" wrapText="false" indent="0" shrinkToFit="false"/>
      <protection locked="true" hidden="false"/>
    </xf>
    <xf numFmtId="164" fontId="4" fillId="17" borderId="2" xfId="0" applyFont="true" applyBorder="true" applyAlignment="true" applyProtection="false">
      <alignment horizontal="center" vertical="center" textRotation="0" wrapText="tru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15" borderId="1" xfId="0" applyFont="true" applyBorder="true" applyAlignment="true" applyProtection="false">
      <alignment horizontal="center" vertical="bottom" textRotation="0" wrapText="false" indent="0" shrinkToFit="false"/>
      <protection locked="true" hidden="false"/>
    </xf>
    <xf numFmtId="164" fontId="4" fillId="15" borderId="1"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false" applyBorder="true" applyAlignment="true" applyProtection="false">
      <alignment horizontal="left"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5" fillId="16" borderId="1" xfId="0" applyFont="true" applyBorder="true" applyAlignment="true" applyProtection="false">
      <alignment horizontal="center" vertical="center" textRotation="0" wrapText="false" indent="0" shrinkToFit="false"/>
      <protection locked="true" hidden="false"/>
    </xf>
    <xf numFmtId="164" fontId="5" fillId="16" borderId="0" xfId="0" applyFont="true" applyBorder="true" applyAlignment="true" applyProtection="false">
      <alignment horizontal="left"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16" borderId="1" xfId="0" applyFont="true" applyBorder="true" applyAlignment="true" applyProtection="false">
      <alignment horizontal="left" vertical="bottom" textRotation="0" wrapText="false" indent="0" shrinkToFit="false"/>
      <protection locked="true" hidden="false"/>
    </xf>
    <xf numFmtId="165" fontId="5" fillId="16" borderId="1" xfId="0" applyFont="true" applyBorder="true" applyAlignment="true" applyProtection="false">
      <alignment horizontal="center" vertical="bottom" textRotation="0" wrapText="false" indent="0" shrinkToFit="false"/>
      <protection locked="true" hidden="false"/>
    </xf>
    <xf numFmtId="164" fontId="5" fillId="16" borderId="1" xfId="0" applyFont="true" applyBorder="true" applyAlignment="true" applyProtection="false">
      <alignment horizontal="left" vertical="center" textRotation="0" wrapText="false" indent="0" shrinkToFit="false"/>
      <protection locked="true" hidden="false"/>
    </xf>
    <xf numFmtId="164" fontId="4" fillId="1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tru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5" fontId="0" fillId="2" borderId="1" xfId="0" applyFont="false" applyBorder="true" applyAlignment="true" applyProtection="false">
      <alignment horizontal="center"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4" fillId="13" borderId="1"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7D1D5"/>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5CE"/>
      <rgbColor rgb="FFE0C2CD"/>
      <rgbColor rgb="FF660066"/>
      <rgbColor rgb="FFFF7B59"/>
      <rgbColor rgb="FF0066CC"/>
      <rgbColor rgb="FFCCCCCC"/>
      <rgbColor rgb="FF000080"/>
      <rgbColor rgb="FFFF00FF"/>
      <rgbColor rgb="FFFFFF00"/>
      <rgbColor rgb="FF00FFFF"/>
      <rgbColor rgb="FF800080"/>
      <rgbColor rgb="FF800000"/>
      <rgbColor rgb="FF008080"/>
      <rgbColor rgb="FF0000FF"/>
      <rgbColor rgb="FF00CCFF"/>
      <rgbColor rgb="FFCCFFFF"/>
      <rgbColor rgb="FFDDE8CB"/>
      <rgbColor rgb="FFFFE994"/>
      <rgbColor rgb="FFB4C7DC"/>
      <rgbColor rgb="FFEC9BA4"/>
      <rgbColor rgb="FFB7B3CA"/>
      <rgbColor rgb="FFFFDBB6"/>
      <rgbColor rgb="FF3366FF"/>
      <rgbColor rgb="FF33CCCC"/>
      <rgbColor rgb="FFAFD095"/>
      <rgbColor rgb="FFFFCC00"/>
      <rgbColor rgb="FFFFAA95"/>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
</Relationships>
</file>

<file path=xl/drawings/_rels/drawing10.xml.rels><?xml version="1.0" encoding="UTF-8"?>
<Relationships xmlns="http://schemas.openxmlformats.org/package/2006/relationships"><Relationship Id="rId1" Type="http://schemas.openxmlformats.org/officeDocument/2006/relationships/image" Target="../media/image35.png"/><Relationship Id="rId2" Type="http://schemas.openxmlformats.org/officeDocument/2006/relationships/image" Target="../media/image36.png"/><Relationship Id="rId3" Type="http://schemas.openxmlformats.org/officeDocument/2006/relationships/image" Target="../media/image37.png"/><Relationship Id="rId4" Type="http://schemas.openxmlformats.org/officeDocument/2006/relationships/image" Target="../media/image38.png"/>
</Relationships>
</file>

<file path=xl/drawings/_rels/drawing11.xml.rels><?xml version="1.0" encoding="UTF-8"?>
<Relationships xmlns="http://schemas.openxmlformats.org/package/2006/relationships"><Relationship Id="rId1" Type="http://schemas.openxmlformats.org/officeDocument/2006/relationships/image" Target="../media/image39.png"/><Relationship Id="rId2" Type="http://schemas.openxmlformats.org/officeDocument/2006/relationships/image" Target="../media/image40.png"/><Relationship Id="rId3" Type="http://schemas.openxmlformats.org/officeDocument/2006/relationships/image" Target="../media/image41.png"/>
</Relationships>
</file>

<file path=xl/drawings/_rels/drawing12.xml.rels><?xml version="1.0" encoding="UTF-8"?>
<Relationships xmlns="http://schemas.openxmlformats.org/package/2006/relationships"><Relationship Id="rId1" Type="http://schemas.openxmlformats.org/officeDocument/2006/relationships/image" Target="../media/image42.png"/><Relationship Id="rId2" Type="http://schemas.openxmlformats.org/officeDocument/2006/relationships/image" Target="../media/image43.png"/><Relationship Id="rId3" Type="http://schemas.openxmlformats.org/officeDocument/2006/relationships/image" Target="../media/image44.png"/><Relationship Id="rId4" Type="http://schemas.openxmlformats.org/officeDocument/2006/relationships/image" Target="../media/image45.png"/>
</Relationships>
</file>

<file path=xl/drawings/_rels/drawing2.xml.rels><?xml version="1.0" encoding="UTF-8"?>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 Id="rId3" Type="http://schemas.openxmlformats.org/officeDocument/2006/relationships/image" Target="../media/image7.png"/><Relationship Id="rId4" Type="http://schemas.openxmlformats.org/officeDocument/2006/relationships/image" Target="../media/image8.png"/>
</Relationships>
</file>

<file path=xl/drawings/_rels/drawing3.xml.rels><?xml version="1.0" encoding="UTF-8"?>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0.png"/><Relationship Id="rId3" Type="http://schemas.openxmlformats.org/officeDocument/2006/relationships/image" Target="../media/image11.png"/><Relationship Id="rId4" Type="http://schemas.openxmlformats.org/officeDocument/2006/relationships/image" Target="../media/image12.png"/>
</Relationships>
</file>

<file path=xl/drawings/_rels/drawing4.xml.rels><?xml version="1.0" encoding="UTF-8"?>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4.png"/><Relationship Id="rId3" Type="http://schemas.openxmlformats.org/officeDocument/2006/relationships/image" Target="../media/image15.png"/><Relationship Id="rId4" Type="http://schemas.openxmlformats.org/officeDocument/2006/relationships/image" Target="../media/image16.png"/>
</Relationships>
</file>

<file path=xl/drawings/_rels/drawing5.xml.rels><?xml version="1.0" encoding="UTF-8"?>
<Relationships xmlns="http://schemas.openxmlformats.org/package/2006/relationships"><Relationship Id="rId1" Type="http://schemas.openxmlformats.org/officeDocument/2006/relationships/image" Target="../media/image17.png"/><Relationship Id="rId2" Type="http://schemas.openxmlformats.org/officeDocument/2006/relationships/image" Target="../media/image18.png"/><Relationship Id="rId3" Type="http://schemas.openxmlformats.org/officeDocument/2006/relationships/image" Target="../media/image19.png"/><Relationship Id="rId4" Type="http://schemas.openxmlformats.org/officeDocument/2006/relationships/image" Target="../media/image20.png"/>
</Relationships>
</file>

<file path=xl/drawings/_rels/drawing6.xml.rels><?xml version="1.0" encoding="UTF-8"?>
<Relationships xmlns="http://schemas.openxmlformats.org/package/2006/relationships"><Relationship Id="rId1" Type="http://schemas.openxmlformats.org/officeDocument/2006/relationships/image" Target="../media/image21.png"/><Relationship Id="rId2" Type="http://schemas.openxmlformats.org/officeDocument/2006/relationships/image" Target="../media/image22.png"/><Relationship Id="rId3" Type="http://schemas.openxmlformats.org/officeDocument/2006/relationships/image" Target="../media/image23.png"/>
</Relationships>
</file>

<file path=xl/drawings/_rels/drawing7.xml.rels><?xml version="1.0" encoding="UTF-8"?>
<Relationships xmlns="http://schemas.openxmlformats.org/package/2006/relationships"><Relationship Id="rId1" Type="http://schemas.openxmlformats.org/officeDocument/2006/relationships/image" Target="../media/image24.png"/><Relationship Id="rId2" Type="http://schemas.openxmlformats.org/officeDocument/2006/relationships/image" Target="../media/image25.png"/><Relationship Id="rId3" Type="http://schemas.openxmlformats.org/officeDocument/2006/relationships/image" Target="../media/image26.png"/>
</Relationships>
</file>

<file path=xl/drawings/_rels/drawing8.xml.rels><?xml version="1.0" encoding="UTF-8"?>
<Relationships xmlns="http://schemas.openxmlformats.org/package/2006/relationships"><Relationship Id="rId1" Type="http://schemas.openxmlformats.org/officeDocument/2006/relationships/image" Target="../media/image27.png"/><Relationship Id="rId2" Type="http://schemas.openxmlformats.org/officeDocument/2006/relationships/image" Target="../media/image28.png"/><Relationship Id="rId3" Type="http://schemas.openxmlformats.org/officeDocument/2006/relationships/image" Target="../media/image29.png"/><Relationship Id="rId4" Type="http://schemas.openxmlformats.org/officeDocument/2006/relationships/image" Target="../media/image30.png"/>
</Relationships>
</file>

<file path=xl/drawings/_rels/drawing9.xml.rels><?xml version="1.0" encoding="UTF-8"?>
<Relationships xmlns="http://schemas.openxmlformats.org/package/2006/relationships"><Relationship Id="rId1" Type="http://schemas.openxmlformats.org/officeDocument/2006/relationships/image" Target="../media/image31.png"/><Relationship Id="rId2" Type="http://schemas.openxmlformats.org/officeDocument/2006/relationships/image" Target="../media/image32.png"/><Relationship Id="rId3" Type="http://schemas.openxmlformats.org/officeDocument/2006/relationships/image" Target="../media/image33.png"/><Relationship Id="rId4" Type="http://schemas.openxmlformats.org/officeDocument/2006/relationships/image" Target="../media/image3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266760</xdr:colOff>
      <xdr:row>7</xdr:row>
      <xdr:rowOff>140760</xdr:rowOff>
    </xdr:from>
    <xdr:to>
      <xdr:col>3</xdr:col>
      <xdr:colOff>2475720</xdr:colOff>
      <xdr:row>35</xdr:row>
      <xdr:rowOff>14040</xdr:rowOff>
    </xdr:to>
    <xdr:pic>
      <xdr:nvPicPr>
        <xdr:cNvPr id="0" name="Image 4" descr=""/>
        <xdr:cNvPicPr/>
      </xdr:nvPicPr>
      <xdr:blipFill>
        <a:blip r:embed="rId1"/>
        <a:stretch/>
      </xdr:blipFill>
      <xdr:spPr>
        <a:xfrm>
          <a:off x="266760" y="2024640"/>
          <a:ext cx="5837760" cy="4425120"/>
        </a:xfrm>
        <a:prstGeom prst="rect">
          <a:avLst/>
        </a:prstGeom>
        <a:ln>
          <a:noFill/>
        </a:ln>
      </xdr:spPr>
    </xdr:pic>
    <xdr:clientData/>
  </xdr:twoCellAnchor>
  <xdr:twoCellAnchor editAs="absolute">
    <xdr:from>
      <xdr:col>3</xdr:col>
      <xdr:colOff>3157200</xdr:colOff>
      <xdr:row>7</xdr:row>
      <xdr:rowOff>105120</xdr:rowOff>
    </xdr:from>
    <xdr:to>
      <xdr:col>6</xdr:col>
      <xdr:colOff>1024200</xdr:colOff>
      <xdr:row>35</xdr:row>
      <xdr:rowOff>70920</xdr:rowOff>
    </xdr:to>
    <xdr:pic>
      <xdr:nvPicPr>
        <xdr:cNvPr id="1" name="Image 5" descr=""/>
        <xdr:cNvPicPr/>
      </xdr:nvPicPr>
      <xdr:blipFill>
        <a:blip r:embed="rId2"/>
        <a:stretch/>
      </xdr:blipFill>
      <xdr:spPr>
        <a:xfrm>
          <a:off x="6786000" y="1989000"/>
          <a:ext cx="5810760" cy="4517640"/>
        </a:xfrm>
        <a:prstGeom prst="rect">
          <a:avLst/>
        </a:prstGeom>
        <a:ln>
          <a:noFill/>
        </a:ln>
      </xdr:spPr>
    </xdr:pic>
    <xdr:clientData/>
  </xdr:twoCellAnchor>
  <xdr:twoCellAnchor editAs="absolute">
    <xdr:from>
      <xdr:col>1</xdr:col>
      <xdr:colOff>1067040</xdr:colOff>
      <xdr:row>43</xdr:row>
      <xdr:rowOff>15120</xdr:rowOff>
    </xdr:from>
    <xdr:to>
      <xdr:col>4</xdr:col>
      <xdr:colOff>1209240</xdr:colOff>
      <xdr:row>70</xdr:row>
      <xdr:rowOff>25560</xdr:rowOff>
    </xdr:to>
    <xdr:pic>
      <xdr:nvPicPr>
        <xdr:cNvPr id="2" name="Image 6" descr=""/>
        <xdr:cNvPicPr/>
      </xdr:nvPicPr>
      <xdr:blipFill>
        <a:blip r:embed="rId3"/>
        <a:stretch/>
      </xdr:blipFill>
      <xdr:spPr>
        <a:xfrm>
          <a:off x="1547640" y="7779240"/>
          <a:ext cx="8450280" cy="4399560"/>
        </a:xfrm>
        <a:prstGeom prst="rect">
          <a:avLst/>
        </a:prstGeom>
        <a:ln>
          <a:noFill/>
        </a:ln>
      </xdr:spPr>
    </xdr:pic>
    <xdr:clientData/>
  </xdr:twoCellAnchor>
  <xdr:twoCellAnchor editAs="absolute">
    <xdr:from>
      <xdr:col>2</xdr:col>
      <xdr:colOff>30240</xdr:colOff>
      <xdr:row>195</xdr:row>
      <xdr:rowOff>19080</xdr:rowOff>
    </xdr:from>
    <xdr:to>
      <xdr:col>5</xdr:col>
      <xdr:colOff>545040</xdr:colOff>
      <xdr:row>223</xdr:row>
      <xdr:rowOff>74880</xdr:rowOff>
    </xdr:to>
    <xdr:pic>
      <xdr:nvPicPr>
        <xdr:cNvPr id="3" name="Image 21" descr=""/>
        <xdr:cNvPicPr/>
      </xdr:nvPicPr>
      <xdr:blipFill>
        <a:blip r:embed="rId4"/>
        <a:stretch/>
      </xdr:blipFill>
      <xdr:spPr>
        <a:xfrm>
          <a:off x="1883160" y="33020640"/>
          <a:ext cx="8744760" cy="4607280"/>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3177720</xdr:colOff>
      <xdr:row>9</xdr:row>
      <xdr:rowOff>28080</xdr:rowOff>
    </xdr:from>
    <xdr:to>
      <xdr:col>5</xdr:col>
      <xdr:colOff>1458000</xdr:colOff>
      <xdr:row>33</xdr:row>
      <xdr:rowOff>130680</xdr:rowOff>
    </xdr:to>
    <xdr:pic>
      <xdr:nvPicPr>
        <xdr:cNvPr id="34" name="Image 9" descr=""/>
        <xdr:cNvPicPr/>
      </xdr:nvPicPr>
      <xdr:blipFill>
        <a:blip r:embed="rId1"/>
        <a:stretch/>
      </xdr:blipFill>
      <xdr:spPr>
        <a:xfrm>
          <a:off x="6127920" y="2237040"/>
          <a:ext cx="4230720" cy="4003920"/>
        </a:xfrm>
        <a:prstGeom prst="rect">
          <a:avLst/>
        </a:prstGeom>
        <a:ln>
          <a:noFill/>
        </a:ln>
      </xdr:spPr>
    </xdr:pic>
    <xdr:clientData/>
  </xdr:twoCellAnchor>
  <xdr:twoCellAnchor editAs="absolute">
    <xdr:from>
      <xdr:col>1</xdr:col>
      <xdr:colOff>68040</xdr:colOff>
      <xdr:row>9</xdr:row>
      <xdr:rowOff>50400</xdr:rowOff>
    </xdr:from>
    <xdr:to>
      <xdr:col>3</xdr:col>
      <xdr:colOff>2493720</xdr:colOff>
      <xdr:row>34</xdr:row>
      <xdr:rowOff>28440</xdr:rowOff>
    </xdr:to>
    <xdr:pic>
      <xdr:nvPicPr>
        <xdr:cNvPr id="35" name="Image 3" descr=""/>
        <xdr:cNvPicPr/>
      </xdr:nvPicPr>
      <xdr:blipFill>
        <a:blip r:embed="rId2"/>
        <a:stretch/>
      </xdr:blipFill>
      <xdr:spPr>
        <a:xfrm>
          <a:off x="548640" y="2259360"/>
          <a:ext cx="4895280" cy="4042080"/>
        </a:xfrm>
        <a:prstGeom prst="rect">
          <a:avLst/>
        </a:prstGeom>
        <a:ln>
          <a:noFill/>
        </a:ln>
      </xdr:spPr>
    </xdr:pic>
    <xdr:clientData/>
  </xdr:twoCellAnchor>
  <xdr:twoCellAnchor editAs="absolute">
    <xdr:from>
      <xdr:col>2</xdr:col>
      <xdr:colOff>41760</xdr:colOff>
      <xdr:row>166</xdr:row>
      <xdr:rowOff>18720</xdr:rowOff>
    </xdr:from>
    <xdr:to>
      <xdr:col>3</xdr:col>
      <xdr:colOff>3325320</xdr:colOff>
      <xdr:row>186</xdr:row>
      <xdr:rowOff>153360</xdr:rowOff>
    </xdr:to>
    <xdr:pic>
      <xdr:nvPicPr>
        <xdr:cNvPr id="36" name="Image 18" descr=""/>
        <xdr:cNvPicPr/>
      </xdr:nvPicPr>
      <xdr:blipFill>
        <a:blip r:embed="rId3"/>
        <a:stretch/>
      </xdr:blipFill>
      <xdr:spPr>
        <a:xfrm>
          <a:off x="1678680" y="28233360"/>
          <a:ext cx="4596840" cy="3385800"/>
        </a:xfrm>
        <a:prstGeom prst="rect">
          <a:avLst/>
        </a:prstGeom>
        <a:ln>
          <a:noFill/>
        </a:ln>
      </xdr:spPr>
    </xdr:pic>
    <xdr:clientData/>
  </xdr:twoCellAnchor>
  <xdr:twoCellAnchor editAs="absolute">
    <xdr:from>
      <xdr:col>2</xdr:col>
      <xdr:colOff>0</xdr:colOff>
      <xdr:row>45</xdr:row>
      <xdr:rowOff>0</xdr:rowOff>
    </xdr:from>
    <xdr:to>
      <xdr:col>3</xdr:col>
      <xdr:colOff>4366800</xdr:colOff>
      <xdr:row>59</xdr:row>
      <xdr:rowOff>139320</xdr:rowOff>
    </xdr:to>
    <xdr:pic>
      <xdr:nvPicPr>
        <xdr:cNvPr id="37" name="Image 29" descr=""/>
        <xdr:cNvPicPr/>
      </xdr:nvPicPr>
      <xdr:blipFill>
        <a:blip r:embed="rId4"/>
        <a:stretch/>
      </xdr:blipFill>
      <xdr:spPr>
        <a:xfrm>
          <a:off x="1636920" y="8089200"/>
          <a:ext cx="5680080" cy="2414880"/>
        </a:xfrm>
        <a:prstGeom prst="rect">
          <a:avLst/>
        </a:prstGeom>
        <a:ln>
          <a:noFill/>
        </a:ln>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10440</xdr:colOff>
      <xdr:row>9</xdr:row>
      <xdr:rowOff>93960</xdr:rowOff>
    </xdr:from>
    <xdr:to>
      <xdr:col>3</xdr:col>
      <xdr:colOff>2525400</xdr:colOff>
      <xdr:row>32</xdr:row>
      <xdr:rowOff>32760</xdr:rowOff>
    </xdr:to>
    <xdr:pic>
      <xdr:nvPicPr>
        <xdr:cNvPr id="38" name="Image 10" descr=""/>
        <xdr:cNvPicPr/>
      </xdr:nvPicPr>
      <xdr:blipFill>
        <a:blip r:embed="rId1"/>
        <a:stretch/>
      </xdr:blipFill>
      <xdr:spPr>
        <a:xfrm>
          <a:off x="491040" y="2302920"/>
          <a:ext cx="4984560" cy="3677760"/>
        </a:xfrm>
        <a:prstGeom prst="rect">
          <a:avLst/>
        </a:prstGeom>
        <a:ln>
          <a:noFill/>
        </a:ln>
      </xdr:spPr>
    </xdr:pic>
    <xdr:clientData/>
  </xdr:twoCellAnchor>
  <xdr:twoCellAnchor editAs="absolute">
    <xdr:from>
      <xdr:col>3</xdr:col>
      <xdr:colOff>3256560</xdr:colOff>
      <xdr:row>9</xdr:row>
      <xdr:rowOff>90720</xdr:rowOff>
    </xdr:from>
    <xdr:to>
      <xdr:col>6</xdr:col>
      <xdr:colOff>1056600</xdr:colOff>
      <xdr:row>34</xdr:row>
      <xdr:rowOff>96840</xdr:rowOff>
    </xdr:to>
    <xdr:pic>
      <xdr:nvPicPr>
        <xdr:cNvPr id="39" name="Image 11" descr=""/>
        <xdr:cNvPicPr/>
      </xdr:nvPicPr>
      <xdr:blipFill>
        <a:blip r:embed="rId2"/>
        <a:stretch/>
      </xdr:blipFill>
      <xdr:spPr>
        <a:xfrm>
          <a:off x="6206760" y="2299680"/>
          <a:ext cx="5240160" cy="4070160"/>
        </a:xfrm>
        <a:prstGeom prst="rect">
          <a:avLst/>
        </a:prstGeom>
        <a:ln>
          <a:noFill/>
        </a:ln>
      </xdr:spPr>
    </xdr:pic>
    <xdr:clientData/>
  </xdr:twoCellAnchor>
  <xdr:twoCellAnchor editAs="absolute">
    <xdr:from>
      <xdr:col>2</xdr:col>
      <xdr:colOff>372960</xdr:colOff>
      <xdr:row>155</xdr:row>
      <xdr:rowOff>147960</xdr:rowOff>
    </xdr:from>
    <xdr:to>
      <xdr:col>3</xdr:col>
      <xdr:colOff>3307320</xdr:colOff>
      <xdr:row>174</xdr:row>
      <xdr:rowOff>76680</xdr:rowOff>
    </xdr:to>
    <xdr:pic>
      <xdr:nvPicPr>
        <xdr:cNvPr id="40" name="Image 28" descr=""/>
        <xdr:cNvPicPr/>
      </xdr:nvPicPr>
      <xdr:blipFill>
        <a:blip r:embed="rId3"/>
        <a:stretch/>
      </xdr:blipFill>
      <xdr:spPr>
        <a:xfrm>
          <a:off x="2009880" y="26996040"/>
          <a:ext cx="4247640" cy="3017520"/>
        </a:xfrm>
        <a:prstGeom prst="rect">
          <a:avLst/>
        </a:prstGeom>
        <a:ln>
          <a:noFill/>
        </a:ln>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641880</xdr:colOff>
      <xdr:row>42</xdr:row>
      <xdr:rowOff>360</xdr:rowOff>
    </xdr:from>
    <xdr:to>
      <xdr:col>4</xdr:col>
      <xdr:colOff>225000</xdr:colOff>
      <xdr:row>67</xdr:row>
      <xdr:rowOff>55440</xdr:rowOff>
    </xdr:to>
    <xdr:pic>
      <xdr:nvPicPr>
        <xdr:cNvPr id="41" name="Image 8" descr=""/>
        <xdr:cNvPicPr/>
      </xdr:nvPicPr>
      <xdr:blipFill>
        <a:blip r:embed="rId1"/>
        <a:stretch/>
      </xdr:blipFill>
      <xdr:spPr>
        <a:xfrm>
          <a:off x="1122480" y="7601760"/>
          <a:ext cx="6708960" cy="4119120"/>
        </a:xfrm>
        <a:prstGeom prst="rect">
          <a:avLst/>
        </a:prstGeom>
        <a:ln>
          <a:noFill/>
        </a:ln>
      </xdr:spPr>
    </xdr:pic>
    <xdr:clientData/>
  </xdr:twoCellAnchor>
  <xdr:twoCellAnchor editAs="absolute">
    <xdr:from>
      <xdr:col>1</xdr:col>
      <xdr:colOff>207360</xdr:colOff>
      <xdr:row>10</xdr:row>
      <xdr:rowOff>101520</xdr:rowOff>
    </xdr:from>
    <xdr:to>
      <xdr:col>3</xdr:col>
      <xdr:colOff>1405800</xdr:colOff>
      <xdr:row>34</xdr:row>
      <xdr:rowOff>36720</xdr:rowOff>
    </xdr:to>
    <xdr:pic>
      <xdr:nvPicPr>
        <xdr:cNvPr id="42" name="Image 13" descr=""/>
        <xdr:cNvPicPr/>
      </xdr:nvPicPr>
      <xdr:blipFill>
        <a:blip r:embed="rId2"/>
        <a:stretch/>
      </xdr:blipFill>
      <xdr:spPr>
        <a:xfrm>
          <a:off x="687960" y="2473200"/>
          <a:ext cx="3668040" cy="3836520"/>
        </a:xfrm>
        <a:prstGeom prst="rect">
          <a:avLst/>
        </a:prstGeom>
        <a:ln>
          <a:noFill/>
        </a:ln>
      </xdr:spPr>
    </xdr:pic>
    <xdr:clientData/>
  </xdr:twoCellAnchor>
  <xdr:twoCellAnchor editAs="absolute">
    <xdr:from>
      <xdr:col>3</xdr:col>
      <xdr:colOff>2261520</xdr:colOff>
      <xdr:row>11</xdr:row>
      <xdr:rowOff>120240</xdr:rowOff>
    </xdr:from>
    <xdr:to>
      <xdr:col>5</xdr:col>
      <xdr:colOff>946080</xdr:colOff>
      <xdr:row>32</xdr:row>
      <xdr:rowOff>160560</xdr:rowOff>
    </xdr:to>
    <xdr:pic>
      <xdr:nvPicPr>
        <xdr:cNvPr id="43" name="Image 15" descr=""/>
        <xdr:cNvPicPr/>
      </xdr:nvPicPr>
      <xdr:blipFill>
        <a:blip r:embed="rId3"/>
        <a:stretch/>
      </xdr:blipFill>
      <xdr:spPr>
        <a:xfrm>
          <a:off x="5211720" y="2654280"/>
          <a:ext cx="4635000" cy="3454200"/>
        </a:xfrm>
        <a:prstGeom prst="rect">
          <a:avLst/>
        </a:prstGeom>
        <a:ln>
          <a:noFill/>
        </a:ln>
      </xdr:spPr>
    </xdr:pic>
    <xdr:clientData/>
  </xdr:twoCellAnchor>
  <xdr:twoCellAnchor editAs="absolute">
    <xdr:from>
      <xdr:col>2</xdr:col>
      <xdr:colOff>155520</xdr:colOff>
      <xdr:row>141</xdr:row>
      <xdr:rowOff>59040</xdr:rowOff>
    </xdr:from>
    <xdr:to>
      <xdr:col>3</xdr:col>
      <xdr:colOff>4365000</xdr:colOff>
      <xdr:row>157</xdr:row>
      <xdr:rowOff>152280</xdr:rowOff>
    </xdr:to>
    <xdr:pic>
      <xdr:nvPicPr>
        <xdr:cNvPr id="44" name="Image 30" descr=""/>
        <xdr:cNvPicPr/>
      </xdr:nvPicPr>
      <xdr:blipFill>
        <a:blip r:embed="rId4"/>
        <a:stretch/>
      </xdr:blipFill>
      <xdr:spPr>
        <a:xfrm>
          <a:off x="1792440" y="24540480"/>
          <a:ext cx="5522760" cy="26942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803880</xdr:colOff>
      <xdr:row>34</xdr:row>
      <xdr:rowOff>82440</xdr:rowOff>
    </xdr:from>
    <xdr:to>
      <xdr:col>3</xdr:col>
      <xdr:colOff>3065760</xdr:colOff>
      <xdr:row>66</xdr:row>
      <xdr:rowOff>42120</xdr:rowOff>
    </xdr:to>
    <xdr:pic>
      <xdr:nvPicPr>
        <xdr:cNvPr id="4" name="Image 2" descr=""/>
        <xdr:cNvPicPr/>
      </xdr:nvPicPr>
      <xdr:blipFill>
        <a:blip r:embed="rId1"/>
        <a:stretch/>
      </xdr:blipFill>
      <xdr:spPr>
        <a:xfrm>
          <a:off x="1284480" y="6219000"/>
          <a:ext cx="4731480" cy="5161680"/>
        </a:xfrm>
        <a:prstGeom prst="rect">
          <a:avLst/>
        </a:prstGeom>
        <a:ln>
          <a:noFill/>
        </a:ln>
      </xdr:spPr>
    </xdr:pic>
    <xdr:clientData/>
  </xdr:twoCellAnchor>
  <xdr:twoCellAnchor editAs="absolute">
    <xdr:from>
      <xdr:col>1</xdr:col>
      <xdr:colOff>39600</xdr:colOff>
      <xdr:row>7</xdr:row>
      <xdr:rowOff>10440</xdr:rowOff>
    </xdr:from>
    <xdr:to>
      <xdr:col>3</xdr:col>
      <xdr:colOff>3074760</xdr:colOff>
      <xdr:row>26</xdr:row>
      <xdr:rowOff>39960</xdr:rowOff>
    </xdr:to>
    <xdr:pic>
      <xdr:nvPicPr>
        <xdr:cNvPr id="5" name="Image 3_1" descr=""/>
        <xdr:cNvPicPr/>
      </xdr:nvPicPr>
      <xdr:blipFill>
        <a:blip r:embed="rId2"/>
        <a:stretch/>
      </xdr:blipFill>
      <xdr:spPr>
        <a:xfrm>
          <a:off x="520200" y="1729800"/>
          <a:ext cx="5504760" cy="3118320"/>
        </a:xfrm>
        <a:prstGeom prst="rect">
          <a:avLst/>
        </a:prstGeom>
        <a:ln>
          <a:noFill/>
        </a:ln>
      </xdr:spPr>
    </xdr:pic>
    <xdr:clientData/>
  </xdr:twoCellAnchor>
  <xdr:twoCellAnchor editAs="absolute">
    <xdr:from>
      <xdr:col>3</xdr:col>
      <xdr:colOff>4246560</xdr:colOff>
      <xdr:row>5</xdr:row>
      <xdr:rowOff>145800</xdr:rowOff>
    </xdr:from>
    <xdr:to>
      <xdr:col>6</xdr:col>
      <xdr:colOff>1347120</xdr:colOff>
      <xdr:row>26</xdr:row>
      <xdr:rowOff>144000</xdr:rowOff>
    </xdr:to>
    <xdr:pic>
      <xdr:nvPicPr>
        <xdr:cNvPr id="6" name="Image 10_1" descr=""/>
        <xdr:cNvPicPr/>
      </xdr:nvPicPr>
      <xdr:blipFill>
        <a:blip r:embed="rId3"/>
        <a:stretch/>
      </xdr:blipFill>
      <xdr:spPr>
        <a:xfrm>
          <a:off x="7196760" y="1512000"/>
          <a:ext cx="4540680" cy="3440160"/>
        </a:xfrm>
        <a:prstGeom prst="rect">
          <a:avLst/>
        </a:prstGeom>
        <a:ln>
          <a:noFill/>
        </a:ln>
      </xdr:spPr>
    </xdr:pic>
    <xdr:clientData/>
  </xdr:twoCellAnchor>
  <xdr:twoCellAnchor editAs="absolute">
    <xdr:from>
      <xdr:col>2</xdr:col>
      <xdr:colOff>82800</xdr:colOff>
      <xdr:row>154</xdr:row>
      <xdr:rowOff>53640</xdr:rowOff>
    </xdr:from>
    <xdr:to>
      <xdr:col>3</xdr:col>
      <xdr:colOff>3782880</xdr:colOff>
      <xdr:row>174</xdr:row>
      <xdr:rowOff>122040</xdr:rowOff>
    </xdr:to>
    <xdr:pic>
      <xdr:nvPicPr>
        <xdr:cNvPr id="7" name="Image 22" descr=""/>
        <xdr:cNvPicPr/>
      </xdr:nvPicPr>
      <xdr:blipFill>
        <a:blip r:embed="rId4"/>
        <a:stretch/>
      </xdr:blipFill>
      <xdr:spPr>
        <a:xfrm>
          <a:off x="1719720" y="26062920"/>
          <a:ext cx="5013360" cy="33199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78120</xdr:colOff>
      <xdr:row>9</xdr:row>
      <xdr:rowOff>-360</xdr:rowOff>
    </xdr:from>
    <xdr:to>
      <xdr:col>3</xdr:col>
      <xdr:colOff>1950840</xdr:colOff>
      <xdr:row>23</xdr:row>
      <xdr:rowOff>100440</xdr:rowOff>
    </xdr:to>
    <xdr:pic>
      <xdr:nvPicPr>
        <xdr:cNvPr id="8" name="Image 7" descr=""/>
        <xdr:cNvPicPr/>
      </xdr:nvPicPr>
      <xdr:blipFill>
        <a:blip r:embed="rId1"/>
        <a:stretch/>
      </xdr:blipFill>
      <xdr:spPr>
        <a:xfrm>
          <a:off x="558720" y="2093760"/>
          <a:ext cx="4352400" cy="2376720"/>
        </a:xfrm>
        <a:prstGeom prst="rect">
          <a:avLst/>
        </a:prstGeom>
        <a:ln>
          <a:noFill/>
        </a:ln>
      </xdr:spPr>
    </xdr:pic>
    <xdr:clientData/>
  </xdr:twoCellAnchor>
  <xdr:twoCellAnchor editAs="absolute">
    <xdr:from>
      <xdr:col>3</xdr:col>
      <xdr:colOff>2440800</xdr:colOff>
      <xdr:row>10</xdr:row>
      <xdr:rowOff>151560</xdr:rowOff>
    </xdr:from>
    <xdr:to>
      <xdr:col>6</xdr:col>
      <xdr:colOff>814680</xdr:colOff>
      <xdr:row>24</xdr:row>
      <xdr:rowOff>89640</xdr:rowOff>
    </xdr:to>
    <xdr:pic>
      <xdr:nvPicPr>
        <xdr:cNvPr id="9" name="Image 10_2" descr=""/>
        <xdr:cNvPicPr/>
      </xdr:nvPicPr>
      <xdr:blipFill>
        <a:blip r:embed="rId2"/>
        <a:stretch/>
      </xdr:blipFill>
      <xdr:spPr>
        <a:xfrm>
          <a:off x="5401080" y="2408040"/>
          <a:ext cx="5814000" cy="2214000"/>
        </a:xfrm>
        <a:prstGeom prst="rect">
          <a:avLst/>
        </a:prstGeom>
        <a:ln>
          <a:noFill/>
        </a:ln>
      </xdr:spPr>
    </xdr:pic>
    <xdr:clientData/>
  </xdr:twoCellAnchor>
  <xdr:twoCellAnchor editAs="absolute">
    <xdr:from>
      <xdr:col>1</xdr:col>
      <xdr:colOff>1003320</xdr:colOff>
      <xdr:row>31</xdr:row>
      <xdr:rowOff>92520</xdr:rowOff>
    </xdr:from>
    <xdr:to>
      <xdr:col>3</xdr:col>
      <xdr:colOff>2165400</xdr:colOff>
      <xdr:row>47</xdr:row>
      <xdr:rowOff>139680</xdr:rowOff>
    </xdr:to>
    <xdr:pic>
      <xdr:nvPicPr>
        <xdr:cNvPr id="10" name="Image 11_1" descr=""/>
        <xdr:cNvPicPr/>
      </xdr:nvPicPr>
      <xdr:blipFill>
        <a:blip r:embed="rId3"/>
        <a:stretch/>
      </xdr:blipFill>
      <xdr:spPr>
        <a:xfrm>
          <a:off x="1483920" y="5790960"/>
          <a:ext cx="3641760" cy="2648160"/>
        </a:xfrm>
        <a:prstGeom prst="rect">
          <a:avLst/>
        </a:prstGeom>
        <a:ln>
          <a:noFill/>
        </a:ln>
      </xdr:spPr>
    </xdr:pic>
    <xdr:clientData/>
  </xdr:twoCellAnchor>
  <xdr:twoCellAnchor editAs="absolute">
    <xdr:from>
      <xdr:col>2</xdr:col>
      <xdr:colOff>268920</xdr:colOff>
      <xdr:row>111</xdr:row>
      <xdr:rowOff>104040</xdr:rowOff>
    </xdr:from>
    <xdr:to>
      <xdr:col>3</xdr:col>
      <xdr:colOff>2173680</xdr:colOff>
      <xdr:row>131</xdr:row>
      <xdr:rowOff>89280</xdr:rowOff>
    </xdr:to>
    <xdr:pic>
      <xdr:nvPicPr>
        <xdr:cNvPr id="11" name="Image 20" descr=""/>
        <xdr:cNvPicPr/>
      </xdr:nvPicPr>
      <xdr:blipFill>
        <a:blip r:embed="rId4"/>
        <a:stretch/>
      </xdr:blipFill>
      <xdr:spPr>
        <a:xfrm>
          <a:off x="1915920" y="19335600"/>
          <a:ext cx="3218040" cy="32364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1145880</xdr:colOff>
      <xdr:row>43</xdr:row>
      <xdr:rowOff>75600</xdr:rowOff>
    </xdr:from>
    <xdr:to>
      <xdr:col>4</xdr:col>
      <xdr:colOff>798120</xdr:colOff>
      <xdr:row>64</xdr:row>
      <xdr:rowOff>161280</xdr:rowOff>
    </xdr:to>
    <xdr:pic>
      <xdr:nvPicPr>
        <xdr:cNvPr id="12" name="Image 14" descr=""/>
        <xdr:cNvPicPr/>
      </xdr:nvPicPr>
      <xdr:blipFill>
        <a:blip r:embed="rId1"/>
        <a:stretch/>
      </xdr:blipFill>
      <xdr:spPr>
        <a:xfrm>
          <a:off x="1626480" y="7839720"/>
          <a:ext cx="6778080" cy="3499200"/>
        </a:xfrm>
        <a:prstGeom prst="rect">
          <a:avLst/>
        </a:prstGeom>
        <a:ln>
          <a:noFill/>
        </a:ln>
      </xdr:spPr>
    </xdr:pic>
    <xdr:clientData/>
  </xdr:twoCellAnchor>
  <xdr:twoCellAnchor editAs="absolute">
    <xdr:from>
      <xdr:col>0</xdr:col>
      <xdr:colOff>163800</xdr:colOff>
      <xdr:row>9</xdr:row>
      <xdr:rowOff>154440</xdr:rowOff>
    </xdr:from>
    <xdr:to>
      <xdr:col>3</xdr:col>
      <xdr:colOff>2803680</xdr:colOff>
      <xdr:row>33</xdr:row>
      <xdr:rowOff>158400</xdr:rowOff>
    </xdr:to>
    <xdr:pic>
      <xdr:nvPicPr>
        <xdr:cNvPr id="13" name="Image 11_0" descr=""/>
        <xdr:cNvPicPr/>
      </xdr:nvPicPr>
      <xdr:blipFill>
        <a:blip r:embed="rId2"/>
        <a:stretch/>
      </xdr:blipFill>
      <xdr:spPr>
        <a:xfrm>
          <a:off x="163800" y="2363400"/>
          <a:ext cx="5590080" cy="3905280"/>
        </a:xfrm>
        <a:prstGeom prst="rect">
          <a:avLst/>
        </a:prstGeom>
        <a:ln>
          <a:noFill/>
        </a:ln>
      </xdr:spPr>
    </xdr:pic>
    <xdr:clientData/>
  </xdr:twoCellAnchor>
  <xdr:twoCellAnchor editAs="absolute">
    <xdr:from>
      <xdr:col>3</xdr:col>
      <xdr:colOff>3491640</xdr:colOff>
      <xdr:row>9</xdr:row>
      <xdr:rowOff>62280</xdr:rowOff>
    </xdr:from>
    <xdr:to>
      <xdr:col>6</xdr:col>
      <xdr:colOff>781200</xdr:colOff>
      <xdr:row>33</xdr:row>
      <xdr:rowOff>105480</xdr:rowOff>
    </xdr:to>
    <xdr:pic>
      <xdr:nvPicPr>
        <xdr:cNvPr id="14" name="Image 13_1" descr=""/>
        <xdr:cNvPicPr/>
      </xdr:nvPicPr>
      <xdr:blipFill>
        <a:blip r:embed="rId3"/>
        <a:stretch/>
      </xdr:blipFill>
      <xdr:spPr>
        <a:xfrm>
          <a:off x="6441840" y="2271240"/>
          <a:ext cx="4729680" cy="3944520"/>
        </a:xfrm>
        <a:prstGeom prst="rect">
          <a:avLst/>
        </a:prstGeom>
        <a:ln>
          <a:noFill/>
        </a:ln>
      </xdr:spPr>
    </xdr:pic>
    <xdr:clientData/>
  </xdr:twoCellAnchor>
  <xdr:twoCellAnchor editAs="absolute">
    <xdr:from>
      <xdr:col>2</xdr:col>
      <xdr:colOff>155520</xdr:colOff>
      <xdr:row>156</xdr:row>
      <xdr:rowOff>78120</xdr:rowOff>
    </xdr:from>
    <xdr:to>
      <xdr:col>3</xdr:col>
      <xdr:colOff>4516920</xdr:colOff>
      <xdr:row>181</xdr:row>
      <xdr:rowOff>114480</xdr:rowOff>
    </xdr:to>
    <xdr:pic>
      <xdr:nvPicPr>
        <xdr:cNvPr id="15" name="Image 23" descr=""/>
        <xdr:cNvPicPr/>
      </xdr:nvPicPr>
      <xdr:blipFill>
        <a:blip r:embed="rId4"/>
        <a:stretch/>
      </xdr:blipFill>
      <xdr:spPr>
        <a:xfrm>
          <a:off x="1792440" y="26732880"/>
          <a:ext cx="5674680" cy="412812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641880</xdr:colOff>
      <xdr:row>42</xdr:row>
      <xdr:rowOff>360</xdr:rowOff>
    </xdr:from>
    <xdr:to>
      <xdr:col>4</xdr:col>
      <xdr:colOff>225000</xdr:colOff>
      <xdr:row>67</xdr:row>
      <xdr:rowOff>55440</xdr:rowOff>
    </xdr:to>
    <xdr:pic>
      <xdr:nvPicPr>
        <xdr:cNvPr id="16" name="Image 8" descr=""/>
        <xdr:cNvPicPr/>
      </xdr:nvPicPr>
      <xdr:blipFill>
        <a:blip r:embed="rId1"/>
        <a:stretch/>
      </xdr:blipFill>
      <xdr:spPr>
        <a:xfrm>
          <a:off x="1122480" y="7601760"/>
          <a:ext cx="6708960" cy="4119120"/>
        </a:xfrm>
        <a:prstGeom prst="rect">
          <a:avLst/>
        </a:prstGeom>
        <a:ln>
          <a:noFill/>
        </a:ln>
      </xdr:spPr>
    </xdr:pic>
    <xdr:clientData/>
  </xdr:twoCellAnchor>
  <xdr:twoCellAnchor editAs="absolute">
    <xdr:from>
      <xdr:col>3</xdr:col>
      <xdr:colOff>4281120</xdr:colOff>
      <xdr:row>10</xdr:row>
      <xdr:rowOff>10440</xdr:rowOff>
    </xdr:from>
    <xdr:to>
      <xdr:col>7</xdr:col>
      <xdr:colOff>1235160</xdr:colOff>
      <xdr:row>34</xdr:row>
      <xdr:rowOff>99720</xdr:rowOff>
    </xdr:to>
    <xdr:pic>
      <xdr:nvPicPr>
        <xdr:cNvPr id="17" name="Image 9_0" descr=""/>
        <xdr:cNvPicPr/>
      </xdr:nvPicPr>
      <xdr:blipFill>
        <a:blip r:embed="rId2"/>
        <a:stretch/>
      </xdr:blipFill>
      <xdr:spPr>
        <a:xfrm>
          <a:off x="7231320" y="2382120"/>
          <a:ext cx="7864560" cy="3990600"/>
        </a:xfrm>
        <a:prstGeom prst="rect">
          <a:avLst/>
        </a:prstGeom>
        <a:ln>
          <a:noFill/>
        </a:ln>
      </xdr:spPr>
    </xdr:pic>
    <xdr:clientData/>
  </xdr:twoCellAnchor>
  <xdr:twoCellAnchor editAs="absolute">
    <xdr:from>
      <xdr:col>0</xdr:col>
      <xdr:colOff>460440</xdr:colOff>
      <xdr:row>8</xdr:row>
      <xdr:rowOff>116640</xdr:rowOff>
    </xdr:from>
    <xdr:to>
      <xdr:col>3</xdr:col>
      <xdr:colOff>3904200</xdr:colOff>
      <xdr:row>35</xdr:row>
      <xdr:rowOff>147960</xdr:rowOff>
    </xdr:to>
    <xdr:pic>
      <xdr:nvPicPr>
        <xdr:cNvPr id="18" name="Image 10_3" descr=""/>
        <xdr:cNvPicPr/>
      </xdr:nvPicPr>
      <xdr:blipFill>
        <a:blip r:embed="rId3"/>
        <a:stretch/>
      </xdr:blipFill>
      <xdr:spPr>
        <a:xfrm>
          <a:off x="460440" y="2163240"/>
          <a:ext cx="6393960" cy="4420440"/>
        </a:xfrm>
        <a:prstGeom prst="rect">
          <a:avLst/>
        </a:prstGeom>
        <a:ln>
          <a:noFill/>
        </a:ln>
      </xdr:spPr>
    </xdr:pic>
    <xdr:clientData/>
  </xdr:twoCellAnchor>
  <xdr:twoCellAnchor editAs="absolute">
    <xdr:from>
      <xdr:col>2</xdr:col>
      <xdr:colOff>0</xdr:colOff>
      <xdr:row>155</xdr:row>
      <xdr:rowOff>0</xdr:rowOff>
    </xdr:from>
    <xdr:to>
      <xdr:col>3</xdr:col>
      <xdr:colOff>4583520</xdr:colOff>
      <xdr:row>175</xdr:row>
      <xdr:rowOff>154440</xdr:rowOff>
    </xdr:to>
    <xdr:pic>
      <xdr:nvPicPr>
        <xdr:cNvPr id="19" name="Image 24" descr=""/>
        <xdr:cNvPicPr/>
      </xdr:nvPicPr>
      <xdr:blipFill>
        <a:blip r:embed="rId4"/>
        <a:stretch/>
      </xdr:blipFill>
      <xdr:spPr>
        <a:xfrm>
          <a:off x="1636920" y="26498880"/>
          <a:ext cx="5896800" cy="340560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157320</xdr:colOff>
      <xdr:row>8</xdr:row>
      <xdr:rowOff>100800</xdr:rowOff>
    </xdr:from>
    <xdr:to>
      <xdr:col>3</xdr:col>
      <xdr:colOff>4201200</xdr:colOff>
      <xdr:row>35</xdr:row>
      <xdr:rowOff>160560</xdr:rowOff>
    </xdr:to>
    <xdr:pic>
      <xdr:nvPicPr>
        <xdr:cNvPr id="20" name="Image 16" descr=""/>
        <xdr:cNvPicPr/>
      </xdr:nvPicPr>
      <xdr:blipFill>
        <a:blip r:embed="rId1"/>
        <a:stretch/>
      </xdr:blipFill>
      <xdr:spPr>
        <a:xfrm>
          <a:off x="1794240" y="2147400"/>
          <a:ext cx="5357160" cy="4448880"/>
        </a:xfrm>
        <a:prstGeom prst="rect">
          <a:avLst/>
        </a:prstGeom>
        <a:ln>
          <a:noFill/>
        </a:ln>
      </xdr:spPr>
    </xdr:pic>
    <xdr:clientData/>
  </xdr:twoCellAnchor>
  <xdr:twoCellAnchor editAs="absolute">
    <xdr:from>
      <xdr:col>2</xdr:col>
      <xdr:colOff>0</xdr:colOff>
      <xdr:row>44</xdr:row>
      <xdr:rowOff>77400</xdr:rowOff>
    </xdr:from>
    <xdr:to>
      <xdr:col>5</xdr:col>
      <xdr:colOff>838800</xdr:colOff>
      <xdr:row>64</xdr:row>
      <xdr:rowOff>136800</xdr:rowOff>
    </xdr:to>
    <xdr:pic>
      <xdr:nvPicPr>
        <xdr:cNvPr id="21" name="Image 15_0" descr=""/>
        <xdr:cNvPicPr/>
      </xdr:nvPicPr>
      <xdr:blipFill>
        <a:blip r:embed="rId2"/>
        <a:stretch/>
      </xdr:blipFill>
      <xdr:spPr>
        <a:xfrm>
          <a:off x="1636920" y="8003880"/>
          <a:ext cx="8102520" cy="3310560"/>
        </a:xfrm>
        <a:prstGeom prst="rect">
          <a:avLst/>
        </a:prstGeom>
        <a:ln>
          <a:noFill/>
        </a:ln>
      </xdr:spPr>
    </xdr:pic>
    <xdr:clientData/>
  </xdr:twoCellAnchor>
  <xdr:twoCellAnchor editAs="absolute">
    <xdr:from>
      <xdr:col>1</xdr:col>
      <xdr:colOff>1153440</xdr:colOff>
      <xdr:row>170</xdr:row>
      <xdr:rowOff>150480</xdr:rowOff>
    </xdr:from>
    <xdr:to>
      <xdr:col>5</xdr:col>
      <xdr:colOff>835920</xdr:colOff>
      <xdr:row>191</xdr:row>
      <xdr:rowOff>47520</xdr:rowOff>
    </xdr:to>
    <xdr:pic>
      <xdr:nvPicPr>
        <xdr:cNvPr id="22" name="Image 15_1" descr=""/>
        <xdr:cNvPicPr/>
      </xdr:nvPicPr>
      <xdr:blipFill>
        <a:blip r:embed="rId3"/>
        <a:stretch/>
      </xdr:blipFill>
      <xdr:spPr>
        <a:xfrm>
          <a:off x="1634040" y="29088000"/>
          <a:ext cx="8102520" cy="331056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849240</xdr:colOff>
      <xdr:row>10</xdr:row>
      <xdr:rowOff>79920</xdr:rowOff>
    </xdr:from>
    <xdr:to>
      <xdr:col>3</xdr:col>
      <xdr:colOff>4161600</xdr:colOff>
      <xdr:row>25</xdr:row>
      <xdr:rowOff>118440</xdr:rowOff>
    </xdr:to>
    <xdr:pic>
      <xdr:nvPicPr>
        <xdr:cNvPr id="23" name="Image 17" descr=""/>
        <xdr:cNvPicPr/>
      </xdr:nvPicPr>
      <xdr:blipFill>
        <a:blip r:embed="rId1"/>
        <a:stretch/>
      </xdr:blipFill>
      <xdr:spPr>
        <a:xfrm>
          <a:off x="1329840" y="2451600"/>
          <a:ext cx="5781960" cy="2476800"/>
        </a:xfrm>
        <a:prstGeom prst="rect">
          <a:avLst/>
        </a:prstGeom>
        <a:ln>
          <a:noFill/>
        </a:ln>
      </xdr:spPr>
    </xdr:pic>
    <xdr:clientData/>
  </xdr:twoCellAnchor>
  <xdr:twoCellAnchor editAs="absolute">
    <xdr:from>
      <xdr:col>2</xdr:col>
      <xdr:colOff>158040</xdr:colOff>
      <xdr:row>34</xdr:row>
      <xdr:rowOff>49320</xdr:rowOff>
    </xdr:from>
    <xdr:to>
      <xdr:col>3</xdr:col>
      <xdr:colOff>2986200</xdr:colOff>
      <xdr:row>52</xdr:row>
      <xdr:rowOff>29880</xdr:rowOff>
    </xdr:to>
    <xdr:pic>
      <xdr:nvPicPr>
        <xdr:cNvPr id="24" name="Image 18_0" descr=""/>
        <xdr:cNvPicPr/>
      </xdr:nvPicPr>
      <xdr:blipFill>
        <a:blip r:embed="rId2"/>
        <a:stretch/>
      </xdr:blipFill>
      <xdr:spPr>
        <a:xfrm>
          <a:off x="1794960" y="6350400"/>
          <a:ext cx="4141440" cy="2906640"/>
        </a:xfrm>
        <a:prstGeom prst="rect">
          <a:avLst/>
        </a:prstGeom>
        <a:ln>
          <a:noFill/>
        </a:ln>
      </xdr:spPr>
    </xdr:pic>
    <xdr:clientData/>
  </xdr:twoCellAnchor>
  <xdr:twoCellAnchor editAs="absolute">
    <xdr:from>
      <xdr:col>2</xdr:col>
      <xdr:colOff>266760</xdr:colOff>
      <xdr:row>121</xdr:row>
      <xdr:rowOff>101520</xdr:rowOff>
    </xdr:from>
    <xdr:to>
      <xdr:col>3</xdr:col>
      <xdr:colOff>4042800</xdr:colOff>
      <xdr:row>145</xdr:row>
      <xdr:rowOff>62280</xdr:rowOff>
    </xdr:to>
    <xdr:pic>
      <xdr:nvPicPr>
        <xdr:cNvPr id="25" name="Image 25" descr=""/>
        <xdr:cNvPicPr/>
      </xdr:nvPicPr>
      <xdr:blipFill>
        <a:blip r:embed="rId3"/>
        <a:stretch/>
      </xdr:blipFill>
      <xdr:spPr>
        <a:xfrm>
          <a:off x="1903680" y="21073320"/>
          <a:ext cx="5089320" cy="386244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124560</xdr:colOff>
      <xdr:row>7</xdr:row>
      <xdr:rowOff>68400</xdr:rowOff>
    </xdr:from>
    <xdr:to>
      <xdr:col>3</xdr:col>
      <xdr:colOff>2562120</xdr:colOff>
      <xdr:row>35</xdr:row>
      <xdr:rowOff>135000</xdr:rowOff>
    </xdr:to>
    <xdr:pic>
      <xdr:nvPicPr>
        <xdr:cNvPr id="26" name="Image 1" descr=""/>
        <xdr:cNvPicPr/>
      </xdr:nvPicPr>
      <xdr:blipFill>
        <a:blip r:embed="rId1"/>
        <a:stretch/>
      </xdr:blipFill>
      <xdr:spPr>
        <a:xfrm>
          <a:off x="124560" y="1952280"/>
          <a:ext cx="5387760" cy="4618440"/>
        </a:xfrm>
        <a:prstGeom prst="rect">
          <a:avLst/>
        </a:prstGeom>
        <a:ln>
          <a:noFill/>
        </a:ln>
      </xdr:spPr>
    </xdr:pic>
    <xdr:clientData/>
  </xdr:twoCellAnchor>
  <xdr:twoCellAnchor editAs="absolute">
    <xdr:from>
      <xdr:col>3</xdr:col>
      <xdr:colOff>2864520</xdr:colOff>
      <xdr:row>7</xdr:row>
      <xdr:rowOff>9720</xdr:rowOff>
    </xdr:from>
    <xdr:to>
      <xdr:col>6</xdr:col>
      <xdr:colOff>2710800</xdr:colOff>
      <xdr:row>36</xdr:row>
      <xdr:rowOff>22320</xdr:rowOff>
    </xdr:to>
    <xdr:pic>
      <xdr:nvPicPr>
        <xdr:cNvPr id="27" name="Image 2_0" descr=""/>
        <xdr:cNvPicPr/>
      </xdr:nvPicPr>
      <xdr:blipFill>
        <a:blip r:embed="rId2"/>
        <a:stretch/>
      </xdr:blipFill>
      <xdr:spPr>
        <a:xfrm>
          <a:off x="5814720" y="1893600"/>
          <a:ext cx="7286400" cy="4726800"/>
        </a:xfrm>
        <a:prstGeom prst="rect">
          <a:avLst/>
        </a:prstGeom>
        <a:ln>
          <a:noFill/>
        </a:ln>
      </xdr:spPr>
    </xdr:pic>
    <xdr:clientData/>
  </xdr:twoCellAnchor>
  <xdr:twoCellAnchor editAs="absolute">
    <xdr:from>
      <xdr:col>1</xdr:col>
      <xdr:colOff>702000</xdr:colOff>
      <xdr:row>41</xdr:row>
      <xdr:rowOff>67320</xdr:rowOff>
    </xdr:from>
    <xdr:to>
      <xdr:col>5</xdr:col>
      <xdr:colOff>1094400</xdr:colOff>
      <xdr:row>67</xdr:row>
      <xdr:rowOff>153720</xdr:rowOff>
    </xdr:to>
    <xdr:pic>
      <xdr:nvPicPr>
        <xdr:cNvPr id="28" name="Image 3_0" descr=""/>
        <xdr:cNvPicPr/>
      </xdr:nvPicPr>
      <xdr:blipFill>
        <a:blip r:embed="rId3"/>
        <a:stretch/>
      </xdr:blipFill>
      <xdr:spPr>
        <a:xfrm>
          <a:off x="1182600" y="7506000"/>
          <a:ext cx="8812440" cy="4313160"/>
        </a:xfrm>
        <a:prstGeom prst="rect">
          <a:avLst/>
        </a:prstGeom>
        <a:ln>
          <a:noFill/>
        </a:ln>
      </xdr:spPr>
    </xdr:pic>
    <xdr:clientData/>
  </xdr:twoCellAnchor>
  <xdr:twoCellAnchor editAs="absolute">
    <xdr:from>
      <xdr:col>1</xdr:col>
      <xdr:colOff>1135080</xdr:colOff>
      <xdr:row>181</xdr:row>
      <xdr:rowOff>70560</xdr:rowOff>
    </xdr:from>
    <xdr:to>
      <xdr:col>6</xdr:col>
      <xdr:colOff>577440</xdr:colOff>
      <xdr:row>213</xdr:row>
      <xdr:rowOff>89280</xdr:rowOff>
    </xdr:to>
    <xdr:pic>
      <xdr:nvPicPr>
        <xdr:cNvPr id="29" name="Image 27" descr=""/>
        <xdr:cNvPicPr/>
      </xdr:nvPicPr>
      <xdr:blipFill>
        <a:blip r:embed="rId4"/>
        <a:stretch/>
      </xdr:blipFill>
      <xdr:spPr>
        <a:xfrm>
          <a:off x="1615680" y="30633480"/>
          <a:ext cx="9352080" cy="522072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3129480</xdr:colOff>
      <xdr:row>7</xdr:row>
      <xdr:rowOff>142200</xdr:rowOff>
    </xdr:from>
    <xdr:to>
      <xdr:col>6</xdr:col>
      <xdr:colOff>1170000</xdr:colOff>
      <xdr:row>35</xdr:row>
      <xdr:rowOff>70920</xdr:rowOff>
    </xdr:to>
    <xdr:pic>
      <xdr:nvPicPr>
        <xdr:cNvPr id="30" name="Image 13_0" descr=""/>
        <xdr:cNvPicPr/>
      </xdr:nvPicPr>
      <xdr:blipFill>
        <a:blip r:embed="rId1"/>
        <a:stretch/>
      </xdr:blipFill>
      <xdr:spPr>
        <a:xfrm>
          <a:off x="6079680" y="2026080"/>
          <a:ext cx="5480640" cy="4480560"/>
        </a:xfrm>
        <a:prstGeom prst="rect">
          <a:avLst/>
        </a:prstGeom>
        <a:ln>
          <a:noFill/>
        </a:ln>
      </xdr:spPr>
    </xdr:pic>
    <xdr:clientData/>
  </xdr:twoCellAnchor>
  <xdr:twoCellAnchor editAs="absolute">
    <xdr:from>
      <xdr:col>1</xdr:col>
      <xdr:colOff>718560</xdr:colOff>
      <xdr:row>42</xdr:row>
      <xdr:rowOff>19800</xdr:rowOff>
    </xdr:from>
    <xdr:to>
      <xdr:col>4</xdr:col>
      <xdr:colOff>902520</xdr:colOff>
      <xdr:row>67</xdr:row>
      <xdr:rowOff>58320</xdr:rowOff>
    </xdr:to>
    <xdr:pic>
      <xdr:nvPicPr>
        <xdr:cNvPr id="31" name="Image 19" descr=""/>
        <xdr:cNvPicPr/>
      </xdr:nvPicPr>
      <xdr:blipFill>
        <a:blip r:embed="rId2"/>
        <a:stretch/>
      </xdr:blipFill>
      <xdr:spPr>
        <a:xfrm>
          <a:off x="1199160" y="7621200"/>
          <a:ext cx="7309800" cy="4102560"/>
        </a:xfrm>
        <a:prstGeom prst="rect">
          <a:avLst/>
        </a:prstGeom>
        <a:ln>
          <a:noFill/>
        </a:ln>
      </xdr:spPr>
    </xdr:pic>
    <xdr:clientData/>
  </xdr:twoCellAnchor>
  <xdr:twoCellAnchor editAs="absolute">
    <xdr:from>
      <xdr:col>1</xdr:col>
      <xdr:colOff>132120</xdr:colOff>
      <xdr:row>7</xdr:row>
      <xdr:rowOff>114840</xdr:rowOff>
    </xdr:from>
    <xdr:to>
      <xdr:col>3</xdr:col>
      <xdr:colOff>2786400</xdr:colOff>
      <xdr:row>35</xdr:row>
      <xdr:rowOff>70200</xdr:rowOff>
    </xdr:to>
    <xdr:pic>
      <xdr:nvPicPr>
        <xdr:cNvPr id="32" name="Image 12" descr=""/>
        <xdr:cNvPicPr/>
      </xdr:nvPicPr>
      <xdr:blipFill>
        <a:blip r:embed="rId3"/>
        <a:stretch/>
      </xdr:blipFill>
      <xdr:spPr>
        <a:xfrm>
          <a:off x="612720" y="1998720"/>
          <a:ext cx="5123880" cy="4507200"/>
        </a:xfrm>
        <a:prstGeom prst="rect">
          <a:avLst/>
        </a:prstGeom>
        <a:ln>
          <a:noFill/>
        </a:ln>
      </xdr:spPr>
    </xdr:pic>
    <xdr:clientData/>
  </xdr:twoCellAnchor>
  <xdr:twoCellAnchor editAs="absolute">
    <xdr:from>
      <xdr:col>2</xdr:col>
      <xdr:colOff>10080</xdr:colOff>
      <xdr:row>212</xdr:row>
      <xdr:rowOff>51840</xdr:rowOff>
    </xdr:from>
    <xdr:to>
      <xdr:col>5</xdr:col>
      <xdr:colOff>1342800</xdr:colOff>
      <xdr:row>243</xdr:row>
      <xdr:rowOff>11880</xdr:rowOff>
    </xdr:to>
    <xdr:pic>
      <xdr:nvPicPr>
        <xdr:cNvPr id="33" name="Image 26" descr=""/>
        <xdr:cNvPicPr/>
      </xdr:nvPicPr>
      <xdr:blipFill>
        <a:blip r:embed="rId4"/>
        <a:stretch/>
      </xdr:blipFill>
      <xdr:spPr>
        <a:xfrm>
          <a:off x="1647000" y="35816760"/>
          <a:ext cx="8596440" cy="4999320"/>
        </a:xfrm>
        <a:prstGeom prst="rect">
          <a:avLst/>
        </a:prstGeom>
        <a:ln>
          <a:noFill/>
        </a:ln>
      </xdr:spPr>
    </xdr:pic>
    <xdr:clientData/>
  </xdr:twoCellAnchor>
</xdr:wsDr>
</file>

<file path=xl/worksheets/_rels/sheet10.xml.rels><?xml version="1.0" encoding="UTF-8"?>
<Relationships xmlns="http://schemas.openxmlformats.org/package/2006/relationships"><Relationship Id="rId1" Type="http://schemas.openxmlformats.org/officeDocument/2006/relationships/drawing" Target="../drawings/drawing8.xml"/>
</Relationships>
</file>

<file path=xl/worksheets/_rels/sheet11.xml.rels><?xml version="1.0" encoding="UTF-8"?>
<Relationships xmlns="http://schemas.openxmlformats.org/package/2006/relationships"><Relationship Id="rId1" Type="http://schemas.openxmlformats.org/officeDocument/2006/relationships/drawing" Target="../drawings/drawing9.xml"/>
</Relationships>
</file>

<file path=xl/worksheets/_rels/sheet12.xml.rels><?xml version="1.0" encoding="UTF-8"?>
<Relationships xmlns="http://schemas.openxmlformats.org/package/2006/relationships"><Relationship Id="rId1" Type="http://schemas.openxmlformats.org/officeDocument/2006/relationships/drawing" Target="../drawings/drawing10.xml"/>
</Relationships>
</file>

<file path=xl/worksheets/_rels/sheet13.xml.rels><?xml version="1.0" encoding="UTF-8"?>
<Relationships xmlns="http://schemas.openxmlformats.org/package/2006/relationships"><Relationship Id="rId1" Type="http://schemas.openxmlformats.org/officeDocument/2006/relationships/drawing" Target="../drawings/drawing11.xml"/>
</Relationships>
</file>

<file path=xl/worksheets/_rels/sheet14.xml.rels><?xml version="1.0" encoding="UTF-8"?>
<Relationships xmlns="http://schemas.openxmlformats.org/package/2006/relationships"><Relationship Id="rId1" Type="http://schemas.openxmlformats.org/officeDocument/2006/relationships/drawing" Target="../drawings/drawing12.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M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8" activeCellId="0" sqref="L38"/>
    </sheetView>
  </sheetViews>
  <sheetFormatPr defaultColWidth="11.60546875" defaultRowHeight="12.8" zeroHeight="false" outlineLevelRow="0" outlineLevelCol="0"/>
  <cols>
    <col collapsed="false" customWidth="true" hidden="false" outlineLevel="0" max="1" min="1" style="1" width="27.51"/>
  </cols>
  <sheetData>
    <row r="2" customFormat="false" ht="12.8" hidden="false" customHeight="false" outlineLevel="0" collapsed="false">
      <c r="A2" s="1" t="n">
        <v>0.803571428571429</v>
      </c>
      <c r="B2" s="1" t="n">
        <v>0.854166666666667</v>
      </c>
      <c r="C2" s="1" t="n">
        <v>0.886363636363636</v>
      </c>
      <c r="D2" s="1" t="n">
        <v>0.903846153846154</v>
      </c>
      <c r="E2" s="1" t="n">
        <v>0.942708333333333</v>
      </c>
      <c r="F2" s="1" t="n">
        <v>0.916666666666667</v>
      </c>
      <c r="G2" s="1" t="n">
        <v>0.951612903225806</v>
      </c>
      <c r="H2" s="1" t="n">
        <v>0.911458333333333</v>
      </c>
      <c r="I2" s="1" t="n">
        <v>0.86</v>
      </c>
    </row>
    <row r="3" customFormat="false" ht="12.8" hidden="false" customHeight="false" outlineLevel="0" collapsed="false">
      <c r="A3" s="1" t="n">
        <f aca="false">ROUND(A2,2)*100</f>
        <v>80</v>
      </c>
      <c r="B3" s="1" t="n">
        <f aca="false">ROUND(B2,2)*100</f>
        <v>85</v>
      </c>
      <c r="C3" s="1" t="n">
        <f aca="false">ROUND(C2,2)*100</f>
        <v>89</v>
      </c>
      <c r="D3" s="1" t="n">
        <f aca="false">ROUND(D2,2)*100</f>
        <v>90</v>
      </c>
      <c r="E3" s="1" t="n">
        <f aca="false">ROUND(E2,2)*100</f>
        <v>94</v>
      </c>
      <c r="F3" s="1" t="n">
        <f aca="false">ROUND(F2,2)*100</f>
        <v>92</v>
      </c>
      <c r="G3" s="1" t="n">
        <f aca="false">ROUND(G2,2)*100</f>
        <v>95</v>
      </c>
      <c r="H3" s="1" t="n">
        <f aca="false">ROUND(H2,2)*100</f>
        <v>91</v>
      </c>
      <c r="I3" s="1" t="n">
        <f aca="false">ROUND(I2,2)*100</f>
        <v>86</v>
      </c>
      <c r="J3" s="1" t="n">
        <f aca="false">ROUND(AVERAGE(A3:I3),0)</f>
        <v>89</v>
      </c>
    </row>
    <row r="5" customFormat="false" ht="12.8" hidden="false" customHeight="false" outlineLevel="0" collapsed="false">
      <c r="A5" s="1" t="s">
        <v>0</v>
      </c>
      <c r="B5" s="1" t="n">
        <v>1</v>
      </c>
      <c r="C5" s="1" t="n">
        <v>2</v>
      </c>
      <c r="D5" s="1" t="n">
        <v>2</v>
      </c>
      <c r="E5" s="1" t="n">
        <v>3</v>
      </c>
      <c r="F5" s="1" t="n">
        <v>3</v>
      </c>
      <c r="G5" s="1" t="n">
        <v>1</v>
      </c>
      <c r="H5" s="1" t="n">
        <v>6</v>
      </c>
      <c r="I5" s="1" t="n">
        <v>3</v>
      </c>
      <c r="J5" s="1" t="n">
        <v>2</v>
      </c>
      <c r="K5" s="1" t="n">
        <f aca="false">AVERAGE(B5:J5)</f>
        <v>2.55555555555556</v>
      </c>
      <c r="L5" s="1" t="n">
        <f aca="false">(ROUND(AVERAGE(B5:J5),0))</f>
        <v>3</v>
      </c>
    </row>
    <row r="6" customFormat="false" ht="12.8" hidden="false" customHeight="false" outlineLevel="0" collapsed="false">
      <c r="A6" s="1" t="s">
        <v>1</v>
      </c>
      <c r="B6" s="1" t="n">
        <v>1</v>
      </c>
      <c r="C6" s="1" t="n">
        <v>2</v>
      </c>
      <c r="D6" s="1" t="n">
        <v>2</v>
      </c>
      <c r="E6" s="1" t="n">
        <v>2</v>
      </c>
      <c r="F6" s="1" t="n">
        <v>2</v>
      </c>
      <c r="G6" s="1" t="n">
        <v>1</v>
      </c>
      <c r="H6" s="1" t="n">
        <v>3</v>
      </c>
      <c r="I6" s="1" t="n">
        <v>2</v>
      </c>
      <c r="J6" s="1" t="n">
        <v>1</v>
      </c>
      <c r="K6" s="1" t="n">
        <f aca="false">AVERAGE(B6:J6)</f>
        <v>1.77777777777778</v>
      </c>
      <c r="L6" s="2" t="n">
        <f aca="false">(ROUND(AVERAGE(B6:J6),0))</f>
        <v>2</v>
      </c>
    </row>
    <row r="7" customFormat="false" ht="12.8" hidden="false" customHeight="false" outlineLevel="0" collapsed="false">
      <c r="A7" s="1" t="s">
        <v>2</v>
      </c>
      <c r="B7" s="1" t="n">
        <v>0</v>
      </c>
      <c r="C7" s="1" t="n">
        <v>1</v>
      </c>
      <c r="D7" s="1" t="n">
        <v>0</v>
      </c>
      <c r="E7" s="1" t="n">
        <v>1</v>
      </c>
      <c r="F7" s="1" t="n">
        <v>1</v>
      </c>
      <c r="G7" s="1" t="n">
        <v>0</v>
      </c>
      <c r="H7" s="1" t="n">
        <v>1</v>
      </c>
      <c r="I7" s="1" t="n">
        <v>0</v>
      </c>
      <c r="J7" s="1" t="n">
        <v>1</v>
      </c>
      <c r="K7" s="1" t="n">
        <f aca="false">AVERAGE(B7:J7)</f>
        <v>0.555555555555556</v>
      </c>
      <c r="L7" s="2" t="n">
        <f aca="false">(ROUND(AVERAGE(B7:J7),0))</f>
        <v>1</v>
      </c>
    </row>
    <row r="9" customFormat="false" ht="12.8" hidden="false" customHeight="false" outlineLevel="0" collapsed="false">
      <c r="A9" s="1" t="s">
        <v>3</v>
      </c>
      <c r="B9" s="1" t="n">
        <v>22</v>
      </c>
      <c r="C9" s="1" t="n">
        <v>30</v>
      </c>
      <c r="D9" s="1" t="n">
        <v>27</v>
      </c>
      <c r="E9" s="1" t="n">
        <v>45</v>
      </c>
      <c r="F9" s="1" t="n">
        <v>29</v>
      </c>
      <c r="G9" s="1" t="n">
        <v>20</v>
      </c>
      <c r="H9" s="1" t="n">
        <v>36</v>
      </c>
      <c r="I9" s="1" t="n">
        <v>28</v>
      </c>
      <c r="J9" s="1" t="n">
        <v>25</v>
      </c>
    </row>
    <row r="10" customFormat="false" ht="12.8" hidden="false" customHeight="false" outlineLevel="0" collapsed="false">
      <c r="A10" s="1" t="s">
        <v>4</v>
      </c>
      <c r="B10" s="1" t="n">
        <v>21</v>
      </c>
      <c r="C10" s="1" t="n">
        <v>24</v>
      </c>
      <c r="D10" s="1" t="n">
        <v>22</v>
      </c>
      <c r="E10" s="1" t="n">
        <v>39</v>
      </c>
      <c r="F10" s="1" t="n">
        <v>24</v>
      </c>
      <c r="G10" s="1" t="n">
        <v>18</v>
      </c>
      <c r="H10" s="1" t="n">
        <v>31</v>
      </c>
      <c r="I10" s="1" t="n">
        <v>24</v>
      </c>
      <c r="J10" s="1" t="n">
        <v>25</v>
      </c>
    </row>
    <row r="11" customFormat="false" ht="12.8" hidden="false" customHeight="false" outlineLevel="0" collapsed="false">
      <c r="A11" s="2" t="s">
        <v>5</v>
      </c>
      <c r="B11" s="1" t="n">
        <v>16.875</v>
      </c>
      <c r="C11" s="1" t="n">
        <v>20.5</v>
      </c>
      <c r="D11" s="1" t="n">
        <v>19.5</v>
      </c>
      <c r="E11" s="1" t="n">
        <v>35.25</v>
      </c>
      <c r="F11" s="1" t="n">
        <v>22.625</v>
      </c>
      <c r="G11" s="1" t="n">
        <v>16.5</v>
      </c>
      <c r="H11" s="1" t="n">
        <v>29.5</v>
      </c>
      <c r="I11" s="1" t="n">
        <v>21.875</v>
      </c>
      <c r="J11" s="1" t="n">
        <v>21.5</v>
      </c>
    </row>
    <row r="12" customFormat="false" ht="12.8" hidden="false" customHeight="false" outlineLevel="0" collapsed="false">
      <c r="A12" s="2" t="s">
        <v>6</v>
      </c>
      <c r="B12" s="1" t="n">
        <v>0.803571428571429</v>
      </c>
      <c r="C12" s="1" t="n">
        <v>0.854166666666667</v>
      </c>
      <c r="D12" s="1" t="n">
        <v>0.886363636363636</v>
      </c>
      <c r="E12" s="1" t="n">
        <v>0.903846153846154</v>
      </c>
      <c r="F12" s="1" t="n">
        <v>0.942708333333333</v>
      </c>
      <c r="G12" s="1" t="n">
        <v>0.916666666666667</v>
      </c>
      <c r="H12" s="1" t="n">
        <v>0.951612903225806</v>
      </c>
      <c r="I12" s="1" t="n">
        <v>0.911458333333333</v>
      </c>
      <c r="J12" s="1" t="n">
        <v>0.86</v>
      </c>
    </row>
    <row r="13" customFormat="false" ht="12.8" hidden="false" customHeight="false" outlineLevel="0" collapsed="false">
      <c r="A13" s="1" t="s">
        <v>7</v>
      </c>
      <c r="B13" s="1" t="n">
        <v>0.767045454545455</v>
      </c>
      <c r="C13" s="1" t="n">
        <v>0.683333333333333</v>
      </c>
      <c r="D13" s="1" t="n">
        <v>0.722222222222222</v>
      </c>
      <c r="E13" s="1" t="n">
        <v>0.783333333333333</v>
      </c>
      <c r="F13" s="1" t="n">
        <v>0.780172413793103</v>
      </c>
      <c r="G13" s="1" t="n">
        <v>0.825</v>
      </c>
      <c r="H13" s="1" t="n">
        <v>0.819444444444444</v>
      </c>
      <c r="I13" s="1" t="n">
        <v>0.78125</v>
      </c>
      <c r="J13" s="1" t="n">
        <v>0.86</v>
      </c>
    </row>
    <row r="14" customFormat="false" ht="12.8" hidden="false" customHeight="false" outlineLevel="0" collapsed="false">
      <c r="A14" s="1" t="s">
        <v>8</v>
      </c>
      <c r="B14" s="1" t="n">
        <v>0.77408256880734</v>
      </c>
      <c r="C14" s="1" t="n">
        <v>0.711805555555556</v>
      </c>
      <c r="D14" s="1" t="n">
        <v>0.75</v>
      </c>
      <c r="E14" s="1" t="n">
        <v>0.804794520547945</v>
      </c>
      <c r="F14" s="1" t="n">
        <v>0.808035714285714</v>
      </c>
      <c r="G14" s="1" t="n">
        <v>0.841836734693877</v>
      </c>
      <c r="H14" s="1" t="n">
        <v>0.842857142857143</v>
      </c>
      <c r="I14" s="1" t="n">
        <v>0.804227941176471</v>
      </c>
      <c r="J14" s="1" t="n">
        <v>0.86</v>
      </c>
    </row>
    <row r="15" customFormat="false" ht="12.8" hidden="false" customHeight="false" outlineLevel="0" collapsed="false">
      <c r="A15" s="1" t="s">
        <v>9</v>
      </c>
      <c r="B15" s="1" t="n">
        <v>22</v>
      </c>
      <c r="C15" s="1" t="n">
        <v>28</v>
      </c>
      <c r="D15" s="1" t="n">
        <v>21</v>
      </c>
      <c r="E15" s="1" t="n">
        <v>41</v>
      </c>
      <c r="F15" s="1" t="n">
        <v>25</v>
      </c>
      <c r="G15" s="1" t="n">
        <v>20</v>
      </c>
      <c r="H15" s="1" t="n">
        <v>29</v>
      </c>
      <c r="I15" s="1" t="n">
        <v>23</v>
      </c>
      <c r="J15" s="1" t="n">
        <v>25</v>
      </c>
    </row>
    <row r="16" customFormat="false" ht="12.8" hidden="false" customHeight="false" outlineLevel="0" collapsed="false">
      <c r="A16" s="1" t="s">
        <v>10</v>
      </c>
      <c r="B16" s="1" t="n">
        <v>20.125</v>
      </c>
      <c r="C16" s="1" t="n">
        <v>25</v>
      </c>
      <c r="D16" s="1" t="n">
        <v>20.5</v>
      </c>
      <c r="E16" s="1" t="n">
        <v>38.5</v>
      </c>
      <c r="F16" s="1" t="n">
        <v>23.75</v>
      </c>
      <c r="G16" s="1" t="n">
        <v>17.25</v>
      </c>
      <c r="H16" s="1" t="n">
        <v>25.5</v>
      </c>
      <c r="I16" s="1" t="n">
        <v>17.5</v>
      </c>
      <c r="J16" s="1" t="n">
        <v>23.5</v>
      </c>
    </row>
    <row r="17" customFormat="false" ht="12.8" hidden="false" customHeight="false" outlineLevel="0" collapsed="false">
      <c r="A17" s="1" t="s">
        <v>11</v>
      </c>
      <c r="B17" s="1" t="n">
        <v>0.914772727272727</v>
      </c>
      <c r="C17" s="1" t="n">
        <v>0.892857142857143</v>
      </c>
      <c r="D17" s="1" t="n">
        <v>0.976190476190476</v>
      </c>
      <c r="E17" s="1" t="n">
        <v>0.939024390243902</v>
      </c>
      <c r="F17" s="1" t="n">
        <v>0.95</v>
      </c>
      <c r="G17" s="1" t="n">
        <v>0.8625</v>
      </c>
      <c r="H17" s="1" t="n">
        <v>0.879310344827586</v>
      </c>
      <c r="I17" s="1" t="n">
        <v>0.760869565217391</v>
      </c>
      <c r="J17" s="1" t="n">
        <v>0.94</v>
      </c>
    </row>
    <row r="18" customFormat="false" ht="12.8" hidden="false" customHeight="false" outlineLevel="0" collapsed="false">
      <c r="A18" s="1" t="s">
        <v>12</v>
      </c>
      <c r="B18" s="1" t="n">
        <v>0.914772727272727</v>
      </c>
      <c r="C18" s="1" t="n">
        <v>0.833333333333333</v>
      </c>
      <c r="D18" s="1" t="n">
        <v>0.759259259259259</v>
      </c>
      <c r="E18" s="1" t="n">
        <v>0.855555555555556</v>
      </c>
      <c r="F18" s="1" t="n">
        <v>0.818965517241379</v>
      </c>
      <c r="G18" s="1" t="n">
        <v>0.8625</v>
      </c>
      <c r="H18" s="1" t="n">
        <v>0.708333333333333</v>
      </c>
      <c r="I18" s="1" t="n">
        <v>0.625</v>
      </c>
      <c r="J18" s="1" t="n">
        <v>0.94</v>
      </c>
    </row>
    <row r="19" customFormat="false" ht="12.8" hidden="false" customHeight="false" outlineLevel="0" collapsed="false">
      <c r="A19" s="1" t="s">
        <v>13</v>
      </c>
      <c r="B19" s="1" t="n">
        <v>0.914772727272727</v>
      </c>
      <c r="C19" s="1" t="n">
        <v>0.844594594594594</v>
      </c>
      <c r="D19" s="1" t="n">
        <v>0.794573643410853</v>
      </c>
      <c r="E19" s="1" t="n">
        <v>0.871040723981901</v>
      </c>
      <c r="F19" s="1" t="n">
        <v>0.842198581560284</v>
      </c>
      <c r="G19" s="1" t="n">
        <v>0.8625</v>
      </c>
      <c r="H19" s="1" t="n">
        <v>0.736994219653179</v>
      </c>
      <c r="I19" s="1" t="n">
        <v>0.648148148148148</v>
      </c>
      <c r="J19" s="1" t="n">
        <v>0.94</v>
      </c>
    </row>
    <row r="20" customFormat="false" ht="12.8" hidden="false" customHeight="false" outlineLevel="0" collapsed="false">
      <c r="A20" s="1" t="s">
        <v>14</v>
      </c>
      <c r="B20" s="1" t="n">
        <v>22</v>
      </c>
      <c r="C20" s="1" t="n">
        <v>29</v>
      </c>
      <c r="D20" s="1" t="n">
        <v>23</v>
      </c>
      <c r="E20" s="1" t="n">
        <v>41</v>
      </c>
      <c r="F20" s="1" t="n">
        <v>26</v>
      </c>
      <c r="G20" s="1" t="n">
        <v>20</v>
      </c>
      <c r="H20" s="1" t="n">
        <v>29</v>
      </c>
      <c r="I20" s="1" t="n">
        <v>25</v>
      </c>
      <c r="J20" s="1" t="n">
        <v>22</v>
      </c>
    </row>
    <row r="21" customFormat="false" ht="12.8" hidden="false" customHeight="false" outlineLevel="0" collapsed="false">
      <c r="A21" s="1" t="s">
        <v>15</v>
      </c>
      <c r="B21" s="1" t="n">
        <v>20.125</v>
      </c>
      <c r="C21" s="1" t="n">
        <v>27</v>
      </c>
      <c r="D21" s="1" t="n">
        <v>22</v>
      </c>
      <c r="E21" s="1" t="n">
        <v>38.5</v>
      </c>
      <c r="F21" s="1" t="n">
        <v>25</v>
      </c>
      <c r="G21" s="1" t="n">
        <v>17.5</v>
      </c>
      <c r="H21" s="1" t="n">
        <v>25.5</v>
      </c>
      <c r="I21" s="1" t="n">
        <v>18.375</v>
      </c>
      <c r="J21" s="1" t="n">
        <v>21.5</v>
      </c>
    </row>
    <row r="22" customFormat="false" ht="12.8" hidden="false" customHeight="false" outlineLevel="0" collapsed="false">
      <c r="A22" s="1" t="s">
        <v>15</v>
      </c>
      <c r="B22" s="1" t="n">
        <v>0.914772727272727</v>
      </c>
      <c r="C22" s="1" t="n">
        <v>0.931034482758621</v>
      </c>
      <c r="D22" s="1" t="n">
        <v>0.956521739130435</v>
      </c>
      <c r="E22" s="1" t="n">
        <v>0.939024390243902</v>
      </c>
      <c r="F22" s="1" t="n">
        <v>0.961538461538462</v>
      </c>
      <c r="G22" s="1" t="n">
        <v>0.875</v>
      </c>
      <c r="H22" s="1" t="n">
        <v>0.879310344827586</v>
      </c>
      <c r="I22" s="1" t="n">
        <v>0.735</v>
      </c>
      <c r="J22" s="1" t="n">
        <v>0.977272727272727</v>
      </c>
    </row>
    <row r="23" customFormat="false" ht="12.8" hidden="false" customHeight="false" outlineLevel="0" collapsed="false">
      <c r="A23" s="1" t="s">
        <v>16</v>
      </c>
      <c r="B23" s="1" t="n">
        <v>0.914772727272727</v>
      </c>
      <c r="C23" s="1" t="n">
        <v>0.9</v>
      </c>
      <c r="D23" s="1" t="n">
        <v>0.814814814814815</v>
      </c>
      <c r="E23" s="1" t="n">
        <v>0.855555555555556</v>
      </c>
      <c r="F23" s="1" t="n">
        <v>0.862068965517241</v>
      </c>
      <c r="G23" s="1" t="n">
        <v>0.875</v>
      </c>
      <c r="H23" s="1" t="n">
        <v>0.708333333333333</v>
      </c>
      <c r="I23" s="1" t="n">
        <v>0.65625</v>
      </c>
      <c r="J23" s="1" t="n">
        <v>0.86</v>
      </c>
    </row>
    <row r="24" customFormat="false" ht="12.8" hidden="false" customHeight="false" outlineLevel="0" collapsed="false">
      <c r="A24" s="1" t="s">
        <v>17</v>
      </c>
      <c r="B24" s="1" t="n">
        <v>0.914772727272727</v>
      </c>
      <c r="C24" s="1" t="n">
        <v>0.906040268456376</v>
      </c>
      <c r="D24" s="1" t="n">
        <v>0.839694656488549</v>
      </c>
      <c r="E24" s="1" t="n">
        <v>0.871040723981901</v>
      </c>
      <c r="F24" s="1" t="n">
        <v>0.880281690140845</v>
      </c>
      <c r="G24" s="1" t="n">
        <v>0.875</v>
      </c>
      <c r="H24" s="1" t="n">
        <v>0.736994219653179</v>
      </c>
      <c r="I24" s="1" t="n">
        <v>0.670620437956204</v>
      </c>
      <c r="J24" s="1" t="n">
        <v>0.881147540983606</v>
      </c>
    </row>
    <row r="27" customFormat="false" ht="12.8" hidden="false" customHeight="false" outlineLevel="0" collapsed="false">
      <c r="A27" s="1" t="s">
        <v>3</v>
      </c>
      <c r="B27" s="3" t="n">
        <v>22</v>
      </c>
      <c r="C27" s="3" t="n">
        <v>30</v>
      </c>
      <c r="D27" s="3" t="n">
        <v>27</v>
      </c>
      <c r="E27" s="3" t="n">
        <v>45</v>
      </c>
      <c r="F27" s="3" t="n">
        <v>29</v>
      </c>
      <c r="G27" s="3" t="n">
        <v>20</v>
      </c>
      <c r="H27" s="3" t="n">
        <v>36</v>
      </c>
      <c r="I27" s="3" t="n">
        <v>28</v>
      </c>
      <c r="J27" s="3" t="n">
        <v>25</v>
      </c>
      <c r="K27" s="1" t="n">
        <f aca="false">AVERAGE(B27:J27)</f>
        <v>29.1111111111111</v>
      </c>
      <c r="L27" s="1" t="n">
        <f aca="false">ROUND(K27,2)</f>
        <v>29.11</v>
      </c>
      <c r="M27" s="1" t="n">
        <f aca="false">ROUND(AVERAGE(B27:J27),0)</f>
        <v>29</v>
      </c>
    </row>
    <row r="28" customFormat="false" ht="12.8" hidden="false" customHeight="false" outlineLevel="0" collapsed="false">
      <c r="A28" s="1" t="s">
        <v>4</v>
      </c>
      <c r="B28" s="3" t="n">
        <v>21</v>
      </c>
      <c r="C28" s="3" t="n">
        <v>24</v>
      </c>
      <c r="D28" s="3" t="n">
        <v>22</v>
      </c>
      <c r="E28" s="3" t="n">
        <v>39</v>
      </c>
      <c r="F28" s="3" t="n">
        <v>24</v>
      </c>
      <c r="G28" s="3" t="n">
        <v>18</v>
      </c>
      <c r="H28" s="3" t="n">
        <v>31</v>
      </c>
      <c r="I28" s="3" t="n">
        <v>24</v>
      </c>
      <c r="J28" s="3" t="n">
        <v>25</v>
      </c>
      <c r="K28" s="1" t="n">
        <f aca="false">AVERAGE(B28:J28)</f>
        <v>25.3333333333333</v>
      </c>
      <c r="L28" s="1" t="n">
        <f aca="false">ROUND(K28,2)</f>
        <v>25.33</v>
      </c>
      <c r="M28" s="1" t="n">
        <f aca="false">ROUND(AVERAGE(B28:J28),0)</f>
        <v>25</v>
      </c>
    </row>
    <row r="29" customFormat="false" ht="12.8" hidden="false" customHeight="false" outlineLevel="0" collapsed="false">
      <c r="A29" s="2" t="s">
        <v>5</v>
      </c>
      <c r="B29" s="3" t="n">
        <v>16.875</v>
      </c>
      <c r="C29" s="3" t="n">
        <v>20.5</v>
      </c>
      <c r="D29" s="3" t="n">
        <v>19.5</v>
      </c>
      <c r="E29" s="3" t="n">
        <v>35.25</v>
      </c>
      <c r="F29" s="3" t="n">
        <v>22.625</v>
      </c>
      <c r="G29" s="3" t="n">
        <v>16.5</v>
      </c>
      <c r="H29" s="3" t="n">
        <v>29.5</v>
      </c>
      <c r="I29" s="3" t="n">
        <v>21.875</v>
      </c>
      <c r="J29" s="3" t="n">
        <v>21.5</v>
      </c>
      <c r="K29" s="1" t="n">
        <f aca="false">AVERAGE(B29:J29)</f>
        <v>22.6805555555556</v>
      </c>
      <c r="L29" s="1" t="n">
        <f aca="false">ROUND(K29,2)</f>
        <v>22.68</v>
      </c>
      <c r="M29" s="1" t="n">
        <f aca="false">ROUND(AVERAGE(B29:J29),0)</f>
        <v>23</v>
      </c>
    </row>
    <row r="30" customFormat="false" ht="12.8" hidden="false" customHeight="false" outlineLevel="0" collapsed="false">
      <c r="A30" s="2" t="s">
        <v>6</v>
      </c>
      <c r="B30" s="3" t="n">
        <f aca="false">ROUND(B12*100,2)</f>
        <v>80.36</v>
      </c>
      <c r="C30" s="3" t="n">
        <f aca="false">ROUND(C12*100,2)</f>
        <v>85.42</v>
      </c>
      <c r="D30" s="3" t="n">
        <f aca="false">ROUND(D12*100,2)</f>
        <v>88.64</v>
      </c>
      <c r="E30" s="3" t="n">
        <f aca="false">ROUND(E12*100,2)</f>
        <v>90.38</v>
      </c>
      <c r="F30" s="3" t="n">
        <f aca="false">ROUND(F12*100,2)</f>
        <v>94.27</v>
      </c>
      <c r="G30" s="3" t="n">
        <f aca="false">ROUND(G12*100,2)</f>
        <v>91.67</v>
      </c>
      <c r="H30" s="3" t="n">
        <f aca="false">ROUND(H12*100,2)</f>
        <v>95.16</v>
      </c>
      <c r="I30" s="3" t="n">
        <f aca="false">ROUND(I12*100,2)</f>
        <v>91.15</v>
      </c>
      <c r="J30" s="3" t="n">
        <f aca="false">ROUND(J12*100,2)</f>
        <v>86</v>
      </c>
      <c r="K30" s="1" t="n">
        <f aca="false">AVERAGE(B30:J30)</f>
        <v>89.2277777777778</v>
      </c>
      <c r="L30" s="1" t="n">
        <f aca="false">ROUND(K30,2)</f>
        <v>89.23</v>
      </c>
      <c r="M30" s="1" t="n">
        <f aca="false">ROUND(AVERAGE(B30:J30),0)</f>
        <v>89</v>
      </c>
    </row>
    <row r="31" customFormat="false" ht="12.8" hidden="false" customHeight="false" outlineLevel="0" collapsed="false">
      <c r="A31" s="1" t="s">
        <v>7</v>
      </c>
      <c r="B31" s="3" t="n">
        <f aca="false">ROUND(B13*100,2)</f>
        <v>76.7</v>
      </c>
      <c r="C31" s="3" t="n">
        <f aca="false">ROUND(C13*100,2)</f>
        <v>68.33</v>
      </c>
      <c r="D31" s="3" t="n">
        <f aca="false">ROUND(D13*100,2)</f>
        <v>72.22</v>
      </c>
      <c r="E31" s="3" t="n">
        <f aca="false">ROUND(E13*100,2)</f>
        <v>78.33</v>
      </c>
      <c r="F31" s="3" t="n">
        <f aca="false">ROUND(F13*100,2)</f>
        <v>78.02</v>
      </c>
      <c r="G31" s="3" t="n">
        <f aca="false">ROUND(G13*100,2)</f>
        <v>82.5</v>
      </c>
      <c r="H31" s="3" t="n">
        <f aca="false">ROUND(H13*100,2)</f>
        <v>81.94</v>
      </c>
      <c r="I31" s="3" t="n">
        <f aca="false">ROUND(I13*100,2)</f>
        <v>78.13</v>
      </c>
      <c r="J31" s="3" t="n">
        <f aca="false">ROUND(J13*100,2)</f>
        <v>86</v>
      </c>
      <c r="K31" s="1" t="n">
        <f aca="false">AVERAGE(B31:J31)</f>
        <v>78.0188888888889</v>
      </c>
      <c r="L31" s="1" t="n">
        <f aca="false">ROUND(K31,2)</f>
        <v>78.02</v>
      </c>
      <c r="M31" s="1" t="n">
        <f aca="false">ROUND(AVERAGE(B31:J31),0)</f>
        <v>78</v>
      </c>
    </row>
    <row r="32" customFormat="false" ht="12.8" hidden="false" customHeight="false" outlineLevel="0" collapsed="false">
      <c r="A32" s="1" t="s">
        <v>8</v>
      </c>
      <c r="B32" s="3" t="n">
        <f aca="false">ROUND(B14*100,2)</f>
        <v>77.41</v>
      </c>
      <c r="C32" s="3" t="n">
        <f aca="false">ROUND(C14*100,2)</f>
        <v>71.18</v>
      </c>
      <c r="D32" s="3" t="n">
        <f aca="false">ROUND(D14*100,2)</f>
        <v>75</v>
      </c>
      <c r="E32" s="3" t="n">
        <f aca="false">ROUND(E14*100,2)</f>
        <v>80.48</v>
      </c>
      <c r="F32" s="3" t="n">
        <f aca="false">ROUND(F14*100,2)</f>
        <v>80.8</v>
      </c>
      <c r="G32" s="3" t="n">
        <f aca="false">ROUND(G14*100,2)</f>
        <v>84.18</v>
      </c>
      <c r="H32" s="3" t="n">
        <f aca="false">ROUND(H14*100,2)</f>
        <v>84.29</v>
      </c>
      <c r="I32" s="3" t="n">
        <f aca="false">ROUND(I14*100,2)</f>
        <v>80.42</v>
      </c>
      <c r="J32" s="3" t="n">
        <f aca="false">ROUND(J14*100,2)</f>
        <v>86</v>
      </c>
      <c r="K32" s="1" t="n">
        <f aca="false">AVERAGE(B32:J32)</f>
        <v>79.9733333333333</v>
      </c>
      <c r="L32" s="1" t="n">
        <f aca="false">ROUND(K32,2)</f>
        <v>79.97</v>
      </c>
      <c r="M32" s="1" t="n">
        <f aca="false">ROUND(AVERAGE(B32:J32),0)</f>
        <v>80</v>
      </c>
    </row>
    <row r="33" customFormat="false" ht="12.8" hidden="false" customHeight="false" outlineLevel="0" collapsed="false">
      <c r="A33" s="1" t="s">
        <v>9</v>
      </c>
      <c r="B33" s="3" t="n">
        <v>22</v>
      </c>
      <c r="C33" s="3" t="n">
        <v>28</v>
      </c>
      <c r="D33" s="3" t="n">
        <v>21</v>
      </c>
      <c r="E33" s="3" t="n">
        <v>41</v>
      </c>
      <c r="F33" s="3" t="n">
        <v>25</v>
      </c>
      <c r="G33" s="3" t="n">
        <v>20</v>
      </c>
      <c r="H33" s="3" t="n">
        <v>29</v>
      </c>
      <c r="I33" s="3" t="n">
        <v>23</v>
      </c>
      <c r="J33" s="3" t="n">
        <v>25</v>
      </c>
      <c r="K33" s="3" t="n">
        <f aca="false">AVERAGE(B33:J33)</f>
        <v>26</v>
      </c>
      <c r="L33" s="3" t="n">
        <f aca="false">ROUND(K33,2)</f>
        <v>26</v>
      </c>
      <c r="M33" s="1" t="n">
        <f aca="false">ROUND(AVERAGE(B33:J33),0)</f>
        <v>26</v>
      </c>
    </row>
    <row r="34" customFormat="false" ht="12.8" hidden="false" customHeight="false" outlineLevel="0" collapsed="false">
      <c r="A34" s="1" t="s">
        <v>10</v>
      </c>
      <c r="B34" s="3" t="n">
        <v>20.125</v>
      </c>
      <c r="C34" s="3" t="n">
        <v>25</v>
      </c>
      <c r="D34" s="3" t="n">
        <v>20.5</v>
      </c>
      <c r="E34" s="3" t="n">
        <v>38.5</v>
      </c>
      <c r="F34" s="3" t="n">
        <v>23.75</v>
      </c>
      <c r="G34" s="3" t="n">
        <v>17.25</v>
      </c>
      <c r="H34" s="3" t="n">
        <v>25.5</v>
      </c>
      <c r="I34" s="3" t="n">
        <v>17.5</v>
      </c>
      <c r="J34" s="3" t="n">
        <v>23.5</v>
      </c>
      <c r="K34" s="1" t="n">
        <f aca="false">AVERAGE(B34:J34)</f>
        <v>23.5138888888889</v>
      </c>
      <c r="L34" s="1" t="n">
        <f aca="false">ROUND(K34,2)</f>
        <v>23.51</v>
      </c>
      <c r="M34" s="1" t="n">
        <f aca="false">ROUND(AVERAGE(B34:J34),0)</f>
        <v>24</v>
      </c>
    </row>
    <row r="35" customFormat="false" ht="12.8" hidden="false" customHeight="false" outlineLevel="0" collapsed="false">
      <c r="A35" s="1" t="s">
        <v>11</v>
      </c>
      <c r="B35" s="3" t="n">
        <f aca="false">ROUND(B17*100,2)</f>
        <v>91.48</v>
      </c>
      <c r="C35" s="3" t="n">
        <f aca="false">ROUND(C17*100,2)</f>
        <v>89.29</v>
      </c>
      <c r="D35" s="3" t="n">
        <f aca="false">ROUND(D17*100,2)</f>
        <v>97.62</v>
      </c>
      <c r="E35" s="3" t="n">
        <f aca="false">ROUND(E17*100,2)</f>
        <v>93.9</v>
      </c>
      <c r="F35" s="3" t="n">
        <f aca="false">ROUND(F17*100,2)</f>
        <v>95</v>
      </c>
      <c r="G35" s="3" t="n">
        <f aca="false">ROUND(G17*100,2)</f>
        <v>86.25</v>
      </c>
      <c r="H35" s="3" t="n">
        <f aca="false">ROUND(H17*100,2)</f>
        <v>87.93</v>
      </c>
      <c r="I35" s="3" t="n">
        <f aca="false">ROUND(I17*100,2)</f>
        <v>76.09</v>
      </c>
      <c r="J35" s="3" t="n">
        <f aca="false">ROUND(J17*100,2)</f>
        <v>94</v>
      </c>
      <c r="K35" s="1" t="n">
        <f aca="false">AVERAGE(B35:J35)</f>
        <v>90.1733333333334</v>
      </c>
      <c r="L35" s="1" t="n">
        <f aca="false">ROUND(K35,2)</f>
        <v>90.17</v>
      </c>
      <c r="M35" s="1" t="n">
        <f aca="false">ROUND(AVERAGE(B35:J35),0)</f>
        <v>90</v>
      </c>
    </row>
    <row r="36" customFormat="false" ht="12.8" hidden="false" customHeight="false" outlineLevel="0" collapsed="false">
      <c r="A36" s="1" t="s">
        <v>12</v>
      </c>
      <c r="B36" s="3" t="n">
        <f aca="false">ROUND(B18*100,2)</f>
        <v>91.48</v>
      </c>
      <c r="C36" s="3" t="n">
        <f aca="false">ROUND(C18*100,2)</f>
        <v>83.33</v>
      </c>
      <c r="D36" s="3" t="n">
        <f aca="false">ROUND(D18*100,2)</f>
        <v>75.93</v>
      </c>
      <c r="E36" s="3" t="n">
        <f aca="false">ROUND(E18*100,2)</f>
        <v>85.56</v>
      </c>
      <c r="F36" s="3" t="n">
        <f aca="false">ROUND(F18*100,2)</f>
        <v>81.9</v>
      </c>
      <c r="G36" s="3" t="n">
        <f aca="false">ROUND(G18*100,2)</f>
        <v>86.25</v>
      </c>
      <c r="H36" s="3" t="n">
        <f aca="false">ROUND(H18*100,2)</f>
        <v>70.83</v>
      </c>
      <c r="I36" s="3" t="n">
        <f aca="false">ROUND(I18*100,2)</f>
        <v>62.5</v>
      </c>
      <c r="J36" s="3" t="n">
        <f aca="false">ROUND(J18*100,2)</f>
        <v>94</v>
      </c>
      <c r="K36" s="1" t="n">
        <f aca="false">AVERAGE(B36:J36)</f>
        <v>81.3088888888889</v>
      </c>
      <c r="L36" s="1" t="n">
        <f aca="false">ROUND(K36,2)</f>
        <v>81.31</v>
      </c>
      <c r="M36" s="1" t="n">
        <f aca="false">ROUND(AVERAGE(B36:J36),0)</f>
        <v>81</v>
      </c>
    </row>
    <row r="37" customFormat="false" ht="12.8" hidden="false" customHeight="false" outlineLevel="0" collapsed="false">
      <c r="A37" s="1" t="s">
        <v>13</v>
      </c>
      <c r="B37" s="3" t="n">
        <f aca="false">ROUND(B19*100,2)</f>
        <v>91.48</v>
      </c>
      <c r="C37" s="3" t="n">
        <f aca="false">ROUND(C19*100,2)</f>
        <v>84.46</v>
      </c>
      <c r="D37" s="3" t="n">
        <f aca="false">ROUND(D19*100,2)</f>
        <v>79.46</v>
      </c>
      <c r="E37" s="3" t="n">
        <f aca="false">ROUND(E19*100,2)</f>
        <v>87.1</v>
      </c>
      <c r="F37" s="3" t="n">
        <f aca="false">ROUND(F19*100,2)</f>
        <v>84.22</v>
      </c>
      <c r="G37" s="3" t="n">
        <f aca="false">ROUND(G19*100,2)</f>
        <v>86.25</v>
      </c>
      <c r="H37" s="3" t="n">
        <f aca="false">ROUND(H19*100,2)</f>
        <v>73.7</v>
      </c>
      <c r="I37" s="3" t="n">
        <f aca="false">ROUND(I19*100,2)</f>
        <v>64.81</v>
      </c>
      <c r="J37" s="3" t="n">
        <f aca="false">ROUND(J19*100,2)</f>
        <v>94</v>
      </c>
      <c r="K37" s="1" t="n">
        <f aca="false">AVERAGE(B37:J37)</f>
        <v>82.8311111111111</v>
      </c>
      <c r="L37" s="1" t="n">
        <f aca="false">ROUND(K37,2)</f>
        <v>82.83</v>
      </c>
      <c r="M37" s="1" t="n">
        <f aca="false">ROUND(AVERAGE(B37:J37),0)</f>
        <v>83</v>
      </c>
    </row>
    <row r="38" customFormat="false" ht="12.8" hidden="false" customHeight="false" outlineLevel="0" collapsed="false">
      <c r="A38" s="1" t="s">
        <v>14</v>
      </c>
      <c r="B38" s="3" t="n">
        <v>22</v>
      </c>
      <c r="C38" s="3" t="n">
        <v>29</v>
      </c>
      <c r="D38" s="3" t="n">
        <v>23</v>
      </c>
      <c r="E38" s="3" t="n">
        <v>41</v>
      </c>
      <c r="F38" s="3" t="n">
        <v>26</v>
      </c>
      <c r="G38" s="3" t="n">
        <v>20</v>
      </c>
      <c r="H38" s="3" t="n">
        <v>29</v>
      </c>
      <c r="I38" s="3" t="n">
        <v>25</v>
      </c>
      <c r="J38" s="3" t="n">
        <v>22</v>
      </c>
      <c r="K38" s="1" t="n">
        <f aca="false">AVERAGE(B38:J38)</f>
        <v>26.3333333333333</v>
      </c>
      <c r="L38" s="1" t="n">
        <f aca="false">ROUND(K38,2)</f>
        <v>26.33</v>
      </c>
      <c r="M38" s="1" t="n">
        <f aca="false">ROUND(AVERAGE(B38:J38),0)</f>
        <v>26</v>
      </c>
    </row>
    <row r="39" customFormat="false" ht="12.8" hidden="false" customHeight="false" outlineLevel="0" collapsed="false">
      <c r="A39" s="1" t="s">
        <v>15</v>
      </c>
      <c r="B39" s="3" t="n">
        <v>20.125</v>
      </c>
      <c r="C39" s="3" t="n">
        <v>27</v>
      </c>
      <c r="D39" s="3" t="n">
        <v>22</v>
      </c>
      <c r="E39" s="3" t="n">
        <v>38.5</v>
      </c>
      <c r="F39" s="3" t="n">
        <v>25</v>
      </c>
      <c r="G39" s="3" t="n">
        <v>17.5</v>
      </c>
      <c r="H39" s="3" t="n">
        <v>25.5</v>
      </c>
      <c r="I39" s="3" t="n">
        <v>18.375</v>
      </c>
      <c r="J39" s="3" t="n">
        <v>21.5</v>
      </c>
      <c r="K39" s="1" t="n">
        <f aca="false">AVERAGE(B39:J39)</f>
        <v>23.9444444444444</v>
      </c>
      <c r="L39" s="1" t="n">
        <f aca="false">ROUND(K39,2)</f>
        <v>23.94</v>
      </c>
      <c r="M39" s="1" t="n">
        <f aca="false">ROUND(AVERAGE(B39:J39),0)</f>
        <v>24</v>
      </c>
    </row>
    <row r="40" customFormat="false" ht="12.8" hidden="false" customHeight="false" outlineLevel="0" collapsed="false">
      <c r="A40" s="1" t="s">
        <v>15</v>
      </c>
      <c r="B40" s="3" t="n">
        <f aca="false">ROUND(B22*100,2)</f>
        <v>91.48</v>
      </c>
      <c r="C40" s="3" t="n">
        <f aca="false">ROUND(C22*100,2)</f>
        <v>93.1</v>
      </c>
      <c r="D40" s="3" t="n">
        <f aca="false">ROUND(D22*100,2)</f>
        <v>95.65</v>
      </c>
      <c r="E40" s="3" t="n">
        <f aca="false">ROUND(E22*100,2)</f>
        <v>93.9</v>
      </c>
      <c r="F40" s="3" t="n">
        <f aca="false">ROUND(F22*100,2)</f>
        <v>96.15</v>
      </c>
      <c r="G40" s="3" t="n">
        <f aca="false">ROUND(G22*100,2)</f>
        <v>87.5</v>
      </c>
      <c r="H40" s="3" t="n">
        <f aca="false">ROUND(H22*100,2)</f>
        <v>87.93</v>
      </c>
      <c r="I40" s="3" t="n">
        <f aca="false">ROUND(I22*100,2)</f>
        <v>73.5</v>
      </c>
      <c r="J40" s="3" t="n">
        <f aca="false">ROUND(J22*100,2)</f>
        <v>97.73</v>
      </c>
      <c r="K40" s="1" t="n">
        <f aca="false">AVERAGE(B40:J40)</f>
        <v>90.7711111111111</v>
      </c>
      <c r="L40" s="1" t="n">
        <f aca="false">ROUND(K40,2)</f>
        <v>90.77</v>
      </c>
      <c r="M40" s="1" t="n">
        <f aca="false">ROUND(AVERAGE(B40:J40),0)</f>
        <v>91</v>
      </c>
    </row>
    <row r="41" customFormat="false" ht="12.8" hidden="false" customHeight="false" outlineLevel="0" collapsed="false">
      <c r="A41" s="1" t="s">
        <v>16</v>
      </c>
      <c r="B41" s="3" t="n">
        <f aca="false">ROUND(B23*100,2)</f>
        <v>91.48</v>
      </c>
      <c r="C41" s="3" t="n">
        <f aca="false">ROUND(C23*100,2)</f>
        <v>90</v>
      </c>
      <c r="D41" s="3" t="n">
        <f aca="false">ROUND(D23*100,2)</f>
        <v>81.48</v>
      </c>
      <c r="E41" s="3" t="n">
        <f aca="false">ROUND(E23*100,2)</f>
        <v>85.56</v>
      </c>
      <c r="F41" s="3" t="n">
        <f aca="false">ROUND(F23*100,2)</f>
        <v>86.21</v>
      </c>
      <c r="G41" s="3" t="n">
        <f aca="false">ROUND(G23*100,2)</f>
        <v>87.5</v>
      </c>
      <c r="H41" s="3" t="n">
        <f aca="false">ROUND(H23*100,2)</f>
        <v>70.83</v>
      </c>
      <c r="I41" s="3" t="n">
        <f aca="false">ROUND(I23*100,2)</f>
        <v>65.63</v>
      </c>
      <c r="J41" s="3" t="n">
        <f aca="false">ROUND(J23*100,2)</f>
        <v>86</v>
      </c>
      <c r="K41" s="1" t="n">
        <f aca="false">AVERAGE(B41:J41)</f>
        <v>82.7433333333333</v>
      </c>
      <c r="L41" s="1" t="n">
        <f aca="false">ROUND(K41,2)</f>
        <v>82.74</v>
      </c>
      <c r="M41" s="1" t="n">
        <f aca="false">ROUND(AVERAGE(B41:J41),0)</f>
        <v>83</v>
      </c>
    </row>
    <row r="42" customFormat="false" ht="12.8" hidden="false" customHeight="false" outlineLevel="0" collapsed="false">
      <c r="A42" s="1" t="s">
        <v>17</v>
      </c>
      <c r="B42" s="3" t="n">
        <f aca="false">ROUND(B24*100,2)</f>
        <v>91.48</v>
      </c>
      <c r="C42" s="3" t="n">
        <f aca="false">ROUND(C24*100,2)</f>
        <v>90.6</v>
      </c>
      <c r="D42" s="3" t="n">
        <f aca="false">ROUND(D24*100,2)</f>
        <v>83.97</v>
      </c>
      <c r="E42" s="3" t="n">
        <f aca="false">ROUND(E24*100,2)</f>
        <v>87.1</v>
      </c>
      <c r="F42" s="3" t="n">
        <f aca="false">ROUND(F24*100,2)</f>
        <v>88.03</v>
      </c>
      <c r="G42" s="3" t="n">
        <f aca="false">ROUND(G24*100,2)</f>
        <v>87.5</v>
      </c>
      <c r="H42" s="3" t="n">
        <f aca="false">ROUND(H24*100,2)</f>
        <v>73.7</v>
      </c>
      <c r="I42" s="3" t="n">
        <f aca="false">ROUND(I24*100,2)</f>
        <v>67.06</v>
      </c>
      <c r="J42" s="3" t="n">
        <f aca="false">ROUND(J24*100,2)</f>
        <v>88.11</v>
      </c>
      <c r="K42" s="1" t="n">
        <f aca="false">AVERAGE(B42:J42)</f>
        <v>84.1722222222222</v>
      </c>
      <c r="L42" s="1" t="n">
        <f aca="false">ROUND(K42,2)</f>
        <v>84.17</v>
      </c>
      <c r="M42" s="1" t="n">
        <f aca="false">ROUND(AVERAGE(B42:J42),0)</f>
        <v>84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G3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cols>
    <col collapsed="false" customWidth="true" hidden="false" outlineLevel="0" max="1" min="1" style="1" width="6.81"/>
    <col collapsed="false" customWidth="true" hidden="false" outlineLevel="0" max="2" min="2" style="1" width="16.39"/>
    <col collapsed="false" customWidth="true" hidden="false" outlineLevel="0" max="3" min="3" style="1" width="18.61"/>
    <col collapsed="false" customWidth="true" hidden="false" outlineLevel="0" max="4" min="4" style="1" width="65.99"/>
    <col collapsed="false" customWidth="true" hidden="false" outlineLevel="0" max="5" min="5" style="1" width="18.34"/>
    <col collapsed="false" customWidth="true" hidden="false" outlineLevel="0" max="6" min="6" style="1" width="21.11"/>
    <col collapsed="false" customWidth="true" hidden="false" outlineLevel="0" max="7" min="7" style="1" width="49.18"/>
    <col collapsed="false" customWidth="true" hidden="false" outlineLevel="0" max="8" min="8" style="1" width="20.01"/>
    <col collapsed="false" customWidth="false" hidden="false" outlineLevel="0" max="1024" min="65" style="2" width="11.74"/>
  </cols>
  <sheetData>
    <row r="1" s="1" customFormat="true" ht="12.8" hidden="false" customHeight="false" outlineLevel="0" collapsed="false"/>
    <row r="2" s="1" customFormat="true" ht="15" hidden="false" customHeight="true" outlineLevel="0" collapsed="false">
      <c r="B2" s="42" t="s">
        <v>453</v>
      </c>
      <c r="C2" s="42"/>
      <c r="D2" s="42"/>
      <c r="E2" s="42"/>
      <c r="F2" s="42"/>
    </row>
    <row r="3" s="1" customFormat="true" ht="67.15" hidden="false" customHeight="true" outlineLevel="0" collapsed="false">
      <c r="B3" s="43" t="s">
        <v>454</v>
      </c>
      <c r="C3" s="43"/>
      <c r="D3" s="43"/>
      <c r="E3" s="43"/>
      <c r="F3" s="43"/>
    </row>
    <row r="4" s="1" customFormat="true" ht="12.8" hidden="false" customHeight="false" outlineLevel="0" collapsed="false"/>
    <row r="5" s="1" customFormat="true" ht="12.8" hidden="false" customHeight="false" outlineLevel="0" collapsed="false"/>
    <row r="6" s="1" customFormat="true" ht="12.8" hidden="false" customHeight="false" outlineLevel="0" collapsed="false"/>
    <row r="7" s="1" customFormat="true" ht="15" hidden="false" customHeight="true" outlineLevel="0" collapsed="false">
      <c r="B7" s="42" t="s">
        <v>72</v>
      </c>
      <c r="C7" s="42"/>
      <c r="D7" s="42"/>
      <c r="E7" s="42"/>
      <c r="F7" s="42"/>
    </row>
    <row r="8" s="1" customFormat="true" ht="12.8" hidden="false" customHeight="false" outlineLevel="0" collapsed="false"/>
    <row r="9" s="1" customFormat="true" ht="12.8" hidden="false" customHeight="false" outlineLevel="0" collapsed="false"/>
    <row r="10" s="1" customFormat="true" ht="12.8" hidden="false" customHeight="false" outlineLevel="0" collapsed="false"/>
    <row r="11" s="1" customFormat="true" ht="12.8" hidden="false" customHeight="false" outlineLevel="0" collapsed="false"/>
    <row r="12" s="1" customFormat="true" ht="12.8" hidden="false" customHeight="false" outlineLevel="0" collapsed="false"/>
    <row r="13" s="1" customFormat="true" ht="12.8" hidden="false" customHeight="false" outlineLevel="0" collapsed="false"/>
    <row r="14" s="1" customFormat="true" ht="12.8" hidden="false" customHeight="false" outlineLevel="0" collapsed="false"/>
    <row r="15" s="1" customFormat="true" ht="12.8" hidden="false" customHeight="false" outlineLevel="0" collapsed="false"/>
    <row r="16" s="1" customFormat="true" ht="12.8" hidden="false" customHeight="false" outlineLevel="0" collapsed="false"/>
    <row r="17" s="1" customFormat="true" ht="12.8" hidden="false" customHeight="false" outlineLevel="0" collapsed="false"/>
    <row r="18" s="1" customFormat="true" ht="12.8" hidden="false" customHeight="false" outlineLevel="0" collapsed="false"/>
    <row r="19" s="1" customFormat="true" ht="12.8" hidden="false" customHeight="false" outlineLevel="0" collapsed="false"/>
    <row r="20" s="1" customFormat="true" ht="12.8" hidden="false" customHeight="false" outlineLevel="0" collapsed="false"/>
    <row r="21" s="1" customFormat="true" ht="12.8" hidden="false" customHeight="false" outlineLevel="0" collapsed="false"/>
    <row r="22" s="1" customFormat="true" ht="12.8" hidden="false" customHeight="false" outlineLevel="0" collapsed="false"/>
    <row r="23" s="1" customFormat="true" ht="12.8" hidden="false" customHeight="false" outlineLevel="0" collapsed="false"/>
    <row r="24" s="1" customFormat="true" ht="12.8" hidden="false" customHeight="false" outlineLevel="0" collapsed="false"/>
    <row r="25" s="1" customFormat="true" ht="12.8" hidden="false" customHeight="false" outlineLevel="0" collapsed="false"/>
    <row r="26" s="1" customFormat="true" ht="12.8" hidden="false" customHeight="false" outlineLevel="0" collapsed="false"/>
    <row r="27" s="1" customFormat="true" ht="12.8" hidden="false" customHeight="false" outlineLevel="0" collapsed="false"/>
    <row r="28" s="1" customFormat="true" ht="12.8" hidden="false" customHeight="false" outlineLevel="0" collapsed="false"/>
    <row r="29" s="1" customFormat="true" ht="12.8" hidden="false" customHeight="false" outlineLevel="0" collapsed="false"/>
    <row r="30" s="1" customFormat="true" ht="12.8" hidden="false" customHeight="false" outlineLevel="0" collapsed="false"/>
    <row r="31" s="1" customFormat="true" ht="12.8" hidden="false" customHeight="false" outlineLevel="0" collapsed="false"/>
    <row r="32" s="1" customFormat="true" ht="12.8" hidden="false" customHeight="false" outlineLevel="0" collapsed="false"/>
    <row r="33" s="1" customFormat="true" ht="12.8" hidden="false" customHeight="false" outlineLevel="0" collapsed="false"/>
    <row r="34" s="1" customFormat="true" ht="12.8" hidden="false" customHeight="false" outlineLevel="0" collapsed="false"/>
    <row r="35" s="1" customFormat="true" ht="12.8" hidden="false" customHeight="false" outlineLevel="0" collapsed="false"/>
    <row r="36" s="1" customFormat="true" ht="12.8" hidden="false" customHeight="false" outlineLevel="0" collapsed="false"/>
    <row r="37" s="1" customFormat="true" ht="12.8" hidden="false" customHeight="false" outlineLevel="0" collapsed="false"/>
    <row r="38" s="1" customFormat="true" ht="12.8" hidden="false" customHeight="false" outlineLevel="0" collapsed="false">
      <c r="B38" s="44" t="s">
        <v>185</v>
      </c>
      <c r="C38" s="44"/>
      <c r="D38" s="44"/>
      <c r="E38" s="44"/>
      <c r="F38" s="44"/>
    </row>
    <row r="39" s="1" customFormat="true" ht="12.8" hidden="false" customHeight="false" outlineLevel="0" collapsed="false"/>
    <row r="40" s="1" customFormat="true" ht="15" hidden="false" customHeight="true" outlineLevel="0" collapsed="false">
      <c r="B40" s="45" t="s">
        <v>74</v>
      </c>
      <c r="C40" s="45"/>
      <c r="D40" s="45"/>
      <c r="E40" s="45"/>
      <c r="F40" s="45"/>
    </row>
    <row r="41" s="1" customFormat="true" ht="12.8" hidden="false" customHeight="false" outlineLevel="0" collapsed="false"/>
    <row r="42" s="1" customFormat="true" ht="12.8" hidden="false" customHeight="false" outlineLevel="0" collapsed="false"/>
    <row r="43" s="1" customFormat="true" ht="12.8" hidden="false" customHeight="false" outlineLevel="0" collapsed="false"/>
    <row r="44" s="1" customFormat="true" ht="12.8" hidden="false" customHeight="false" outlineLevel="0" collapsed="false"/>
    <row r="45" s="1" customFormat="true" ht="12.8" hidden="false" customHeight="false" outlineLevel="0" collapsed="false"/>
    <row r="46" s="1" customFormat="true" ht="12.8" hidden="false" customHeight="false" outlineLevel="0" collapsed="false"/>
    <row r="47" s="1" customFormat="true" ht="12.8" hidden="false" customHeight="false" outlineLevel="0" collapsed="false"/>
    <row r="48" s="1" customFormat="true" ht="12.8" hidden="false" customHeight="false" outlineLevel="0" collapsed="false"/>
    <row r="49" s="1" customFormat="true" ht="12.8" hidden="false" customHeight="false" outlineLevel="0" collapsed="false"/>
    <row r="50" s="1" customFormat="true" ht="12.8" hidden="false" customHeight="false" outlineLevel="0" collapsed="false"/>
    <row r="51" s="1" customFormat="true" ht="12.8" hidden="false" customHeight="false" outlineLevel="0" collapsed="false"/>
    <row r="52" s="1" customFormat="true" ht="12.8" hidden="false" customHeight="false" outlineLevel="0" collapsed="false"/>
    <row r="53" s="1" customFormat="true" ht="12.8" hidden="false" customHeight="false" outlineLevel="0" collapsed="false"/>
    <row r="54" s="1" customFormat="true" ht="12.8" hidden="false" customHeight="false" outlineLevel="0" collapsed="false"/>
    <row r="55" s="1" customFormat="true" ht="12.8" hidden="false" customHeight="false" outlineLevel="0" collapsed="false"/>
    <row r="56" s="1" customFormat="true" ht="12.8" hidden="false" customHeight="false" outlineLevel="0" collapsed="false"/>
    <row r="57" s="1" customFormat="true" ht="12.8" hidden="false" customHeight="false" outlineLevel="0" collapsed="false"/>
    <row r="58" s="1" customFormat="true" ht="12.8" hidden="false" customHeight="false" outlineLevel="0" collapsed="false"/>
    <row r="59" s="1" customFormat="true" ht="12.8" hidden="false" customHeight="false" outlineLevel="0" collapsed="false"/>
    <row r="60" s="1" customFormat="true" ht="12.8" hidden="false" customHeight="false" outlineLevel="0" collapsed="false"/>
    <row r="61" s="1" customFormat="true" ht="12.8" hidden="false" customHeight="false" outlineLevel="0" collapsed="false"/>
    <row r="62" s="1" customFormat="true" ht="12.8" hidden="false" customHeight="false" outlineLevel="0" collapsed="false"/>
    <row r="63" s="1" customFormat="true" ht="12.8" hidden="false" customHeight="false" outlineLevel="0" collapsed="false"/>
    <row r="64" s="1" customFormat="true" ht="12.8" hidden="false" customHeight="false" outlineLevel="0" collapsed="false"/>
    <row r="65" s="1" customFormat="true" ht="12.8" hidden="false" customHeight="false" outlineLevel="0" collapsed="false"/>
    <row r="66" s="1" customFormat="true" ht="12.8" hidden="false" customHeight="false" outlineLevel="0" collapsed="false"/>
    <row r="67" s="1" customFormat="true" ht="12.8" hidden="false" customHeight="false" outlineLevel="0" collapsed="false"/>
    <row r="68" s="1" customFormat="true" ht="12.8" hidden="false" customHeight="false" outlineLevel="0" collapsed="false"/>
    <row r="69" s="1" customFormat="true" ht="12.8" hidden="false" customHeight="false" outlineLevel="0" collapsed="false"/>
    <row r="70" s="1" customFormat="true" ht="12.8" hidden="false" customHeight="false" outlineLevel="0" collapsed="false"/>
    <row r="71" s="1" customFormat="true" ht="12.8" hidden="true" customHeight="false" outlineLevel="0" collapsed="false"/>
    <row r="72" s="1" customFormat="true" ht="12.8" hidden="false" customHeight="false" outlineLevel="0" collapsed="false"/>
    <row r="76" customFormat="false" ht="15" hidden="false" customHeight="false" outlineLevel="0" collapsed="false">
      <c r="C76" s="46" t="s">
        <v>75</v>
      </c>
      <c r="D76" s="46"/>
      <c r="E76" s="47"/>
    </row>
    <row r="78" customFormat="false" ht="20.1" hidden="false" customHeight="true" outlineLevel="0" collapsed="false">
      <c r="C78" s="48" t="s">
        <v>18</v>
      </c>
      <c r="D78" s="49" t="s">
        <v>76</v>
      </c>
      <c r="E78" s="50"/>
      <c r="F78" s="51"/>
    </row>
    <row r="79" customFormat="false" ht="12.8" hidden="false" customHeight="false" outlineLevel="0" collapsed="false">
      <c r="C79" s="52" t="s">
        <v>77</v>
      </c>
      <c r="D79" s="52" t="s">
        <v>455</v>
      </c>
      <c r="E79" s="53"/>
      <c r="F79" s="54"/>
    </row>
    <row r="80" customFormat="false" ht="12.8" hidden="false" customHeight="false" outlineLevel="0" collapsed="false">
      <c r="C80" s="52" t="s">
        <v>77</v>
      </c>
      <c r="D80" s="52" t="s">
        <v>358</v>
      </c>
      <c r="E80" s="53"/>
      <c r="F80" s="54"/>
    </row>
    <row r="81" customFormat="false" ht="12.8" hidden="false" customHeight="false" outlineLevel="0" collapsed="false">
      <c r="C81" s="52" t="s">
        <v>77</v>
      </c>
      <c r="D81" s="52" t="s">
        <v>456</v>
      </c>
      <c r="E81" s="53"/>
      <c r="F81" s="54"/>
    </row>
    <row r="82" customFormat="false" ht="12.8" hidden="false" customHeight="false" outlineLevel="0" collapsed="false">
      <c r="C82" s="52" t="s">
        <v>77</v>
      </c>
      <c r="D82" s="52" t="s">
        <v>457</v>
      </c>
      <c r="E82" s="53"/>
      <c r="F82" s="54"/>
    </row>
    <row r="83" customFormat="false" ht="12.8" hidden="false" customHeight="false" outlineLevel="0" collapsed="false">
      <c r="C83" s="52" t="s">
        <v>77</v>
      </c>
      <c r="D83" s="52" t="s">
        <v>458</v>
      </c>
      <c r="E83" s="53"/>
      <c r="F83" s="54"/>
    </row>
    <row r="84" customFormat="false" ht="12.8" hidden="false" customHeight="false" outlineLevel="0" collapsed="false">
      <c r="C84" s="52" t="s">
        <v>87</v>
      </c>
      <c r="D84" s="52" t="s">
        <v>459</v>
      </c>
      <c r="E84" s="53"/>
      <c r="F84" s="54"/>
    </row>
    <row r="85" customFormat="false" ht="12.8" hidden="false" customHeight="false" outlineLevel="0" collapsed="false">
      <c r="C85" s="52" t="s">
        <v>87</v>
      </c>
      <c r="D85" s="52" t="s">
        <v>460</v>
      </c>
      <c r="E85" s="53"/>
      <c r="F85" s="54"/>
    </row>
    <row r="86" customFormat="false" ht="12.8" hidden="false" customHeight="false" outlineLevel="0" collapsed="false">
      <c r="C86" s="52" t="s">
        <v>77</v>
      </c>
      <c r="D86" s="52" t="s">
        <v>461</v>
      </c>
      <c r="E86" s="53"/>
      <c r="F86" s="54"/>
    </row>
    <row r="87" customFormat="false" ht="12.8" hidden="false" customHeight="false" outlineLevel="0" collapsed="false">
      <c r="C87" s="52" t="s">
        <v>77</v>
      </c>
      <c r="D87" s="52" t="s">
        <v>309</v>
      </c>
      <c r="E87" s="53"/>
      <c r="F87" s="54"/>
    </row>
    <row r="88" customFormat="false" ht="12.8" hidden="false" customHeight="false" outlineLevel="0" collapsed="false">
      <c r="C88" s="55" t="s">
        <v>90</v>
      </c>
      <c r="D88" s="55"/>
      <c r="E88" s="56" t="n">
        <v>9</v>
      </c>
      <c r="F88" s="54"/>
    </row>
    <row r="89" customFormat="false" ht="12.8" hidden="false" customHeight="false" outlineLevel="0" collapsed="false">
      <c r="C89" s="52" t="s">
        <v>91</v>
      </c>
      <c r="D89" s="52" t="s">
        <v>462</v>
      </c>
      <c r="E89" s="53"/>
      <c r="F89" s="54"/>
    </row>
    <row r="90" customFormat="false" ht="12.8" hidden="false" customHeight="false" outlineLevel="0" collapsed="false">
      <c r="C90" s="52" t="s">
        <v>91</v>
      </c>
      <c r="D90" s="52" t="s">
        <v>463</v>
      </c>
      <c r="E90" s="53"/>
      <c r="F90" s="54"/>
    </row>
    <row r="91" customFormat="false" ht="12.8" hidden="false" customHeight="false" outlineLevel="0" collapsed="false">
      <c r="C91" s="52" t="s">
        <v>91</v>
      </c>
      <c r="D91" s="52" t="s">
        <v>464</v>
      </c>
      <c r="E91" s="53"/>
      <c r="F91" s="54"/>
    </row>
    <row r="92" customFormat="false" ht="12.8" hidden="false" customHeight="false" outlineLevel="0" collapsed="false">
      <c r="C92" s="52" t="s">
        <v>91</v>
      </c>
      <c r="D92" s="52" t="s">
        <v>465</v>
      </c>
      <c r="E92" s="53"/>
      <c r="F92" s="54"/>
    </row>
    <row r="93" customFormat="false" ht="12.8" hidden="false" customHeight="false" outlineLevel="0" collapsed="false">
      <c r="C93" s="52" t="s">
        <v>91</v>
      </c>
      <c r="D93" s="52" t="s">
        <v>466</v>
      </c>
      <c r="E93" s="53"/>
      <c r="F93" s="54"/>
    </row>
    <row r="94" customFormat="false" ht="12.8" hidden="false" customHeight="false" outlineLevel="0" collapsed="false">
      <c r="C94" s="52" t="s">
        <v>91</v>
      </c>
      <c r="D94" s="52" t="s">
        <v>467</v>
      </c>
      <c r="E94" s="53"/>
      <c r="F94" s="54"/>
    </row>
    <row r="95" customFormat="false" ht="12.8" hidden="false" customHeight="false" outlineLevel="0" collapsed="false">
      <c r="C95" s="52" t="s">
        <v>91</v>
      </c>
      <c r="D95" s="52" t="s">
        <v>468</v>
      </c>
      <c r="E95" s="53"/>
      <c r="F95" s="54"/>
    </row>
    <row r="96" customFormat="false" ht="12.8" hidden="false" customHeight="false" outlineLevel="0" collapsed="false">
      <c r="C96" s="52" t="s">
        <v>91</v>
      </c>
      <c r="D96" s="52" t="s">
        <v>469</v>
      </c>
      <c r="E96" s="53"/>
      <c r="F96" s="54"/>
    </row>
    <row r="97" customFormat="false" ht="12.8" hidden="false" customHeight="false" outlineLevel="0" collapsed="false">
      <c r="C97" s="52" t="s">
        <v>91</v>
      </c>
      <c r="D97" s="52" t="s">
        <v>470</v>
      </c>
      <c r="E97" s="53"/>
      <c r="F97" s="54"/>
    </row>
    <row r="98" customFormat="false" ht="12.8" hidden="false" customHeight="false" outlineLevel="0" collapsed="false">
      <c r="C98" s="52" t="s">
        <v>91</v>
      </c>
      <c r="D98" s="52" t="s">
        <v>471</v>
      </c>
      <c r="E98" s="53"/>
      <c r="F98" s="54"/>
    </row>
    <row r="99" customFormat="false" ht="12.8" hidden="false" customHeight="false" outlineLevel="0" collapsed="false">
      <c r="C99" s="52" t="s">
        <v>91</v>
      </c>
      <c r="D99" s="52" t="s">
        <v>472</v>
      </c>
      <c r="E99" s="53"/>
      <c r="F99" s="54"/>
    </row>
    <row r="100" customFormat="false" ht="12.8" hidden="false" customHeight="false" outlineLevel="0" collapsed="false">
      <c r="C100" s="52" t="s">
        <v>91</v>
      </c>
      <c r="D100" s="52" t="s">
        <v>473</v>
      </c>
      <c r="E100" s="53"/>
      <c r="F100" s="54"/>
    </row>
    <row r="101" customFormat="false" ht="12.8" hidden="false" customHeight="false" outlineLevel="0" collapsed="false">
      <c r="C101" s="52" t="s">
        <v>105</v>
      </c>
      <c r="D101" s="52" t="s">
        <v>474</v>
      </c>
      <c r="E101" s="53"/>
      <c r="F101" s="54"/>
    </row>
    <row r="102" customFormat="false" ht="12.8" hidden="false" customHeight="false" outlineLevel="0" collapsed="false">
      <c r="C102" s="52" t="s">
        <v>105</v>
      </c>
      <c r="D102" s="52" t="s">
        <v>475</v>
      </c>
      <c r="E102" s="53"/>
      <c r="F102" s="54"/>
    </row>
    <row r="103" customFormat="false" ht="12.8" hidden="false" customHeight="false" outlineLevel="0" collapsed="false">
      <c r="C103" s="52" t="s">
        <v>105</v>
      </c>
      <c r="D103" s="52" t="s">
        <v>476</v>
      </c>
      <c r="E103" s="53"/>
      <c r="F103" s="54"/>
    </row>
    <row r="104" customFormat="false" ht="12.8" hidden="false" customHeight="false" outlineLevel="0" collapsed="false">
      <c r="C104" s="52" t="s">
        <v>105</v>
      </c>
      <c r="D104" s="52" t="s">
        <v>477</v>
      </c>
      <c r="E104" s="53"/>
      <c r="F104" s="54"/>
    </row>
    <row r="105" customFormat="false" ht="12.8" hidden="false" customHeight="false" outlineLevel="0" collapsed="false">
      <c r="C105" s="52" t="s">
        <v>105</v>
      </c>
      <c r="D105" s="52" t="s">
        <v>478</v>
      </c>
      <c r="E105" s="53"/>
      <c r="F105" s="54"/>
    </row>
    <row r="106" customFormat="false" ht="12.8" hidden="false" customHeight="false" outlineLevel="0" collapsed="false">
      <c r="C106" s="55" t="s">
        <v>111</v>
      </c>
      <c r="D106" s="55"/>
      <c r="E106" s="56" t="n">
        <v>17</v>
      </c>
      <c r="F106" s="54"/>
    </row>
    <row r="107" customFormat="false" ht="12.8" hidden="false" customHeight="false" outlineLevel="0" collapsed="false">
      <c r="C107" s="52" t="s">
        <v>112</v>
      </c>
      <c r="D107" s="52" t="s">
        <v>479</v>
      </c>
      <c r="E107" s="53"/>
      <c r="F107" s="54"/>
    </row>
    <row r="108" customFormat="false" ht="12.8" hidden="false" customHeight="false" outlineLevel="0" collapsed="false">
      <c r="C108" s="52" t="s">
        <v>112</v>
      </c>
      <c r="D108" s="52" t="s">
        <v>480</v>
      </c>
      <c r="E108" s="53"/>
      <c r="F108" s="54"/>
    </row>
    <row r="109" customFormat="false" ht="12.8" hidden="false" customHeight="false" outlineLevel="0" collapsed="false">
      <c r="C109" s="52" t="s">
        <v>112</v>
      </c>
      <c r="D109" s="52" t="s">
        <v>481</v>
      </c>
      <c r="E109" s="53"/>
      <c r="F109" s="54"/>
    </row>
    <row r="110" customFormat="false" ht="12.8" hidden="false" customHeight="false" outlineLevel="0" collapsed="false">
      <c r="C110" s="52" t="s">
        <v>112</v>
      </c>
      <c r="D110" s="52" t="s">
        <v>482</v>
      </c>
      <c r="E110" s="53"/>
      <c r="F110" s="54"/>
    </row>
    <row r="111" customFormat="false" ht="12.8" hidden="false" customHeight="false" outlineLevel="0" collapsed="false">
      <c r="C111" s="52" t="s">
        <v>112</v>
      </c>
      <c r="D111" s="52" t="s">
        <v>483</v>
      </c>
      <c r="E111" s="53"/>
      <c r="F111" s="54"/>
    </row>
    <row r="112" customFormat="false" ht="12.8" hidden="false" customHeight="false" outlineLevel="0" collapsed="false">
      <c r="C112" s="52" t="s">
        <v>112</v>
      </c>
      <c r="D112" s="52" t="s">
        <v>484</v>
      </c>
      <c r="E112" s="53"/>
      <c r="F112" s="54"/>
    </row>
    <row r="113" customFormat="false" ht="12.8" hidden="false" customHeight="false" outlineLevel="0" collapsed="false">
      <c r="C113" s="52" t="s">
        <v>112</v>
      </c>
      <c r="D113" s="52" t="s">
        <v>485</v>
      </c>
      <c r="E113" s="53"/>
      <c r="F113" s="54"/>
    </row>
    <row r="114" customFormat="false" ht="12.8" hidden="false" customHeight="false" outlineLevel="0" collapsed="false">
      <c r="C114" s="55" t="s">
        <v>123</v>
      </c>
      <c r="D114" s="55"/>
      <c r="E114" s="56" t="n">
        <v>7</v>
      </c>
      <c r="F114" s="54"/>
    </row>
    <row r="115" customFormat="false" ht="12.8" hidden="false" customHeight="false" outlineLevel="0" collapsed="false">
      <c r="C115" s="52" t="s">
        <v>124</v>
      </c>
      <c r="D115" s="52" t="s">
        <v>486</v>
      </c>
      <c r="E115" s="53"/>
      <c r="F115" s="54"/>
    </row>
    <row r="116" customFormat="false" ht="12.8" hidden="false" customHeight="false" outlineLevel="0" collapsed="false">
      <c r="C116" s="52" t="s">
        <v>124</v>
      </c>
      <c r="D116" s="52" t="s">
        <v>487</v>
      </c>
      <c r="E116" s="53"/>
      <c r="F116" s="54"/>
    </row>
    <row r="117" customFormat="false" ht="12.8" hidden="false" customHeight="false" outlineLevel="0" collapsed="false">
      <c r="C117" s="52" t="s">
        <v>124</v>
      </c>
      <c r="D117" s="52" t="s">
        <v>488</v>
      </c>
      <c r="E117" s="53"/>
      <c r="F117" s="54"/>
    </row>
    <row r="118" customFormat="false" ht="12.8" hidden="false" customHeight="false" outlineLevel="0" collapsed="false">
      <c r="C118" s="52" t="s">
        <v>124</v>
      </c>
      <c r="D118" s="52" t="s">
        <v>489</v>
      </c>
      <c r="E118" s="53"/>
      <c r="F118" s="54"/>
    </row>
    <row r="119" customFormat="false" ht="12.8" hidden="false" customHeight="false" outlineLevel="0" collapsed="false">
      <c r="C119" s="52" t="s">
        <v>124</v>
      </c>
      <c r="D119" s="52" t="s">
        <v>490</v>
      </c>
      <c r="E119" s="53"/>
      <c r="F119" s="54"/>
    </row>
    <row r="120" customFormat="false" ht="12.8" hidden="false" customHeight="false" outlineLevel="0" collapsed="false">
      <c r="C120" s="52" t="s">
        <v>124</v>
      </c>
      <c r="D120" s="52" t="s">
        <v>491</v>
      </c>
      <c r="E120" s="53"/>
      <c r="F120" s="54"/>
    </row>
    <row r="121" customFormat="false" ht="12.8" hidden="false" customHeight="false" outlineLevel="0" collapsed="false">
      <c r="C121" s="52" t="s">
        <v>124</v>
      </c>
      <c r="D121" s="52" t="s">
        <v>492</v>
      </c>
      <c r="E121" s="53"/>
      <c r="F121" s="54"/>
    </row>
    <row r="122" customFormat="false" ht="12.8" hidden="false" customHeight="false" outlineLevel="0" collapsed="false">
      <c r="C122" s="52" t="s">
        <v>124</v>
      </c>
      <c r="D122" s="52" t="s">
        <v>493</v>
      </c>
      <c r="E122" s="53"/>
      <c r="F122" s="54"/>
    </row>
    <row r="123" customFormat="false" ht="12.8" hidden="false" customHeight="false" outlineLevel="0" collapsed="false">
      <c r="C123" s="52" t="s">
        <v>124</v>
      </c>
      <c r="D123" s="52" t="s">
        <v>494</v>
      </c>
      <c r="E123" s="53"/>
      <c r="F123" s="54"/>
    </row>
    <row r="124" customFormat="false" ht="12.8" hidden="false" customHeight="false" outlineLevel="0" collapsed="false">
      <c r="C124" s="52" t="s">
        <v>124</v>
      </c>
      <c r="D124" s="52" t="s">
        <v>495</v>
      </c>
      <c r="E124" s="53"/>
      <c r="F124" s="54"/>
    </row>
    <row r="125" customFormat="false" ht="12.8" hidden="false" customHeight="false" outlineLevel="0" collapsed="false">
      <c r="C125" s="55" t="s">
        <v>137</v>
      </c>
      <c r="D125" s="55"/>
      <c r="E125" s="56" t="n">
        <v>5</v>
      </c>
      <c r="F125" s="54"/>
    </row>
    <row r="126" customFormat="false" ht="12.8" hidden="false" customHeight="false" outlineLevel="0" collapsed="false">
      <c r="C126" s="52"/>
      <c r="D126" s="52"/>
      <c r="E126" s="53"/>
      <c r="F126" s="54"/>
    </row>
    <row r="127" customFormat="false" ht="12.8" hidden="false" customHeight="false" outlineLevel="0" collapsed="false">
      <c r="C127" s="55" t="s">
        <v>138</v>
      </c>
      <c r="D127" s="55"/>
      <c r="E127" s="56" t="n">
        <f aca="false">(E88+E106+E114+E125)</f>
        <v>38</v>
      </c>
      <c r="F127" s="54"/>
    </row>
    <row r="130" customFormat="false" ht="15" hidden="false" customHeight="false" outlineLevel="0" collapsed="false">
      <c r="C130" s="57" t="s">
        <v>496</v>
      </c>
      <c r="D130" s="57"/>
      <c r="E130" s="47"/>
    </row>
    <row r="132" customFormat="false" ht="15" hidden="false" customHeight="false" outlineLevel="0" collapsed="false">
      <c r="C132" s="58" t="s">
        <v>18</v>
      </c>
      <c r="D132" s="59" t="s">
        <v>140</v>
      </c>
      <c r="E132" s="50"/>
    </row>
    <row r="133" customFormat="false" ht="12.8" hidden="false" customHeight="false" outlineLevel="0" collapsed="false">
      <c r="C133" s="52" t="s">
        <v>77</v>
      </c>
      <c r="D133" s="52" t="s">
        <v>455</v>
      </c>
      <c r="E133" s="60" t="n">
        <v>1</v>
      </c>
    </row>
    <row r="134" customFormat="false" ht="12.8" hidden="false" customHeight="false" outlineLevel="0" collapsed="false">
      <c r="C134" s="61" t="s">
        <v>77</v>
      </c>
      <c r="D134" s="61" t="s">
        <v>358</v>
      </c>
      <c r="E134" s="60" t="n">
        <v>1</v>
      </c>
    </row>
    <row r="135" customFormat="false" ht="12.8" hidden="false" customHeight="false" outlineLevel="0" collapsed="false">
      <c r="C135" s="61" t="s">
        <v>77</v>
      </c>
      <c r="D135" s="61" t="s">
        <v>257</v>
      </c>
      <c r="E135" s="60" t="n">
        <v>1</v>
      </c>
    </row>
    <row r="136" customFormat="false" ht="12.8" hidden="false" customHeight="false" outlineLevel="0" collapsed="false">
      <c r="C136" s="61" t="s">
        <v>77</v>
      </c>
      <c r="D136" s="61" t="s">
        <v>497</v>
      </c>
      <c r="E136" s="60" t="n">
        <v>0.5</v>
      </c>
    </row>
    <row r="137" customFormat="false" ht="12.8" hidden="false" customHeight="false" outlineLevel="0" collapsed="false">
      <c r="C137" s="61" t="s">
        <v>87</v>
      </c>
      <c r="D137" s="61" t="s">
        <v>460</v>
      </c>
      <c r="E137" s="60" t="n">
        <v>1</v>
      </c>
    </row>
    <row r="138" customFormat="false" ht="12.8" hidden="false" customHeight="false" outlineLevel="0" collapsed="false">
      <c r="C138" s="61" t="s">
        <v>77</v>
      </c>
      <c r="D138" s="61" t="s">
        <v>461</v>
      </c>
      <c r="E138" s="60" t="n">
        <v>1</v>
      </c>
    </row>
    <row r="139" customFormat="false" ht="12.8" hidden="false" customHeight="false" outlineLevel="0" collapsed="false">
      <c r="C139" s="61" t="s">
        <v>77</v>
      </c>
      <c r="D139" s="61" t="s">
        <v>455</v>
      </c>
      <c r="E139" s="60" t="n">
        <v>1</v>
      </c>
    </row>
    <row r="140" customFormat="false" ht="12.8" hidden="false" customHeight="false" outlineLevel="0" collapsed="false">
      <c r="C140" s="61" t="s">
        <v>77</v>
      </c>
      <c r="D140" s="61" t="s">
        <v>358</v>
      </c>
      <c r="E140" s="60" t="n">
        <v>1</v>
      </c>
    </row>
    <row r="141" customFormat="false" ht="12.8" hidden="false" customHeight="false" outlineLevel="0" collapsed="false">
      <c r="C141" s="61" t="s">
        <v>77</v>
      </c>
      <c r="D141" s="61" t="s">
        <v>214</v>
      </c>
      <c r="E141" s="60" t="n">
        <v>1</v>
      </c>
    </row>
    <row r="142" s="62" customFormat="true" ht="17.9" hidden="false" customHeight="true" outlineLevel="0" collapsed="false">
      <c r="C142" s="55" t="n">
        <v>9</v>
      </c>
      <c r="D142" s="63" t="s">
        <v>141</v>
      </c>
      <c r="E142" s="64" t="n">
        <f aca="false">SUM(E133:E141)</f>
        <v>8.5</v>
      </c>
      <c r="F142" s="65" t="s">
        <v>142</v>
      </c>
      <c r="G142" s="65"/>
    </row>
    <row r="143" customFormat="false" ht="12.8" hidden="false" customHeight="false" outlineLevel="0" collapsed="false">
      <c r="C143" s="52" t="s">
        <v>91</v>
      </c>
      <c r="D143" s="52" t="s">
        <v>462</v>
      </c>
      <c r="E143" s="60" t="n">
        <v>1</v>
      </c>
    </row>
    <row r="144" customFormat="false" ht="12.8" hidden="false" customHeight="false" outlineLevel="0" collapsed="false">
      <c r="C144" s="52" t="s">
        <v>91</v>
      </c>
      <c r="D144" s="52" t="s">
        <v>463</v>
      </c>
      <c r="E144" s="60" t="n">
        <v>1</v>
      </c>
    </row>
    <row r="145" customFormat="false" ht="12.8" hidden="false" customHeight="false" outlineLevel="0" collapsed="false">
      <c r="C145" s="52" t="s">
        <v>91</v>
      </c>
      <c r="D145" s="52" t="s">
        <v>465</v>
      </c>
      <c r="E145" s="60" t="n">
        <v>0.5</v>
      </c>
    </row>
    <row r="146" customFormat="false" ht="12.8" hidden="false" customHeight="false" outlineLevel="0" collapsed="false">
      <c r="C146" s="52" t="s">
        <v>91</v>
      </c>
      <c r="D146" s="52" t="s">
        <v>466</v>
      </c>
      <c r="E146" s="60" t="n">
        <v>1</v>
      </c>
    </row>
    <row r="147" customFormat="false" ht="12.8" hidden="false" customHeight="false" outlineLevel="0" collapsed="false">
      <c r="C147" s="52" t="s">
        <v>91</v>
      </c>
      <c r="D147" s="52" t="s">
        <v>467</v>
      </c>
      <c r="E147" s="60" t="n">
        <v>1</v>
      </c>
    </row>
    <row r="148" customFormat="false" ht="12.8" hidden="false" customHeight="false" outlineLevel="0" collapsed="false">
      <c r="C148" s="52" t="s">
        <v>91</v>
      </c>
      <c r="D148" s="52" t="s">
        <v>468</v>
      </c>
      <c r="E148" s="60" t="n">
        <v>1</v>
      </c>
    </row>
    <row r="149" customFormat="false" ht="12.8" hidden="false" customHeight="false" outlineLevel="0" collapsed="false">
      <c r="C149" s="52" t="s">
        <v>91</v>
      </c>
      <c r="D149" s="52" t="s">
        <v>469</v>
      </c>
      <c r="E149" s="60" t="n">
        <v>1</v>
      </c>
    </row>
    <row r="150" customFormat="false" ht="12.8" hidden="false" customHeight="false" outlineLevel="0" collapsed="false">
      <c r="C150" s="52" t="s">
        <v>91</v>
      </c>
      <c r="D150" s="52" t="s">
        <v>264</v>
      </c>
      <c r="E150" s="60" t="n">
        <v>0</v>
      </c>
    </row>
    <row r="151" customFormat="false" ht="12.8" hidden="false" customHeight="false" outlineLevel="0" collapsed="false">
      <c r="C151" s="52" t="s">
        <v>91</v>
      </c>
      <c r="D151" s="52" t="s">
        <v>470</v>
      </c>
      <c r="E151" s="60" t="n">
        <v>1</v>
      </c>
    </row>
    <row r="152" customFormat="false" ht="12.8" hidden="false" customHeight="false" outlineLevel="0" collapsed="false">
      <c r="C152" s="52" t="s">
        <v>91</v>
      </c>
      <c r="D152" s="52" t="s">
        <v>472</v>
      </c>
      <c r="E152" s="60" t="n">
        <v>1</v>
      </c>
    </row>
    <row r="153" customFormat="false" ht="12.8" hidden="false" customHeight="false" outlineLevel="0" collapsed="false">
      <c r="C153" s="52" t="s">
        <v>91</v>
      </c>
      <c r="D153" s="52" t="s">
        <v>471</v>
      </c>
      <c r="E153" s="60" t="n">
        <v>1</v>
      </c>
    </row>
    <row r="154" customFormat="false" ht="12.8" hidden="false" customHeight="false" outlineLevel="0" collapsed="false">
      <c r="C154" s="52" t="s">
        <v>105</v>
      </c>
      <c r="D154" s="52" t="s">
        <v>477</v>
      </c>
      <c r="E154" s="60" t="n">
        <v>1</v>
      </c>
    </row>
    <row r="155" customFormat="false" ht="12.8" hidden="false" customHeight="false" outlineLevel="0" collapsed="false">
      <c r="C155" s="52" t="s">
        <v>91</v>
      </c>
      <c r="D155" s="52" t="s">
        <v>264</v>
      </c>
      <c r="E155" s="60" t="n">
        <v>1</v>
      </c>
    </row>
    <row r="156" customFormat="false" ht="12.8" hidden="false" customHeight="false" outlineLevel="0" collapsed="false">
      <c r="C156" s="52" t="s">
        <v>105</v>
      </c>
      <c r="D156" s="52" t="s">
        <v>498</v>
      </c>
      <c r="E156" s="60" t="n">
        <v>1</v>
      </c>
    </row>
    <row r="157" s="62" customFormat="true" ht="17.9" hidden="false" customHeight="true" outlineLevel="0" collapsed="false">
      <c r="C157" s="55" t="n">
        <v>14</v>
      </c>
      <c r="D157" s="63" t="s">
        <v>143</v>
      </c>
      <c r="E157" s="64" t="n">
        <f aca="false">SUM(E143:E156)</f>
        <v>12.5</v>
      </c>
      <c r="F157" s="65" t="s">
        <v>144</v>
      </c>
      <c r="G157" s="65"/>
    </row>
    <row r="158" customFormat="false" ht="12.8" hidden="false" customHeight="false" outlineLevel="0" collapsed="false">
      <c r="C158" s="52" t="s">
        <v>112</v>
      </c>
      <c r="D158" s="52" t="s">
        <v>499</v>
      </c>
      <c r="E158" s="60" t="n">
        <v>1</v>
      </c>
    </row>
    <row r="159" customFormat="false" ht="12.8" hidden="false" customHeight="false" outlineLevel="0" collapsed="false">
      <c r="C159" s="52" t="s">
        <v>112</v>
      </c>
      <c r="D159" s="52" t="s">
        <v>480</v>
      </c>
      <c r="E159" s="60" t="n">
        <v>1</v>
      </c>
    </row>
    <row r="160" customFormat="false" ht="12.8" hidden="false" customHeight="false" outlineLevel="0" collapsed="false">
      <c r="C160" s="52" t="s">
        <v>112</v>
      </c>
      <c r="D160" s="52" t="s">
        <v>479</v>
      </c>
      <c r="E160" s="60" t="n">
        <v>1</v>
      </c>
    </row>
    <row r="161" customFormat="false" ht="12.8" hidden="false" customHeight="false" outlineLevel="0" collapsed="false">
      <c r="C161" s="52" t="s">
        <v>112</v>
      </c>
      <c r="D161" s="52" t="s">
        <v>500</v>
      </c>
      <c r="E161" s="60" t="n">
        <v>0.5</v>
      </c>
    </row>
    <row r="162" customFormat="false" ht="12.8" hidden="false" customHeight="false" outlineLevel="0" collapsed="false">
      <c r="C162" s="52" t="s">
        <v>112</v>
      </c>
      <c r="D162" s="52" t="s">
        <v>483</v>
      </c>
      <c r="E162" s="60" t="n">
        <v>0.5</v>
      </c>
    </row>
    <row r="163" customFormat="false" ht="12.8" hidden="false" customHeight="false" outlineLevel="0" collapsed="false">
      <c r="C163" s="52" t="s">
        <v>112</v>
      </c>
      <c r="D163" s="52" t="s">
        <v>501</v>
      </c>
      <c r="E163" s="60" t="n">
        <v>1</v>
      </c>
    </row>
    <row r="164" customFormat="false" ht="12.8" hidden="false" customHeight="false" outlineLevel="0" collapsed="false">
      <c r="C164" s="52" t="s">
        <v>112</v>
      </c>
      <c r="D164" s="52" t="s">
        <v>502</v>
      </c>
      <c r="E164" s="60" t="n">
        <v>0</v>
      </c>
    </row>
    <row r="165" s="62" customFormat="true" ht="17.9" hidden="false" customHeight="true" outlineLevel="0" collapsed="false">
      <c r="C165" s="55" t="n">
        <v>7</v>
      </c>
      <c r="D165" s="63" t="s">
        <v>145</v>
      </c>
      <c r="E165" s="64" t="n">
        <f aca="false">SUM(E158:E162)</f>
        <v>4</v>
      </c>
      <c r="F165" s="65" t="s">
        <v>146</v>
      </c>
      <c r="G165" s="65"/>
    </row>
    <row r="166" customFormat="false" ht="12.8" hidden="false" customHeight="false" outlineLevel="0" collapsed="false">
      <c r="C166" s="52" t="s">
        <v>124</v>
      </c>
      <c r="D166" s="52" t="s">
        <v>503</v>
      </c>
      <c r="E166" s="60" t="n">
        <v>0</v>
      </c>
    </row>
    <row r="167" customFormat="false" ht="12.8" hidden="false" customHeight="false" outlineLevel="0" collapsed="false">
      <c r="C167" s="52" t="s">
        <v>124</v>
      </c>
      <c r="D167" s="52" t="s">
        <v>487</v>
      </c>
      <c r="E167" s="60" t="n">
        <v>1</v>
      </c>
    </row>
    <row r="168" customFormat="false" ht="12.8" hidden="false" customHeight="false" outlineLevel="0" collapsed="false">
      <c r="C168" s="52" t="s">
        <v>124</v>
      </c>
      <c r="D168" s="52" t="s">
        <v>504</v>
      </c>
      <c r="E168" s="60" t="n">
        <v>1</v>
      </c>
    </row>
    <row r="169" customFormat="false" ht="12.8" hidden="false" customHeight="false" outlineLevel="0" collapsed="false">
      <c r="C169" s="52" t="s">
        <v>124</v>
      </c>
      <c r="D169" s="52" t="s">
        <v>505</v>
      </c>
      <c r="E169" s="60" t="n">
        <v>1</v>
      </c>
    </row>
    <row r="170" customFormat="false" ht="12.8" hidden="false" customHeight="false" outlineLevel="0" collapsed="false">
      <c r="C170" s="52" t="s">
        <v>124</v>
      </c>
      <c r="D170" s="52" t="s">
        <v>506</v>
      </c>
      <c r="E170" s="60" t="n">
        <v>1</v>
      </c>
    </row>
    <row r="171" customFormat="false" ht="12.8" hidden="false" customHeight="false" outlineLevel="0" collapsed="false">
      <c r="C171" s="52" t="s">
        <v>124</v>
      </c>
      <c r="D171" s="52" t="s">
        <v>507</v>
      </c>
      <c r="E171" s="60" t="n">
        <v>0.25</v>
      </c>
    </row>
    <row r="172" s="62" customFormat="true" ht="17.9" hidden="false" customHeight="true" outlineLevel="0" collapsed="false">
      <c r="C172" s="55" t="n">
        <v>3</v>
      </c>
      <c r="D172" s="63" t="s">
        <v>155</v>
      </c>
      <c r="E172" s="64" t="n">
        <f aca="false">SUM(E166:E171)/2</f>
        <v>2.125</v>
      </c>
      <c r="F172" s="65" t="s">
        <v>156</v>
      </c>
      <c r="G172" s="65"/>
    </row>
    <row r="174" s="62" customFormat="true" ht="17.9" hidden="false" customHeight="true" outlineLevel="0" collapsed="false">
      <c r="C174" s="55" t="n">
        <f aca="false">(C142+C157+C165+C172)</f>
        <v>33</v>
      </c>
      <c r="D174" s="63" t="s">
        <v>157</v>
      </c>
      <c r="E174" s="55" t="n">
        <f aca="false">(E142+E157+E165+E172)</f>
        <v>27.125</v>
      </c>
      <c r="F174" s="65" t="s">
        <v>158</v>
      </c>
      <c r="G174" s="65"/>
    </row>
    <row r="178" customFormat="false" ht="15" hidden="false" customHeight="false" outlineLevel="0" collapsed="false">
      <c r="C178" s="66" t="s">
        <v>159</v>
      </c>
      <c r="D178" s="66"/>
    </row>
    <row r="218" customFormat="false" ht="15" hidden="false" customHeight="false" outlineLevel="0" collapsed="false">
      <c r="C218" s="66" t="s">
        <v>207</v>
      </c>
      <c r="D218" s="66"/>
      <c r="E218" s="47"/>
    </row>
    <row r="221" customFormat="false" ht="15" hidden="false" customHeight="false" outlineLevel="0" collapsed="false">
      <c r="C221" s="58" t="s">
        <v>18</v>
      </c>
      <c r="D221" s="59" t="s">
        <v>140</v>
      </c>
      <c r="E221" s="50"/>
    </row>
    <row r="222" customFormat="false" ht="13.35" hidden="false" customHeight="false" outlineLevel="0" collapsed="false">
      <c r="C222" s="52" t="s">
        <v>77</v>
      </c>
      <c r="D222" s="52" t="s">
        <v>455</v>
      </c>
      <c r="E222" s="60" t="n">
        <v>1</v>
      </c>
    </row>
    <row r="223" customFormat="false" ht="13.35" hidden="false" customHeight="false" outlineLevel="0" collapsed="false">
      <c r="C223" s="61" t="s">
        <v>77</v>
      </c>
      <c r="D223" s="61" t="s">
        <v>358</v>
      </c>
      <c r="E223" s="60" t="n">
        <v>1</v>
      </c>
    </row>
    <row r="224" customFormat="false" ht="13.35" hidden="false" customHeight="false" outlineLevel="0" collapsed="false">
      <c r="C224" s="61" t="s">
        <v>77</v>
      </c>
      <c r="D224" s="61" t="s">
        <v>257</v>
      </c>
      <c r="E224" s="60" t="n">
        <v>1</v>
      </c>
    </row>
    <row r="225" customFormat="false" ht="12.8" hidden="false" customHeight="false" outlineLevel="0" collapsed="false">
      <c r="C225" s="61" t="s">
        <v>77</v>
      </c>
      <c r="D225" s="61" t="s">
        <v>497</v>
      </c>
      <c r="E225" s="60" t="n">
        <v>1</v>
      </c>
    </row>
    <row r="226" customFormat="false" ht="13.35" hidden="false" customHeight="false" outlineLevel="0" collapsed="false">
      <c r="C226" s="61" t="s">
        <v>87</v>
      </c>
      <c r="D226" s="61" t="s">
        <v>460</v>
      </c>
      <c r="E226" s="60" t="n">
        <v>1</v>
      </c>
    </row>
    <row r="227" customFormat="false" ht="13.35" hidden="false" customHeight="false" outlineLevel="0" collapsed="false">
      <c r="C227" s="61" t="s">
        <v>77</v>
      </c>
      <c r="D227" s="61" t="s">
        <v>461</v>
      </c>
      <c r="E227" s="60" t="n">
        <v>1</v>
      </c>
    </row>
    <row r="228" customFormat="false" ht="13.35" hidden="false" customHeight="false" outlineLevel="0" collapsed="false">
      <c r="C228" s="61" t="s">
        <v>77</v>
      </c>
      <c r="D228" s="61" t="s">
        <v>455</v>
      </c>
      <c r="E228" s="60" t="n">
        <v>1</v>
      </c>
    </row>
    <row r="229" customFormat="false" ht="13.35" hidden="false" customHeight="false" outlineLevel="0" collapsed="false">
      <c r="C229" s="61" t="s">
        <v>77</v>
      </c>
      <c r="D229" s="61" t="s">
        <v>358</v>
      </c>
      <c r="E229" s="60" t="n">
        <v>1</v>
      </c>
    </row>
    <row r="230" customFormat="false" ht="12.8" hidden="false" customHeight="false" outlineLevel="0" collapsed="false">
      <c r="C230" s="61" t="s">
        <v>77</v>
      </c>
      <c r="D230" s="61" t="s">
        <v>508</v>
      </c>
      <c r="E230" s="60" t="n">
        <v>0.5</v>
      </c>
    </row>
    <row r="231" customFormat="false" ht="12.8" hidden="false" customHeight="false" outlineLevel="0" collapsed="false">
      <c r="C231" s="61" t="s">
        <v>77</v>
      </c>
      <c r="D231" s="61" t="s">
        <v>509</v>
      </c>
      <c r="E231" s="60" t="n">
        <v>0.5</v>
      </c>
    </row>
    <row r="232" customFormat="false" ht="13.35" hidden="false" customHeight="false" outlineLevel="0" collapsed="false">
      <c r="C232" s="61" t="s">
        <v>77</v>
      </c>
      <c r="D232" s="61" t="s">
        <v>214</v>
      </c>
      <c r="E232" s="60" t="n">
        <v>1</v>
      </c>
    </row>
    <row r="233" customFormat="false" ht="12.8" hidden="false" customHeight="false" outlineLevel="0" collapsed="false">
      <c r="C233" s="61" t="s">
        <v>77</v>
      </c>
      <c r="D233" s="61" t="s">
        <v>458</v>
      </c>
      <c r="E233" s="60" t="n">
        <v>1</v>
      </c>
    </row>
    <row r="234" customFormat="false" ht="12.8" hidden="false" customHeight="false" outlineLevel="0" collapsed="false">
      <c r="C234" s="61" t="s">
        <v>77</v>
      </c>
      <c r="D234" s="61" t="s">
        <v>510</v>
      </c>
      <c r="E234" s="60" t="n">
        <v>1</v>
      </c>
    </row>
    <row r="235" s="62" customFormat="true" ht="17.9" hidden="false" customHeight="true" outlineLevel="0" collapsed="false">
      <c r="C235" s="55" t="n">
        <v>13</v>
      </c>
      <c r="D235" s="63" t="s">
        <v>141</v>
      </c>
      <c r="E235" s="64" t="n">
        <f aca="false">SUM(E222:E234)</f>
        <v>12</v>
      </c>
      <c r="F235" s="65" t="s">
        <v>142</v>
      </c>
      <c r="G235" s="65"/>
    </row>
    <row r="236" customFormat="false" ht="12.8" hidden="false" customHeight="false" outlineLevel="0" collapsed="false">
      <c r="C236" s="52" t="s">
        <v>91</v>
      </c>
      <c r="D236" s="52" t="s">
        <v>465</v>
      </c>
      <c r="E236" s="60" t="n">
        <v>1</v>
      </c>
    </row>
    <row r="237" customFormat="false" ht="13.35" hidden="false" customHeight="false" outlineLevel="0" collapsed="false">
      <c r="C237" s="52" t="s">
        <v>91</v>
      </c>
      <c r="D237" s="52" t="s">
        <v>466</v>
      </c>
      <c r="E237" s="60" t="n">
        <v>1</v>
      </c>
    </row>
    <row r="238" customFormat="false" ht="13.35" hidden="false" customHeight="false" outlineLevel="0" collapsed="false">
      <c r="C238" s="52" t="s">
        <v>91</v>
      </c>
      <c r="D238" s="52" t="s">
        <v>467</v>
      </c>
      <c r="E238" s="60" t="n">
        <v>1</v>
      </c>
    </row>
    <row r="239" customFormat="false" ht="13.35" hidden="false" customHeight="false" outlineLevel="0" collapsed="false">
      <c r="C239" s="52" t="s">
        <v>91</v>
      </c>
      <c r="D239" s="52" t="s">
        <v>468</v>
      </c>
      <c r="E239" s="60" t="n">
        <v>1</v>
      </c>
    </row>
    <row r="240" customFormat="false" ht="13.35" hidden="false" customHeight="false" outlineLevel="0" collapsed="false">
      <c r="C240" s="52" t="s">
        <v>91</v>
      </c>
      <c r="D240" s="52" t="s">
        <v>469</v>
      </c>
      <c r="E240" s="60" t="n">
        <v>1</v>
      </c>
    </row>
    <row r="241" customFormat="false" ht="12.8" hidden="false" customHeight="false" outlineLevel="0" collapsed="false">
      <c r="C241" s="52" t="s">
        <v>91</v>
      </c>
      <c r="D241" s="52" t="s">
        <v>511</v>
      </c>
      <c r="E241" s="60" t="n">
        <v>1</v>
      </c>
    </row>
    <row r="242" customFormat="false" ht="13.35" hidden="false" customHeight="false" outlineLevel="0" collapsed="false">
      <c r="C242" s="52" t="s">
        <v>91</v>
      </c>
      <c r="D242" s="52" t="s">
        <v>512</v>
      </c>
      <c r="E242" s="60" t="n">
        <v>1</v>
      </c>
    </row>
    <row r="243" customFormat="false" ht="13.35" hidden="false" customHeight="false" outlineLevel="0" collapsed="false">
      <c r="C243" s="52" t="s">
        <v>91</v>
      </c>
      <c r="D243" s="52" t="s">
        <v>513</v>
      </c>
      <c r="E243" s="60" t="n">
        <v>1</v>
      </c>
    </row>
    <row r="244" customFormat="false" ht="13.35" hidden="false" customHeight="false" outlineLevel="0" collapsed="false">
      <c r="C244" s="52" t="s">
        <v>105</v>
      </c>
      <c r="D244" s="52" t="s">
        <v>477</v>
      </c>
      <c r="E244" s="60" t="n">
        <v>1</v>
      </c>
    </row>
    <row r="245" customFormat="false" ht="13.35" hidden="false" customHeight="false" outlineLevel="0" collapsed="false">
      <c r="C245" s="52" t="s">
        <v>91</v>
      </c>
      <c r="D245" s="52" t="s">
        <v>264</v>
      </c>
      <c r="E245" s="60" t="n">
        <v>1</v>
      </c>
    </row>
    <row r="246" customFormat="false" ht="12.8" hidden="false" customHeight="false" outlineLevel="0" collapsed="false">
      <c r="C246" s="52" t="s">
        <v>91</v>
      </c>
      <c r="D246" s="52" t="s">
        <v>473</v>
      </c>
      <c r="E246" s="60" t="n">
        <v>1</v>
      </c>
    </row>
    <row r="247" customFormat="false" ht="13.35" hidden="false" customHeight="false" outlineLevel="0" collapsed="false">
      <c r="C247" s="52" t="s">
        <v>105</v>
      </c>
      <c r="D247" s="52" t="s">
        <v>498</v>
      </c>
      <c r="E247" s="60" t="n">
        <v>1</v>
      </c>
    </row>
    <row r="248" customFormat="false" ht="12.8" hidden="false" customHeight="false" outlineLevel="0" collapsed="false">
      <c r="C248" s="52" t="s">
        <v>105</v>
      </c>
      <c r="D248" s="52" t="s">
        <v>514</v>
      </c>
      <c r="E248" s="60" t="n">
        <v>1</v>
      </c>
    </row>
    <row r="249" customFormat="false" ht="12.8" hidden="false" customHeight="false" outlineLevel="0" collapsed="false">
      <c r="C249" s="52" t="s">
        <v>105</v>
      </c>
      <c r="D249" s="52" t="s">
        <v>515</v>
      </c>
      <c r="E249" s="60" t="n">
        <v>1</v>
      </c>
    </row>
    <row r="250" s="62" customFormat="true" ht="17.9" hidden="false" customHeight="true" outlineLevel="0" collapsed="false">
      <c r="C250" s="55" t="n">
        <v>14</v>
      </c>
      <c r="D250" s="63" t="s">
        <v>143</v>
      </c>
      <c r="E250" s="64" t="n">
        <f aca="false">SUM(E236:E249)</f>
        <v>14</v>
      </c>
      <c r="F250" s="65" t="s">
        <v>144</v>
      </c>
      <c r="G250" s="65"/>
    </row>
    <row r="251" customFormat="false" ht="12.8" hidden="false" customHeight="false" outlineLevel="0" collapsed="false">
      <c r="C251" s="52" t="s">
        <v>112</v>
      </c>
      <c r="D251" s="52" t="s">
        <v>516</v>
      </c>
      <c r="E251" s="60" t="n">
        <v>1</v>
      </c>
    </row>
    <row r="252" customFormat="false" ht="13.35" hidden="false" customHeight="false" outlineLevel="0" collapsed="false">
      <c r="C252" s="52" t="s">
        <v>112</v>
      </c>
      <c r="D252" s="52" t="s">
        <v>480</v>
      </c>
      <c r="E252" s="60" t="n">
        <v>1</v>
      </c>
    </row>
    <row r="253" customFormat="false" ht="12.8" hidden="false" customHeight="false" outlineLevel="0" collapsed="false">
      <c r="C253" s="52" t="s">
        <v>112</v>
      </c>
      <c r="D253" s="52" t="s">
        <v>517</v>
      </c>
      <c r="E253" s="60" t="n">
        <v>1</v>
      </c>
    </row>
    <row r="254" customFormat="false" ht="12.8" hidden="false" customHeight="false" outlineLevel="0" collapsed="false">
      <c r="C254" s="52" t="s">
        <v>112</v>
      </c>
      <c r="D254" s="52" t="s">
        <v>500</v>
      </c>
      <c r="E254" s="60" t="n">
        <v>1</v>
      </c>
    </row>
    <row r="255" customFormat="false" ht="12.8" hidden="false" customHeight="false" outlineLevel="0" collapsed="false">
      <c r="C255" s="52" t="s">
        <v>112</v>
      </c>
      <c r="D255" s="52" t="s">
        <v>518</v>
      </c>
      <c r="E255" s="60" t="n">
        <v>1</v>
      </c>
    </row>
    <row r="256" customFormat="false" ht="12.8" hidden="false" customHeight="false" outlineLevel="0" collapsed="false">
      <c r="C256" s="52" t="s">
        <v>112</v>
      </c>
      <c r="D256" s="52" t="s">
        <v>519</v>
      </c>
      <c r="E256" s="60" t="n">
        <v>0</v>
      </c>
    </row>
    <row r="257" customFormat="false" ht="12.8" hidden="false" customHeight="false" outlineLevel="0" collapsed="false">
      <c r="C257" s="52" t="s">
        <v>112</v>
      </c>
      <c r="D257" s="52" t="s">
        <v>520</v>
      </c>
      <c r="E257" s="60" t="n">
        <v>1</v>
      </c>
    </row>
    <row r="258" customFormat="false" ht="12.8" hidden="false" customHeight="false" outlineLevel="0" collapsed="false">
      <c r="C258" s="52" t="s">
        <v>112</v>
      </c>
      <c r="D258" s="52" t="s">
        <v>521</v>
      </c>
      <c r="E258" s="60" t="n">
        <v>0.5</v>
      </c>
    </row>
    <row r="259" customFormat="false" ht="12.8" hidden="false" customHeight="false" outlineLevel="0" collapsed="false">
      <c r="C259" s="52" t="s">
        <v>112</v>
      </c>
      <c r="D259" s="52" t="s">
        <v>522</v>
      </c>
      <c r="E259" s="60" t="n">
        <v>0.5</v>
      </c>
    </row>
    <row r="260" s="62" customFormat="true" ht="17.9" hidden="false" customHeight="true" outlineLevel="0" collapsed="false">
      <c r="C260" s="55" t="n">
        <v>9</v>
      </c>
      <c r="D260" s="63" t="s">
        <v>145</v>
      </c>
      <c r="E260" s="64" t="n">
        <f aca="false">SUM(E251:E259)</f>
        <v>7</v>
      </c>
      <c r="F260" s="65" t="s">
        <v>146</v>
      </c>
      <c r="G260" s="65"/>
    </row>
    <row r="261" customFormat="false" ht="13.35" hidden="false" customHeight="false" outlineLevel="0" collapsed="false">
      <c r="C261" s="52" t="s">
        <v>124</v>
      </c>
      <c r="D261" s="52" t="s">
        <v>503</v>
      </c>
      <c r="E261" s="60" t="n">
        <v>0</v>
      </c>
    </row>
    <row r="262" customFormat="false" ht="12.8" hidden="false" customHeight="false" outlineLevel="0" collapsed="false">
      <c r="C262" s="52" t="s">
        <v>124</v>
      </c>
      <c r="D262" s="52" t="s">
        <v>487</v>
      </c>
      <c r="E262" s="60" t="n">
        <v>1</v>
      </c>
    </row>
    <row r="263" customFormat="false" ht="12.8" hidden="false" customHeight="false" outlineLevel="0" collapsed="false">
      <c r="C263" s="52" t="s">
        <v>124</v>
      </c>
      <c r="D263" s="52" t="s">
        <v>523</v>
      </c>
      <c r="E263" s="60" t="n">
        <v>1</v>
      </c>
    </row>
    <row r="264" customFormat="false" ht="12.8" hidden="false" customHeight="false" outlineLevel="0" collapsed="false">
      <c r="C264" s="52" t="s">
        <v>124</v>
      </c>
      <c r="D264" s="52" t="s">
        <v>524</v>
      </c>
      <c r="E264" s="60" t="n">
        <v>1</v>
      </c>
    </row>
    <row r="265" customFormat="false" ht="12.8" hidden="false" customHeight="false" outlineLevel="0" collapsed="false">
      <c r="C265" s="52" t="s">
        <v>124</v>
      </c>
      <c r="D265" s="52" t="s">
        <v>488</v>
      </c>
      <c r="E265" s="60" t="n">
        <v>0</v>
      </c>
    </row>
    <row r="266" customFormat="false" ht="12.8" hidden="false" customHeight="false" outlineLevel="0" collapsed="false">
      <c r="C266" s="52" t="s">
        <v>124</v>
      </c>
      <c r="D266" s="52" t="s">
        <v>487</v>
      </c>
      <c r="E266" s="60" t="n">
        <v>0</v>
      </c>
    </row>
    <row r="267" customFormat="false" ht="13.35" hidden="false" customHeight="false" outlineLevel="0" collapsed="false">
      <c r="C267" s="52" t="s">
        <v>124</v>
      </c>
      <c r="D267" s="52" t="s">
        <v>492</v>
      </c>
      <c r="E267" s="60" t="n">
        <v>1</v>
      </c>
    </row>
    <row r="268" customFormat="false" ht="13.35" hidden="false" customHeight="false" outlineLevel="0" collapsed="false">
      <c r="C268" s="52" t="s">
        <v>124</v>
      </c>
      <c r="D268" s="52" t="s">
        <v>493</v>
      </c>
      <c r="E268" s="60" t="n">
        <v>1</v>
      </c>
    </row>
    <row r="269" s="62" customFormat="true" ht="17.9" hidden="false" customHeight="true" outlineLevel="0" collapsed="false">
      <c r="C269" s="55" t="n">
        <v>4</v>
      </c>
      <c r="D269" s="63" t="s">
        <v>155</v>
      </c>
      <c r="E269" s="64" t="n">
        <f aca="false">SUM(E261:E268)/2</f>
        <v>2.5</v>
      </c>
      <c r="F269" s="65" t="s">
        <v>156</v>
      </c>
      <c r="G269" s="65"/>
    </row>
    <row r="271" s="62" customFormat="true" ht="17.9" hidden="false" customHeight="true" outlineLevel="0" collapsed="false">
      <c r="C271" s="55" t="n">
        <f aca="false">(C235+C250+C260+C269)</f>
        <v>40</v>
      </c>
      <c r="D271" s="63" t="s">
        <v>157</v>
      </c>
      <c r="E271" s="55" t="n">
        <f aca="false">(E235+E250+E260+E269)</f>
        <v>35.5</v>
      </c>
      <c r="F271" s="65" t="s">
        <v>158</v>
      </c>
      <c r="G271" s="65"/>
    </row>
    <row r="276" customFormat="false" ht="12.8" hidden="false" customHeight="false" outlineLevel="0" collapsed="false">
      <c r="G276" s="76"/>
    </row>
    <row r="277" customFormat="false" ht="12.8" hidden="false" customHeight="false" outlineLevel="0" collapsed="false">
      <c r="G277" s="76"/>
    </row>
    <row r="278" customFormat="false" ht="12.8" hidden="false" customHeight="false" outlineLevel="0" collapsed="false">
      <c r="G278" s="76"/>
    </row>
    <row r="279" customFormat="false" ht="12.8" hidden="false" customHeight="false" outlineLevel="0" collapsed="false">
      <c r="G279" s="76"/>
    </row>
    <row r="280" customFormat="false" ht="12.8" hidden="false" customHeight="false" outlineLevel="0" collapsed="false">
      <c r="G280" s="76"/>
    </row>
    <row r="281" customFormat="false" ht="25.1" hidden="false" customHeight="false" outlineLevel="0" collapsed="false">
      <c r="E281" s="68" t="s">
        <v>160</v>
      </c>
      <c r="F281" s="68" t="s">
        <v>161</v>
      </c>
      <c r="G281" s="76"/>
    </row>
    <row r="282" customFormat="false" ht="12.8" hidden="false" customHeight="false" outlineLevel="0" collapsed="false">
      <c r="C282" s="69" t="s">
        <v>162</v>
      </c>
      <c r="D282" s="69" t="s">
        <v>163</v>
      </c>
      <c r="E282" s="69" t="s">
        <v>51</v>
      </c>
      <c r="F282" s="69" t="s">
        <v>51</v>
      </c>
      <c r="G282" s="76"/>
    </row>
    <row r="283" customFormat="false" ht="13.35" hidden="false" customHeight="false" outlineLevel="0" collapsed="false">
      <c r="C283" s="11" t="n">
        <v>1</v>
      </c>
      <c r="D283" s="70" t="s">
        <v>525</v>
      </c>
      <c r="E283" s="11" t="n">
        <v>1</v>
      </c>
      <c r="F283" s="11" t="n">
        <v>0</v>
      </c>
      <c r="G283" s="1" t="s">
        <v>211</v>
      </c>
    </row>
    <row r="284" customFormat="false" ht="13.35" hidden="false" customHeight="false" outlineLevel="0" collapsed="false">
      <c r="C284" s="11" t="n">
        <v>2</v>
      </c>
      <c r="D284" s="70" t="s">
        <v>526</v>
      </c>
      <c r="E284" s="11" t="n">
        <v>1</v>
      </c>
      <c r="F284" s="11" t="n">
        <v>0</v>
      </c>
      <c r="G284" s="1" t="s">
        <v>297</v>
      </c>
    </row>
    <row r="285" customFormat="false" ht="12.8" hidden="false" customHeight="true" outlineLevel="0" collapsed="false">
      <c r="C285" s="11" t="n">
        <v>3</v>
      </c>
      <c r="D285" s="70" t="s">
        <v>527</v>
      </c>
      <c r="E285" s="11" t="n">
        <v>0</v>
      </c>
      <c r="F285" s="11" t="n">
        <v>1</v>
      </c>
      <c r="G285" s="1" t="s">
        <v>210</v>
      </c>
    </row>
    <row r="286" customFormat="false" ht="12.8" hidden="false" customHeight="false" outlineLevel="0" collapsed="false">
      <c r="C286" s="69" t="s">
        <v>169</v>
      </c>
      <c r="D286" s="72" t="n">
        <v>3</v>
      </c>
      <c r="E286" s="72" t="n">
        <f aca="false">SUM(E284,E285,E283)</f>
        <v>2</v>
      </c>
      <c r="F286" s="72" t="n">
        <f aca="false">SUM(F284,F285,F283)</f>
        <v>1</v>
      </c>
    </row>
    <row r="290" customFormat="false" ht="25.1" hidden="false" customHeight="false" outlineLevel="0" collapsed="false">
      <c r="C290" s="67"/>
      <c r="D290" s="67"/>
      <c r="E290" s="68" t="s">
        <v>160</v>
      </c>
      <c r="F290" s="68" t="s">
        <v>171</v>
      </c>
    </row>
    <row r="291" customFormat="false" ht="12.8" hidden="false" customHeight="false" outlineLevel="0" collapsed="false">
      <c r="C291" s="69" t="s">
        <v>162</v>
      </c>
      <c r="D291" s="69" t="s">
        <v>163</v>
      </c>
      <c r="E291" s="69" t="s">
        <v>51</v>
      </c>
      <c r="F291" s="69" t="s">
        <v>51</v>
      </c>
    </row>
    <row r="292" customFormat="false" ht="13.35" hidden="false" customHeight="false" outlineLevel="0" collapsed="false">
      <c r="C292" s="11" t="n">
        <v>1</v>
      </c>
      <c r="D292" s="70" t="s">
        <v>525</v>
      </c>
      <c r="E292" s="11" t="n">
        <v>1</v>
      </c>
      <c r="F292" s="11" t="n">
        <v>1</v>
      </c>
      <c r="G292" s="1" t="s">
        <v>168</v>
      </c>
    </row>
    <row r="293" customFormat="false" ht="13.35" hidden="false" customHeight="false" outlineLevel="0" collapsed="false">
      <c r="C293" s="11" t="n">
        <v>2</v>
      </c>
      <c r="D293" s="70" t="s">
        <v>526</v>
      </c>
      <c r="E293" s="11" t="n">
        <v>1</v>
      </c>
      <c r="F293" s="11" t="n">
        <v>1</v>
      </c>
      <c r="G293" s="1" t="s">
        <v>166</v>
      </c>
    </row>
    <row r="294" customFormat="false" ht="13.35" hidden="false" customHeight="false" outlineLevel="0" collapsed="false">
      <c r="C294" s="11" t="n">
        <v>3</v>
      </c>
      <c r="D294" s="70" t="s">
        <v>527</v>
      </c>
      <c r="E294" s="11" t="n">
        <v>0</v>
      </c>
      <c r="F294" s="11" t="n">
        <v>0</v>
      </c>
      <c r="G294" s="1" t="s">
        <v>298</v>
      </c>
    </row>
    <row r="295" customFormat="false" ht="12.8" hidden="false" customHeight="false" outlineLevel="0" collapsed="false">
      <c r="C295" s="69" t="s">
        <v>169</v>
      </c>
      <c r="D295" s="71" t="n">
        <v>3</v>
      </c>
      <c r="E295" s="72" t="n">
        <f aca="false">SUM(E293,E294,E292)</f>
        <v>2</v>
      </c>
      <c r="F295" s="72" t="n">
        <f aca="false">SUM(F293,F294,F292)</f>
        <v>2</v>
      </c>
    </row>
    <row r="298" customFormat="false" ht="25.1" hidden="false" customHeight="false" outlineLevel="0" collapsed="false">
      <c r="C298" s="67"/>
      <c r="D298" s="67"/>
      <c r="E298" s="68" t="s">
        <v>160</v>
      </c>
      <c r="F298" s="68" t="s">
        <v>174</v>
      </c>
    </row>
    <row r="299" customFormat="false" ht="12.8" hidden="false" customHeight="false" outlineLevel="0" collapsed="false">
      <c r="C299" s="69" t="s">
        <v>162</v>
      </c>
      <c r="D299" s="69" t="s">
        <v>163</v>
      </c>
      <c r="E299" s="69" t="s">
        <v>51</v>
      </c>
      <c r="F299" s="69" t="s">
        <v>51</v>
      </c>
    </row>
    <row r="300" customFormat="false" ht="13.35" hidden="false" customHeight="false" outlineLevel="0" collapsed="false">
      <c r="C300" s="11" t="n">
        <v>1</v>
      </c>
      <c r="D300" s="70" t="s">
        <v>525</v>
      </c>
      <c r="E300" s="11" t="n">
        <v>1</v>
      </c>
      <c r="F300" s="11" t="n">
        <v>0</v>
      </c>
      <c r="G300" s="1" t="s">
        <v>211</v>
      </c>
    </row>
    <row r="301" customFormat="false" ht="13.35" hidden="false" customHeight="false" outlineLevel="0" collapsed="false">
      <c r="C301" s="11" t="n">
        <v>2</v>
      </c>
      <c r="D301" s="70" t="s">
        <v>526</v>
      </c>
      <c r="E301" s="11" t="n">
        <v>1</v>
      </c>
      <c r="F301" s="11" t="n">
        <v>1</v>
      </c>
      <c r="G301" s="1" t="s">
        <v>297</v>
      </c>
    </row>
    <row r="302" customFormat="false" ht="13.35" hidden="false" customHeight="false" outlineLevel="0" collapsed="false">
      <c r="C302" s="11" t="n">
        <v>3</v>
      </c>
      <c r="D302" s="70" t="s">
        <v>527</v>
      </c>
      <c r="E302" s="11" t="n">
        <v>0</v>
      </c>
      <c r="F302" s="11" t="n">
        <v>1</v>
      </c>
      <c r="G302" s="1" t="s">
        <v>210</v>
      </c>
    </row>
    <row r="303" customFormat="false" ht="12.8" hidden="false" customHeight="false" outlineLevel="0" collapsed="false">
      <c r="C303" s="69" t="s">
        <v>169</v>
      </c>
      <c r="D303" s="71" t="n">
        <v>3</v>
      </c>
      <c r="E303" s="72" t="n">
        <f aca="false">SUM(E301,E302,E300)</f>
        <v>2</v>
      </c>
      <c r="F303" s="72" t="n">
        <f aca="false">SUM(F301,F302,F300)</f>
        <v>2</v>
      </c>
    </row>
    <row r="304" customFormat="false" ht="12.8" hidden="false" customHeight="true" outlineLevel="0" collapsed="false"/>
  </sheetData>
  <mergeCells count="20">
    <mergeCell ref="B2:F2"/>
    <mergeCell ref="B3:F3"/>
    <mergeCell ref="B7:F7"/>
    <mergeCell ref="B38:F38"/>
    <mergeCell ref="B40:F40"/>
    <mergeCell ref="C88:D88"/>
    <mergeCell ref="C106:D106"/>
    <mergeCell ref="C114:D114"/>
    <mergeCell ref="C125:D125"/>
    <mergeCell ref="C127:D127"/>
    <mergeCell ref="F142:G142"/>
    <mergeCell ref="F157:G157"/>
    <mergeCell ref="F165:G165"/>
    <mergeCell ref="F172:G172"/>
    <mergeCell ref="F174:G174"/>
    <mergeCell ref="F235:G235"/>
    <mergeCell ref="F250:G250"/>
    <mergeCell ref="F260:G260"/>
    <mergeCell ref="F269:G269"/>
    <mergeCell ref="F271:G271"/>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G3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cols>
    <col collapsed="false" customWidth="true" hidden="false" outlineLevel="0" max="1" min="1" style="1" width="6.81"/>
    <col collapsed="false" customWidth="true" hidden="false" outlineLevel="0" max="2" min="2" style="1" width="16.39"/>
    <col collapsed="false" customWidth="true" hidden="false" outlineLevel="0" max="3" min="3" style="1" width="18.61"/>
    <col collapsed="false" customWidth="true" hidden="false" outlineLevel="0" max="4" min="4" style="1" width="65.99"/>
    <col collapsed="false" customWidth="true" hidden="false" outlineLevel="0" max="5" min="5" style="1" width="18.34"/>
    <col collapsed="false" customWidth="true" hidden="false" outlineLevel="0" max="6" min="6" style="1" width="21.11"/>
    <col collapsed="false" customWidth="true" hidden="false" outlineLevel="0" max="7" min="7" style="1" width="49.18"/>
    <col collapsed="false" customWidth="true" hidden="false" outlineLevel="0" max="8" min="8" style="1" width="20.01"/>
    <col collapsed="false" customWidth="false" hidden="false" outlineLevel="0" max="1024" min="65" style="2" width="11.74"/>
  </cols>
  <sheetData>
    <row r="1" s="1" customFormat="true" ht="12.8" hidden="false" customHeight="false" outlineLevel="0" collapsed="false"/>
    <row r="2" s="1" customFormat="true" ht="15" hidden="false" customHeight="true" outlineLevel="0" collapsed="false">
      <c r="B2" s="42" t="s">
        <v>528</v>
      </c>
      <c r="C2" s="42"/>
      <c r="D2" s="42"/>
      <c r="E2" s="42"/>
      <c r="F2" s="42"/>
    </row>
    <row r="3" s="1" customFormat="true" ht="67.15" hidden="false" customHeight="true" outlineLevel="0" collapsed="false">
      <c r="B3" s="43" t="s">
        <v>529</v>
      </c>
      <c r="C3" s="43"/>
      <c r="D3" s="43"/>
      <c r="E3" s="43"/>
      <c r="F3" s="43"/>
    </row>
    <row r="4" s="1" customFormat="true" ht="12.8" hidden="false" customHeight="false" outlineLevel="0" collapsed="false"/>
    <row r="5" s="1" customFormat="true" ht="12.8" hidden="false" customHeight="false" outlineLevel="0" collapsed="false"/>
    <row r="6" s="1" customFormat="true" ht="12.8" hidden="false" customHeight="false" outlineLevel="0" collapsed="false"/>
    <row r="7" s="1" customFormat="true" ht="15" hidden="false" customHeight="true" outlineLevel="0" collapsed="false">
      <c r="B7" s="42" t="s">
        <v>72</v>
      </c>
      <c r="C7" s="42"/>
      <c r="D7" s="42"/>
      <c r="E7" s="42"/>
      <c r="F7" s="42"/>
    </row>
    <row r="8" s="1" customFormat="true" ht="12.8" hidden="false" customHeight="false" outlineLevel="0" collapsed="false"/>
    <row r="9" s="1" customFormat="true" ht="12.8" hidden="false" customHeight="false" outlineLevel="0" collapsed="false"/>
    <row r="10" s="1" customFormat="true" ht="12.8" hidden="false" customHeight="false" outlineLevel="0" collapsed="false"/>
    <row r="11" s="1" customFormat="true" ht="12.8" hidden="false" customHeight="false" outlineLevel="0" collapsed="false"/>
    <row r="12" s="1" customFormat="true" ht="12.8" hidden="false" customHeight="false" outlineLevel="0" collapsed="false"/>
    <row r="13" s="1" customFormat="true" ht="12.8" hidden="false" customHeight="false" outlineLevel="0" collapsed="false"/>
    <row r="14" s="1" customFormat="true" ht="12.8" hidden="false" customHeight="false" outlineLevel="0" collapsed="false"/>
    <row r="15" s="1" customFormat="true" ht="12.8" hidden="false" customHeight="false" outlineLevel="0" collapsed="false"/>
    <row r="16" s="1" customFormat="true" ht="12.8" hidden="false" customHeight="false" outlineLevel="0" collapsed="false"/>
    <row r="17" s="1" customFormat="true" ht="12.8" hidden="false" customHeight="false" outlineLevel="0" collapsed="false"/>
    <row r="18" s="1" customFormat="true" ht="12.8" hidden="false" customHeight="false" outlineLevel="0" collapsed="false"/>
    <row r="19" s="1" customFormat="true" ht="12.8" hidden="false" customHeight="false" outlineLevel="0" collapsed="false"/>
    <row r="20" s="1" customFormat="true" ht="12.8" hidden="false" customHeight="false" outlineLevel="0" collapsed="false"/>
    <row r="21" s="1" customFormat="true" ht="12.8" hidden="false" customHeight="false" outlineLevel="0" collapsed="false"/>
    <row r="22" s="1" customFormat="true" ht="12.8" hidden="false" customHeight="false" outlineLevel="0" collapsed="false"/>
    <row r="23" s="1" customFormat="true" ht="12.8" hidden="false" customHeight="false" outlineLevel="0" collapsed="false"/>
    <row r="24" s="1" customFormat="true" ht="12.8" hidden="false" customHeight="false" outlineLevel="0" collapsed="false"/>
    <row r="25" s="1" customFormat="true" ht="12.8" hidden="false" customHeight="false" outlineLevel="0" collapsed="false"/>
    <row r="26" s="1" customFormat="true" ht="12.8" hidden="false" customHeight="false" outlineLevel="0" collapsed="false"/>
    <row r="27" s="1" customFormat="true" ht="12.8" hidden="false" customHeight="false" outlineLevel="0" collapsed="false"/>
    <row r="28" s="1" customFormat="true" ht="12.8" hidden="false" customHeight="false" outlineLevel="0" collapsed="false"/>
    <row r="29" s="1" customFormat="true" ht="12.8" hidden="false" customHeight="false" outlineLevel="0" collapsed="false"/>
    <row r="30" s="1" customFormat="true" ht="12.8" hidden="false" customHeight="false" outlineLevel="0" collapsed="false"/>
    <row r="31" s="1" customFormat="true" ht="12.8" hidden="false" customHeight="false" outlineLevel="0" collapsed="false"/>
    <row r="32" s="1" customFormat="true" ht="12.8" hidden="false" customHeight="false" outlineLevel="0" collapsed="false"/>
    <row r="33" s="1" customFormat="true" ht="12.8" hidden="false" customHeight="false" outlineLevel="0" collapsed="false"/>
    <row r="34" s="1" customFormat="true" ht="12.8" hidden="false" customHeight="false" outlineLevel="0" collapsed="false"/>
    <row r="35" s="1" customFormat="true" ht="12.8" hidden="false" customHeight="false" outlineLevel="0" collapsed="false"/>
    <row r="36" s="1" customFormat="true" ht="12.8" hidden="false" customHeight="false" outlineLevel="0" collapsed="false"/>
    <row r="37" s="1" customFormat="true" ht="12.8" hidden="false" customHeight="false" outlineLevel="0" collapsed="false"/>
    <row r="38" s="1" customFormat="true" ht="12.8" hidden="false" customHeight="false" outlineLevel="0" collapsed="false">
      <c r="B38" s="44" t="s">
        <v>185</v>
      </c>
      <c r="C38" s="44"/>
      <c r="D38" s="44"/>
      <c r="E38" s="44"/>
      <c r="F38" s="44"/>
    </row>
    <row r="39" s="1" customFormat="true" ht="12.8" hidden="false" customHeight="false" outlineLevel="0" collapsed="false"/>
    <row r="40" s="1" customFormat="true" ht="15" hidden="false" customHeight="true" outlineLevel="0" collapsed="false">
      <c r="B40" s="45" t="s">
        <v>74</v>
      </c>
      <c r="C40" s="45"/>
      <c r="D40" s="45"/>
      <c r="E40" s="45"/>
      <c r="F40" s="45"/>
    </row>
    <row r="41" s="1" customFormat="true" ht="12.8" hidden="false" customHeight="false" outlineLevel="0" collapsed="false"/>
    <row r="42" s="1" customFormat="true" ht="12.8" hidden="false" customHeight="false" outlineLevel="0" collapsed="false"/>
    <row r="43" s="1" customFormat="true" ht="12.8" hidden="false" customHeight="false" outlineLevel="0" collapsed="false"/>
    <row r="44" s="1" customFormat="true" ht="12.8" hidden="false" customHeight="false" outlineLevel="0" collapsed="false"/>
    <row r="45" s="1" customFormat="true" ht="12.8" hidden="false" customHeight="false" outlineLevel="0" collapsed="false"/>
    <row r="46" s="1" customFormat="true" ht="12.8" hidden="false" customHeight="false" outlineLevel="0" collapsed="false"/>
    <row r="47" s="1" customFormat="true" ht="12.8" hidden="false" customHeight="false" outlineLevel="0" collapsed="false"/>
    <row r="48" s="1" customFormat="true" ht="12.8" hidden="false" customHeight="false" outlineLevel="0" collapsed="false"/>
    <row r="49" s="1" customFormat="true" ht="12.8" hidden="false" customHeight="false" outlineLevel="0" collapsed="false"/>
    <row r="50" s="1" customFormat="true" ht="12.8" hidden="false" customHeight="false" outlineLevel="0" collapsed="false"/>
    <row r="51" s="1" customFormat="true" ht="12.8" hidden="false" customHeight="false" outlineLevel="0" collapsed="false"/>
    <row r="52" s="1" customFormat="true" ht="12.8" hidden="false" customHeight="false" outlineLevel="0" collapsed="false"/>
    <row r="53" s="1" customFormat="true" ht="12.8" hidden="false" customHeight="false" outlineLevel="0" collapsed="false"/>
    <row r="54" s="1" customFormat="true" ht="12.8" hidden="false" customHeight="false" outlineLevel="0" collapsed="false"/>
    <row r="55" s="1" customFormat="true" ht="12.8" hidden="false" customHeight="false" outlineLevel="0" collapsed="false"/>
    <row r="56" s="1" customFormat="true" ht="12.8" hidden="false" customHeight="false" outlineLevel="0" collapsed="false"/>
    <row r="57" s="1" customFormat="true" ht="12.8" hidden="false" customHeight="false" outlineLevel="0" collapsed="false"/>
    <row r="58" s="1" customFormat="true" ht="12.8" hidden="false" customHeight="false" outlineLevel="0" collapsed="false"/>
    <row r="59" s="1" customFormat="true" ht="12.8" hidden="false" customHeight="false" outlineLevel="0" collapsed="false"/>
    <row r="60" s="1" customFormat="true" ht="12.8" hidden="false" customHeight="false" outlineLevel="0" collapsed="false"/>
    <row r="61" s="1" customFormat="true" ht="12.8" hidden="false" customHeight="false" outlineLevel="0" collapsed="false"/>
    <row r="62" s="1" customFormat="true" ht="12.8" hidden="false" customHeight="false" outlineLevel="0" collapsed="false"/>
    <row r="63" s="1" customFormat="true" ht="12.8" hidden="false" customHeight="false" outlineLevel="0" collapsed="false"/>
    <row r="64" s="1" customFormat="true" ht="12.8" hidden="false" customHeight="false" outlineLevel="0" collapsed="false"/>
    <row r="65" s="1" customFormat="true" ht="12.8" hidden="false" customHeight="false" outlineLevel="0" collapsed="false"/>
    <row r="66" s="1" customFormat="true" ht="12.8" hidden="false" customHeight="false" outlineLevel="0" collapsed="false"/>
    <row r="67" s="1" customFormat="true" ht="12.8" hidden="false" customHeight="false" outlineLevel="0" collapsed="false"/>
    <row r="68" s="1" customFormat="true" ht="12.8" hidden="false" customHeight="false" outlineLevel="0" collapsed="false"/>
    <row r="73" customFormat="false" ht="12.8" hidden="false" customHeight="true" outlineLevel="0" collapsed="false"/>
    <row r="74" customFormat="false" ht="15" hidden="false" customHeight="true" outlineLevel="0" collapsed="false">
      <c r="C74" s="46" t="s">
        <v>75</v>
      </c>
      <c r="D74" s="46"/>
      <c r="E74" s="47"/>
    </row>
    <row r="75" customFormat="false" ht="12.8" hidden="false" customHeight="true" outlineLevel="0" collapsed="false"/>
    <row r="76" customFormat="false" ht="20.1" hidden="false" customHeight="true" outlineLevel="0" collapsed="false">
      <c r="C76" s="48" t="s">
        <v>18</v>
      </c>
      <c r="D76" s="49" t="s">
        <v>76</v>
      </c>
      <c r="E76" s="50"/>
      <c r="F76" s="51"/>
    </row>
    <row r="77" customFormat="false" ht="12.8" hidden="false" customHeight="true" outlineLevel="0" collapsed="false">
      <c r="C77" s="52" t="s">
        <v>77</v>
      </c>
      <c r="D77" s="52" t="s">
        <v>530</v>
      </c>
      <c r="E77" s="53"/>
      <c r="F77" s="54"/>
    </row>
    <row r="78" customFormat="false" ht="12.8" hidden="false" customHeight="true" outlineLevel="0" collapsed="false">
      <c r="C78" s="52" t="s">
        <v>77</v>
      </c>
      <c r="D78" s="52" t="s">
        <v>358</v>
      </c>
      <c r="E78" s="53"/>
      <c r="F78" s="54"/>
    </row>
    <row r="79" customFormat="false" ht="12.8" hidden="false" customHeight="true" outlineLevel="0" collapsed="false">
      <c r="C79" s="52" t="s">
        <v>77</v>
      </c>
      <c r="D79" s="52" t="s">
        <v>80</v>
      </c>
      <c r="E79" s="53"/>
      <c r="F79" s="54"/>
    </row>
    <row r="80" customFormat="false" ht="12.8" hidden="false" customHeight="true" outlineLevel="0" collapsed="false">
      <c r="C80" s="52" t="s">
        <v>77</v>
      </c>
      <c r="D80" s="52" t="s">
        <v>531</v>
      </c>
      <c r="E80" s="53"/>
      <c r="F80" s="54"/>
    </row>
    <row r="81" customFormat="false" ht="12.8" hidden="false" customHeight="true" outlineLevel="0" collapsed="false">
      <c r="C81" s="52" t="s">
        <v>77</v>
      </c>
      <c r="D81" s="52" t="s">
        <v>532</v>
      </c>
      <c r="E81" s="53"/>
      <c r="F81" s="54"/>
    </row>
    <row r="82" customFormat="false" ht="12.8" hidden="false" customHeight="false" outlineLevel="0" collapsed="false">
      <c r="C82" s="52" t="s">
        <v>77</v>
      </c>
      <c r="D82" s="52" t="s">
        <v>533</v>
      </c>
      <c r="E82" s="53"/>
      <c r="F82" s="54"/>
    </row>
    <row r="83" customFormat="false" ht="12.8" hidden="false" customHeight="false" outlineLevel="0" collapsed="false">
      <c r="C83" s="52" t="s">
        <v>77</v>
      </c>
      <c r="D83" s="52" t="s">
        <v>309</v>
      </c>
      <c r="E83" s="53"/>
      <c r="F83" s="54"/>
    </row>
    <row r="84" customFormat="false" ht="12.8" hidden="false" customHeight="false" outlineLevel="0" collapsed="false">
      <c r="C84" s="52" t="s">
        <v>77</v>
      </c>
      <c r="D84" s="52" t="s">
        <v>214</v>
      </c>
      <c r="E84" s="53"/>
      <c r="F84" s="54"/>
    </row>
    <row r="85" customFormat="false" ht="12.8" hidden="false" customHeight="false" outlineLevel="0" collapsed="false">
      <c r="C85" s="52" t="s">
        <v>87</v>
      </c>
      <c r="D85" s="52" t="s">
        <v>534</v>
      </c>
      <c r="E85" s="53"/>
      <c r="F85" s="54"/>
    </row>
    <row r="86" customFormat="false" ht="12.8" hidden="false" customHeight="false" outlineLevel="0" collapsed="false">
      <c r="C86" s="52" t="s">
        <v>87</v>
      </c>
      <c r="D86" s="52" t="s">
        <v>535</v>
      </c>
      <c r="E86" s="53"/>
      <c r="F86" s="54"/>
    </row>
    <row r="87" customFormat="false" ht="12.8" hidden="false" customHeight="false" outlineLevel="0" collapsed="false">
      <c r="C87" s="52" t="s">
        <v>87</v>
      </c>
      <c r="D87" s="52" t="s">
        <v>536</v>
      </c>
      <c r="E87" s="53"/>
      <c r="F87" s="54"/>
    </row>
    <row r="88" customFormat="false" ht="12.8" hidden="false" customHeight="false" outlineLevel="0" collapsed="false">
      <c r="C88" s="52" t="s">
        <v>87</v>
      </c>
      <c r="D88" s="52" t="s">
        <v>537</v>
      </c>
      <c r="E88" s="53"/>
      <c r="F88" s="54"/>
    </row>
    <row r="89" customFormat="false" ht="12.8" hidden="false" customHeight="false" outlineLevel="0" collapsed="false">
      <c r="C89" s="52" t="s">
        <v>87</v>
      </c>
      <c r="D89" s="52" t="s">
        <v>538</v>
      </c>
      <c r="E89" s="53"/>
      <c r="F89" s="54"/>
    </row>
    <row r="90" customFormat="false" ht="12.8" hidden="false" customHeight="false" outlineLevel="0" collapsed="false">
      <c r="C90" s="52" t="s">
        <v>87</v>
      </c>
      <c r="D90" s="52" t="s">
        <v>539</v>
      </c>
      <c r="E90" s="53"/>
      <c r="F90" s="54"/>
    </row>
    <row r="91" customFormat="false" ht="12.8" hidden="false" customHeight="false" outlineLevel="0" collapsed="false">
      <c r="C91" s="52" t="s">
        <v>87</v>
      </c>
      <c r="D91" s="52" t="s">
        <v>540</v>
      </c>
      <c r="E91" s="53"/>
      <c r="F91" s="54"/>
    </row>
    <row r="92" customFormat="false" ht="12.8" hidden="false" customHeight="false" outlineLevel="0" collapsed="false">
      <c r="C92" s="55" t="s">
        <v>90</v>
      </c>
      <c r="D92" s="55"/>
      <c r="E92" s="56" t="n">
        <v>15</v>
      </c>
      <c r="F92" s="54"/>
    </row>
    <row r="93" customFormat="false" ht="12.8" hidden="false" customHeight="false" outlineLevel="0" collapsed="false">
      <c r="C93" s="52" t="s">
        <v>91</v>
      </c>
      <c r="D93" s="52" t="s">
        <v>541</v>
      </c>
      <c r="E93" s="53"/>
      <c r="F93" s="54"/>
    </row>
    <row r="94" customFormat="false" ht="12.8" hidden="false" customHeight="false" outlineLevel="0" collapsed="false">
      <c r="C94" s="52" t="s">
        <v>91</v>
      </c>
      <c r="D94" s="52" t="s">
        <v>542</v>
      </c>
      <c r="E94" s="53"/>
      <c r="F94" s="54"/>
    </row>
    <row r="95" customFormat="false" ht="12.8" hidden="false" customHeight="false" outlineLevel="0" collapsed="false">
      <c r="C95" s="52" t="s">
        <v>91</v>
      </c>
      <c r="D95" s="52" t="s">
        <v>543</v>
      </c>
      <c r="E95" s="53"/>
      <c r="F95" s="54"/>
    </row>
    <row r="96" customFormat="false" ht="12.8" hidden="false" customHeight="false" outlineLevel="0" collapsed="false">
      <c r="C96" s="52" t="s">
        <v>91</v>
      </c>
      <c r="D96" s="52" t="s">
        <v>544</v>
      </c>
      <c r="E96" s="53"/>
      <c r="F96" s="54"/>
    </row>
    <row r="97" customFormat="false" ht="12.8" hidden="false" customHeight="false" outlineLevel="0" collapsed="false">
      <c r="C97" s="52" t="s">
        <v>91</v>
      </c>
      <c r="D97" s="52" t="s">
        <v>545</v>
      </c>
      <c r="E97" s="53"/>
      <c r="F97" s="54"/>
    </row>
    <row r="98" customFormat="false" ht="12.8" hidden="false" customHeight="false" outlineLevel="0" collapsed="false">
      <c r="C98" s="52" t="s">
        <v>91</v>
      </c>
      <c r="D98" s="52" t="s">
        <v>310</v>
      </c>
      <c r="E98" s="53"/>
      <c r="F98" s="54"/>
    </row>
    <row r="99" customFormat="false" ht="12.8" hidden="false" customHeight="false" outlineLevel="0" collapsed="false">
      <c r="C99" s="52" t="s">
        <v>91</v>
      </c>
      <c r="D99" s="52" t="s">
        <v>546</v>
      </c>
      <c r="E99" s="53"/>
      <c r="F99" s="54"/>
    </row>
    <row r="100" customFormat="false" ht="12.8" hidden="false" customHeight="false" outlineLevel="0" collapsed="false">
      <c r="C100" s="52" t="s">
        <v>91</v>
      </c>
      <c r="D100" s="52" t="s">
        <v>547</v>
      </c>
      <c r="E100" s="53"/>
      <c r="F100" s="54"/>
    </row>
    <row r="101" customFormat="false" ht="12.8" hidden="false" customHeight="false" outlineLevel="0" collapsed="false">
      <c r="C101" s="52" t="s">
        <v>91</v>
      </c>
      <c r="D101" s="52" t="s">
        <v>548</v>
      </c>
      <c r="E101" s="53"/>
      <c r="F101" s="54"/>
    </row>
    <row r="102" customFormat="false" ht="12.8" hidden="false" customHeight="false" outlineLevel="0" collapsed="false">
      <c r="C102" s="52" t="s">
        <v>91</v>
      </c>
      <c r="D102" s="52" t="s">
        <v>549</v>
      </c>
      <c r="E102" s="53"/>
      <c r="F102" s="54"/>
    </row>
    <row r="103" customFormat="false" ht="12.8" hidden="false" customHeight="false" outlineLevel="0" collapsed="false">
      <c r="C103" s="52" t="s">
        <v>105</v>
      </c>
      <c r="D103" s="52" t="s">
        <v>550</v>
      </c>
      <c r="E103" s="53"/>
      <c r="F103" s="54"/>
    </row>
    <row r="104" customFormat="false" ht="12.8" hidden="false" customHeight="false" outlineLevel="0" collapsed="false">
      <c r="C104" s="52" t="s">
        <v>105</v>
      </c>
      <c r="D104" s="52" t="s">
        <v>551</v>
      </c>
      <c r="E104" s="53"/>
      <c r="F104" s="54"/>
    </row>
    <row r="105" customFormat="false" ht="12.8" hidden="false" customHeight="false" outlineLevel="0" collapsed="false">
      <c r="C105" s="52" t="s">
        <v>105</v>
      </c>
      <c r="D105" s="52" t="s">
        <v>552</v>
      </c>
      <c r="E105" s="53"/>
      <c r="F105" s="54"/>
    </row>
    <row r="106" customFormat="false" ht="12.8" hidden="false" customHeight="false" outlineLevel="0" collapsed="false">
      <c r="C106" s="52" t="s">
        <v>105</v>
      </c>
      <c r="D106" s="52" t="s">
        <v>553</v>
      </c>
      <c r="E106" s="53"/>
      <c r="F106" s="54"/>
    </row>
    <row r="107" customFormat="false" ht="12.8" hidden="false" customHeight="false" outlineLevel="0" collapsed="false">
      <c r="C107" s="52" t="s">
        <v>105</v>
      </c>
      <c r="D107" s="52" t="s">
        <v>554</v>
      </c>
      <c r="E107" s="53"/>
      <c r="F107" s="54"/>
    </row>
    <row r="108" customFormat="false" ht="12.8" hidden="false" customHeight="false" outlineLevel="0" collapsed="false">
      <c r="C108" s="52" t="s">
        <v>105</v>
      </c>
      <c r="D108" s="52" t="s">
        <v>555</v>
      </c>
      <c r="E108" s="53"/>
      <c r="F108" s="54"/>
    </row>
    <row r="109" customFormat="false" ht="12.8" hidden="false" customHeight="false" outlineLevel="0" collapsed="false">
      <c r="C109" s="52" t="s">
        <v>105</v>
      </c>
      <c r="D109" s="52" t="s">
        <v>556</v>
      </c>
      <c r="E109" s="53"/>
      <c r="F109" s="54"/>
    </row>
    <row r="110" customFormat="false" ht="12.8" hidden="false" customHeight="false" outlineLevel="0" collapsed="false">
      <c r="C110" s="52" t="s">
        <v>105</v>
      </c>
      <c r="D110" s="52" t="s">
        <v>557</v>
      </c>
      <c r="E110" s="53"/>
      <c r="F110" s="54"/>
    </row>
    <row r="111" customFormat="false" ht="12.8" hidden="false" customHeight="false" outlineLevel="0" collapsed="false">
      <c r="C111" s="52" t="s">
        <v>105</v>
      </c>
      <c r="D111" s="52" t="s">
        <v>558</v>
      </c>
      <c r="E111" s="53"/>
      <c r="F111" s="54"/>
    </row>
    <row r="112" customFormat="false" ht="12.8" hidden="false" customHeight="false" outlineLevel="0" collapsed="false">
      <c r="C112" s="52" t="s">
        <v>105</v>
      </c>
      <c r="D112" s="52" t="s">
        <v>559</v>
      </c>
      <c r="E112" s="53"/>
      <c r="F112" s="54"/>
    </row>
    <row r="113" customFormat="false" ht="12.8" hidden="false" customHeight="false" outlineLevel="0" collapsed="false">
      <c r="C113" s="52" t="s">
        <v>105</v>
      </c>
      <c r="D113" s="52" t="s">
        <v>560</v>
      </c>
      <c r="E113" s="53"/>
      <c r="F113" s="54"/>
    </row>
    <row r="114" customFormat="false" ht="12.8" hidden="false" customHeight="false" outlineLevel="0" collapsed="false">
      <c r="C114" s="52" t="s">
        <v>105</v>
      </c>
      <c r="D114" s="52" t="s">
        <v>561</v>
      </c>
      <c r="E114" s="53"/>
      <c r="F114" s="54"/>
    </row>
    <row r="115" customFormat="false" ht="12.8" hidden="false" customHeight="false" outlineLevel="0" collapsed="false">
      <c r="C115" s="52" t="s">
        <v>105</v>
      </c>
      <c r="D115" s="52" t="s">
        <v>562</v>
      </c>
      <c r="E115" s="53"/>
      <c r="F115" s="54"/>
    </row>
    <row r="116" customFormat="false" ht="12.8" hidden="false" customHeight="false" outlineLevel="0" collapsed="false">
      <c r="C116" s="52" t="s">
        <v>105</v>
      </c>
      <c r="D116" s="52" t="s">
        <v>563</v>
      </c>
      <c r="E116" s="53"/>
      <c r="F116" s="54"/>
    </row>
    <row r="117" customFormat="false" ht="12.8" hidden="false" customHeight="false" outlineLevel="0" collapsed="false">
      <c r="C117" s="52" t="s">
        <v>105</v>
      </c>
      <c r="D117" s="52" t="s">
        <v>564</v>
      </c>
      <c r="E117" s="53"/>
      <c r="F117" s="54"/>
    </row>
    <row r="118" customFormat="false" ht="12.8" hidden="false" customHeight="false" outlineLevel="0" collapsed="false">
      <c r="C118" s="55" t="s">
        <v>111</v>
      </c>
      <c r="D118" s="55"/>
      <c r="E118" s="56" t="n">
        <v>25</v>
      </c>
      <c r="F118" s="54"/>
    </row>
    <row r="119" customFormat="false" ht="12.8" hidden="false" customHeight="false" outlineLevel="0" collapsed="false">
      <c r="C119" s="52" t="s">
        <v>112</v>
      </c>
      <c r="D119" s="52" t="s">
        <v>565</v>
      </c>
      <c r="E119" s="53"/>
      <c r="F119" s="54"/>
    </row>
    <row r="120" customFormat="false" ht="12.8" hidden="false" customHeight="false" outlineLevel="0" collapsed="false">
      <c r="C120" s="52" t="s">
        <v>112</v>
      </c>
      <c r="D120" s="52" t="s">
        <v>566</v>
      </c>
      <c r="E120" s="53"/>
      <c r="F120" s="54"/>
    </row>
    <row r="121" customFormat="false" ht="12.8" hidden="false" customHeight="false" outlineLevel="0" collapsed="false">
      <c r="C121" s="52" t="s">
        <v>112</v>
      </c>
      <c r="D121" s="52" t="s">
        <v>567</v>
      </c>
      <c r="E121" s="53"/>
      <c r="F121" s="54"/>
    </row>
    <row r="122" customFormat="false" ht="12.8" hidden="false" customHeight="false" outlineLevel="0" collapsed="false">
      <c r="C122" s="52" t="s">
        <v>112</v>
      </c>
      <c r="D122" s="52" t="s">
        <v>568</v>
      </c>
      <c r="E122" s="53"/>
      <c r="F122" s="54"/>
    </row>
    <row r="123" customFormat="false" ht="12.8" hidden="false" customHeight="false" outlineLevel="0" collapsed="false">
      <c r="C123" s="52" t="s">
        <v>112</v>
      </c>
      <c r="D123" s="52" t="s">
        <v>569</v>
      </c>
      <c r="E123" s="53"/>
      <c r="F123" s="54"/>
    </row>
    <row r="124" customFormat="false" ht="12.8" hidden="false" customHeight="false" outlineLevel="0" collapsed="false">
      <c r="C124" s="52" t="s">
        <v>112</v>
      </c>
      <c r="D124" s="52" t="s">
        <v>570</v>
      </c>
      <c r="E124" s="53"/>
      <c r="F124" s="54"/>
    </row>
    <row r="125" customFormat="false" ht="12.8" hidden="false" customHeight="false" outlineLevel="0" collapsed="false">
      <c r="C125" s="52" t="s">
        <v>112</v>
      </c>
      <c r="D125" s="52" t="s">
        <v>326</v>
      </c>
      <c r="E125" s="53"/>
      <c r="F125" s="54"/>
    </row>
    <row r="126" customFormat="false" ht="12.8" hidden="false" customHeight="false" outlineLevel="0" collapsed="false">
      <c r="C126" s="52" t="s">
        <v>112</v>
      </c>
      <c r="D126" s="52" t="s">
        <v>571</v>
      </c>
      <c r="E126" s="53"/>
      <c r="F126" s="54"/>
    </row>
    <row r="127" customFormat="false" ht="12.8" hidden="false" customHeight="false" outlineLevel="0" collapsed="false">
      <c r="C127" s="61" t="s">
        <v>112</v>
      </c>
      <c r="D127" s="61" t="s">
        <v>572</v>
      </c>
      <c r="E127" s="53"/>
      <c r="F127" s="54"/>
    </row>
    <row r="128" customFormat="false" ht="12.8" hidden="false" customHeight="false" outlineLevel="0" collapsed="false">
      <c r="C128" s="55" t="s">
        <v>123</v>
      </c>
      <c r="D128" s="55"/>
      <c r="E128" s="56" t="n">
        <v>9</v>
      </c>
      <c r="F128" s="54"/>
    </row>
    <row r="129" customFormat="false" ht="12.8" hidden="false" customHeight="false" outlineLevel="0" collapsed="false">
      <c r="C129" s="52" t="s">
        <v>124</v>
      </c>
      <c r="D129" s="52" t="s">
        <v>573</v>
      </c>
      <c r="E129" s="53"/>
      <c r="F129" s="54"/>
    </row>
    <row r="130" customFormat="false" ht="12.8" hidden="false" customHeight="false" outlineLevel="0" collapsed="false">
      <c r="C130" s="52" t="s">
        <v>124</v>
      </c>
      <c r="D130" s="52" t="s">
        <v>574</v>
      </c>
      <c r="E130" s="53"/>
      <c r="F130" s="54"/>
    </row>
    <row r="131" customFormat="false" ht="12.8" hidden="false" customHeight="false" outlineLevel="0" collapsed="false">
      <c r="C131" s="52" t="s">
        <v>124</v>
      </c>
      <c r="D131" s="52" t="s">
        <v>575</v>
      </c>
      <c r="E131" s="53"/>
      <c r="F131" s="54"/>
    </row>
    <row r="132" customFormat="false" ht="12.8" hidden="false" customHeight="false" outlineLevel="0" collapsed="false">
      <c r="C132" s="52" t="s">
        <v>124</v>
      </c>
      <c r="D132" s="52" t="s">
        <v>576</v>
      </c>
      <c r="E132" s="53"/>
      <c r="F132" s="54"/>
    </row>
    <row r="133" customFormat="false" ht="12.8" hidden="false" customHeight="false" outlineLevel="0" collapsed="false">
      <c r="C133" s="52" t="s">
        <v>124</v>
      </c>
      <c r="D133" s="52" t="s">
        <v>577</v>
      </c>
      <c r="E133" s="53"/>
      <c r="F133" s="54"/>
    </row>
    <row r="134" customFormat="false" ht="12.8" hidden="false" customHeight="false" outlineLevel="0" collapsed="false">
      <c r="C134" s="52" t="s">
        <v>124</v>
      </c>
      <c r="D134" s="52" t="s">
        <v>578</v>
      </c>
      <c r="E134" s="53"/>
      <c r="F134" s="54"/>
    </row>
    <row r="135" customFormat="false" ht="12.8" hidden="false" customHeight="false" outlineLevel="0" collapsed="false">
      <c r="C135" s="52" t="s">
        <v>124</v>
      </c>
      <c r="D135" s="52" t="s">
        <v>331</v>
      </c>
      <c r="E135" s="53"/>
      <c r="F135" s="54"/>
    </row>
    <row r="136" customFormat="false" ht="12.8" hidden="false" customHeight="false" outlineLevel="0" collapsed="false">
      <c r="C136" s="52" t="s">
        <v>124</v>
      </c>
      <c r="D136" s="52" t="s">
        <v>332</v>
      </c>
      <c r="E136" s="53"/>
      <c r="F136" s="54"/>
    </row>
    <row r="137" customFormat="false" ht="12.8" hidden="false" customHeight="false" outlineLevel="0" collapsed="false">
      <c r="C137" s="52" t="s">
        <v>124</v>
      </c>
      <c r="D137" s="52" t="s">
        <v>579</v>
      </c>
      <c r="E137" s="53"/>
      <c r="F137" s="54"/>
    </row>
    <row r="138" customFormat="false" ht="12.8" hidden="false" customHeight="false" outlineLevel="0" collapsed="false">
      <c r="C138" s="52" t="s">
        <v>124</v>
      </c>
      <c r="D138" s="52" t="s">
        <v>580</v>
      </c>
      <c r="E138" s="53"/>
      <c r="F138" s="54"/>
    </row>
    <row r="139" customFormat="false" ht="12.8" hidden="false" customHeight="false" outlineLevel="0" collapsed="false">
      <c r="C139" s="52" t="s">
        <v>124</v>
      </c>
      <c r="D139" s="52" t="s">
        <v>581</v>
      </c>
      <c r="E139" s="53"/>
      <c r="F139" s="54"/>
    </row>
    <row r="140" customFormat="false" ht="12.8" hidden="false" customHeight="false" outlineLevel="0" collapsed="false">
      <c r="C140" s="52" t="s">
        <v>124</v>
      </c>
      <c r="D140" s="52" t="s">
        <v>582</v>
      </c>
      <c r="E140" s="53"/>
      <c r="F140" s="54"/>
    </row>
    <row r="141" customFormat="false" ht="12.8" hidden="false" customHeight="false" outlineLevel="0" collapsed="false">
      <c r="C141" s="52" t="s">
        <v>124</v>
      </c>
      <c r="D141" s="52" t="s">
        <v>583</v>
      </c>
      <c r="E141" s="53"/>
      <c r="F141" s="54"/>
    </row>
    <row r="142" customFormat="false" ht="12.8" hidden="false" customHeight="false" outlineLevel="0" collapsed="false">
      <c r="C142" s="52" t="s">
        <v>124</v>
      </c>
      <c r="D142" s="52" t="s">
        <v>584</v>
      </c>
      <c r="E142" s="53"/>
      <c r="F142" s="54"/>
    </row>
    <row r="143" customFormat="false" ht="12.8" hidden="false" customHeight="false" outlineLevel="0" collapsed="false">
      <c r="C143" s="55" t="s">
        <v>137</v>
      </c>
      <c r="D143" s="55"/>
      <c r="E143" s="56" t="n">
        <v>7</v>
      </c>
      <c r="F143" s="54"/>
    </row>
    <row r="144" customFormat="false" ht="12.8" hidden="false" customHeight="false" outlineLevel="0" collapsed="false">
      <c r="C144" s="52"/>
      <c r="D144" s="52"/>
      <c r="E144" s="53"/>
      <c r="F144" s="54"/>
    </row>
    <row r="145" customFormat="false" ht="12.8" hidden="false" customHeight="false" outlineLevel="0" collapsed="false">
      <c r="C145" s="55" t="s">
        <v>138</v>
      </c>
      <c r="D145" s="55"/>
      <c r="E145" s="56" t="n">
        <f aca="false">(E118+E128+E143+E92)</f>
        <v>56</v>
      </c>
      <c r="F145" s="54"/>
    </row>
    <row r="148" customFormat="false" ht="15" hidden="false" customHeight="false" outlineLevel="0" collapsed="false">
      <c r="C148" s="57" t="s">
        <v>202</v>
      </c>
      <c r="D148" s="57"/>
      <c r="E148" s="47"/>
    </row>
    <row r="150" customFormat="false" ht="15" hidden="false" customHeight="false" outlineLevel="0" collapsed="false">
      <c r="C150" s="58" t="s">
        <v>18</v>
      </c>
      <c r="D150" s="59" t="s">
        <v>140</v>
      </c>
      <c r="E150" s="50"/>
    </row>
    <row r="151" customFormat="false" ht="12.8" hidden="false" customHeight="false" outlineLevel="0" collapsed="false">
      <c r="C151" s="52" t="s">
        <v>77</v>
      </c>
      <c r="D151" s="52" t="s">
        <v>530</v>
      </c>
      <c r="E151" s="60" t="n">
        <v>1</v>
      </c>
    </row>
    <row r="152" customFormat="false" ht="12.8" hidden="false" customHeight="false" outlineLevel="0" collapsed="false">
      <c r="C152" s="52" t="s">
        <v>77</v>
      </c>
      <c r="D152" s="52" t="s">
        <v>358</v>
      </c>
      <c r="E152" s="60" t="n">
        <v>1</v>
      </c>
    </row>
    <row r="153" customFormat="false" ht="12.8" hidden="false" customHeight="false" outlineLevel="0" collapsed="false">
      <c r="C153" s="52" t="s">
        <v>77</v>
      </c>
      <c r="D153" s="52" t="s">
        <v>80</v>
      </c>
      <c r="E153" s="60" t="n">
        <v>1</v>
      </c>
    </row>
    <row r="154" customFormat="false" ht="12.8" hidden="false" customHeight="false" outlineLevel="0" collapsed="false">
      <c r="C154" s="52" t="s">
        <v>77</v>
      </c>
      <c r="D154" s="52" t="s">
        <v>531</v>
      </c>
      <c r="E154" s="60" t="n">
        <v>1</v>
      </c>
    </row>
    <row r="155" customFormat="false" ht="12.8" hidden="false" customHeight="false" outlineLevel="0" collapsed="false">
      <c r="C155" s="52" t="s">
        <v>77</v>
      </c>
      <c r="D155" s="52" t="s">
        <v>533</v>
      </c>
      <c r="E155" s="60" t="n">
        <v>1</v>
      </c>
    </row>
    <row r="156" customFormat="false" ht="12.8" hidden="false" customHeight="false" outlineLevel="0" collapsed="false">
      <c r="C156" s="52" t="s">
        <v>77</v>
      </c>
      <c r="D156" s="52" t="s">
        <v>309</v>
      </c>
      <c r="E156" s="60" t="n">
        <v>1</v>
      </c>
    </row>
    <row r="157" customFormat="false" ht="12.8" hidden="false" customHeight="false" outlineLevel="0" collapsed="false">
      <c r="C157" s="52" t="s">
        <v>77</v>
      </c>
      <c r="D157" s="52" t="s">
        <v>214</v>
      </c>
      <c r="E157" s="60" t="n">
        <v>1</v>
      </c>
    </row>
    <row r="158" customFormat="false" ht="12.8" hidden="false" customHeight="false" outlineLevel="0" collapsed="false">
      <c r="C158" s="52" t="s">
        <v>87</v>
      </c>
      <c r="D158" s="52" t="s">
        <v>535</v>
      </c>
      <c r="E158" s="60" t="n">
        <v>1</v>
      </c>
    </row>
    <row r="159" customFormat="false" ht="12.8" hidden="false" customHeight="false" outlineLevel="0" collapsed="false">
      <c r="C159" s="52" t="s">
        <v>87</v>
      </c>
      <c r="D159" s="52" t="s">
        <v>537</v>
      </c>
      <c r="E159" s="60" t="n">
        <v>0.5</v>
      </c>
    </row>
    <row r="160" customFormat="false" ht="12.8" hidden="false" customHeight="false" outlineLevel="0" collapsed="false">
      <c r="C160" s="52" t="s">
        <v>87</v>
      </c>
      <c r="D160" s="52" t="s">
        <v>538</v>
      </c>
      <c r="E160" s="60" t="n">
        <v>1</v>
      </c>
    </row>
    <row r="161" customFormat="false" ht="12.8" hidden="false" customHeight="false" outlineLevel="0" collapsed="false">
      <c r="C161" s="52" t="s">
        <v>87</v>
      </c>
      <c r="D161" s="52" t="s">
        <v>539</v>
      </c>
      <c r="E161" s="60" t="n">
        <v>1</v>
      </c>
    </row>
    <row r="162" customFormat="false" ht="12.8" hidden="false" customHeight="false" outlineLevel="0" collapsed="false">
      <c r="C162" s="52" t="s">
        <v>87</v>
      </c>
      <c r="D162" s="52" t="s">
        <v>540</v>
      </c>
      <c r="E162" s="60" t="n">
        <v>1</v>
      </c>
    </row>
    <row r="163" s="62" customFormat="true" ht="17.9" hidden="false" customHeight="true" outlineLevel="0" collapsed="false">
      <c r="C163" s="55" t="n">
        <v>12</v>
      </c>
      <c r="D163" s="63" t="s">
        <v>141</v>
      </c>
      <c r="E163" s="64" t="n">
        <f aca="false">SUM(E151:E162)</f>
        <v>11.5</v>
      </c>
      <c r="F163" s="65" t="s">
        <v>142</v>
      </c>
      <c r="G163" s="65"/>
    </row>
    <row r="164" customFormat="false" ht="12.8" hidden="false" customHeight="false" outlineLevel="0" collapsed="false">
      <c r="C164" s="52" t="s">
        <v>91</v>
      </c>
      <c r="D164" s="52" t="s">
        <v>543</v>
      </c>
      <c r="E164" s="60" t="n">
        <v>0</v>
      </c>
    </row>
    <row r="165" customFormat="false" ht="12.8" hidden="false" customHeight="false" outlineLevel="0" collapsed="false">
      <c r="C165" s="52" t="s">
        <v>91</v>
      </c>
      <c r="D165" s="52" t="s">
        <v>544</v>
      </c>
      <c r="E165" s="60" t="n">
        <v>0.5</v>
      </c>
    </row>
    <row r="166" customFormat="false" ht="12.8" hidden="false" customHeight="false" outlineLevel="0" collapsed="false">
      <c r="C166" s="52" t="s">
        <v>91</v>
      </c>
      <c r="D166" s="52" t="s">
        <v>545</v>
      </c>
      <c r="E166" s="60" t="n">
        <v>1</v>
      </c>
    </row>
    <row r="167" customFormat="false" ht="12.8" hidden="false" customHeight="false" outlineLevel="0" collapsed="false">
      <c r="C167" s="52" t="s">
        <v>91</v>
      </c>
      <c r="D167" s="52" t="s">
        <v>310</v>
      </c>
      <c r="E167" s="60" t="n">
        <v>1</v>
      </c>
    </row>
    <row r="168" customFormat="false" ht="12.8" hidden="false" customHeight="false" outlineLevel="0" collapsed="false">
      <c r="C168" s="52" t="s">
        <v>91</v>
      </c>
      <c r="D168" s="52" t="s">
        <v>546</v>
      </c>
      <c r="E168" s="60" t="n">
        <v>1</v>
      </c>
    </row>
    <row r="169" customFormat="false" ht="12.8" hidden="false" customHeight="false" outlineLevel="0" collapsed="false">
      <c r="C169" s="52" t="s">
        <v>91</v>
      </c>
      <c r="D169" s="52" t="s">
        <v>547</v>
      </c>
      <c r="E169" s="60" t="n">
        <v>1</v>
      </c>
    </row>
    <row r="170" customFormat="false" ht="12.8" hidden="false" customHeight="false" outlineLevel="0" collapsed="false">
      <c r="C170" s="52" t="s">
        <v>91</v>
      </c>
      <c r="D170" s="52" t="s">
        <v>548</v>
      </c>
      <c r="E170" s="60" t="n">
        <v>1</v>
      </c>
    </row>
    <row r="171" customFormat="false" ht="12.8" hidden="false" customHeight="false" outlineLevel="0" collapsed="false">
      <c r="C171" s="52" t="s">
        <v>91</v>
      </c>
      <c r="D171" s="52" t="s">
        <v>549</v>
      </c>
      <c r="E171" s="60" t="n">
        <v>1</v>
      </c>
    </row>
    <row r="172" customFormat="false" ht="12.8" hidden="false" customHeight="false" outlineLevel="0" collapsed="false">
      <c r="C172" s="52" t="s">
        <v>105</v>
      </c>
      <c r="D172" s="52" t="s">
        <v>552</v>
      </c>
      <c r="E172" s="60" t="n">
        <v>1</v>
      </c>
    </row>
    <row r="173" customFormat="false" ht="12.8" hidden="false" customHeight="false" outlineLevel="0" collapsed="false">
      <c r="C173" s="52" t="s">
        <v>105</v>
      </c>
      <c r="D173" s="52" t="s">
        <v>553</v>
      </c>
      <c r="E173" s="60" t="n">
        <v>1</v>
      </c>
    </row>
    <row r="174" customFormat="false" ht="12.8" hidden="false" customHeight="false" outlineLevel="0" collapsed="false">
      <c r="C174" s="52" t="s">
        <v>105</v>
      </c>
      <c r="D174" s="52" t="s">
        <v>554</v>
      </c>
      <c r="E174" s="60" t="n">
        <v>1</v>
      </c>
    </row>
    <row r="175" customFormat="false" ht="12.8" hidden="false" customHeight="false" outlineLevel="0" collapsed="false">
      <c r="C175" s="52" t="s">
        <v>105</v>
      </c>
      <c r="D175" s="52" t="s">
        <v>555</v>
      </c>
      <c r="E175" s="60" t="n">
        <v>1</v>
      </c>
    </row>
    <row r="176" customFormat="false" ht="12.8" hidden="false" customHeight="false" outlineLevel="0" collapsed="false">
      <c r="C176" s="52" t="s">
        <v>105</v>
      </c>
      <c r="D176" s="52" t="s">
        <v>558</v>
      </c>
      <c r="E176" s="60" t="n">
        <v>1</v>
      </c>
    </row>
    <row r="177" customFormat="false" ht="12.8" hidden="false" customHeight="false" outlineLevel="0" collapsed="false">
      <c r="C177" s="52" t="s">
        <v>105</v>
      </c>
      <c r="D177" s="52" t="s">
        <v>559</v>
      </c>
      <c r="E177" s="60" t="n">
        <v>1</v>
      </c>
    </row>
    <row r="178" customFormat="false" ht="12.8" hidden="false" customHeight="false" outlineLevel="0" collapsed="false">
      <c r="C178" s="52" t="s">
        <v>105</v>
      </c>
      <c r="D178" s="52" t="s">
        <v>560</v>
      </c>
      <c r="E178" s="60" t="n">
        <v>1</v>
      </c>
    </row>
    <row r="179" customFormat="false" ht="12.8" hidden="false" customHeight="false" outlineLevel="0" collapsed="false">
      <c r="C179" s="52" t="s">
        <v>105</v>
      </c>
      <c r="D179" s="52" t="s">
        <v>561</v>
      </c>
      <c r="E179" s="60" t="n">
        <v>1</v>
      </c>
    </row>
    <row r="180" customFormat="false" ht="12.8" hidden="false" customHeight="false" outlineLevel="0" collapsed="false">
      <c r="C180" s="52" t="s">
        <v>105</v>
      </c>
      <c r="D180" s="52" t="s">
        <v>562</v>
      </c>
      <c r="E180" s="60" t="n">
        <v>1</v>
      </c>
    </row>
    <row r="181" customFormat="false" ht="12.8" hidden="false" customHeight="false" outlineLevel="0" collapsed="false">
      <c r="C181" s="52" t="s">
        <v>105</v>
      </c>
      <c r="D181" s="52" t="s">
        <v>563</v>
      </c>
      <c r="E181" s="60" t="n">
        <v>1</v>
      </c>
    </row>
    <row r="182" customFormat="false" ht="12.8" hidden="false" customHeight="false" outlineLevel="0" collapsed="false">
      <c r="C182" s="52" t="s">
        <v>105</v>
      </c>
      <c r="D182" s="52" t="s">
        <v>564</v>
      </c>
      <c r="E182" s="60" t="n">
        <v>1</v>
      </c>
    </row>
    <row r="183" s="62" customFormat="true" ht="17.9" hidden="false" customHeight="true" outlineLevel="0" collapsed="false">
      <c r="C183" s="55" t="n">
        <v>19</v>
      </c>
      <c r="D183" s="63" t="s">
        <v>143</v>
      </c>
      <c r="E183" s="64" t="n">
        <f aca="false">SUM(E164:E182)</f>
        <v>17.5</v>
      </c>
      <c r="F183" s="65" t="s">
        <v>144</v>
      </c>
      <c r="G183" s="65"/>
    </row>
    <row r="184" customFormat="false" ht="12.8" hidden="false" customHeight="false" outlineLevel="0" collapsed="false">
      <c r="C184" s="52" t="s">
        <v>112</v>
      </c>
      <c r="D184" s="52" t="s">
        <v>565</v>
      </c>
      <c r="E184" s="60" t="n">
        <v>1</v>
      </c>
    </row>
    <row r="185" customFormat="false" ht="12.8" hidden="false" customHeight="false" outlineLevel="0" collapsed="false">
      <c r="C185" s="52" t="s">
        <v>112</v>
      </c>
      <c r="D185" s="52" t="s">
        <v>566</v>
      </c>
      <c r="E185" s="60" t="n">
        <v>1</v>
      </c>
    </row>
    <row r="186" customFormat="false" ht="12.8" hidden="false" customHeight="false" outlineLevel="0" collapsed="false">
      <c r="C186" s="52" t="s">
        <v>112</v>
      </c>
      <c r="D186" s="52" t="s">
        <v>569</v>
      </c>
      <c r="E186" s="60" t="n">
        <v>1</v>
      </c>
    </row>
    <row r="187" customFormat="false" ht="12.8" hidden="false" customHeight="false" outlineLevel="0" collapsed="false">
      <c r="C187" s="52" t="s">
        <v>112</v>
      </c>
      <c r="D187" s="52" t="s">
        <v>570</v>
      </c>
      <c r="E187" s="60" t="n">
        <v>1</v>
      </c>
    </row>
    <row r="188" customFormat="false" ht="12.8" hidden="false" customHeight="false" outlineLevel="0" collapsed="false">
      <c r="C188" s="52" t="s">
        <v>112</v>
      </c>
      <c r="D188" s="52" t="s">
        <v>326</v>
      </c>
      <c r="E188" s="60" t="n">
        <v>1</v>
      </c>
    </row>
    <row r="189" customFormat="false" ht="12.8" hidden="false" customHeight="false" outlineLevel="0" collapsed="false">
      <c r="C189" s="52" t="s">
        <v>112</v>
      </c>
      <c r="D189" s="52" t="s">
        <v>571</v>
      </c>
      <c r="E189" s="60" t="n">
        <v>1</v>
      </c>
    </row>
    <row r="190" customFormat="false" ht="12.8" hidden="false" customHeight="false" outlineLevel="0" collapsed="false">
      <c r="C190" s="61" t="s">
        <v>112</v>
      </c>
      <c r="D190" s="61" t="s">
        <v>572</v>
      </c>
      <c r="E190" s="60" t="n">
        <v>0.25</v>
      </c>
    </row>
    <row r="191" s="62" customFormat="true" ht="17.9" hidden="false" customHeight="true" outlineLevel="0" collapsed="false">
      <c r="C191" s="55" t="n">
        <v>7</v>
      </c>
      <c r="D191" s="63" t="s">
        <v>145</v>
      </c>
      <c r="E191" s="64" t="n">
        <f aca="false">SUM(E184:E190)</f>
        <v>6.25</v>
      </c>
      <c r="F191" s="65" t="s">
        <v>146</v>
      </c>
      <c r="G191" s="65"/>
    </row>
    <row r="192" customFormat="false" ht="12.8" hidden="false" customHeight="false" outlineLevel="0" collapsed="false">
      <c r="C192" s="52" t="s">
        <v>124</v>
      </c>
      <c r="D192" s="52" t="s">
        <v>573</v>
      </c>
      <c r="E192" s="60" t="n">
        <v>0.5</v>
      </c>
    </row>
    <row r="193" customFormat="false" ht="12.8" hidden="false" customHeight="false" outlineLevel="0" collapsed="false">
      <c r="C193" s="52" t="s">
        <v>124</v>
      </c>
      <c r="D193" s="52" t="s">
        <v>574</v>
      </c>
      <c r="E193" s="60" t="n">
        <v>1</v>
      </c>
    </row>
    <row r="194" customFormat="false" ht="12.8" hidden="false" customHeight="false" outlineLevel="0" collapsed="false">
      <c r="C194" s="52" t="s">
        <v>124</v>
      </c>
      <c r="D194" s="52" t="s">
        <v>585</v>
      </c>
      <c r="E194" s="60" t="n">
        <v>0.25</v>
      </c>
    </row>
    <row r="195" customFormat="false" ht="12.8" hidden="false" customHeight="false" outlineLevel="0" collapsed="false">
      <c r="C195" s="52" t="s">
        <v>124</v>
      </c>
      <c r="D195" s="52" t="s">
        <v>576</v>
      </c>
      <c r="E195" s="60" t="n">
        <v>0.5</v>
      </c>
    </row>
    <row r="196" customFormat="false" ht="12.8" hidden="false" customHeight="false" outlineLevel="0" collapsed="false">
      <c r="C196" s="52" t="s">
        <v>124</v>
      </c>
      <c r="D196" s="52" t="s">
        <v>586</v>
      </c>
      <c r="E196" s="60" t="n">
        <v>0</v>
      </c>
    </row>
    <row r="197" customFormat="false" ht="12.8" hidden="false" customHeight="false" outlineLevel="0" collapsed="false">
      <c r="C197" s="52" t="s">
        <v>124</v>
      </c>
      <c r="D197" s="52" t="s">
        <v>587</v>
      </c>
      <c r="E197" s="60" t="n">
        <v>0</v>
      </c>
    </row>
    <row r="198" customFormat="false" ht="12.8" hidden="false" customHeight="false" outlineLevel="0" collapsed="false">
      <c r="C198" s="52" t="s">
        <v>124</v>
      </c>
      <c r="D198" s="52" t="s">
        <v>331</v>
      </c>
      <c r="E198" s="60" t="n">
        <v>1</v>
      </c>
    </row>
    <row r="199" customFormat="false" ht="12.8" hidden="false" customHeight="false" outlineLevel="0" collapsed="false">
      <c r="C199" s="52" t="s">
        <v>124</v>
      </c>
      <c r="D199" s="52" t="s">
        <v>332</v>
      </c>
      <c r="E199" s="60" t="n">
        <v>1</v>
      </c>
    </row>
    <row r="200" customFormat="false" ht="12.8" hidden="false" customHeight="false" outlineLevel="0" collapsed="false">
      <c r="C200" s="52" t="s">
        <v>124</v>
      </c>
      <c r="D200" s="52" t="s">
        <v>579</v>
      </c>
      <c r="E200" s="60" t="n">
        <v>0</v>
      </c>
    </row>
    <row r="201" customFormat="false" ht="12.8" hidden="false" customHeight="false" outlineLevel="0" collapsed="false">
      <c r="C201" s="52" t="s">
        <v>124</v>
      </c>
      <c r="D201" s="52" t="s">
        <v>580</v>
      </c>
      <c r="E201" s="60" t="n">
        <v>0</v>
      </c>
    </row>
    <row r="202" customFormat="false" ht="12.8" hidden="false" customHeight="false" outlineLevel="0" collapsed="false">
      <c r="C202" s="52" t="s">
        <v>124</v>
      </c>
      <c r="D202" s="52" t="s">
        <v>581</v>
      </c>
      <c r="E202" s="60" t="n">
        <v>0</v>
      </c>
    </row>
    <row r="203" customFormat="false" ht="12.8" hidden="false" customHeight="false" outlineLevel="0" collapsed="false">
      <c r="C203" s="52" t="s">
        <v>124</v>
      </c>
      <c r="D203" s="52" t="s">
        <v>582</v>
      </c>
      <c r="E203" s="60" t="n">
        <v>0</v>
      </c>
    </row>
    <row r="204" customFormat="false" ht="12.8" hidden="false" customHeight="false" outlineLevel="0" collapsed="false">
      <c r="C204" s="52" t="s">
        <v>124</v>
      </c>
      <c r="D204" s="52" t="s">
        <v>583</v>
      </c>
      <c r="E204" s="60" t="n">
        <v>0.5</v>
      </c>
    </row>
    <row r="205" customFormat="false" ht="12.8" hidden="false" customHeight="false" outlineLevel="0" collapsed="false">
      <c r="C205" s="52" t="s">
        <v>124</v>
      </c>
      <c r="D205" s="52" t="s">
        <v>584</v>
      </c>
      <c r="E205" s="60" t="n">
        <v>0</v>
      </c>
    </row>
    <row r="206" s="62" customFormat="true" ht="17.9" hidden="false" customHeight="true" outlineLevel="0" collapsed="false">
      <c r="C206" s="55" t="n">
        <v>7</v>
      </c>
      <c r="D206" s="63" t="s">
        <v>155</v>
      </c>
      <c r="E206" s="64" t="n">
        <f aca="false">SUM(E192:E205)/2</f>
        <v>2.375</v>
      </c>
      <c r="F206" s="65" t="s">
        <v>156</v>
      </c>
      <c r="G206" s="65"/>
    </row>
    <row r="208" s="62" customFormat="true" ht="17.9" hidden="false" customHeight="true" outlineLevel="0" collapsed="false">
      <c r="C208" s="55" t="n">
        <f aca="false">(C163+C183+C191+C206)</f>
        <v>45</v>
      </c>
      <c r="D208" s="63" t="s">
        <v>157</v>
      </c>
      <c r="E208" s="55" t="n">
        <f aca="false">(E163+E183+E191+E206)</f>
        <v>37.625</v>
      </c>
      <c r="F208" s="65" t="s">
        <v>158</v>
      </c>
      <c r="G208" s="65"/>
    </row>
    <row r="211" customFormat="false" ht="15" hidden="false" customHeight="false" outlineLevel="0" collapsed="false">
      <c r="C211" s="66" t="s">
        <v>159</v>
      </c>
      <c r="D211" s="66"/>
    </row>
    <row r="247" customFormat="false" ht="15" hidden="false" customHeight="false" outlineLevel="0" collapsed="false">
      <c r="C247" s="66" t="s">
        <v>207</v>
      </c>
      <c r="D247" s="66"/>
      <c r="E247" s="47"/>
    </row>
    <row r="249" customFormat="false" ht="15" hidden="false" customHeight="false" outlineLevel="0" collapsed="false">
      <c r="C249" s="58" t="s">
        <v>18</v>
      </c>
      <c r="D249" s="59" t="s">
        <v>140</v>
      </c>
      <c r="E249" s="50"/>
    </row>
    <row r="250" customFormat="false" ht="13.35" hidden="false" customHeight="false" outlineLevel="0" collapsed="false">
      <c r="C250" s="52" t="s">
        <v>77</v>
      </c>
      <c r="D250" s="52" t="s">
        <v>530</v>
      </c>
      <c r="E250" s="60" t="n">
        <v>1</v>
      </c>
    </row>
    <row r="251" customFormat="false" ht="13.35" hidden="false" customHeight="false" outlineLevel="0" collapsed="false">
      <c r="C251" s="52" t="s">
        <v>77</v>
      </c>
      <c r="D251" s="52" t="s">
        <v>358</v>
      </c>
      <c r="E251" s="60" t="n">
        <v>1</v>
      </c>
    </row>
    <row r="252" customFormat="false" ht="13.35" hidden="false" customHeight="false" outlineLevel="0" collapsed="false">
      <c r="C252" s="52" t="s">
        <v>77</v>
      </c>
      <c r="D252" s="52" t="s">
        <v>531</v>
      </c>
      <c r="E252" s="60" t="n">
        <v>1</v>
      </c>
    </row>
    <row r="253" customFormat="false" ht="13.35" hidden="false" customHeight="false" outlineLevel="0" collapsed="false">
      <c r="C253" s="52" t="s">
        <v>77</v>
      </c>
      <c r="D253" s="52" t="s">
        <v>533</v>
      </c>
      <c r="E253" s="60" t="n">
        <v>1</v>
      </c>
    </row>
    <row r="254" customFormat="false" ht="13.35" hidden="false" customHeight="false" outlineLevel="0" collapsed="false">
      <c r="C254" s="52" t="s">
        <v>77</v>
      </c>
      <c r="D254" s="52" t="s">
        <v>214</v>
      </c>
      <c r="E254" s="60" t="n">
        <v>1</v>
      </c>
    </row>
    <row r="255" customFormat="false" ht="13.35" hidden="false" customHeight="false" outlineLevel="0" collapsed="false">
      <c r="C255" s="52" t="s">
        <v>87</v>
      </c>
      <c r="D255" s="52" t="s">
        <v>535</v>
      </c>
      <c r="E255" s="60" t="n">
        <v>1</v>
      </c>
    </row>
    <row r="256" customFormat="false" ht="12.8" hidden="false" customHeight="false" outlineLevel="0" collapsed="false">
      <c r="C256" s="52" t="s">
        <v>87</v>
      </c>
      <c r="D256" s="52" t="s">
        <v>537</v>
      </c>
      <c r="E256" s="60" t="n">
        <v>1</v>
      </c>
    </row>
    <row r="257" customFormat="false" ht="13.35" hidden="false" customHeight="false" outlineLevel="0" collapsed="false">
      <c r="C257" s="52" t="s">
        <v>87</v>
      </c>
      <c r="D257" s="52" t="s">
        <v>538</v>
      </c>
      <c r="E257" s="60" t="n">
        <v>1</v>
      </c>
    </row>
    <row r="258" customFormat="false" ht="13.35" hidden="false" customHeight="false" outlineLevel="0" collapsed="false">
      <c r="C258" s="52" t="s">
        <v>87</v>
      </c>
      <c r="D258" s="52" t="s">
        <v>539</v>
      </c>
      <c r="E258" s="60" t="n">
        <v>1</v>
      </c>
    </row>
    <row r="259" customFormat="false" ht="12.8" hidden="false" customHeight="false" outlineLevel="0" collapsed="false">
      <c r="C259" s="52" t="s">
        <v>77</v>
      </c>
      <c r="D259" s="52" t="s">
        <v>588</v>
      </c>
      <c r="E259" s="60" t="n">
        <v>1</v>
      </c>
    </row>
    <row r="260" customFormat="false" ht="12.8" hidden="false" customHeight="false" outlineLevel="0" collapsed="false">
      <c r="C260" s="52" t="s">
        <v>77</v>
      </c>
      <c r="D260" s="52" t="s">
        <v>589</v>
      </c>
      <c r="E260" s="60" t="n">
        <v>1</v>
      </c>
    </row>
    <row r="261" customFormat="false" ht="12.8" hidden="false" customHeight="false" outlineLevel="0" collapsed="false">
      <c r="C261" s="52" t="s">
        <v>77</v>
      </c>
      <c r="D261" s="52" t="s">
        <v>590</v>
      </c>
      <c r="E261" s="60" t="n">
        <v>1</v>
      </c>
    </row>
    <row r="262" s="62" customFormat="true" ht="17.9" hidden="false" customHeight="true" outlineLevel="0" collapsed="false">
      <c r="C262" s="55" t="n">
        <v>12</v>
      </c>
      <c r="D262" s="63" t="s">
        <v>141</v>
      </c>
      <c r="E262" s="64" t="n">
        <f aca="false">SUM(E250:E261)</f>
        <v>12</v>
      </c>
      <c r="F262" s="65" t="s">
        <v>142</v>
      </c>
      <c r="G262" s="65"/>
    </row>
    <row r="263" customFormat="false" ht="12.8" hidden="false" customHeight="false" outlineLevel="0" collapsed="false">
      <c r="C263" s="52" t="s">
        <v>91</v>
      </c>
      <c r="D263" s="52" t="s">
        <v>543</v>
      </c>
      <c r="E263" s="60" t="n">
        <v>1</v>
      </c>
    </row>
    <row r="264" customFormat="false" ht="12.8" hidden="false" customHeight="false" outlineLevel="0" collapsed="false">
      <c r="C264" s="52" t="s">
        <v>91</v>
      </c>
      <c r="D264" s="52" t="s">
        <v>591</v>
      </c>
      <c r="E264" s="60" t="n">
        <v>0.25</v>
      </c>
    </row>
    <row r="265" customFormat="false" ht="12.8" hidden="false" customHeight="false" outlineLevel="0" collapsed="false">
      <c r="C265" s="52" t="s">
        <v>91</v>
      </c>
      <c r="D265" s="52" t="s">
        <v>592</v>
      </c>
      <c r="E265" s="60" t="n">
        <v>0.25</v>
      </c>
    </row>
    <row r="266" customFormat="false" ht="12.8" hidden="false" customHeight="false" outlineLevel="0" collapsed="false">
      <c r="C266" s="52" t="s">
        <v>91</v>
      </c>
      <c r="D266" s="52" t="s">
        <v>544</v>
      </c>
      <c r="E266" s="60" t="n">
        <v>1</v>
      </c>
    </row>
    <row r="267" customFormat="false" ht="13.35" hidden="false" customHeight="false" outlineLevel="0" collapsed="false">
      <c r="C267" s="52" t="s">
        <v>91</v>
      </c>
      <c r="D267" s="52" t="s">
        <v>310</v>
      </c>
      <c r="E267" s="60" t="n">
        <v>1</v>
      </c>
    </row>
    <row r="268" customFormat="false" ht="13.35" hidden="false" customHeight="false" outlineLevel="0" collapsed="false">
      <c r="C268" s="52" t="s">
        <v>91</v>
      </c>
      <c r="D268" s="52" t="s">
        <v>546</v>
      </c>
      <c r="E268" s="60" t="n">
        <v>1</v>
      </c>
    </row>
    <row r="269" customFormat="false" ht="13.35" hidden="false" customHeight="false" outlineLevel="0" collapsed="false">
      <c r="C269" s="52" t="s">
        <v>91</v>
      </c>
      <c r="D269" s="52" t="s">
        <v>548</v>
      </c>
      <c r="E269" s="60" t="n">
        <v>1</v>
      </c>
    </row>
    <row r="270" customFormat="false" ht="13.35" hidden="false" customHeight="false" outlineLevel="0" collapsed="false">
      <c r="C270" s="52" t="s">
        <v>91</v>
      </c>
      <c r="D270" s="52" t="s">
        <v>549</v>
      </c>
      <c r="E270" s="60" t="n">
        <v>1</v>
      </c>
    </row>
    <row r="271" customFormat="false" ht="13.35" hidden="false" customHeight="false" outlineLevel="0" collapsed="false">
      <c r="C271" s="52" t="s">
        <v>105</v>
      </c>
      <c r="D271" s="52" t="s">
        <v>552</v>
      </c>
      <c r="E271" s="60" t="n">
        <v>1</v>
      </c>
    </row>
    <row r="272" customFormat="false" ht="13.35" hidden="false" customHeight="false" outlineLevel="0" collapsed="false">
      <c r="C272" s="52" t="s">
        <v>105</v>
      </c>
      <c r="D272" s="52" t="s">
        <v>553</v>
      </c>
      <c r="E272" s="60" t="n">
        <v>1</v>
      </c>
    </row>
    <row r="273" customFormat="false" ht="13.35" hidden="false" customHeight="false" outlineLevel="0" collapsed="false">
      <c r="C273" s="52" t="s">
        <v>105</v>
      </c>
      <c r="D273" s="52" t="s">
        <v>561</v>
      </c>
      <c r="E273" s="60" t="n">
        <v>1</v>
      </c>
    </row>
    <row r="274" customFormat="false" ht="13.35" hidden="false" customHeight="false" outlineLevel="0" collapsed="false">
      <c r="C274" s="52" t="s">
        <v>105</v>
      </c>
      <c r="D274" s="52" t="s">
        <v>562</v>
      </c>
      <c r="E274" s="60" t="n">
        <v>1</v>
      </c>
    </row>
    <row r="275" customFormat="false" ht="13.35" hidden="false" customHeight="false" outlineLevel="0" collapsed="false">
      <c r="C275" s="52" t="s">
        <v>105</v>
      </c>
      <c r="D275" s="52" t="s">
        <v>563</v>
      </c>
      <c r="E275" s="60" t="n">
        <v>1</v>
      </c>
    </row>
    <row r="276" customFormat="false" ht="13.35" hidden="false" customHeight="false" outlineLevel="0" collapsed="false">
      <c r="C276" s="52" t="s">
        <v>105</v>
      </c>
      <c r="D276" s="52" t="s">
        <v>564</v>
      </c>
      <c r="E276" s="60" t="n">
        <v>1</v>
      </c>
    </row>
    <row r="277" s="62" customFormat="true" ht="17.9" hidden="false" customHeight="true" outlineLevel="0" collapsed="false">
      <c r="C277" s="55" t="n">
        <v>14</v>
      </c>
      <c r="D277" s="63" t="s">
        <v>143</v>
      </c>
      <c r="E277" s="64" t="n">
        <f aca="false">SUM(E263:E276)</f>
        <v>12.5</v>
      </c>
      <c r="F277" s="65" t="s">
        <v>144</v>
      </c>
      <c r="G277" s="65"/>
    </row>
    <row r="278" customFormat="false" ht="12.8" hidden="false" customHeight="false" outlineLevel="0" collapsed="false">
      <c r="C278" s="52" t="s">
        <v>112</v>
      </c>
      <c r="D278" s="52" t="s">
        <v>593</v>
      </c>
      <c r="E278" s="60" t="n">
        <v>0.25</v>
      </c>
    </row>
    <row r="279" customFormat="false" ht="13.35" hidden="false" customHeight="false" outlineLevel="0" collapsed="false">
      <c r="C279" s="52" t="s">
        <v>112</v>
      </c>
      <c r="D279" s="52" t="s">
        <v>566</v>
      </c>
      <c r="E279" s="60" t="n">
        <v>1</v>
      </c>
    </row>
    <row r="280" customFormat="false" ht="12.8" hidden="false" customHeight="false" outlineLevel="0" collapsed="false">
      <c r="C280" s="52" t="s">
        <v>112</v>
      </c>
      <c r="D280" s="52" t="s">
        <v>594</v>
      </c>
      <c r="E280" s="60" t="n">
        <v>1</v>
      </c>
    </row>
    <row r="281" customFormat="false" ht="12.8" hidden="false" customHeight="false" outlineLevel="0" collapsed="false">
      <c r="C281" s="52" t="s">
        <v>112</v>
      </c>
      <c r="D281" s="52" t="s">
        <v>595</v>
      </c>
      <c r="E281" s="60" t="n">
        <v>1</v>
      </c>
    </row>
    <row r="282" customFormat="false" ht="12.8" hidden="false" customHeight="false" outlineLevel="0" collapsed="false">
      <c r="C282" s="52" t="s">
        <v>112</v>
      </c>
      <c r="D282" s="52" t="s">
        <v>596</v>
      </c>
      <c r="E282" s="60" t="n">
        <v>1</v>
      </c>
    </row>
    <row r="283" customFormat="false" ht="12.8" hidden="false" customHeight="false" outlineLevel="0" collapsed="false">
      <c r="C283" s="52" t="s">
        <v>112</v>
      </c>
      <c r="D283" s="52" t="s">
        <v>597</v>
      </c>
      <c r="E283" s="60" t="n">
        <v>0.5</v>
      </c>
    </row>
    <row r="284" customFormat="false" ht="12.8" hidden="false" customHeight="false" outlineLevel="0" collapsed="false">
      <c r="C284" s="52" t="s">
        <v>112</v>
      </c>
      <c r="D284" s="52" t="s">
        <v>598</v>
      </c>
      <c r="E284" s="60" t="n">
        <v>0.25</v>
      </c>
    </row>
    <row r="285" customFormat="false" ht="12.8" hidden="false" customHeight="false" outlineLevel="0" collapsed="false">
      <c r="C285" s="52" t="s">
        <v>112</v>
      </c>
      <c r="D285" s="52" t="s">
        <v>599</v>
      </c>
      <c r="E285" s="60" t="n">
        <v>0.25</v>
      </c>
    </row>
    <row r="286" customFormat="false" ht="12.8" hidden="false" customHeight="false" outlineLevel="0" collapsed="false">
      <c r="C286" s="52" t="s">
        <v>112</v>
      </c>
      <c r="D286" s="52" t="s">
        <v>600</v>
      </c>
      <c r="E286" s="60" t="n">
        <v>0.25</v>
      </c>
    </row>
    <row r="287" customFormat="false" ht="12.8" hidden="false" customHeight="false" outlineLevel="0" collapsed="false">
      <c r="C287" s="61" t="s">
        <v>112</v>
      </c>
      <c r="D287" s="61" t="s">
        <v>572</v>
      </c>
      <c r="E287" s="60" t="n">
        <v>1</v>
      </c>
    </row>
    <row r="288" customFormat="false" ht="13.35" hidden="false" customHeight="false" outlineLevel="0" collapsed="false">
      <c r="C288" s="61" t="s">
        <v>112</v>
      </c>
      <c r="D288" s="61" t="s">
        <v>601</v>
      </c>
      <c r="E288" s="60" t="n">
        <v>0</v>
      </c>
    </row>
    <row r="289" customFormat="false" ht="13.35" hidden="false" customHeight="false" outlineLevel="0" collapsed="false">
      <c r="C289" s="61" t="s">
        <v>112</v>
      </c>
      <c r="D289" s="61" t="s">
        <v>567</v>
      </c>
      <c r="E289" s="60" t="n">
        <v>1</v>
      </c>
    </row>
    <row r="290" s="62" customFormat="true" ht="17.9" hidden="false" customHeight="true" outlineLevel="0" collapsed="false">
      <c r="C290" s="55" t="n">
        <v>12</v>
      </c>
      <c r="D290" s="63" t="s">
        <v>145</v>
      </c>
      <c r="E290" s="64" t="n">
        <f aca="false">SUM(E278:E289)</f>
        <v>7.5</v>
      </c>
      <c r="F290" s="65" t="s">
        <v>146</v>
      </c>
      <c r="G290" s="65"/>
    </row>
    <row r="291" customFormat="false" ht="12.8" hidden="false" customHeight="false" outlineLevel="0" collapsed="false">
      <c r="C291" s="52" t="s">
        <v>124</v>
      </c>
      <c r="D291" s="52" t="s">
        <v>602</v>
      </c>
      <c r="E291" s="60" t="n">
        <v>0.5</v>
      </c>
    </row>
    <row r="292" customFormat="false" ht="12.8" hidden="false" customHeight="false" outlineLevel="0" collapsed="false">
      <c r="C292" s="52" t="s">
        <v>124</v>
      </c>
      <c r="D292" s="52" t="s">
        <v>593</v>
      </c>
      <c r="E292" s="60" t="n">
        <v>0</v>
      </c>
    </row>
    <row r="293" customFormat="false" ht="12.8" hidden="false" customHeight="false" outlineLevel="0" collapsed="false">
      <c r="C293" s="52" t="s">
        <v>124</v>
      </c>
      <c r="D293" s="52" t="s">
        <v>603</v>
      </c>
      <c r="E293" s="60" t="n">
        <v>0</v>
      </c>
    </row>
    <row r="294" customFormat="false" ht="12.8" hidden="false" customHeight="false" outlineLevel="0" collapsed="false">
      <c r="C294" s="52" t="s">
        <v>124</v>
      </c>
      <c r="D294" s="52" t="s">
        <v>604</v>
      </c>
      <c r="E294" s="60" t="n">
        <v>1</v>
      </c>
    </row>
    <row r="295" customFormat="false" ht="12.8" hidden="false" customHeight="false" outlineLevel="0" collapsed="false">
      <c r="C295" s="52" t="s">
        <v>124</v>
      </c>
      <c r="D295" s="52" t="s">
        <v>599</v>
      </c>
      <c r="E295" s="60" t="n">
        <v>0</v>
      </c>
    </row>
    <row r="296" customFormat="false" ht="12.8" hidden="false" customHeight="false" outlineLevel="0" collapsed="false">
      <c r="C296" s="52" t="s">
        <v>124</v>
      </c>
      <c r="D296" s="52" t="s">
        <v>605</v>
      </c>
      <c r="E296" s="60" t="n">
        <v>1</v>
      </c>
    </row>
    <row r="297" customFormat="false" ht="13.35" hidden="false" customHeight="false" outlineLevel="0" collapsed="false">
      <c r="C297" s="52" t="s">
        <v>124</v>
      </c>
      <c r="D297" s="52" t="s">
        <v>600</v>
      </c>
      <c r="E297" s="60" t="n">
        <v>0</v>
      </c>
    </row>
    <row r="298" customFormat="false" ht="12.8" hidden="false" customHeight="false" outlineLevel="0" collapsed="false">
      <c r="C298" s="52" t="s">
        <v>124</v>
      </c>
      <c r="D298" s="52" t="s">
        <v>606</v>
      </c>
      <c r="E298" s="60" t="n">
        <v>1</v>
      </c>
    </row>
    <row r="299" customFormat="false" ht="12.8" hidden="false" customHeight="false" outlineLevel="0" collapsed="false">
      <c r="C299" s="52" t="s">
        <v>124</v>
      </c>
      <c r="D299" s="61" t="s">
        <v>607</v>
      </c>
      <c r="E299" s="60" t="n">
        <v>1</v>
      </c>
    </row>
    <row r="300" customFormat="false" ht="12.8" hidden="false" customHeight="false" outlineLevel="0" collapsed="false">
      <c r="C300" s="52" t="s">
        <v>124</v>
      </c>
      <c r="D300" s="61" t="s">
        <v>576</v>
      </c>
      <c r="E300" s="60" t="n">
        <v>1</v>
      </c>
    </row>
    <row r="301" customFormat="false" ht="12.8" hidden="false" customHeight="false" outlineLevel="0" collapsed="false">
      <c r="C301" s="52" t="s">
        <v>124</v>
      </c>
      <c r="D301" s="52" t="s">
        <v>608</v>
      </c>
      <c r="E301" s="60" t="n">
        <v>0</v>
      </c>
    </row>
    <row r="302" customFormat="false" ht="13.35" hidden="false" customHeight="false" outlineLevel="0" collapsed="false">
      <c r="C302" s="52" t="s">
        <v>124</v>
      </c>
      <c r="D302" s="52" t="s">
        <v>609</v>
      </c>
      <c r="E302" s="60" t="n">
        <v>1</v>
      </c>
    </row>
    <row r="303" customFormat="false" ht="12.8" hidden="false" customHeight="false" outlineLevel="0" collapsed="false">
      <c r="C303" s="52" t="s">
        <v>124</v>
      </c>
      <c r="D303" s="52" t="s">
        <v>610</v>
      </c>
      <c r="E303" s="60" t="n">
        <v>0</v>
      </c>
    </row>
    <row r="304" customFormat="false" ht="13.35" hidden="false" customHeight="false" outlineLevel="0" collapsed="false">
      <c r="C304" s="52" t="s">
        <v>124</v>
      </c>
      <c r="D304" s="52" t="s">
        <v>611</v>
      </c>
      <c r="E304" s="60" t="n">
        <v>0</v>
      </c>
    </row>
    <row r="305" s="62" customFormat="true" ht="17.9" hidden="false" customHeight="true" outlineLevel="0" collapsed="false">
      <c r="C305" s="55" t="n">
        <v>7</v>
      </c>
      <c r="D305" s="63" t="s">
        <v>155</v>
      </c>
      <c r="E305" s="64" t="n">
        <f aca="false">SUM(E291:E304)/2</f>
        <v>3.25</v>
      </c>
      <c r="F305" s="65" t="s">
        <v>156</v>
      </c>
      <c r="G305" s="65"/>
    </row>
    <row r="307" s="62" customFormat="true" ht="17.9" hidden="false" customHeight="true" outlineLevel="0" collapsed="false">
      <c r="C307" s="55" t="n">
        <f aca="false">(C262+C277+C290+C305)</f>
        <v>45</v>
      </c>
      <c r="D307" s="63" t="s">
        <v>157</v>
      </c>
      <c r="E307" s="55" t="n">
        <f aca="false">(E262+E277+E290+E305)</f>
        <v>35.25</v>
      </c>
      <c r="F307" s="65" t="s">
        <v>158</v>
      </c>
      <c r="G307" s="65"/>
    </row>
    <row r="312" customFormat="false" ht="25.1" hidden="false" customHeight="false" outlineLevel="0" collapsed="false">
      <c r="E312" s="68" t="s">
        <v>160</v>
      </c>
      <c r="F312" s="68" t="s">
        <v>161</v>
      </c>
    </row>
    <row r="313" customFormat="false" ht="12.8" hidden="false" customHeight="false" outlineLevel="0" collapsed="false">
      <c r="C313" s="69" t="s">
        <v>162</v>
      </c>
      <c r="D313" s="69" t="s">
        <v>163</v>
      </c>
      <c r="E313" s="69" t="s">
        <v>51</v>
      </c>
      <c r="F313" s="69" t="s">
        <v>51</v>
      </c>
    </row>
    <row r="314" customFormat="false" ht="12.8" hidden="false" customHeight="false" outlineLevel="0" collapsed="false">
      <c r="C314" s="11" t="n">
        <v>1</v>
      </c>
      <c r="D314" s="70" t="s">
        <v>612</v>
      </c>
      <c r="E314" s="11" t="n">
        <v>0</v>
      </c>
      <c r="F314" s="11" t="n">
        <v>1</v>
      </c>
      <c r="G314" s="1" t="s">
        <v>613</v>
      </c>
    </row>
    <row r="315" customFormat="false" ht="12.8" hidden="false" customHeight="false" outlineLevel="0" collapsed="false">
      <c r="C315" s="11" t="n">
        <v>2</v>
      </c>
      <c r="D315" s="70" t="s">
        <v>614</v>
      </c>
      <c r="E315" s="11" t="n">
        <v>1</v>
      </c>
      <c r="F315" s="11" t="n">
        <v>1</v>
      </c>
      <c r="G315" s="1" t="s">
        <v>297</v>
      </c>
    </row>
    <row r="316" customFormat="false" ht="13.35" hidden="false" customHeight="false" outlineLevel="0" collapsed="false">
      <c r="C316" s="11" t="n">
        <v>3</v>
      </c>
      <c r="D316" s="70" t="s">
        <v>615</v>
      </c>
      <c r="E316" s="11" t="n">
        <v>1</v>
      </c>
      <c r="F316" s="11" t="n">
        <v>0</v>
      </c>
      <c r="G316" s="1" t="s">
        <v>172</v>
      </c>
    </row>
    <row r="317" customFormat="false" ht="13.35" hidden="false" customHeight="false" outlineLevel="0" collapsed="false">
      <c r="C317" s="11" t="n">
        <v>4</v>
      </c>
      <c r="D317" s="70" t="s">
        <v>616</v>
      </c>
      <c r="E317" s="11" t="n">
        <v>1</v>
      </c>
      <c r="F317" s="11" t="n">
        <v>0</v>
      </c>
      <c r="G317" s="1" t="s">
        <v>172</v>
      </c>
    </row>
    <row r="318" customFormat="false" ht="12.8" hidden="false" customHeight="false" outlineLevel="0" collapsed="false">
      <c r="C318" s="11" t="n">
        <v>5</v>
      </c>
      <c r="D318" s="70" t="s">
        <v>617</v>
      </c>
      <c r="E318" s="11" t="n">
        <v>1</v>
      </c>
      <c r="F318" s="11" t="n">
        <v>0</v>
      </c>
      <c r="G318" s="1" t="s">
        <v>211</v>
      </c>
    </row>
    <row r="319" customFormat="false" ht="13.35" hidden="false" customHeight="false" outlineLevel="0" collapsed="false">
      <c r="C319" s="11" t="n">
        <v>6</v>
      </c>
      <c r="D319" s="70" t="s">
        <v>618</v>
      </c>
      <c r="E319" s="11" t="n">
        <v>0</v>
      </c>
      <c r="F319" s="11" t="n">
        <v>0</v>
      </c>
      <c r="G319" s="1" t="s">
        <v>211</v>
      </c>
    </row>
    <row r="320" customFormat="false" ht="12.8" hidden="false" customHeight="false" outlineLevel="0" collapsed="false">
      <c r="C320" s="11" t="n">
        <v>7</v>
      </c>
      <c r="D320" s="70" t="s">
        <v>619</v>
      </c>
      <c r="E320" s="11" t="n">
        <v>1</v>
      </c>
      <c r="F320" s="11" t="n">
        <v>1</v>
      </c>
      <c r="G320" s="1" t="s">
        <v>297</v>
      </c>
    </row>
    <row r="321" customFormat="false" ht="12.8" hidden="false" customHeight="false" outlineLevel="0" collapsed="false">
      <c r="C321" s="69" t="s">
        <v>169</v>
      </c>
      <c r="D321" s="72" t="n">
        <v>7</v>
      </c>
      <c r="E321" s="71" t="n">
        <f aca="false">SUM(E314:E320)</f>
        <v>5</v>
      </c>
      <c r="F321" s="72" t="n">
        <f aca="false">SUM(F314:F320)</f>
        <v>3</v>
      </c>
    </row>
    <row r="325" customFormat="false" ht="25.1" hidden="false" customHeight="false" outlineLevel="0" collapsed="false">
      <c r="C325" s="67"/>
      <c r="D325" s="67"/>
      <c r="E325" s="68" t="s">
        <v>160</v>
      </c>
      <c r="F325" s="68" t="s">
        <v>171</v>
      </c>
    </row>
    <row r="326" customFormat="false" ht="12.8" hidden="false" customHeight="false" outlineLevel="0" collapsed="false">
      <c r="C326" s="69" t="s">
        <v>162</v>
      </c>
      <c r="D326" s="69" t="s">
        <v>163</v>
      </c>
      <c r="E326" s="69" t="s">
        <v>51</v>
      </c>
      <c r="F326" s="69" t="s">
        <v>51</v>
      </c>
    </row>
    <row r="327" customFormat="false" ht="13.35" hidden="false" customHeight="false" outlineLevel="0" collapsed="false">
      <c r="C327" s="11" t="n">
        <v>1</v>
      </c>
      <c r="D327" s="70" t="s">
        <v>612</v>
      </c>
      <c r="E327" s="11" t="n">
        <v>0</v>
      </c>
      <c r="F327" s="11" t="n">
        <v>0</v>
      </c>
      <c r="G327" s="1" t="s">
        <v>212</v>
      </c>
    </row>
    <row r="328" customFormat="false" ht="12.8" hidden="false" customHeight="false" outlineLevel="0" collapsed="false">
      <c r="C328" s="11" t="n">
        <v>2</v>
      </c>
      <c r="D328" s="70" t="s">
        <v>614</v>
      </c>
      <c r="E328" s="11" t="n">
        <v>1</v>
      </c>
      <c r="F328" s="11" t="n">
        <v>1</v>
      </c>
      <c r="G328" s="1" t="s">
        <v>297</v>
      </c>
    </row>
    <row r="329" customFormat="false" ht="13.35" hidden="false" customHeight="false" outlineLevel="0" collapsed="false">
      <c r="C329" s="11" t="n">
        <v>3</v>
      </c>
      <c r="D329" s="70" t="s">
        <v>615</v>
      </c>
      <c r="E329" s="11" t="n">
        <v>0</v>
      </c>
      <c r="F329" s="11" t="n">
        <v>0</v>
      </c>
      <c r="G329" s="1" t="s">
        <v>297</v>
      </c>
    </row>
    <row r="330" customFormat="false" ht="13.35" hidden="false" customHeight="false" outlineLevel="0" collapsed="false">
      <c r="C330" s="11" t="n">
        <v>4</v>
      </c>
      <c r="D330" s="70" t="s">
        <v>616</v>
      </c>
      <c r="E330" s="11" t="n">
        <v>1</v>
      </c>
      <c r="F330" s="11" t="n">
        <v>1</v>
      </c>
      <c r="G330" s="1" t="s">
        <v>297</v>
      </c>
    </row>
    <row r="331" customFormat="false" ht="12.8" hidden="false" customHeight="false" outlineLevel="0" collapsed="false">
      <c r="C331" s="11" t="n">
        <v>5</v>
      </c>
      <c r="D331" s="70" t="s">
        <v>617</v>
      </c>
      <c r="E331" s="11" t="n">
        <v>1</v>
      </c>
      <c r="F331" s="11" t="n">
        <v>0</v>
      </c>
      <c r="G331" s="1" t="s">
        <v>211</v>
      </c>
    </row>
    <row r="332" customFormat="false" ht="12.8" hidden="false" customHeight="false" outlineLevel="0" collapsed="false">
      <c r="C332" s="11" t="n">
        <v>6</v>
      </c>
      <c r="D332" s="70" t="s">
        <v>618</v>
      </c>
      <c r="E332" s="11" t="n">
        <v>0</v>
      </c>
      <c r="F332" s="11" t="n">
        <v>0</v>
      </c>
      <c r="G332" s="1" t="s">
        <v>211</v>
      </c>
    </row>
    <row r="333" customFormat="false" ht="12.8" hidden="false" customHeight="false" outlineLevel="0" collapsed="false">
      <c r="C333" s="11" t="n">
        <v>7</v>
      </c>
      <c r="D333" s="70" t="s">
        <v>619</v>
      </c>
      <c r="E333" s="11" t="n">
        <v>1</v>
      </c>
      <c r="F333" s="11" t="n">
        <v>1</v>
      </c>
      <c r="G333" s="1" t="s">
        <v>297</v>
      </c>
    </row>
    <row r="334" customFormat="false" ht="12.8" hidden="false" customHeight="false" outlineLevel="0" collapsed="false">
      <c r="C334" s="69" t="s">
        <v>169</v>
      </c>
      <c r="D334" s="71" t="n">
        <v>7</v>
      </c>
      <c r="E334" s="71" t="n">
        <f aca="false">SUM(E327:E333)</f>
        <v>4</v>
      </c>
      <c r="F334" s="71" t="n">
        <f aca="false">SUM(F327:F333)</f>
        <v>3</v>
      </c>
    </row>
    <row r="337" customFormat="false" ht="25.1" hidden="false" customHeight="false" outlineLevel="0" collapsed="false">
      <c r="C337" s="67"/>
      <c r="D337" s="67"/>
      <c r="E337" s="68" t="s">
        <v>160</v>
      </c>
      <c r="F337" s="68" t="s">
        <v>174</v>
      </c>
    </row>
    <row r="338" customFormat="false" ht="12.8" hidden="false" customHeight="false" outlineLevel="0" collapsed="false">
      <c r="C338" s="69" t="s">
        <v>162</v>
      </c>
      <c r="D338" s="69" t="s">
        <v>163</v>
      </c>
      <c r="E338" s="69" t="s">
        <v>51</v>
      </c>
      <c r="F338" s="69" t="s">
        <v>51</v>
      </c>
    </row>
    <row r="339" customFormat="false" ht="12.8" hidden="false" customHeight="false" outlineLevel="0" collapsed="false">
      <c r="C339" s="11" t="n">
        <v>1</v>
      </c>
      <c r="D339" s="70" t="s">
        <v>612</v>
      </c>
      <c r="E339" s="11" t="n">
        <v>0</v>
      </c>
      <c r="F339" s="11" t="n">
        <v>1</v>
      </c>
      <c r="G339" s="1" t="s">
        <v>613</v>
      </c>
    </row>
    <row r="340" customFormat="false" ht="12.8" hidden="false" customHeight="false" outlineLevel="0" collapsed="false">
      <c r="C340" s="11" t="n">
        <v>2</v>
      </c>
      <c r="D340" s="70" t="s">
        <v>614</v>
      </c>
      <c r="E340" s="11" t="n">
        <v>1</v>
      </c>
      <c r="F340" s="11" t="n">
        <v>1</v>
      </c>
      <c r="G340" s="1" t="s">
        <v>297</v>
      </c>
    </row>
    <row r="341" customFormat="false" ht="12.8" hidden="false" customHeight="false" outlineLevel="0" collapsed="false">
      <c r="C341" s="11" t="n">
        <v>3</v>
      </c>
      <c r="D341" s="70" t="s">
        <v>615</v>
      </c>
      <c r="E341" s="11" t="n">
        <v>0</v>
      </c>
      <c r="F341" s="11" t="n">
        <v>0</v>
      </c>
      <c r="G341" s="1" t="s">
        <v>172</v>
      </c>
    </row>
    <row r="342" customFormat="false" ht="13.35" hidden="false" customHeight="false" outlineLevel="0" collapsed="false">
      <c r="C342" s="11" t="n">
        <v>4</v>
      </c>
      <c r="D342" s="70" t="s">
        <v>616</v>
      </c>
      <c r="E342" s="11" t="n">
        <v>1</v>
      </c>
      <c r="F342" s="11" t="n">
        <v>1</v>
      </c>
      <c r="G342" s="1" t="s">
        <v>297</v>
      </c>
    </row>
    <row r="343" customFormat="false" ht="12.8" hidden="false" customHeight="false" outlineLevel="0" collapsed="false">
      <c r="C343" s="11" t="n">
        <v>5</v>
      </c>
      <c r="D343" s="70" t="s">
        <v>617</v>
      </c>
      <c r="E343" s="11" t="n">
        <v>1</v>
      </c>
      <c r="F343" s="11" t="n">
        <v>0</v>
      </c>
      <c r="G343" s="1" t="s">
        <v>211</v>
      </c>
    </row>
    <row r="344" customFormat="false" ht="12.8" hidden="false" customHeight="false" outlineLevel="0" collapsed="false">
      <c r="C344" s="11" t="n">
        <v>6</v>
      </c>
      <c r="D344" s="70" t="s">
        <v>618</v>
      </c>
      <c r="E344" s="11" t="n">
        <v>0</v>
      </c>
      <c r="F344" s="11" t="n">
        <v>0</v>
      </c>
      <c r="G344" s="1" t="s">
        <v>211</v>
      </c>
    </row>
    <row r="345" customFormat="false" ht="12.8" hidden="false" customHeight="false" outlineLevel="0" collapsed="false">
      <c r="C345" s="11" t="n">
        <v>7</v>
      </c>
      <c r="D345" s="70" t="s">
        <v>619</v>
      </c>
      <c r="E345" s="11" t="n">
        <v>1</v>
      </c>
      <c r="F345" s="11" t="n">
        <v>1</v>
      </c>
      <c r="G345" s="1" t="s">
        <v>297</v>
      </c>
    </row>
    <row r="346" customFormat="false" ht="12.8" hidden="false" customHeight="false" outlineLevel="0" collapsed="false">
      <c r="C346" s="69" t="s">
        <v>169</v>
      </c>
      <c r="D346" s="71" t="n">
        <v>7</v>
      </c>
      <c r="E346" s="71" t="n">
        <f aca="false">SUM(E339:E345)</f>
        <v>4</v>
      </c>
      <c r="F346" s="71" t="n">
        <f aca="false">SUM(F339:F345)</f>
        <v>4</v>
      </c>
    </row>
  </sheetData>
  <mergeCells count="20">
    <mergeCell ref="B2:F2"/>
    <mergeCell ref="B3:F3"/>
    <mergeCell ref="B7:F7"/>
    <mergeCell ref="B38:F38"/>
    <mergeCell ref="B40:F40"/>
    <mergeCell ref="C92:D92"/>
    <mergeCell ref="C118:D118"/>
    <mergeCell ref="C128:D128"/>
    <mergeCell ref="C143:D143"/>
    <mergeCell ref="C145:D145"/>
    <mergeCell ref="F163:G163"/>
    <mergeCell ref="F183:G183"/>
    <mergeCell ref="F191:G191"/>
    <mergeCell ref="F206:G206"/>
    <mergeCell ref="F208:G208"/>
    <mergeCell ref="F262:G262"/>
    <mergeCell ref="F277:G277"/>
    <mergeCell ref="F290:G290"/>
    <mergeCell ref="F305:G305"/>
    <mergeCell ref="F307:G307"/>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G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cols>
    <col collapsed="false" customWidth="true" hidden="false" outlineLevel="0" max="1" min="1" style="1" width="6.81"/>
    <col collapsed="false" customWidth="true" hidden="false" outlineLevel="0" max="2" min="2" style="1" width="16.39"/>
    <col collapsed="false" customWidth="true" hidden="false" outlineLevel="0" max="3" min="3" style="1" width="18.61"/>
    <col collapsed="false" customWidth="true" hidden="false" outlineLevel="0" max="4" min="4" style="1" width="65.99"/>
    <col collapsed="false" customWidth="true" hidden="false" outlineLevel="0" max="5" min="5" style="1" width="18.34"/>
    <col collapsed="false" customWidth="true" hidden="false" outlineLevel="0" max="6" min="6" style="1" width="21.11"/>
    <col collapsed="false" customWidth="true" hidden="false" outlineLevel="0" max="7" min="7" style="1" width="49.18"/>
    <col collapsed="false" customWidth="true" hidden="false" outlineLevel="0" max="8" min="8" style="1" width="20.01"/>
    <col collapsed="false" customWidth="false" hidden="false" outlineLevel="0" max="1024" min="65" style="2" width="11.74"/>
  </cols>
  <sheetData>
    <row r="1" s="1" customFormat="true" ht="12.8" hidden="false" customHeight="false" outlineLevel="0" collapsed="false"/>
    <row r="2" s="1" customFormat="true" ht="15" hidden="false" customHeight="true" outlineLevel="0" collapsed="false">
      <c r="B2" s="42" t="s">
        <v>620</v>
      </c>
      <c r="C2" s="42"/>
      <c r="D2" s="42"/>
      <c r="E2" s="42"/>
      <c r="F2" s="42"/>
    </row>
    <row r="3" s="1" customFormat="true" ht="67.15" hidden="false" customHeight="true" outlineLevel="0" collapsed="false">
      <c r="B3" s="43" t="s">
        <v>621</v>
      </c>
      <c r="C3" s="43"/>
      <c r="D3" s="43"/>
      <c r="E3" s="43"/>
      <c r="F3" s="43"/>
    </row>
    <row r="4" s="1" customFormat="true" ht="12.8" hidden="false" customHeight="false" outlineLevel="0" collapsed="false"/>
    <row r="5" s="1" customFormat="true" ht="12.8" hidden="false" customHeight="false" outlineLevel="0" collapsed="false"/>
    <row r="6" s="1" customFormat="true" ht="12.8" hidden="false" customHeight="false" outlineLevel="0" collapsed="false"/>
    <row r="7" s="1" customFormat="true" ht="15" hidden="false" customHeight="true" outlineLevel="0" collapsed="false">
      <c r="B7" s="42" t="s">
        <v>72</v>
      </c>
      <c r="C7" s="42"/>
      <c r="D7" s="42"/>
      <c r="E7" s="42"/>
      <c r="F7" s="42"/>
    </row>
    <row r="8" s="1" customFormat="true" ht="12.8" hidden="false" customHeight="false" outlineLevel="0" collapsed="false"/>
    <row r="9" s="1" customFormat="true" ht="12.8" hidden="false" customHeight="false" outlineLevel="0" collapsed="false"/>
    <row r="10" s="1" customFormat="true" ht="12.8" hidden="false" customHeight="false" outlineLevel="0" collapsed="false"/>
    <row r="11" s="1" customFormat="true" ht="12.8" hidden="false" customHeight="false" outlineLevel="0" collapsed="false"/>
    <row r="12" s="1" customFormat="true" ht="12.8" hidden="false" customHeight="false" outlineLevel="0" collapsed="false"/>
    <row r="13" s="1" customFormat="true" ht="12.8" hidden="false" customHeight="false" outlineLevel="0" collapsed="false"/>
    <row r="14" s="1" customFormat="true" ht="12.8" hidden="false" customHeight="false" outlineLevel="0" collapsed="false"/>
    <row r="15" s="1" customFormat="true" ht="12.8" hidden="false" customHeight="false" outlineLevel="0" collapsed="false"/>
    <row r="16" s="1" customFormat="true" ht="12.8" hidden="false" customHeight="false" outlineLevel="0" collapsed="false"/>
    <row r="17" s="1" customFormat="true" ht="12.8" hidden="false" customHeight="false" outlineLevel="0" collapsed="false"/>
    <row r="18" s="1" customFormat="true" ht="12.8" hidden="false" customHeight="false" outlineLevel="0" collapsed="false"/>
    <row r="19" s="1" customFormat="true" ht="12.8" hidden="false" customHeight="false" outlineLevel="0" collapsed="false"/>
    <row r="20" s="1" customFormat="true" ht="12.8" hidden="false" customHeight="false" outlineLevel="0" collapsed="false"/>
    <row r="21" s="1" customFormat="true" ht="12.8" hidden="false" customHeight="false" outlineLevel="0" collapsed="false"/>
    <row r="22" s="1" customFormat="true" ht="12.8" hidden="false" customHeight="false" outlineLevel="0" collapsed="false"/>
    <row r="23" s="1" customFormat="true" ht="12.8" hidden="false" customHeight="false" outlineLevel="0" collapsed="false"/>
    <row r="24" s="1" customFormat="true" ht="12.8" hidden="false" customHeight="false" outlineLevel="0" collapsed="false"/>
    <row r="25" s="1" customFormat="true" ht="12.8" hidden="false" customHeight="false" outlineLevel="0" collapsed="false"/>
    <row r="26" s="1" customFormat="true" ht="12.8" hidden="false" customHeight="false" outlineLevel="0" collapsed="false"/>
    <row r="27" s="1" customFormat="true" ht="12.8" hidden="false" customHeight="false" outlineLevel="0" collapsed="false"/>
    <row r="28" s="1" customFormat="true" ht="12.8" hidden="false" customHeight="false" outlineLevel="0" collapsed="false"/>
    <row r="29" s="1" customFormat="true" ht="12.8" hidden="false" customHeight="false" outlineLevel="0" collapsed="false"/>
    <row r="30" s="1" customFormat="true" ht="12.8" hidden="false" customHeight="false" outlineLevel="0" collapsed="false"/>
    <row r="31" s="1" customFormat="true" ht="12.8" hidden="false" customHeight="false" outlineLevel="0" collapsed="false"/>
    <row r="32" s="1" customFormat="true" ht="12.8" hidden="false" customHeight="false" outlineLevel="0" collapsed="false"/>
    <row r="33" s="1" customFormat="true" ht="12.8" hidden="false" customHeight="false" outlineLevel="0" collapsed="false"/>
    <row r="34" s="1" customFormat="true" ht="12.8" hidden="false" customHeight="false" outlineLevel="0" collapsed="false"/>
    <row r="35" s="1" customFormat="true" ht="12.8" hidden="false" customHeight="false" outlineLevel="0" collapsed="false"/>
    <row r="36" s="1" customFormat="true" ht="12.8" hidden="false" customHeight="false" outlineLevel="0" collapsed="false"/>
    <row r="37" s="1" customFormat="true" ht="12.8" hidden="false" customHeight="false" outlineLevel="0" collapsed="false"/>
    <row r="38" s="1" customFormat="true" ht="12.8" hidden="false" customHeight="false" outlineLevel="0" collapsed="false">
      <c r="B38" s="44" t="s">
        <v>185</v>
      </c>
      <c r="C38" s="44"/>
      <c r="D38" s="44"/>
      <c r="E38" s="44"/>
      <c r="F38" s="44"/>
    </row>
    <row r="39" s="1" customFormat="true" ht="12.8" hidden="false" customHeight="false" outlineLevel="0" collapsed="false"/>
    <row r="40" s="1" customFormat="true" ht="15" hidden="false" customHeight="true" outlineLevel="0" collapsed="false">
      <c r="B40" s="45" t="s">
        <v>74</v>
      </c>
      <c r="C40" s="45"/>
      <c r="D40" s="45"/>
      <c r="E40" s="45"/>
      <c r="F40" s="45"/>
    </row>
    <row r="41" s="1" customFormat="true" ht="12.8" hidden="false" customHeight="false" outlineLevel="0" collapsed="false"/>
    <row r="42" s="1" customFormat="true" ht="12.8" hidden="false" customHeight="false" outlineLevel="0" collapsed="false"/>
    <row r="43" s="1" customFormat="true" ht="12.8" hidden="false" customHeight="false" outlineLevel="0" collapsed="false"/>
    <row r="44" s="1" customFormat="true" ht="12.8" hidden="false" customHeight="false" outlineLevel="0" collapsed="false"/>
    <row r="45" s="1" customFormat="true" ht="12.8" hidden="false" customHeight="false" outlineLevel="0" collapsed="false"/>
    <row r="46" s="1" customFormat="true" ht="12.8" hidden="false" customHeight="false" outlineLevel="0" collapsed="false"/>
    <row r="47" s="1" customFormat="true" ht="12.8" hidden="false" customHeight="false" outlineLevel="0" collapsed="false"/>
    <row r="48" s="1" customFormat="true" ht="12.8" hidden="false" customHeight="false" outlineLevel="0" collapsed="false"/>
    <row r="49" s="1" customFormat="true" ht="12.8" hidden="false" customHeight="false" outlineLevel="0" collapsed="false"/>
    <row r="50" s="1" customFormat="true" ht="12.8" hidden="false" customHeight="false" outlineLevel="0" collapsed="false"/>
    <row r="51" s="1" customFormat="true" ht="12.8" hidden="false" customHeight="false" outlineLevel="0" collapsed="false"/>
    <row r="52" s="1" customFormat="true" ht="12.8" hidden="false" customHeight="false" outlineLevel="0" collapsed="false"/>
    <row r="53" s="1" customFormat="true" ht="12.8" hidden="false" customHeight="false" outlineLevel="0" collapsed="false"/>
    <row r="54" s="1" customFormat="true" ht="12.8" hidden="false" customHeight="false" outlineLevel="0" collapsed="false"/>
    <row r="55" s="1" customFormat="true" ht="12.8" hidden="false" customHeight="false" outlineLevel="0" collapsed="false"/>
    <row r="56" s="1" customFormat="true" ht="12.8" hidden="false" customHeight="false" outlineLevel="0" collapsed="false"/>
    <row r="57" s="1" customFormat="true" ht="12.8" hidden="false" customHeight="false" outlineLevel="0" collapsed="false"/>
    <row r="58" s="1" customFormat="true" ht="12.8" hidden="false" customHeight="false" outlineLevel="0" collapsed="false"/>
    <row r="59" s="1" customFormat="true" ht="12.8" hidden="false" customHeight="false" outlineLevel="0" collapsed="false"/>
    <row r="60" s="1" customFormat="true" ht="12.8" hidden="false" customHeight="false" outlineLevel="0" collapsed="false"/>
    <row r="61" s="1" customFormat="true" ht="12.8" hidden="false" customHeight="false" outlineLevel="0" collapsed="false"/>
    <row r="62" s="1" customFormat="true" ht="12.8" hidden="false" customHeight="false" outlineLevel="0" collapsed="false"/>
    <row r="63" s="1" customFormat="true" ht="12.8" hidden="false" customHeight="false" outlineLevel="0" collapsed="false"/>
    <row r="64" s="1" customFormat="true" ht="12.8" hidden="false" customHeight="false" outlineLevel="0" collapsed="false"/>
    <row r="65" s="1" customFormat="true" ht="12.8" hidden="false" customHeight="false" outlineLevel="0" collapsed="false"/>
    <row r="66" s="1" customFormat="true" ht="12.8" hidden="false" customHeight="false" outlineLevel="0" collapsed="false"/>
    <row r="67" s="1" customFormat="true" ht="12.8" hidden="false" customHeight="false" outlineLevel="0" collapsed="false"/>
    <row r="68" s="1" customFormat="true" ht="12.8" hidden="false" customHeight="false" outlineLevel="0" collapsed="false"/>
    <row r="74" customFormat="false" ht="15" hidden="false" customHeight="false" outlineLevel="0" collapsed="false">
      <c r="C74" s="46" t="s">
        <v>75</v>
      </c>
      <c r="D74" s="46"/>
      <c r="E74" s="47"/>
    </row>
    <row r="76" customFormat="false" ht="20.1" hidden="false" customHeight="true" outlineLevel="0" collapsed="false">
      <c r="C76" s="48" t="s">
        <v>18</v>
      </c>
      <c r="D76" s="49" t="s">
        <v>76</v>
      </c>
      <c r="E76" s="50"/>
      <c r="F76" s="51"/>
    </row>
    <row r="77" customFormat="false" ht="13.35" hidden="false" customHeight="false" outlineLevel="0" collapsed="false">
      <c r="C77" s="52" t="s">
        <v>77</v>
      </c>
      <c r="D77" s="52" t="s">
        <v>622</v>
      </c>
      <c r="E77" s="53"/>
      <c r="F77" s="54"/>
    </row>
    <row r="78" customFormat="false" ht="13.35" hidden="false" customHeight="false" outlineLevel="0" collapsed="false">
      <c r="C78" s="52" t="s">
        <v>77</v>
      </c>
      <c r="D78" s="52" t="s">
        <v>623</v>
      </c>
      <c r="E78" s="53"/>
      <c r="F78" s="54"/>
    </row>
    <row r="79" customFormat="false" ht="13.35" hidden="false" customHeight="false" outlineLevel="0" collapsed="false">
      <c r="C79" s="52" t="s">
        <v>77</v>
      </c>
      <c r="D79" s="52" t="s">
        <v>624</v>
      </c>
      <c r="E79" s="53"/>
      <c r="F79" s="54"/>
    </row>
    <row r="80" customFormat="false" ht="13.35" hidden="false" customHeight="false" outlineLevel="0" collapsed="false">
      <c r="C80" s="52" t="s">
        <v>77</v>
      </c>
      <c r="D80" s="52" t="s">
        <v>456</v>
      </c>
      <c r="E80" s="53"/>
      <c r="F80" s="54"/>
    </row>
    <row r="81" customFormat="false" ht="13.35" hidden="false" customHeight="false" outlineLevel="0" collapsed="false">
      <c r="C81" s="52" t="s">
        <v>87</v>
      </c>
      <c r="D81" s="52" t="s">
        <v>625</v>
      </c>
      <c r="E81" s="53"/>
      <c r="F81" s="54"/>
    </row>
    <row r="82" customFormat="false" ht="12.8" hidden="false" customHeight="false" outlineLevel="0" collapsed="false">
      <c r="C82" s="55" t="s">
        <v>90</v>
      </c>
      <c r="D82" s="55"/>
      <c r="E82" s="56" t="n">
        <v>5</v>
      </c>
      <c r="F82" s="54"/>
    </row>
    <row r="83" customFormat="false" ht="13.35" hidden="false" customHeight="false" outlineLevel="0" collapsed="false">
      <c r="C83" s="52" t="s">
        <v>91</v>
      </c>
      <c r="D83" s="52" t="s">
        <v>626</v>
      </c>
      <c r="E83" s="53"/>
      <c r="F83" s="54"/>
    </row>
    <row r="84" customFormat="false" ht="13.35" hidden="false" customHeight="false" outlineLevel="0" collapsed="false">
      <c r="C84" s="52" t="s">
        <v>91</v>
      </c>
      <c r="D84" s="52" t="s">
        <v>627</v>
      </c>
      <c r="E84" s="53"/>
      <c r="F84" s="54"/>
    </row>
    <row r="85" customFormat="false" ht="13.35" hidden="false" customHeight="false" outlineLevel="0" collapsed="false">
      <c r="C85" s="52" t="s">
        <v>91</v>
      </c>
      <c r="D85" s="52" t="s">
        <v>628</v>
      </c>
      <c r="E85" s="53"/>
      <c r="F85" s="54"/>
    </row>
    <row r="86" customFormat="false" ht="13.35" hidden="false" customHeight="false" outlineLevel="0" collapsed="false">
      <c r="C86" s="52" t="s">
        <v>91</v>
      </c>
      <c r="D86" s="52" t="s">
        <v>629</v>
      </c>
      <c r="E86" s="53"/>
      <c r="F86" s="54"/>
    </row>
    <row r="87" customFormat="false" ht="13.35" hidden="false" customHeight="false" outlineLevel="0" collapsed="false">
      <c r="C87" s="52" t="s">
        <v>91</v>
      </c>
      <c r="D87" s="52" t="s">
        <v>470</v>
      </c>
      <c r="E87" s="53"/>
      <c r="F87" s="54"/>
    </row>
    <row r="88" customFormat="false" ht="13.35" hidden="false" customHeight="false" outlineLevel="0" collapsed="false">
      <c r="C88" s="52" t="s">
        <v>91</v>
      </c>
      <c r="D88" s="52" t="s">
        <v>630</v>
      </c>
      <c r="E88" s="53"/>
      <c r="F88" s="54"/>
    </row>
    <row r="89" customFormat="false" ht="13.35" hidden="false" customHeight="false" outlineLevel="0" collapsed="false">
      <c r="C89" s="52" t="s">
        <v>91</v>
      </c>
      <c r="D89" s="52" t="s">
        <v>631</v>
      </c>
      <c r="E89" s="53"/>
      <c r="F89" s="54"/>
    </row>
    <row r="90" customFormat="false" ht="13.35" hidden="false" customHeight="false" outlineLevel="0" collapsed="false">
      <c r="C90" s="52" t="s">
        <v>91</v>
      </c>
      <c r="D90" s="52" t="s">
        <v>632</v>
      </c>
      <c r="E90" s="53"/>
      <c r="F90" s="54"/>
    </row>
    <row r="91" customFormat="false" ht="13.35" hidden="false" customHeight="false" outlineLevel="0" collapsed="false">
      <c r="C91" s="52" t="s">
        <v>91</v>
      </c>
      <c r="D91" s="52" t="s">
        <v>633</v>
      </c>
      <c r="E91" s="53"/>
      <c r="F91" s="54"/>
    </row>
    <row r="92" customFormat="false" ht="13.35" hidden="false" customHeight="false" outlineLevel="0" collapsed="false">
      <c r="C92" s="52" t="s">
        <v>91</v>
      </c>
      <c r="D92" s="52" t="s">
        <v>634</v>
      </c>
      <c r="E92" s="53"/>
      <c r="F92" s="54"/>
    </row>
    <row r="93" customFormat="false" ht="13.35" hidden="false" customHeight="false" outlineLevel="0" collapsed="false">
      <c r="C93" s="52" t="s">
        <v>91</v>
      </c>
      <c r="D93" s="52" t="s">
        <v>635</v>
      </c>
      <c r="E93" s="53"/>
      <c r="F93" s="54"/>
    </row>
    <row r="94" customFormat="false" ht="13.35" hidden="false" customHeight="false" outlineLevel="0" collapsed="false">
      <c r="C94" s="52" t="s">
        <v>105</v>
      </c>
      <c r="D94" s="52" t="s">
        <v>636</v>
      </c>
      <c r="E94" s="53"/>
      <c r="F94" s="54"/>
    </row>
    <row r="95" customFormat="false" ht="13.35" hidden="false" customHeight="false" outlineLevel="0" collapsed="false">
      <c r="C95" s="52" t="s">
        <v>105</v>
      </c>
      <c r="D95" s="52" t="s">
        <v>637</v>
      </c>
      <c r="E95" s="53"/>
      <c r="F95" s="54"/>
    </row>
    <row r="96" customFormat="false" ht="12.8" hidden="false" customHeight="false" outlineLevel="0" collapsed="false">
      <c r="C96" s="55" t="s">
        <v>111</v>
      </c>
      <c r="D96" s="55"/>
      <c r="E96" s="56" t="n">
        <v>13</v>
      </c>
      <c r="F96" s="54"/>
    </row>
    <row r="97" customFormat="false" ht="12.8" hidden="false" customHeight="false" outlineLevel="0" collapsed="false">
      <c r="C97" s="52" t="s">
        <v>112</v>
      </c>
      <c r="D97" s="52" t="s">
        <v>638</v>
      </c>
      <c r="E97" s="53"/>
      <c r="F97" s="54"/>
    </row>
    <row r="98" customFormat="false" ht="12.8" hidden="false" customHeight="false" outlineLevel="0" collapsed="false">
      <c r="C98" s="52" t="s">
        <v>112</v>
      </c>
      <c r="D98" s="61" t="s">
        <v>639</v>
      </c>
      <c r="E98" s="53"/>
      <c r="F98" s="54"/>
    </row>
    <row r="99" customFormat="false" ht="12.8" hidden="false" customHeight="false" outlineLevel="0" collapsed="false">
      <c r="C99" s="55" t="s">
        <v>123</v>
      </c>
      <c r="D99" s="55"/>
      <c r="E99" s="56" t="n">
        <v>2</v>
      </c>
      <c r="F99" s="54"/>
    </row>
    <row r="100" customFormat="false" ht="13.35" hidden="false" customHeight="false" outlineLevel="0" collapsed="false">
      <c r="C100" s="52" t="s">
        <v>124</v>
      </c>
      <c r="D100" s="61" t="s">
        <v>640</v>
      </c>
      <c r="E100" s="53"/>
      <c r="F100" s="54"/>
    </row>
    <row r="101" customFormat="false" ht="13.35" hidden="false" customHeight="false" outlineLevel="0" collapsed="false">
      <c r="C101" s="52" t="s">
        <v>124</v>
      </c>
      <c r="D101" s="61" t="s">
        <v>641</v>
      </c>
      <c r="E101" s="53"/>
      <c r="F101" s="54"/>
    </row>
    <row r="102" customFormat="false" ht="12.8" hidden="false" customHeight="false" outlineLevel="0" collapsed="false">
      <c r="C102" s="52" t="s">
        <v>124</v>
      </c>
      <c r="D102" s="52" t="s">
        <v>642</v>
      </c>
      <c r="E102" s="53"/>
      <c r="F102" s="54"/>
    </row>
    <row r="103" customFormat="false" ht="12.8" hidden="false" customHeight="false" outlineLevel="0" collapsed="false">
      <c r="C103" s="52" t="s">
        <v>124</v>
      </c>
      <c r="D103" s="52" t="s">
        <v>643</v>
      </c>
      <c r="E103" s="53"/>
      <c r="F103" s="54"/>
    </row>
    <row r="104" customFormat="false" ht="12.8" hidden="false" customHeight="false" outlineLevel="0" collapsed="false">
      <c r="C104" s="55" t="s">
        <v>137</v>
      </c>
      <c r="D104" s="55"/>
      <c r="E104" s="56" t="n">
        <v>2</v>
      </c>
      <c r="F104" s="54"/>
    </row>
    <row r="105" customFormat="false" ht="12.8" hidden="false" customHeight="false" outlineLevel="0" collapsed="false">
      <c r="C105" s="52"/>
      <c r="D105" s="52"/>
      <c r="E105" s="53"/>
      <c r="F105" s="54"/>
    </row>
    <row r="106" customFormat="false" ht="12.8" hidden="false" customHeight="false" outlineLevel="0" collapsed="false">
      <c r="C106" s="55" t="s">
        <v>138</v>
      </c>
      <c r="D106" s="55"/>
      <c r="E106" s="56" t="n">
        <f aca="false">(E96+E99+E104+E82)</f>
        <v>22</v>
      </c>
      <c r="F106" s="54"/>
    </row>
    <row r="109" customFormat="false" ht="15" hidden="false" customHeight="false" outlineLevel="0" collapsed="false">
      <c r="C109" s="57" t="s">
        <v>202</v>
      </c>
      <c r="D109" s="57"/>
      <c r="E109" s="47"/>
    </row>
    <row r="111" customFormat="false" ht="15" hidden="false" customHeight="false" outlineLevel="0" collapsed="false">
      <c r="C111" s="58" t="s">
        <v>18</v>
      </c>
      <c r="D111" s="59" t="s">
        <v>140</v>
      </c>
      <c r="E111" s="50"/>
    </row>
    <row r="112" customFormat="false" ht="13.35" hidden="false" customHeight="false" outlineLevel="0" collapsed="false">
      <c r="C112" s="52" t="s">
        <v>77</v>
      </c>
      <c r="D112" s="52" t="s">
        <v>622</v>
      </c>
      <c r="E112" s="60" t="n">
        <v>1</v>
      </c>
    </row>
    <row r="113" customFormat="false" ht="13.35" hidden="false" customHeight="false" outlineLevel="0" collapsed="false">
      <c r="C113" s="52" t="s">
        <v>77</v>
      </c>
      <c r="D113" s="52" t="s">
        <v>623</v>
      </c>
      <c r="E113" s="60" t="n">
        <v>1</v>
      </c>
    </row>
    <row r="114" customFormat="false" ht="13.35" hidden="false" customHeight="false" outlineLevel="0" collapsed="false">
      <c r="C114" s="52" t="s">
        <v>77</v>
      </c>
      <c r="D114" s="52" t="s">
        <v>456</v>
      </c>
      <c r="E114" s="60" t="n">
        <v>1</v>
      </c>
    </row>
    <row r="115" customFormat="false" ht="13.35" hidden="false" customHeight="false" outlineLevel="0" collapsed="false">
      <c r="C115" s="52" t="s">
        <v>87</v>
      </c>
      <c r="D115" s="52" t="s">
        <v>625</v>
      </c>
      <c r="E115" s="60" t="n">
        <v>1</v>
      </c>
    </row>
    <row r="116" customFormat="false" ht="12.8" hidden="false" customHeight="false" outlineLevel="0" collapsed="false">
      <c r="C116" s="55" t="n">
        <v>4</v>
      </c>
      <c r="D116" s="63" t="s">
        <v>141</v>
      </c>
      <c r="E116" s="64" t="n">
        <f aca="false">SUM(E112:E115)</f>
        <v>4</v>
      </c>
      <c r="F116" s="65" t="s">
        <v>142</v>
      </c>
      <c r="G116" s="65"/>
    </row>
    <row r="117" customFormat="false" ht="13.35" hidden="false" customHeight="false" outlineLevel="0" collapsed="false">
      <c r="C117" s="52" t="s">
        <v>91</v>
      </c>
      <c r="D117" s="52" t="s">
        <v>626</v>
      </c>
      <c r="E117" s="60" t="n">
        <v>1</v>
      </c>
    </row>
    <row r="118" customFormat="false" ht="13.35" hidden="false" customHeight="false" outlineLevel="0" collapsed="false">
      <c r="C118" s="52" t="s">
        <v>91</v>
      </c>
      <c r="D118" s="52" t="s">
        <v>627</v>
      </c>
      <c r="E118" s="60" t="n">
        <v>1</v>
      </c>
    </row>
    <row r="119" customFormat="false" ht="13.35" hidden="false" customHeight="false" outlineLevel="0" collapsed="false">
      <c r="C119" s="52" t="s">
        <v>91</v>
      </c>
      <c r="D119" s="52" t="s">
        <v>628</v>
      </c>
      <c r="E119" s="60" t="n">
        <v>1</v>
      </c>
    </row>
    <row r="120" customFormat="false" ht="12.8" hidden="false" customHeight="false" outlineLevel="0" collapsed="false">
      <c r="C120" s="52" t="s">
        <v>91</v>
      </c>
      <c r="D120" s="52" t="s">
        <v>629</v>
      </c>
      <c r="E120" s="60" t="n">
        <v>1</v>
      </c>
    </row>
    <row r="121" customFormat="false" ht="13.35" hidden="false" customHeight="false" outlineLevel="0" collapsed="false">
      <c r="C121" s="52" t="s">
        <v>91</v>
      </c>
      <c r="D121" s="52" t="s">
        <v>470</v>
      </c>
      <c r="E121" s="60" t="n">
        <v>1</v>
      </c>
    </row>
    <row r="122" customFormat="false" ht="13.35" hidden="false" customHeight="false" outlineLevel="0" collapsed="false">
      <c r="C122" s="52" t="s">
        <v>91</v>
      </c>
      <c r="D122" s="52" t="s">
        <v>630</v>
      </c>
      <c r="E122" s="60" t="n">
        <v>1</v>
      </c>
    </row>
    <row r="123" customFormat="false" ht="12.8" hidden="false" customHeight="false" outlineLevel="0" collapsed="false">
      <c r="C123" s="52" t="s">
        <v>91</v>
      </c>
      <c r="D123" s="52" t="s">
        <v>644</v>
      </c>
      <c r="E123" s="60" t="n">
        <v>0.5</v>
      </c>
    </row>
    <row r="124" customFormat="false" ht="12.8" hidden="false" customHeight="false" outlineLevel="0" collapsed="false">
      <c r="C124" s="52" t="s">
        <v>91</v>
      </c>
      <c r="D124" s="52" t="s">
        <v>634</v>
      </c>
      <c r="E124" s="60" t="n">
        <v>1</v>
      </c>
    </row>
    <row r="125" customFormat="false" ht="13.35" hidden="false" customHeight="false" outlineLevel="0" collapsed="false">
      <c r="C125" s="52" t="s">
        <v>91</v>
      </c>
      <c r="D125" s="52" t="s">
        <v>631</v>
      </c>
      <c r="E125" s="60" t="n">
        <v>1</v>
      </c>
    </row>
    <row r="126" customFormat="false" ht="13.35" hidden="false" customHeight="false" outlineLevel="0" collapsed="false">
      <c r="C126" s="52" t="s">
        <v>91</v>
      </c>
      <c r="D126" s="52" t="s">
        <v>632</v>
      </c>
      <c r="E126" s="60" t="n">
        <v>1</v>
      </c>
    </row>
    <row r="127" customFormat="false" ht="13.35" hidden="false" customHeight="false" outlineLevel="0" collapsed="false">
      <c r="C127" s="52" t="s">
        <v>91</v>
      </c>
      <c r="D127" s="52" t="s">
        <v>633</v>
      </c>
      <c r="E127" s="60" t="n">
        <v>1</v>
      </c>
    </row>
    <row r="128" customFormat="false" ht="13.35" hidden="false" customHeight="false" outlineLevel="0" collapsed="false">
      <c r="C128" s="52" t="s">
        <v>105</v>
      </c>
      <c r="D128" s="52" t="s">
        <v>636</v>
      </c>
      <c r="E128" s="60" t="n">
        <v>1</v>
      </c>
    </row>
    <row r="129" customFormat="false" ht="13.35" hidden="false" customHeight="false" outlineLevel="0" collapsed="false">
      <c r="C129" s="52" t="s">
        <v>105</v>
      </c>
      <c r="D129" s="52" t="s">
        <v>637</v>
      </c>
      <c r="E129" s="60" t="n">
        <v>1</v>
      </c>
    </row>
    <row r="130" customFormat="false" ht="12.8" hidden="false" customHeight="false" outlineLevel="0" collapsed="false">
      <c r="C130" s="55" t="n">
        <v>13</v>
      </c>
      <c r="D130" s="63" t="s">
        <v>143</v>
      </c>
      <c r="E130" s="64" t="n">
        <f aca="false">SUM(E117:E129)</f>
        <v>12.5</v>
      </c>
      <c r="F130" s="65" t="s">
        <v>144</v>
      </c>
      <c r="G130" s="65"/>
    </row>
    <row r="131" customFormat="false" ht="12.8" hidden="false" customHeight="false" outlineLevel="0" collapsed="false">
      <c r="C131" s="52" t="s">
        <v>112</v>
      </c>
      <c r="D131" s="52" t="s">
        <v>645</v>
      </c>
      <c r="E131" s="60" t="n">
        <v>0</v>
      </c>
    </row>
    <row r="132" customFormat="false" ht="13.35" hidden="false" customHeight="false" outlineLevel="0" collapsed="false">
      <c r="C132" s="52" t="s">
        <v>112</v>
      </c>
      <c r="D132" s="52" t="s">
        <v>638</v>
      </c>
      <c r="E132" s="60" t="n">
        <v>0.25</v>
      </c>
    </row>
    <row r="133" customFormat="false" ht="12.8" hidden="false" customHeight="false" outlineLevel="0" collapsed="false">
      <c r="C133" s="55" t="n">
        <v>2</v>
      </c>
      <c r="D133" s="63" t="s">
        <v>145</v>
      </c>
      <c r="E133" s="64" t="n">
        <f aca="false">SUM(E131:E132)</f>
        <v>0.25</v>
      </c>
      <c r="F133" s="65" t="s">
        <v>146</v>
      </c>
      <c r="G133" s="65"/>
    </row>
    <row r="134" customFormat="false" ht="13.35" hidden="false" customHeight="false" outlineLevel="0" collapsed="false">
      <c r="C134" s="52" t="s">
        <v>124</v>
      </c>
      <c r="D134" s="61" t="s">
        <v>640</v>
      </c>
      <c r="E134" s="60" t="n">
        <v>0</v>
      </c>
    </row>
    <row r="135" customFormat="false" ht="12.8" hidden="false" customHeight="false" outlineLevel="0" collapsed="false">
      <c r="C135" s="52" t="s">
        <v>124</v>
      </c>
      <c r="D135" s="61" t="s">
        <v>641</v>
      </c>
      <c r="E135" s="60" t="n">
        <v>0.25</v>
      </c>
    </row>
    <row r="136" customFormat="false" ht="12.8" hidden="false" customHeight="false" outlineLevel="0" collapsed="false">
      <c r="C136" s="52" t="s">
        <v>124</v>
      </c>
      <c r="D136" s="52" t="s">
        <v>646</v>
      </c>
      <c r="E136" s="60" t="n">
        <v>0.25</v>
      </c>
    </row>
    <row r="137" customFormat="false" ht="12.8" hidden="false" customHeight="false" outlineLevel="0" collapsed="false">
      <c r="C137" s="52" t="s">
        <v>124</v>
      </c>
      <c r="D137" s="52" t="s">
        <v>647</v>
      </c>
      <c r="E137" s="60" t="n">
        <v>0</v>
      </c>
    </row>
    <row r="138" customFormat="false" ht="12.8" hidden="false" customHeight="false" outlineLevel="0" collapsed="false">
      <c r="C138" s="55" t="n">
        <v>2</v>
      </c>
      <c r="D138" s="63" t="s">
        <v>155</v>
      </c>
      <c r="E138" s="64" t="n">
        <f aca="false">SUM(E134:E135)/2</f>
        <v>0.125</v>
      </c>
      <c r="F138" s="65" t="s">
        <v>156</v>
      </c>
      <c r="G138" s="65"/>
    </row>
    <row r="140" customFormat="false" ht="12.8" hidden="false" customHeight="false" outlineLevel="0" collapsed="false">
      <c r="C140" s="55" t="n">
        <f aca="false">(C116+C130+C133+C138)</f>
        <v>21</v>
      </c>
      <c r="D140" s="63" t="s">
        <v>157</v>
      </c>
      <c r="E140" s="55" t="n">
        <f aca="false">(E116+E130+E133+E138)</f>
        <v>16.875</v>
      </c>
      <c r="F140" s="65" t="s">
        <v>158</v>
      </c>
      <c r="G140" s="65"/>
    </row>
    <row r="161" customFormat="false" ht="15" hidden="false" customHeight="false" outlineLevel="0" collapsed="false">
      <c r="C161" s="66" t="s">
        <v>159</v>
      </c>
      <c r="D161" s="66"/>
    </row>
    <row r="193" customFormat="false" ht="15" hidden="false" customHeight="false" outlineLevel="0" collapsed="false">
      <c r="C193" s="66" t="s">
        <v>207</v>
      </c>
      <c r="D193" s="66"/>
      <c r="E193" s="47"/>
    </row>
    <row r="195" customFormat="false" ht="15" hidden="false" customHeight="false" outlineLevel="0" collapsed="false">
      <c r="C195" s="58" t="s">
        <v>18</v>
      </c>
      <c r="D195" s="59" t="s">
        <v>140</v>
      </c>
      <c r="E195" s="50"/>
    </row>
    <row r="196" customFormat="false" ht="12.8" hidden="false" customHeight="false" outlineLevel="0" collapsed="false">
      <c r="C196" s="52" t="s">
        <v>77</v>
      </c>
      <c r="D196" s="52" t="s">
        <v>622</v>
      </c>
      <c r="E196" s="60" t="n">
        <v>1</v>
      </c>
    </row>
    <row r="197" customFormat="false" ht="12.8" hidden="false" customHeight="false" outlineLevel="0" collapsed="false">
      <c r="C197" s="52" t="s">
        <v>77</v>
      </c>
      <c r="D197" s="52" t="s">
        <v>623</v>
      </c>
      <c r="E197" s="60" t="n">
        <v>1</v>
      </c>
    </row>
    <row r="198" customFormat="false" ht="12.8" hidden="false" customHeight="false" outlineLevel="0" collapsed="false">
      <c r="C198" s="52" t="s">
        <v>77</v>
      </c>
      <c r="D198" s="52" t="s">
        <v>624</v>
      </c>
      <c r="E198" s="60" t="n">
        <v>1</v>
      </c>
    </row>
    <row r="199" customFormat="false" ht="12.8" hidden="false" customHeight="false" outlineLevel="0" collapsed="false">
      <c r="C199" s="52" t="s">
        <v>77</v>
      </c>
      <c r="D199" s="52" t="s">
        <v>456</v>
      </c>
      <c r="E199" s="60" t="n">
        <v>1</v>
      </c>
    </row>
    <row r="200" customFormat="false" ht="12.8" hidden="false" customHeight="false" outlineLevel="0" collapsed="false">
      <c r="C200" s="52" t="s">
        <v>87</v>
      </c>
      <c r="D200" s="52" t="s">
        <v>625</v>
      </c>
      <c r="E200" s="60" t="n">
        <v>1</v>
      </c>
    </row>
    <row r="201" s="62" customFormat="true" ht="17.9" hidden="false" customHeight="true" outlineLevel="0" collapsed="false">
      <c r="C201" s="55" t="n">
        <v>5</v>
      </c>
      <c r="D201" s="63" t="s">
        <v>141</v>
      </c>
      <c r="E201" s="64" t="n">
        <f aca="false">SUM(E196:E200)</f>
        <v>5</v>
      </c>
      <c r="F201" s="65" t="s">
        <v>142</v>
      </c>
      <c r="G201" s="65"/>
    </row>
    <row r="202" customFormat="false" ht="12.8" hidden="false" customHeight="false" outlineLevel="0" collapsed="false">
      <c r="C202" s="52" t="s">
        <v>91</v>
      </c>
      <c r="D202" s="52" t="s">
        <v>626</v>
      </c>
      <c r="E202" s="60" t="n">
        <v>1</v>
      </c>
    </row>
    <row r="203" customFormat="false" ht="12.8" hidden="false" customHeight="false" outlineLevel="0" collapsed="false">
      <c r="C203" s="52" t="s">
        <v>91</v>
      </c>
      <c r="D203" s="52" t="s">
        <v>627</v>
      </c>
      <c r="E203" s="60" t="n">
        <v>1</v>
      </c>
    </row>
    <row r="204" customFormat="false" ht="12.8" hidden="false" customHeight="false" outlineLevel="0" collapsed="false">
      <c r="C204" s="52" t="s">
        <v>91</v>
      </c>
      <c r="D204" s="52" t="s">
        <v>628</v>
      </c>
      <c r="E204" s="60" t="n">
        <v>1</v>
      </c>
    </row>
    <row r="205" customFormat="false" ht="12.8" hidden="false" customHeight="false" outlineLevel="0" collapsed="false">
      <c r="C205" s="52" t="s">
        <v>91</v>
      </c>
      <c r="D205" s="52" t="s">
        <v>629</v>
      </c>
      <c r="E205" s="60" t="n">
        <v>1</v>
      </c>
    </row>
    <row r="206" customFormat="false" ht="12.8" hidden="false" customHeight="false" outlineLevel="0" collapsed="false">
      <c r="C206" s="52" t="s">
        <v>91</v>
      </c>
      <c r="D206" s="52" t="s">
        <v>470</v>
      </c>
      <c r="E206" s="60" t="n">
        <v>1</v>
      </c>
    </row>
    <row r="207" customFormat="false" ht="12.8" hidden="false" customHeight="false" outlineLevel="0" collapsed="false">
      <c r="C207" s="52" t="s">
        <v>91</v>
      </c>
      <c r="D207" s="52" t="s">
        <v>630</v>
      </c>
      <c r="E207" s="60" t="n">
        <v>1</v>
      </c>
    </row>
    <row r="208" customFormat="false" ht="12.8" hidden="false" customHeight="false" outlineLevel="0" collapsed="false">
      <c r="C208" s="52" t="s">
        <v>91</v>
      </c>
      <c r="D208" s="52" t="s">
        <v>631</v>
      </c>
      <c r="E208" s="60" t="n">
        <v>1</v>
      </c>
    </row>
    <row r="209" customFormat="false" ht="12.8" hidden="false" customHeight="false" outlineLevel="0" collapsed="false">
      <c r="C209" s="52" t="s">
        <v>91</v>
      </c>
      <c r="D209" s="52" t="s">
        <v>632</v>
      </c>
      <c r="E209" s="60" t="n">
        <v>1</v>
      </c>
    </row>
    <row r="210" customFormat="false" ht="13.35" hidden="false" customHeight="false" outlineLevel="0" collapsed="false">
      <c r="C210" s="52" t="s">
        <v>91</v>
      </c>
      <c r="D210" s="52" t="s">
        <v>633</v>
      </c>
      <c r="E210" s="60" t="n">
        <v>1</v>
      </c>
    </row>
    <row r="211" customFormat="false" ht="13.35" hidden="false" customHeight="false" outlineLevel="0" collapsed="false">
      <c r="C211" s="52" t="s">
        <v>91</v>
      </c>
      <c r="D211" s="52" t="s">
        <v>634</v>
      </c>
      <c r="E211" s="60" t="n">
        <v>1</v>
      </c>
    </row>
    <row r="212" customFormat="false" ht="12.8" hidden="false" customHeight="false" outlineLevel="0" collapsed="false">
      <c r="C212" s="52" t="s">
        <v>91</v>
      </c>
      <c r="D212" s="52" t="s">
        <v>635</v>
      </c>
      <c r="E212" s="60" t="n">
        <v>0.5</v>
      </c>
    </row>
    <row r="213" customFormat="false" ht="12.8" hidden="false" customHeight="false" outlineLevel="0" collapsed="false">
      <c r="C213" s="52" t="s">
        <v>105</v>
      </c>
      <c r="D213" s="52" t="s">
        <v>636</v>
      </c>
      <c r="E213" s="60" t="n">
        <v>1</v>
      </c>
    </row>
    <row r="214" customFormat="false" ht="12.8" hidden="false" customHeight="false" outlineLevel="0" collapsed="false">
      <c r="C214" s="52" t="s">
        <v>105</v>
      </c>
      <c r="D214" s="52" t="s">
        <v>637</v>
      </c>
      <c r="E214" s="60" t="n">
        <v>1</v>
      </c>
    </row>
    <row r="215" s="62" customFormat="true" ht="17.9" hidden="false" customHeight="true" outlineLevel="0" collapsed="false">
      <c r="C215" s="55" t="n">
        <v>13</v>
      </c>
      <c r="D215" s="63" t="s">
        <v>143</v>
      </c>
      <c r="E215" s="64" t="n">
        <f aca="false">SUM(E202:E214)</f>
        <v>12.5</v>
      </c>
      <c r="F215" s="65" t="s">
        <v>144</v>
      </c>
      <c r="G215" s="65"/>
    </row>
    <row r="216" customFormat="false" ht="13.35" hidden="false" customHeight="false" outlineLevel="0" collapsed="false">
      <c r="C216" s="52" t="s">
        <v>112</v>
      </c>
      <c r="D216" s="52" t="s">
        <v>648</v>
      </c>
      <c r="E216" s="60" t="n">
        <v>1</v>
      </c>
    </row>
    <row r="217" customFormat="false" ht="13.35" hidden="false" customHeight="false" outlineLevel="0" collapsed="false">
      <c r="C217" s="52" t="s">
        <v>112</v>
      </c>
      <c r="D217" s="52" t="s">
        <v>638</v>
      </c>
      <c r="E217" s="60" t="n">
        <v>0.5</v>
      </c>
    </row>
    <row r="218" s="62" customFormat="true" ht="17.9" hidden="false" customHeight="true" outlineLevel="0" collapsed="false">
      <c r="C218" s="55" t="n">
        <v>2</v>
      </c>
      <c r="D218" s="63" t="s">
        <v>145</v>
      </c>
      <c r="E218" s="64" t="n">
        <f aca="false">SUM(E216:E217)</f>
        <v>1.5</v>
      </c>
      <c r="F218" s="65" t="s">
        <v>146</v>
      </c>
      <c r="G218" s="65"/>
    </row>
    <row r="219" customFormat="false" ht="13.35" hidden="false" customHeight="false" outlineLevel="0" collapsed="false">
      <c r="C219" s="52" t="s">
        <v>124</v>
      </c>
      <c r="D219" s="61" t="s">
        <v>640</v>
      </c>
      <c r="E219" s="60" t="n">
        <v>1</v>
      </c>
    </row>
    <row r="220" customFormat="false" ht="13.35" hidden="false" customHeight="false" outlineLevel="0" collapsed="false">
      <c r="C220" s="52" t="s">
        <v>124</v>
      </c>
      <c r="D220" s="61" t="s">
        <v>641</v>
      </c>
      <c r="E220" s="60" t="n">
        <v>1</v>
      </c>
    </row>
    <row r="221" customFormat="false" ht="13.35" hidden="false" customHeight="false" outlineLevel="0" collapsed="false">
      <c r="C221" s="52" t="s">
        <v>124</v>
      </c>
      <c r="D221" s="52" t="s">
        <v>642</v>
      </c>
      <c r="E221" s="60" t="n">
        <v>0</v>
      </c>
    </row>
    <row r="222" customFormat="false" ht="13.35" hidden="false" customHeight="false" outlineLevel="0" collapsed="false">
      <c r="C222" s="52" t="s">
        <v>124</v>
      </c>
      <c r="D222" s="52" t="s">
        <v>643</v>
      </c>
      <c r="E222" s="60" t="n">
        <v>0.25</v>
      </c>
    </row>
    <row r="223" s="62" customFormat="true" ht="17.9" hidden="false" customHeight="true" outlineLevel="0" collapsed="false">
      <c r="C223" s="55" t="n">
        <v>2</v>
      </c>
      <c r="D223" s="63" t="s">
        <v>155</v>
      </c>
      <c r="E223" s="64" t="n">
        <f aca="false">SUM(E219:E222)/2</f>
        <v>1.125</v>
      </c>
      <c r="F223" s="65" t="s">
        <v>156</v>
      </c>
      <c r="G223" s="65"/>
    </row>
    <row r="225" s="62" customFormat="true" ht="17.9" hidden="false" customHeight="true" outlineLevel="0" collapsed="false">
      <c r="C225" s="55" t="n">
        <f aca="false">(C201+C215+C218+C223)</f>
        <v>22</v>
      </c>
      <c r="D225" s="63" t="s">
        <v>157</v>
      </c>
      <c r="E225" s="55" t="n">
        <f aca="false">(E201+E215+E218+E223)</f>
        <v>20.125</v>
      </c>
      <c r="F225" s="65" t="s">
        <v>158</v>
      </c>
      <c r="G225" s="65"/>
    </row>
    <row r="234" customFormat="false" ht="25.1" hidden="false" customHeight="false" outlineLevel="0" collapsed="false">
      <c r="E234" s="68" t="s">
        <v>160</v>
      </c>
      <c r="F234" s="68" t="s">
        <v>161</v>
      </c>
    </row>
    <row r="235" customFormat="false" ht="12.8" hidden="false" customHeight="false" outlineLevel="0" collapsed="false">
      <c r="C235" s="69" t="s">
        <v>162</v>
      </c>
      <c r="D235" s="69" t="s">
        <v>163</v>
      </c>
      <c r="E235" s="69" t="s">
        <v>51</v>
      </c>
      <c r="F235" s="69" t="s">
        <v>51</v>
      </c>
    </row>
    <row r="236" customFormat="false" ht="13.35" hidden="false" customHeight="false" outlineLevel="0" collapsed="false">
      <c r="C236" s="11" t="n">
        <v>1</v>
      </c>
      <c r="D236" s="70" t="s">
        <v>649</v>
      </c>
      <c r="E236" s="11" t="n">
        <v>1</v>
      </c>
      <c r="F236" s="11" t="n">
        <v>0</v>
      </c>
      <c r="G236" s="1" t="s">
        <v>211</v>
      </c>
    </row>
    <row r="237" customFormat="false" ht="12.8" hidden="false" customHeight="false" outlineLevel="0" collapsed="false">
      <c r="C237" s="69" t="s">
        <v>169</v>
      </c>
      <c r="D237" s="72" t="n">
        <v>1</v>
      </c>
      <c r="E237" s="72" t="n">
        <f aca="false">SUM(E236)</f>
        <v>1</v>
      </c>
      <c r="F237" s="72" t="n">
        <f aca="false">SUM(F236)</f>
        <v>0</v>
      </c>
    </row>
    <row r="240" customFormat="false" ht="25.1" hidden="false" customHeight="false" outlineLevel="0" collapsed="false">
      <c r="C240" s="67"/>
      <c r="D240" s="67"/>
      <c r="E240" s="68" t="s">
        <v>160</v>
      </c>
      <c r="F240" s="68" t="s">
        <v>171</v>
      </c>
    </row>
    <row r="241" customFormat="false" ht="12.8" hidden="false" customHeight="false" outlineLevel="0" collapsed="false">
      <c r="C241" s="69" t="s">
        <v>162</v>
      </c>
      <c r="D241" s="69" t="s">
        <v>163</v>
      </c>
      <c r="E241" s="69" t="s">
        <v>51</v>
      </c>
      <c r="F241" s="69" t="s">
        <v>51</v>
      </c>
    </row>
    <row r="242" customFormat="false" ht="13.35" hidden="false" customHeight="false" outlineLevel="0" collapsed="false">
      <c r="C242" s="11" t="n">
        <v>1</v>
      </c>
      <c r="D242" s="70" t="s">
        <v>649</v>
      </c>
      <c r="E242" s="11" t="n">
        <v>1</v>
      </c>
      <c r="F242" s="11" t="n">
        <v>0</v>
      </c>
      <c r="G242" s="1" t="s">
        <v>211</v>
      </c>
    </row>
    <row r="243" customFormat="false" ht="12.8" hidden="false" customHeight="false" outlineLevel="0" collapsed="false">
      <c r="C243" s="69" t="s">
        <v>169</v>
      </c>
      <c r="D243" s="71" t="n">
        <v>1</v>
      </c>
      <c r="E243" s="72" t="n">
        <f aca="false">SUM(E242)</f>
        <v>1</v>
      </c>
      <c r="F243" s="72" t="n">
        <f aca="false">SUM(F242)</f>
        <v>0</v>
      </c>
    </row>
    <row r="246" customFormat="false" ht="25.1" hidden="false" customHeight="false" outlineLevel="0" collapsed="false">
      <c r="C246" s="67"/>
      <c r="D246" s="67"/>
      <c r="E246" s="68" t="s">
        <v>160</v>
      </c>
      <c r="F246" s="68" t="s">
        <v>174</v>
      </c>
    </row>
    <row r="247" customFormat="false" ht="12.8" hidden="false" customHeight="false" outlineLevel="0" collapsed="false">
      <c r="C247" s="69" t="s">
        <v>162</v>
      </c>
      <c r="D247" s="69" t="s">
        <v>163</v>
      </c>
      <c r="E247" s="69" t="s">
        <v>51</v>
      </c>
      <c r="F247" s="69" t="s">
        <v>51</v>
      </c>
    </row>
    <row r="248" customFormat="false" ht="13.35" hidden="false" customHeight="false" outlineLevel="0" collapsed="false">
      <c r="C248" s="11" t="n">
        <v>1</v>
      </c>
      <c r="D248" s="70" t="s">
        <v>649</v>
      </c>
      <c r="E248" s="11" t="n">
        <v>1</v>
      </c>
      <c r="F248" s="11" t="n">
        <v>0</v>
      </c>
      <c r="G248" s="1" t="s">
        <v>211</v>
      </c>
    </row>
    <row r="249" customFormat="false" ht="12.8" hidden="false" customHeight="false" outlineLevel="0" collapsed="false">
      <c r="C249" s="69" t="s">
        <v>169</v>
      </c>
      <c r="D249" s="71" t="n">
        <v>1</v>
      </c>
      <c r="E249" s="72" t="n">
        <f aca="false">SUM(E248)</f>
        <v>1</v>
      </c>
      <c r="F249" s="72" t="n">
        <f aca="false">SUM(F248)</f>
        <v>0</v>
      </c>
    </row>
    <row r="254" customFormat="false" ht="15" hidden="false" customHeight="false" outlineLevel="0" collapsed="false">
      <c r="C254" s="66" t="s">
        <v>213</v>
      </c>
      <c r="D254" s="66"/>
      <c r="E254" s="47"/>
    </row>
    <row r="256" customFormat="false" ht="15" hidden="false" customHeight="false" outlineLevel="0" collapsed="false">
      <c r="C256" s="58" t="s">
        <v>18</v>
      </c>
      <c r="D256" s="59" t="s">
        <v>140</v>
      </c>
      <c r="E256" s="50"/>
    </row>
    <row r="257" customFormat="false" ht="13.35" hidden="false" customHeight="false" outlineLevel="0" collapsed="false">
      <c r="C257" s="52" t="s">
        <v>77</v>
      </c>
      <c r="D257" s="52" t="s">
        <v>622</v>
      </c>
      <c r="E257" s="60" t="n">
        <v>1</v>
      </c>
    </row>
    <row r="258" customFormat="false" ht="13.35" hidden="false" customHeight="false" outlineLevel="0" collapsed="false">
      <c r="C258" s="52" t="s">
        <v>77</v>
      </c>
      <c r="D258" s="52" t="s">
        <v>623</v>
      </c>
      <c r="E258" s="60" t="n">
        <v>1</v>
      </c>
    </row>
    <row r="259" customFormat="false" ht="13.35" hidden="false" customHeight="false" outlineLevel="0" collapsed="false">
      <c r="C259" s="52" t="s">
        <v>77</v>
      </c>
      <c r="D259" s="52" t="s">
        <v>624</v>
      </c>
      <c r="E259" s="60" t="n">
        <v>1</v>
      </c>
    </row>
    <row r="260" customFormat="false" ht="13.35" hidden="false" customHeight="false" outlineLevel="0" collapsed="false">
      <c r="C260" s="52" t="s">
        <v>77</v>
      </c>
      <c r="D260" s="52" t="s">
        <v>456</v>
      </c>
      <c r="E260" s="60" t="n">
        <v>1</v>
      </c>
    </row>
    <row r="261" customFormat="false" ht="13.35" hidden="false" customHeight="false" outlineLevel="0" collapsed="false">
      <c r="C261" s="52" t="s">
        <v>87</v>
      </c>
      <c r="D261" s="52" t="s">
        <v>625</v>
      </c>
      <c r="E261" s="60" t="n">
        <v>1</v>
      </c>
    </row>
    <row r="262" customFormat="false" ht="12.8" hidden="false" customHeight="false" outlineLevel="0" collapsed="false">
      <c r="C262" s="55" t="n">
        <v>5</v>
      </c>
      <c r="D262" s="63" t="s">
        <v>141</v>
      </c>
      <c r="E262" s="64" t="n">
        <f aca="false">SUM(E257:E261)</f>
        <v>5</v>
      </c>
      <c r="F262" s="65" t="s">
        <v>142</v>
      </c>
      <c r="G262" s="65"/>
    </row>
    <row r="263" customFormat="false" ht="13.35" hidden="false" customHeight="false" outlineLevel="0" collapsed="false">
      <c r="C263" s="52" t="s">
        <v>91</v>
      </c>
      <c r="D263" s="52" t="s">
        <v>626</v>
      </c>
      <c r="E263" s="60" t="n">
        <v>1</v>
      </c>
    </row>
    <row r="264" customFormat="false" ht="13.35" hidden="false" customHeight="false" outlineLevel="0" collapsed="false">
      <c r="C264" s="52" t="s">
        <v>91</v>
      </c>
      <c r="D264" s="52" t="s">
        <v>627</v>
      </c>
      <c r="E264" s="60" t="n">
        <v>1</v>
      </c>
    </row>
    <row r="265" customFormat="false" ht="13.35" hidden="false" customHeight="false" outlineLevel="0" collapsed="false">
      <c r="C265" s="52" t="s">
        <v>91</v>
      </c>
      <c r="D265" s="52" t="s">
        <v>628</v>
      </c>
      <c r="E265" s="60" t="n">
        <v>1</v>
      </c>
    </row>
    <row r="266" customFormat="false" ht="13.35" hidden="false" customHeight="false" outlineLevel="0" collapsed="false">
      <c r="C266" s="52" t="s">
        <v>91</v>
      </c>
      <c r="D266" s="52" t="s">
        <v>629</v>
      </c>
      <c r="E266" s="60" t="n">
        <v>1</v>
      </c>
    </row>
    <row r="267" customFormat="false" ht="13.35" hidden="false" customHeight="false" outlineLevel="0" collapsed="false">
      <c r="C267" s="52" t="s">
        <v>91</v>
      </c>
      <c r="D267" s="52" t="s">
        <v>470</v>
      </c>
      <c r="E267" s="60" t="n">
        <v>1</v>
      </c>
    </row>
    <row r="268" customFormat="false" ht="13.35" hidden="false" customHeight="false" outlineLevel="0" collapsed="false">
      <c r="C268" s="52" t="s">
        <v>91</v>
      </c>
      <c r="D268" s="52" t="s">
        <v>630</v>
      </c>
      <c r="E268" s="60" t="n">
        <v>1</v>
      </c>
    </row>
    <row r="269" customFormat="false" ht="13.35" hidden="false" customHeight="false" outlineLevel="0" collapsed="false">
      <c r="C269" s="52" t="s">
        <v>91</v>
      </c>
      <c r="D269" s="52" t="s">
        <v>631</v>
      </c>
      <c r="E269" s="60" t="n">
        <v>1</v>
      </c>
    </row>
    <row r="270" customFormat="false" ht="13.35" hidden="false" customHeight="false" outlineLevel="0" collapsed="false">
      <c r="C270" s="52" t="s">
        <v>91</v>
      </c>
      <c r="D270" s="52" t="s">
        <v>632</v>
      </c>
      <c r="E270" s="60" t="n">
        <v>1</v>
      </c>
    </row>
    <row r="271" customFormat="false" ht="13.35" hidden="false" customHeight="false" outlineLevel="0" collapsed="false">
      <c r="C271" s="52" t="s">
        <v>91</v>
      </c>
      <c r="D271" s="52" t="s">
        <v>633</v>
      </c>
      <c r="E271" s="60" t="n">
        <v>1</v>
      </c>
    </row>
    <row r="272" customFormat="false" ht="13.35" hidden="false" customHeight="false" outlineLevel="0" collapsed="false">
      <c r="C272" s="52" t="s">
        <v>91</v>
      </c>
      <c r="D272" s="52" t="s">
        <v>634</v>
      </c>
      <c r="E272" s="60" t="n">
        <v>1</v>
      </c>
    </row>
    <row r="273" customFormat="false" ht="13.35" hidden="false" customHeight="false" outlineLevel="0" collapsed="false">
      <c r="C273" s="52" t="s">
        <v>91</v>
      </c>
      <c r="D273" s="52" t="s">
        <v>635</v>
      </c>
      <c r="E273" s="60" t="n">
        <v>0.5</v>
      </c>
    </row>
    <row r="274" customFormat="false" ht="13.35" hidden="false" customHeight="false" outlineLevel="0" collapsed="false">
      <c r="C274" s="52" t="s">
        <v>105</v>
      </c>
      <c r="D274" s="52" t="s">
        <v>636</v>
      </c>
      <c r="E274" s="60" t="n">
        <v>1</v>
      </c>
    </row>
    <row r="275" customFormat="false" ht="13.35" hidden="false" customHeight="false" outlineLevel="0" collapsed="false">
      <c r="C275" s="52" t="s">
        <v>105</v>
      </c>
      <c r="D275" s="52" t="s">
        <v>637</v>
      </c>
      <c r="E275" s="60" t="n">
        <v>1</v>
      </c>
    </row>
    <row r="276" customFormat="false" ht="12.8" hidden="false" customHeight="false" outlineLevel="0" collapsed="false">
      <c r="C276" s="55" t="n">
        <v>13</v>
      </c>
      <c r="D276" s="63" t="s">
        <v>143</v>
      </c>
      <c r="E276" s="64" t="n">
        <f aca="false">SUM(E263:E275)</f>
        <v>12.5</v>
      </c>
      <c r="F276" s="65" t="s">
        <v>144</v>
      </c>
      <c r="G276" s="65"/>
    </row>
    <row r="277" customFormat="false" ht="13.35" hidden="false" customHeight="false" outlineLevel="0" collapsed="false">
      <c r="C277" s="52" t="s">
        <v>112</v>
      </c>
      <c r="D277" s="52" t="s">
        <v>648</v>
      </c>
      <c r="E277" s="60" t="n">
        <v>1</v>
      </c>
    </row>
    <row r="278" customFormat="false" ht="13.35" hidden="false" customHeight="false" outlineLevel="0" collapsed="false">
      <c r="C278" s="52" t="s">
        <v>112</v>
      </c>
      <c r="D278" s="52" t="s">
        <v>638</v>
      </c>
      <c r="E278" s="60" t="n">
        <v>0.5</v>
      </c>
    </row>
    <row r="279" customFormat="false" ht="12.8" hidden="false" customHeight="false" outlineLevel="0" collapsed="false">
      <c r="C279" s="55" t="n">
        <v>2</v>
      </c>
      <c r="D279" s="63" t="s">
        <v>145</v>
      </c>
      <c r="E279" s="64" t="n">
        <f aca="false">SUM(E277:E278)</f>
        <v>1.5</v>
      </c>
      <c r="F279" s="65" t="s">
        <v>146</v>
      </c>
      <c r="G279" s="65"/>
    </row>
    <row r="280" customFormat="false" ht="13.35" hidden="false" customHeight="false" outlineLevel="0" collapsed="false">
      <c r="C280" s="52" t="s">
        <v>124</v>
      </c>
      <c r="D280" s="61" t="s">
        <v>640</v>
      </c>
      <c r="E280" s="60" t="n">
        <v>1</v>
      </c>
    </row>
    <row r="281" customFormat="false" ht="13.35" hidden="false" customHeight="false" outlineLevel="0" collapsed="false">
      <c r="C281" s="52" t="s">
        <v>124</v>
      </c>
      <c r="D281" s="61" t="s">
        <v>641</v>
      </c>
      <c r="E281" s="60" t="n">
        <v>1</v>
      </c>
    </row>
    <row r="282" customFormat="false" ht="13.35" hidden="false" customHeight="false" outlineLevel="0" collapsed="false">
      <c r="C282" s="52" t="s">
        <v>124</v>
      </c>
      <c r="D282" s="52" t="s">
        <v>642</v>
      </c>
      <c r="E282" s="60" t="n">
        <v>0</v>
      </c>
    </row>
    <row r="283" customFormat="false" ht="13.35" hidden="false" customHeight="false" outlineLevel="0" collapsed="false">
      <c r="C283" s="52" t="s">
        <v>124</v>
      </c>
      <c r="D283" s="52" t="s">
        <v>643</v>
      </c>
      <c r="E283" s="60" t="n">
        <v>0.25</v>
      </c>
    </row>
    <row r="284" customFormat="false" ht="12.8" hidden="false" customHeight="false" outlineLevel="0" collapsed="false">
      <c r="C284" s="55" t="n">
        <v>2</v>
      </c>
      <c r="D284" s="63" t="s">
        <v>155</v>
      </c>
      <c r="E284" s="64" t="n">
        <f aca="false">SUM(E280:E283)/2</f>
        <v>1.125</v>
      </c>
      <c r="F284" s="65" t="s">
        <v>156</v>
      </c>
      <c r="G284" s="65"/>
    </row>
    <row r="286" customFormat="false" ht="12.8" hidden="false" customHeight="false" outlineLevel="0" collapsed="false">
      <c r="C286" s="55" t="n">
        <f aca="false">(C262+C276+C279+C284)</f>
        <v>22</v>
      </c>
      <c r="D286" s="63" t="s">
        <v>157</v>
      </c>
      <c r="E286" s="55" t="n">
        <f aca="false">(E262+E276+E279+E284)</f>
        <v>20.125</v>
      </c>
      <c r="F286" s="65" t="s">
        <v>158</v>
      </c>
      <c r="G286" s="65"/>
    </row>
  </sheetData>
  <mergeCells count="25">
    <mergeCell ref="B2:F2"/>
    <mergeCell ref="B3:F3"/>
    <mergeCell ref="B7:F7"/>
    <mergeCell ref="B38:F38"/>
    <mergeCell ref="B40:F40"/>
    <mergeCell ref="C82:D82"/>
    <mergeCell ref="C96:D96"/>
    <mergeCell ref="C99:D99"/>
    <mergeCell ref="C104:D104"/>
    <mergeCell ref="C106:D106"/>
    <mergeCell ref="F116:G116"/>
    <mergeCell ref="F130:G130"/>
    <mergeCell ref="F133:G133"/>
    <mergeCell ref="F138:G138"/>
    <mergeCell ref="F140:G140"/>
    <mergeCell ref="F201:G201"/>
    <mergeCell ref="F215:G215"/>
    <mergeCell ref="F218:G218"/>
    <mergeCell ref="F223:G223"/>
    <mergeCell ref="F225:G225"/>
    <mergeCell ref="F262:G262"/>
    <mergeCell ref="F276:G276"/>
    <mergeCell ref="F279:G279"/>
    <mergeCell ref="F284:G284"/>
    <mergeCell ref="F286:G286"/>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G2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cols>
    <col collapsed="false" customWidth="true" hidden="false" outlineLevel="0" max="1" min="1" style="1" width="6.81"/>
    <col collapsed="false" customWidth="true" hidden="false" outlineLevel="0" max="2" min="2" style="1" width="16.39"/>
    <col collapsed="false" customWidth="true" hidden="false" outlineLevel="0" max="3" min="3" style="1" width="18.61"/>
    <col collapsed="false" customWidth="true" hidden="false" outlineLevel="0" max="4" min="4" style="1" width="65.99"/>
    <col collapsed="false" customWidth="true" hidden="false" outlineLevel="0" max="5" min="5" style="1" width="18.34"/>
    <col collapsed="false" customWidth="true" hidden="false" outlineLevel="0" max="6" min="6" style="1" width="21.11"/>
    <col collapsed="false" customWidth="true" hidden="false" outlineLevel="0" max="7" min="7" style="1" width="49.18"/>
    <col collapsed="false" customWidth="true" hidden="false" outlineLevel="0" max="8" min="8" style="1" width="20.01"/>
    <col collapsed="false" customWidth="false" hidden="false" outlineLevel="0" max="1024" min="65" style="2" width="11.74"/>
  </cols>
  <sheetData>
    <row r="1" s="1" customFormat="true" ht="12.8" hidden="false" customHeight="false" outlineLevel="0" collapsed="false"/>
    <row r="2" s="1" customFormat="true" ht="15" hidden="false" customHeight="true" outlineLevel="0" collapsed="false">
      <c r="B2" s="42" t="s">
        <v>650</v>
      </c>
      <c r="C2" s="42"/>
      <c r="D2" s="42"/>
      <c r="E2" s="42"/>
      <c r="F2" s="42"/>
    </row>
    <row r="3" s="1" customFormat="true" ht="67.15" hidden="false" customHeight="true" outlineLevel="0" collapsed="false">
      <c r="B3" s="43" t="s">
        <v>651</v>
      </c>
      <c r="C3" s="43"/>
      <c r="D3" s="43"/>
      <c r="E3" s="43"/>
      <c r="F3" s="43"/>
    </row>
    <row r="4" s="1" customFormat="true" ht="12.8" hidden="false" customHeight="false" outlineLevel="0" collapsed="false"/>
    <row r="5" s="1" customFormat="true" ht="12.8" hidden="false" customHeight="false" outlineLevel="0" collapsed="false"/>
    <row r="6" s="1" customFormat="true" ht="12.8" hidden="false" customHeight="false" outlineLevel="0" collapsed="false"/>
    <row r="7" s="1" customFormat="true" ht="15" hidden="false" customHeight="true" outlineLevel="0" collapsed="false">
      <c r="B7" s="42" t="s">
        <v>72</v>
      </c>
      <c r="C7" s="42"/>
      <c r="D7" s="42"/>
      <c r="E7" s="42"/>
      <c r="F7" s="42"/>
    </row>
    <row r="8" s="1" customFormat="true" ht="12.8" hidden="false" customHeight="false" outlineLevel="0" collapsed="false"/>
    <row r="9" s="1" customFormat="true" ht="12.8" hidden="false" customHeight="false" outlineLevel="0" collapsed="false"/>
    <row r="10" s="1" customFormat="true" ht="12.8" hidden="false" customHeight="false" outlineLevel="0" collapsed="false"/>
    <row r="11" s="1" customFormat="true" ht="12.8" hidden="false" customHeight="false" outlineLevel="0" collapsed="false"/>
    <row r="12" s="1" customFormat="true" ht="12.8" hidden="false" customHeight="false" outlineLevel="0" collapsed="false"/>
    <row r="13" s="1" customFormat="true" ht="12.8" hidden="false" customHeight="false" outlineLevel="0" collapsed="false"/>
    <row r="14" s="1" customFormat="true" ht="12.8" hidden="false" customHeight="false" outlineLevel="0" collapsed="false"/>
    <row r="15" s="1" customFormat="true" ht="12.8" hidden="false" customHeight="false" outlineLevel="0" collapsed="false"/>
    <row r="16" s="1" customFormat="true" ht="12.8" hidden="false" customHeight="false" outlineLevel="0" collapsed="false"/>
    <row r="17" s="1" customFormat="true" ht="12.8" hidden="false" customHeight="false" outlineLevel="0" collapsed="false"/>
    <row r="18" s="1" customFormat="true" ht="12.8" hidden="false" customHeight="false" outlineLevel="0" collapsed="false"/>
    <row r="19" s="1" customFormat="true" ht="12.8" hidden="false" customHeight="false" outlineLevel="0" collapsed="false"/>
    <row r="20" s="1" customFormat="true" ht="12.8" hidden="false" customHeight="false" outlineLevel="0" collapsed="false"/>
    <row r="21" s="1" customFormat="true" ht="12.8" hidden="false" customHeight="false" outlineLevel="0" collapsed="false"/>
    <row r="22" s="1" customFormat="true" ht="12.8" hidden="false" customHeight="false" outlineLevel="0" collapsed="false"/>
    <row r="23" s="1" customFormat="true" ht="12.8" hidden="false" customHeight="false" outlineLevel="0" collapsed="false"/>
    <row r="24" s="1" customFormat="true" ht="12.8" hidden="false" customHeight="false" outlineLevel="0" collapsed="false"/>
    <row r="25" s="1" customFormat="true" ht="12.8" hidden="false" customHeight="false" outlineLevel="0" collapsed="false"/>
    <row r="26" s="1" customFormat="true" ht="12.8" hidden="false" customHeight="false" outlineLevel="0" collapsed="false"/>
    <row r="27" s="1" customFormat="true" ht="12.8" hidden="false" customHeight="false" outlineLevel="0" collapsed="false"/>
    <row r="28" s="1" customFormat="true" ht="12.8" hidden="false" customHeight="false" outlineLevel="0" collapsed="false"/>
    <row r="29" s="1" customFormat="true" ht="12.8" hidden="false" customHeight="false" outlineLevel="0" collapsed="false"/>
    <row r="30" s="1" customFormat="true" ht="12.8" hidden="false" customHeight="false" outlineLevel="0" collapsed="false"/>
    <row r="31" s="1" customFormat="true" ht="12.8" hidden="false" customHeight="false" outlineLevel="0" collapsed="false"/>
    <row r="32" s="1" customFormat="true" ht="12.8" hidden="false" customHeight="false" outlineLevel="0" collapsed="false"/>
    <row r="33" s="1" customFormat="true" ht="12.8" hidden="false" customHeight="false" outlineLevel="0" collapsed="false"/>
    <row r="34" s="1" customFormat="true" ht="12.8" hidden="false" customHeight="false" outlineLevel="0" collapsed="false"/>
    <row r="35" s="1" customFormat="true" ht="12.8" hidden="false" customHeight="false" outlineLevel="0" collapsed="false"/>
    <row r="36" s="1" customFormat="true" ht="12.8" hidden="false" customHeight="false" outlineLevel="0" collapsed="false"/>
    <row r="37" s="1" customFormat="true" ht="12.8" hidden="false" customHeight="false" outlineLevel="0" collapsed="false"/>
    <row r="38" s="1" customFormat="true" ht="12.8" hidden="false" customHeight="false" outlineLevel="0" collapsed="false">
      <c r="B38" s="44" t="s">
        <v>185</v>
      </c>
      <c r="C38" s="44"/>
      <c r="D38" s="44"/>
      <c r="E38" s="44"/>
      <c r="F38" s="44"/>
    </row>
    <row r="39" s="1" customFormat="true" ht="12.8" hidden="false" customHeight="false" outlineLevel="0" collapsed="false"/>
    <row r="40" s="1" customFormat="true" ht="15" hidden="false" customHeight="true" outlineLevel="0" collapsed="false">
      <c r="B40" s="45" t="s">
        <v>74</v>
      </c>
      <c r="C40" s="45"/>
      <c r="D40" s="45"/>
      <c r="E40" s="45"/>
      <c r="F40" s="45"/>
    </row>
    <row r="41" s="1" customFormat="true" ht="12.8" hidden="false" customHeight="false" outlineLevel="0" collapsed="false"/>
    <row r="42" s="1" customFormat="true" ht="12.8" hidden="false" customHeight="false" outlineLevel="0" collapsed="false"/>
    <row r="43" s="1" customFormat="true" ht="12.8" hidden="false" customHeight="false" outlineLevel="0" collapsed="false"/>
    <row r="44" s="1" customFormat="true" ht="12.8" hidden="false" customHeight="false" outlineLevel="0" collapsed="false"/>
    <row r="45" s="1" customFormat="true" ht="12.8" hidden="false" customHeight="false" outlineLevel="0" collapsed="false"/>
    <row r="46" s="1" customFormat="true" ht="12.8" hidden="false" customHeight="false" outlineLevel="0" collapsed="false"/>
    <row r="47" s="1" customFormat="true" ht="12.8" hidden="false" customHeight="false" outlineLevel="0" collapsed="false"/>
    <row r="48" s="1" customFormat="true" ht="12.8" hidden="false" customHeight="false" outlineLevel="0" collapsed="false"/>
    <row r="49" s="1" customFormat="true" ht="12.8" hidden="false" customHeight="false" outlineLevel="0" collapsed="false"/>
    <row r="50" s="1" customFormat="true" ht="12.8" hidden="false" customHeight="false" outlineLevel="0" collapsed="false"/>
    <row r="51" s="1" customFormat="true" ht="12.8" hidden="false" customHeight="false" outlineLevel="0" collapsed="false"/>
    <row r="52" s="1" customFormat="true" ht="12.8" hidden="false" customHeight="false" outlineLevel="0" collapsed="false"/>
    <row r="53" s="1" customFormat="true" ht="12.8" hidden="false" customHeight="false" outlineLevel="0" collapsed="false"/>
    <row r="54" s="1" customFormat="true" ht="12.8" hidden="false" customHeight="false" outlineLevel="0" collapsed="false"/>
    <row r="55" s="1" customFormat="true" ht="12.8" hidden="false" customHeight="false" outlineLevel="0" collapsed="false"/>
    <row r="56" s="1" customFormat="true" ht="12.8" hidden="false" customHeight="false" outlineLevel="0" collapsed="false"/>
    <row r="57" s="1" customFormat="true" ht="12.8" hidden="false" customHeight="false" outlineLevel="0" collapsed="false"/>
    <row r="58" s="1" customFormat="true" ht="12.8" hidden="false" customHeight="false" outlineLevel="0" collapsed="false"/>
    <row r="59" s="1" customFormat="true" ht="12.8" hidden="false" customHeight="false" outlineLevel="0" collapsed="false"/>
    <row r="60" s="1" customFormat="true" ht="12.8" hidden="false" customHeight="false" outlineLevel="0" collapsed="false"/>
    <row r="61" s="1" customFormat="true" ht="12.8" hidden="false" customHeight="false" outlineLevel="0" collapsed="false"/>
    <row r="62" s="1" customFormat="true" ht="12.8" hidden="false" customHeight="false" outlineLevel="0" collapsed="false"/>
    <row r="63" s="1" customFormat="true" ht="12.8" hidden="false" customHeight="false" outlineLevel="0" collapsed="false"/>
    <row r="64" s="1" customFormat="true" ht="12.8" hidden="false" customHeight="false" outlineLevel="0" collapsed="false"/>
    <row r="65" s="1" customFormat="true" ht="12.8" hidden="false" customHeight="false" outlineLevel="0" collapsed="false"/>
    <row r="66" s="1" customFormat="true" ht="12.8" hidden="false" customHeight="false" outlineLevel="0" collapsed="false"/>
    <row r="67" s="1" customFormat="true" ht="12.8" hidden="false" customHeight="false" outlineLevel="0" collapsed="false"/>
    <row r="68" s="1" customFormat="true" ht="12.8" hidden="false" customHeight="false" outlineLevel="0" collapsed="false"/>
    <row r="72" customFormat="false" ht="15" hidden="false" customHeight="false" outlineLevel="0" collapsed="false">
      <c r="C72" s="46" t="s">
        <v>75</v>
      </c>
      <c r="D72" s="46"/>
      <c r="E72" s="47"/>
    </row>
    <row r="74" customFormat="false" ht="20.1" hidden="false" customHeight="true" outlineLevel="0" collapsed="false">
      <c r="C74" s="48" t="s">
        <v>18</v>
      </c>
      <c r="D74" s="49" t="s">
        <v>76</v>
      </c>
      <c r="E74" s="50"/>
      <c r="F74" s="51"/>
    </row>
    <row r="75" customFormat="false" ht="13.35" hidden="false" customHeight="false" outlineLevel="0" collapsed="false">
      <c r="C75" s="52" t="s">
        <v>77</v>
      </c>
      <c r="D75" s="1" t="s">
        <v>652</v>
      </c>
      <c r="E75" s="53"/>
      <c r="F75" s="54"/>
    </row>
    <row r="76" customFormat="false" ht="13.35" hidden="false" customHeight="false" outlineLevel="0" collapsed="false">
      <c r="C76" s="52" t="s">
        <v>77</v>
      </c>
      <c r="D76" s="1" t="s">
        <v>653</v>
      </c>
      <c r="E76" s="53"/>
      <c r="F76" s="54"/>
    </row>
    <row r="77" customFormat="false" ht="13.35" hidden="false" customHeight="false" outlineLevel="0" collapsed="false">
      <c r="C77" s="52" t="s">
        <v>77</v>
      </c>
      <c r="D77" s="1" t="s">
        <v>654</v>
      </c>
      <c r="E77" s="53"/>
      <c r="F77" s="54"/>
    </row>
    <row r="78" customFormat="false" ht="13.35" hidden="false" customHeight="false" outlineLevel="0" collapsed="false">
      <c r="C78" s="52" t="s">
        <v>77</v>
      </c>
      <c r="D78" s="1" t="s">
        <v>655</v>
      </c>
      <c r="E78" s="53"/>
      <c r="F78" s="54"/>
    </row>
    <row r="79" customFormat="false" ht="13.35" hidden="false" customHeight="false" outlineLevel="0" collapsed="false">
      <c r="C79" s="52" t="s">
        <v>77</v>
      </c>
      <c r="D79" s="1" t="s">
        <v>656</v>
      </c>
      <c r="E79" s="53"/>
      <c r="F79" s="54"/>
    </row>
    <row r="80" customFormat="false" ht="13.35" hidden="false" customHeight="false" outlineLevel="0" collapsed="false">
      <c r="C80" s="52" t="s">
        <v>77</v>
      </c>
      <c r="D80" s="1" t="s">
        <v>457</v>
      </c>
      <c r="E80" s="53"/>
      <c r="F80" s="54"/>
    </row>
    <row r="81" customFormat="false" ht="13.35" hidden="false" customHeight="false" outlineLevel="0" collapsed="false">
      <c r="C81" s="52" t="s">
        <v>87</v>
      </c>
      <c r="D81" s="1" t="s">
        <v>657</v>
      </c>
      <c r="E81" s="53"/>
      <c r="F81" s="54"/>
    </row>
    <row r="82" customFormat="false" ht="12.8" hidden="false" customHeight="false" outlineLevel="0" collapsed="false">
      <c r="C82" s="55" t="s">
        <v>90</v>
      </c>
      <c r="D82" s="55"/>
      <c r="E82" s="56" t="n">
        <v>7</v>
      </c>
      <c r="F82" s="54"/>
    </row>
    <row r="83" customFormat="false" ht="13.35" hidden="false" customHeight="false" outlineLevel="0" collapsed="false">
      <c r="C83" s="52" t="s">
        <v>91</v>
      </c>
      <c r="D83" s="1" t="s">
        <v>658</v>
      </c>
      <c r="E83" s="53"/>
      <c r="F83" s="54"/>
    </row>
    <row r="84" customFormat="false" ht="13.35" hidden="false" customHeight="false" outlineLevel="0" collapsed="false">
      <c r="C84" s="52" t="s">
        <v>91</v>
      </c>
      <c r="D84" s="1" t="s">
        <v>659</v>
      </c>
      <c r="E84" s="53"/>
      <c r="F84" s="54"/>
    </row>
    <row r="85" customFormat="false" ht="13.35" hidden="false" customHeight="false" outlineLevel="0" collapsed="false">
      <c r="C85" s="52" t="s">
        <v>91</v>
      </c>
      <c r="D85" s="1" t="s">
        <v>660</v>
      </c>
      <c r="E85" s="53"/>
      <c r="F85" s="54"/>
    </row>
    <row r="86" customFormat="false" ht="13.35" hidden="false" customHeight="false" outlineLevel="0" collapsed="false">
      <c r="C86" s="52" t="s">
        <v>91</v>
      </c>
      <c r="D86" s="1" t="s">
        <v>661</v>
      </c>
      <c r="E86" s="53"/>
      <c r="F86" s="54"/>
    </row>
    <row r="87" customFormat="false" ht="13.35" hidden="false" customHeight="false" outlineLevel="0" collapsed="false">
      <c r="C87" s="52" t="s">
        <v>91</v>
      </c>
      <c r="D87" s="1" t="s">
        <v>662</v>
      </c>
      <c r="E87" s="53"/>
      <c r="F87" s="54"/>
    </row>
    <row r="88" customFormat="false" ht="13.35" hidden="false" customHeight="false" outlineLevel="0" collapsed="false">
      <c r="C88" s="52" t="s">
        <v>91</v>
      </c>
      <c r="D88" s="1" t="s">
        <v>663</v>
      </c>
      <c r="E88" s="53"/>
      <c r="F88" s="54"/>
    </row>
    <row r="89" customFormat="false" ht="13.35" hidden="false" customHeight="false" outlineLevel="0" collapsed="false">
      <c r="C89" s="52" t="s">
        <v>91</v>
      </c>
      <c r="D89" s="1" t="s">
        <v>664</v>
      </c>
      <c r="E89" s="53"/>
      <c r="F89" s="54"/>
    </row>
    <row r="90" customFormat="false" ht="13.35" hidden="false" customHeight="false" outlineLevel="0" collapsed="false">
      <c r="C90" s="52" t="s">
        <v>91</v>
      </c>
      <c r="D90" s="1" t="s">
        <v>665</v>
      </c>
      <c r="E90" s="53"/>
      <c r="F90" s="54"/>
    </row>
    <row r="91" customFormat="false" ht="13.35" hidden="false" customHeight="false" outlineLevel="0" collapsed="false">
      <c r="C91" s="52" t="s">
        <v>91</v>
      </c>
      <c r="D91" s="1" t="s">
        <v>666</v>
      </c>
      <c r="E91" s="53"/>
      <c r="F91" s="54"/>
    </row>
    <row r="92" customFormat="false" ht="13.35" hidden="false" customHeight="false" outlineLevel="0" collapsed="false">
      <c r="C92" s="52" t="s">
        <v>91</v>
      </c>
      <c r="D92" s="1" t="s">
        <v>667</v>
      </c>
      <c r="E92" s="53"/>
      <c r="F92" s="54"/>
    </row>
    <row r="93" customFormat="false" ht="13.35" hidden="false" customHeight="false" outlineLevel="0" collapsed="false">
      <c r="C93" s="52" t="s">
        <v>91</v>
      </c>
      <c r="D93" s="1" t="s">
        <v>668</v>
      </c>
      <c r="E93" s="53"/>
      <c r="F93" s="54"/>
    </row>
    <row r="94" customFormat="false" ht="13.35" hidden="false" customHeight="false" outlineLevel="0" collapsed="false">
      <c r="C94" s="52" t="s">
        <v>91</v>
      </c>
      <c r="D94" s="1" t="s">
        <v>669</v>
      </c>
      <c r="E94" s="53"/>
      <c r="F94" s="54"/>
    </row>
    <row r="95" customFormat="false" ht="13.35" hidden="false" customHeight="false" outlineLevel="0" collapsed="false">
      <c r="C95" s="52" t="s">
        <v>91</v>
      </c>
      <c r="D95" s="1" t="s">
        <v>670</v>
      </c>
      <c r="E95" s="53"/>
      <c r="F95" s="54"/>
    </row>
    <row r="96" customFormat="false" ht="13.35" hidden="false" customHeight="false" outlineLevel="0" collapsed="false">
      <c r="C96" s="52" t="s">
        <v>105</v>
      </c>
      <c r="D96" s="1" t="s">
        <v>671</v>
      </c>
      <c r="E96" s="53"/>
      <c r="F96" s="54"/>
    </row>
    <row r="97" customFormat="false" ht="13.35" hidden="false" customHeight="false" outlineLevel="0" collapsed="false">
      <c r="C97" s="52" t="s">
        <v>105</v>
      </c>
      <c r="D97" s="1" t="s">
        <v>672</v>
      </c>
      <c r="E97" s="53"/>
      <c r="F97" s="54"/>
    </row>
    <row r="98" customFormat="false" ht="13.35" hidden="false" customHeight="false" outlineLevel="0" collapsed="false">
      <c r="C98" s="52" t="s">
        <v>105</v>
      </c>
      <c r="D98" s="1" t="s">
        <v>673</v>
      </c>
      <c r="E98" s="53"/>
      <c r="F98" s="54"/>
    </row>
    <row r="99" customFormat="false" ht="12.8" hidden="false" customHeight="false" outlineLevel="0" collapsed="false">
      <c r="C99" s="55" t="s">
        <v>111</v>
      </c>
      <c r="D99" s="55"/>
      <c r="E99" s="56" t="n">
        <v>16</v>
      </c>
      <c r="F99" s="54"/>
    </row>
    <row r="100" customFormat="false" ht="13.35" hidden="false" customHeight="false" outlineLevel="0" collapsed="false">
      <c r="C100" s="52" t="s">
        <v>112</v>
      </c>
      <c r="D100" s="1" t="s">
        <v>674</v>
      </c>
      <c r="E100" s="53"/>
      <c r="F100" s="54"/>
    </row>
    <row r="101" customFormat="false" ht="13.35" hidden="false" customHeight="false" outlineLevel="0" collapsed="false">
      <c r="C101" s="52" t="s">
        <v>112</v>
      </c>
      <c r="D101" s="1" t="s">
        <v>675</v>
      </c>
      <c r="E101" s="53"/>
      <c r="F101" s="54"/>
    </row>
    <row r="102" customFormat="false" ht="13.35" hidden="false" customHeight="false" outlineLevel="0" collapsed="false">
      <c r="C102" s="52" t="s">
        <v>112</v>
      </c>
      <c r="D102" s="1" t="s">
        <v>676</v>
      </c>
      <c r="E102" s="53"/>
      <c r="F102" s="54"/>
    </row>
    <row r="103" customFormat="false" ht="13.35" hidden="false" customHeight="false" outlineLevel="0" collapsed="false">
      <c r="C103" s="52" t="s">
        <v>112</v>
      </c>
      <c r="D103" s="1" t="s">
        <v>677</v>
      </c>
      <c r="E103" s="53"/>
      <c r="F103" s="54"/>
    </row>
    <row r="104" customFormat="false" ht="13.35" hidden="false" customHeight="false" outlineLevel="0" collapsed="false">
      <c r="C104" s="52" t="s">
        <v>112</v>
      </c>
      <c r="D104" s="1" t="s">
        <v>678</v>
      </c>
      <c r="E104" s="53"/>
      <c r="F104" s="54"/>
    </row>
    <row r="105" customFormat="false" ht="12.8" hidden="false" customHeight="false" outlineLevel="0" collapsed="false">
      <c r="C105" s="55" t="s">
        <v>123</v>
      </c>
      <c r="D105" s="55"/>
      <c r="E105" s="56" t="n">
        <v>5</v>
      </c>
      <c r="F105" s="54"/>
    </row>
    <row r="106" customFormat="false" ht="13.35" hidden="false" customHeight="false" outlineLevel="0" collapsed="false">
      <c r="C106" s="52" t="s">
        <v>124</v>
      </c>
      <c r="D106" s="1" t="s">
        <v>679</v>
      </c>
      <c r="E106" s="53"/>
      <c r="F106" s="54"/>
    </row>
    <row r="107" customFormat="false" ht="13.35" hidden="false" customHeight="false" outlineLevel="0" collapsed="false">
      <c r="C107" s="52" t="s">
        <v>124</v>
      </c>
      <c r="D107" s="1" t="s">
        <v>680</v>
      </c>
      <c r="E107" s="53"/>
      <c r="F107" s="54"/>
    </row>
    <row r="108" customFormat="false" ht="13.35" hidden="false" customHeight="false" outlineLevel="0" collapsed="false">
      <c r="C108" s="52" t="s">
        <v>124</v>
      </c>
      <c r="D108" s="1" t="s">
        <v>681</v>
      </c>
      <c r="E108" s="53"/>
      <c r="F108" s="54"/>
    </row>
    <row r="109" customFormat="false" ht="13.35" hidden="false" customHeight="false" outlineLevel="0" collapsed="false">
      <c r="C109" s="52" t="s">
        <v>124</v>
      </c>
      <c r="D109" s="1" t="s">
        <v>682</v>
      </c>
      <c r="E109" s="53"/>
      <c r="F109" s="54"/>
    </row>
    <row r="110" customFormat="false" ht="12.8" hidden="false" customHeight="false" outlineLevel="0" collapsed="false">
      <c r="C110" s="55" t="s">
        <v>137</v>
      </c>
      <c r="D110" s="55"/>
      <c r="E110" s="56" t="n">
        <v>2</v>
      </c>
      <c r="F110" s="54"/>
    </row>
    <row r="111" customFormat="false" ht="12.8" hidden="false" customHeight="false" outlineLevel="0" collapsed="false">
      <c r="C111" s="52"/>
      <c r="D111" s="52"/>
      <c r="E111" s="53"/>
      <c r="F111" s="54"/>
    </row>
    <row r="112" customFormat="false" ht="12.8" hidden="false" customHeight="false" outlineLevel="0" collapsed="false">
      <c r="C112" s="55" t="s">
        <v>138</v>
      </c>
      <c r="D112" s="55"/>
      <c r="E112" s="56" t="n">
        <f aca="false">(E99+E105+E110+E82)</f>
        <v>30</v>
      </c>
      <c r="F112" s="54"/>
    </row>
    <row r="115" customFormat="false" ht="15" hidden="false" customHeight="false" outlineLevel="0" collapsed="false">
      <c r="C115" s="57" t="s">
        <v>202</v>
      </c>
      <c r="D115" s="57"/>
      <c r="E115" s="47"/>
    </row>
    <row r="117" customFormat="false" ht="15" hidden="false" customHeight="false" outlineLevel="0" collapsed="false">
      <c r="C117" s="58" t="s">
        <v>18</v>
      </c>
      <c r="D117" s="59" t="s">
        <v>140</v>
      </c>
      <c r="E117" s="50"/>
    </row>
    <row r="118" customFormat="false" ht="13.35" hidden="false" customHeight="false" outlineLevel="0" collapsed="false">
      <c r="C118" s="52" t="s">
        <v>77</v>
      </c>
      <c r="D118" s="1" t="s">
        <v>652</v>
      </c>
      <c r="E118" s="60" t="n">
        <v>1</v>
      </c>
    </row>
    <row r="119" customFormat="false" ht="13.35" hidden="false" customHeight="false" outlineLevel="0" collapsed="false">
      <c r="C119" s="52" t="s">
        <v>77</v>
      </c>
      <c r="D119" s="1" t="s">
        <v>653</v>
      </c>
      <c r="E119" s="60" t="n">
        <v>1</v>
      </c>
    </row>
    <row r="120" customFormat="false" ht="13.35" hidden="false" customHeight="false" outlineLevel="0" collapsed="false">
      <c r="C120" s="52" t="s">
        <v>77</v>
      </c>
      <c r="D120" s="1" t="s">
        <v>654</v>
      </c>
      <c r="E120" s="60" t="n">
        <v>1</v>
      </c>
    </row>
    <row r="121" customFormat="false" ht="13.35" hidden="false" customHeight="false" outlineLevel="0" collapsed="false">
      <c r="C121" s="52" t="s">
        <v>77</v>
      </c>
      <c r="D121" s="1" t="s">
        <v>655</v>
      </c>
      <c r="E121" s="60" t="n">
        <v>1</v>
      </c>
    </row>
    <row r="122" customFormat="false" ht="12.8" hidden="false" customHeight="false" outlineLevel="0" collapsed="false">
      <c r="C122" s="52" t="s">
        <v>77</v>
      </c>
      <c r="D122" s="1" t="s">
        <v>656</v>
      </c>
      <c r="E122" s="60" t="n">
        <v>0.5</v>
      </c>
    </row>
    <row r="123" customFormat="false" ht="13.35" hidden="false" customHeight="false" outlineLevel="0" collapsed="false">
      <c r="C123" s="52" t="s">
        <v>77</v>
      </c>
      <c r="D123" s="1" t="s">
        <v>457</v>
      </c>
      <c r="E123" s="60" t="n">
        <v>1</v>
      </c>
    </row>
    <row r="124" customFormat="false" ht="13.35" hidden="false" customHeight="false" outlineLevel="0" collapsed="false">
      <c r="C124" s="52" t="s">
        <v>87</v>
      </c>
      <c r="D124" s="1" t="s">
        <v>657</v>
      </c>
      <c r="E124" s="60" t="n">
        <v>1</v>
      </c>
    </row>
    <row r="125" s="62" customFormat="true" ht="17.9" hidden="false" customHeight="true" outlineLevel="0" collapsed="false">
      <c r="C125" s="55" t="n">
        <v>7</v>
      </c>
      <c r="D125" s="63" t="s">
        <v>141</v>
      </c>
      <c r="E125" s="64" t="n">
        <f aca="false">SUM(E118:E124)</f>
        <v>6.5</v>
      </c>
      <c r="F125" s="65" t="s">
        <v>142</v>
      </c>
      <c r="G125" s="65"/>
    </row>
    <row r="126" customFormat="false" ht="13.35" hidden="false" customHeight="false" outlineLevel="0" collapsed="false">
      <c r="C126" s="52" t="s">
        <v>91</v>
      </c>
      <c r="D126" s="1" t="s">
        <v>658</v>
      </c>
      <c r="E126" s="60" t="n">
        <v>1</v>
      </c>
    </row>
    <row r="127" customFormat="false" ht="12.8" hidden="false" customHeight="false" outlineLevel="0" collapsed="false">
      <c r="C127" s="52" t="s">
        <v>91</v>
      </c>
      <c r="D127" s="1" t="s">
        <v>659</v>
      </c>
      <c r="E127" s="60" t="n">
        <v>0.75</v>
      </c>
    </row>
    <row r="128" customFormat="false" ht="13.35" hidden="false" customHeight="false" outlineLevel="0" collapsed="false">
      <c r="C128" s="52" t="s">
        <v>91</v>
      </c>
      <c r="D128" s="1" t="s">
        <v>661</v>
      </c>
      <c r="E128" s="60" t="n">
        <v>1</v>
      </c>
    </row>
    <row r="129" customFormat="false" ht="13.35" hidden="false" customHeight="false" outlineLevel="0" collapsed="false">
      <c r="C129" s="52" t="s">
        <v>91</v>
      </c>
      <c r="D129" s="1" t="s">
        <v>662</v>
      </c>
      <c r="E129" s="60" t="n">
        <v>1</v>
      </c>
    </row>
    <row r="130" customFormat="false" ht="12.8" hidden="false" customHeight="false" outlineLevel="0" collapsed="false">
      <c r="C130" s="52" t="s">
        <v>91</v>
      </c>
      <c r="D130" s="1" t="s">
        <v>663</v>
      </c>
      <c r="E130" s="60" t="n">
        <v>0.5</v>
      </c>
    </row>
    <row r="131" customFormat="false" ht="12.8" hidden="false" customHeight="false" outlineLevel="0" collapsed="false">
      <c r="C131" s="52" t="s">
        <v>91</v>
      </c>
      <c r="D131" s="1" t="s">
        <v>664</v>
      </c>
      <c r="E131" s="60" t="n">
        <v>0.5</v>
      </c>
    </row>
    <row r="132" customFormat="false" ht="13.35" hidden="false" customHeight="false" outlineLevel="0" collapsed="false">
      <c r="C132" s="52" t="s">
        <v>91</v>
      </c>
      <c r="D132" s="1" t="s">
        <v>666</v>
      </c>
      <c r="E132" s="60" t="n">
        <v>1</v>
      </c>
    </row>
    <row r="133" customFormat="false" ht="13.35" hidden="false" customHeight="false" outlineLevel="0" collapsed="false">
      <c r="C133" s="52" t="s">
        <v>91</v>
      </c>
      <c r="D133" s="1" t="s">
        <v>667</v>
      </c>
      <c r="E133" s="60" t="n">
        <v>1</v>
      </c>
    </row>
    <row r="134" customFormat="false" ht="13.35" hidden="false" customHeight="false" outlineLevel="0" collapsed="false">
      <c r="C134" s="52" t="s">
        <v>91</v>
      </c>
      <c r="D134" s="1" t="s">
        <v>670</v>
      </c>
      <c r="E134" s="60" t="n">
        <v>1</v>
      </c>
    </row>
    <row r="135" customFormat="false" ht="13.35" hidden="false" customHeight="false" outlineLevel="0" collapsed="false">
      <c r="C135" s="52" t="s">
        <v>105</v>
      </c>
      <c r="D135" s="1" t="s">
        <v>671</v>
      </c>
      <c r="E135" s="60" t="n">
        <v>1</v>
      </c>
    </row>
    <row r="136" customFormat="false" ht="13.35" hidden="false" customHeight="false" outlineLevel="0" collapsed="false">
      <c r="C136" s="52" t="s">
        <v>105</v>
      </c>
      <c r="D136" s="1" t="s">
        <v>672</v>
      </c>
      <c r="E136" s="60" t="n">
        <v>1</v>
      </c>
    </row>
    <row r="137" s="62" customFormat="true" ht="17.9" hidden="false" customHeight="true" outlineLevel="0" collapsed="false">
      <c r="C137" s="55" t="n">
        <v>11</v>
      </c>
      <c r="D137" s="63" t="s">
        <v>143</v>
      </c>
      <c r="E137" s="64" t="n">
        <f aca="false">SUM(E126:E136)</f>
        <v>9.75</v>
      </c>
      <c r="F137" s="65" t="s">
        <v>144</v>
      </c>
      <c r="G137" s="65"/>
    </row>
    <row r="138" customFormat="false" ht="13.35" hidden="false" customHeight="false" outlineLevel="0" collapsed="false">
      <c r="C138" s="52" t="s">
        <v>112</v>
      </c>
      <c r="D138" s="1" t="s">
        <v>674</v>
      </c>
      <c r="E138" s="60" t="n">
        <v>1</v>
      </c>
    </row>
    <row r="139" customFormat="false" ht="13.35" hidden="false" customHeight="false" outlineLevel="0" collapsed="false">
      <c r="C139" s="52" t="s">
        <v>112</v>
      </c>
      <c r="D139" s="1" t="s">
        <v>675</v>
      </c>
      <c r="E139" s="60" t="n">
        <v>1</v>
      </c>
    </row>
    <row r="140" customFormat="false" ht="13.35" hidden="false" customHeight="false" outlineLevel="0" collapsed="false">
      <c r="C140" s="52" t="s">
        <v>112</v>
      </c>
      <c r="D140" s="1" t="s">
        <v>676</v>
      </c>
      <c r="E140" s="60" t="n">
        <v>1</v>
      </c>
    </row>
    <row r="141" customFormat="false" ht="13.35" hidden="false" customHeight="false" outlineLevel="0" collapsed="false">
      <c r="C141" s="52" t="s">
        <v>112</v>
      </c>
      <c r="D141" s="1" t="s">
        <v>678</v>
      </c>
      <c r="E141" s="60" t="n">
        <v>1</v>
      </c>
    </row>
    <row r="142" s="62" customFormat="true" ht="17.9" hidden="false" customHeight="true" outlineLevel="0" collapsed="false">
      <c r="C142" s="55" t="n">
        <v>4</v>
      </c>
      <c r="D142" s="63" t="s">
        <v>145</v>
      </c>
      <c r="E142" s="64" t="n">
        <f aca="false">SUM(E138:E141)</f>
        <v>4</v>
      </c>
      <c r="F142" s="65" t="s">
        <v>146</v>
      </c>
      <c r="G142" s="65"/>
    </row>
    <row r="143" customFormat="false" ht="12.8" hidden="false" customHeight="false" outlineLevel="0" collapsed="false">
      <c r="C143" s="52" t="s">
        <v>124</v>
      </c>
      <c r="D143" s="1" t="s">
        <v>679</v>
      </c>
      <c r="E143" s="60" t="n">
        <v>0</v>
      </c>
    </row>
    <row r="144" customFormat="false" ht="12.8" hidden="false" customHeight="false" outlineLevel="0" collapsed="false">
      <c r="C144" s="52" t="s">
        <v>124</v>
      </c>
      <c r="D144" s="1" t="s">
        <v>680</v>
      </c>
      <c r="E144" s="60" t="n">
        <v>0</v>
      </c>
    </row>
    <row r="145" customFormat="false" ht="12.8" hidden="false" customHeight="false" outlineLevel="0" collapsed="false">
      <c r="C145" s="52" t="s">
        <v>124</v>
      </c>
      <c r="D145" s="1" t="s">
        <v>681</v>
      </c>
      <c r="E145" s="60" t="n">
        <v>0</v>
      </c>
    </row>
    <row r="146" customFormat="false" ht="12.8" hidden="false" customHeight="false" outlineLevel="0" collapsed="false">
      <c r="C146" s="52" t="s">
        <v>124</v>
      </c>
      <c r="D146" s="1" t="s">
        <v>682</v>
      </c>
      <c r="E146" s="60" t="n">
        <v>0.5</v>
      </c>
    </row>
    <row r="147" s="62" customFormat="true" ht="17.9" hidden="false" customHeight="true" outlineLevel="0" collapsed="false">
      <c r="C147" s="55" t="n">
        <v>2</v>
      </c>
      <c r="D147" s="63" t="s">
        <v>155</v>
      </c>
      <c r="E147" s="64" t="n">
        <f aca="false">SUM(E143:E146)/2</f>
        <v>0.25</v>
      </c>
      <c r="F147" s="65" t="s">
        <v>156</v>
      </c>
      <c r="G147" s="65"/>
    </row>
    <row r="149" s="62" customFormat="true" ht="17.9" hidden="false" customHeight="true" outlineLevel="0" collapsed="false">
      <c r="C149" s="55" t="n">
        <f aca="false">(C125+C137+C142+C147)</f>
        <v>24</v>
      </c>
      <c r="D149" s="63" t="s">
        <v>157</v>
      </c>
      <c r="E149" s="55" t="n">
        <f aca="false">(E125+E137+E142+E147)</f>
        <v>20.5</v>
      </c>
      <c r="F149" s="65" t="s">
        <v>158</v>
      </c>
      <c r="G149" s="65"/>
    </row>
    <row r="152" customFormat="false" ht="15" hidden="false" customHeight="false" outlineLevel="0" collapsed="false">
      <c r="C152" s="66" t="s">
        <v>159</v>
      </c>
      <c r="D152" s="66"/>
    </row>
    <row r="176" customFormat="false" ht="15" hidden="false" customHeight="false" outlineLevel="0" collapsed="false">
      <c r="C176" s="66" t="s">
        <v>207</v>
      </c>
      <c r="D176" s="66"/>
      <c r="E176" s="47"/>
    </row>
    <row r="179" customFormat="false" ht="15" hidden="false" customHeight="false" outlineLevel="0" collapsed="false">
      <c r="C179" s="58" t="s">
        <v>18</v>
      </c>
      <c r="D179" s="59" t="s">
        <v>140</v>
      </c>
      <c r="E179" s="50"/>
    </row>
    <row r="180" customFormat="false" ht="13.35" hidden="false" customHeight="false" outlineLevel="0" collapsed="false">
      <c r="C180" s="52" t="s">
        <v>77</v>
      </c>
      <c r="D180" s="1" t="s">
        <v>652</v>
      </c>
      <c r="E180" s="60" t="n">
        <v>1</v>
      </c>
    </row>
    <row r="181" customFormat="false" ht="13.35" hidden="false" customHeight="false" outlineLevel="0" collapsed="false">
      <c r="C181" s="52" t="s">
        <v>77</v>
      </c>
      <c r="D181" s="1" t="s">
        <v>653</v>
      </c>
      <c r="E181" s="60" t="n">
        <v>1</v>
      </c>
    </row>
    <row r="182" customFormat="false" ht="13.35" hidden="false" customHeight="false" outlineLevel="0" collapsed="false">
      <c r="C182" s="52" t="s">
        <v>77</v>
      </c>
      <c r="D182" s="1" t="s">
        <v>18</v>
      </c>
      <c r="E182" s="60" t="n">
        <v>1</v>
      </c>
    </row>
    <row r="183" customFormat="false" ht="13.35" hidden="false" customHeight="false" outlineLevel="0" collapsed="false">
      <c r="C183" s="52" t="s">
        <v>77</v>
      </c>
      <c r="D183" s="1" t="s">
        <v>457</v>
      </c>
      <c r="E183" s="60" t="n">
        <v>1</v>
      </c>
    </row>
    <row r="184" customFormat="false" ht="13.35" hidden="false" customHeight="false" outlineLevel="0" collapsed="false">
      <c r="C184" s="52" t="s">
        <v>87</v>
      </c>
      <c r="D184" s="1" t="s">
        <v>657</v>
      </c>
      <c r="E184" s="60" t="n">
        <v>1</v>
      </c>
    </row>
    <row r="185" customFormat="false" ht="12.8" hidden="false" customHeight="false" outlineLevel="0" collapsed="false">
      <c r="C185" s="55" t="n">
        <v>5</v>
      </c>
      <c r="D185" s="63" t="s">
        <v>141</v>
      </c>
      <c r="E185" s="64" t="n">
        <f aca="false">SUM(E180:E184)</f>
        <v>5</v>
      </c>
      <c r="F185" s="65" t="s">
        <v>142</v>
      </c>
      <c r="G185" s="65"/>
    </row>
    <row r="186" customFormat="false" ht="13.35" hidden="false" customHeight="false" outlineLevel="0" collapsed="false">
      <c r="C186" s="52" t="s">
        <v>91</v>
      </c>
      <c r="D186" s="1" t="s">
        <v>658</v>
      </c>
      <c r="E186" s="60" t="n">
        <v>1</v>
      </c>
    </row>
    <row r="187" customFormat="false" ht="13.35" hidden="false" customHeight="false" outlineLevel="0" collapsed="false">
      <c r="C187" s="52" t="s">
        <v>91</v>
      </c>
      <c r="D187" s="1" t="s">
        <v>659</v>
      </c>
      <c r="E187" s="60" t="n">
        <v>1</v>
      </c>
    </row>
    <row r="188" customFormat="false" ht="13.35" hidden="false" customHeight="false" outlineLevel="0" collapsed="false">
      <c r="C188" s="52" t="s">
        <v>91</v>
      </c>
      <c r="D188" s="1" t="s">
        <v>683</v>
      </c>
      <c r="E188" s="60" t="n">
        <v>0.5</v>
      </c>
    </row>
    <row r="189" customFormat="false" ht="13.35" hidden="false" customHeight="false" outlineLevel="0" collapsed="false">
      <c r="C189" s="52" t="s">
        <v>91</v>
      </c>
      <c r="D189" s="1" t="s">
        <v>661</v>
      </c>
      <c r="E189" s="60" t="n">
        <v>1</v>
      </c>
    </row>
    <row r="190" customFormat="false" ht="13.35" hidden="false" customHeight="false" outlineLevel="0" collapsed="false">
      <c r="C190" s="52" t="s">
        <v>91</v>
      </c>
      <c r="D190" s="1" t="s">
        <v>662</v>
      </c>
      <c r="E190" s="60" t="n">
        <v>1</v>
      </c>
    </row>
    <row r="191" customFormat="false" ht="13.35" hidden="false" customHeight="false" outlineLevel="0" collapsed="false">
      <c r="C191" s="52" t="s">
        <v>91</v>
      </c>
      <c r="D191" s="1" t="s">
        <v>663</v>
      </c>
      <c r="E191" s="60" t="n">
        <v>1</v>
      </c>
    </row>
    <row r="192" customFormat="false" ht="13.35" hidden="false" customHeight="false" outlineLevel="0" collapsed="false">
      <c r="C192" s="52" t="s">
        <v>91</v>
      </c>
      <c r="D192" s="1" t="s">
        <v>664</v>
      </c>
      <c r="E192" s="60" t="n">
        <v>1</v>
      </c>
    </row>
    <row r="193" customFormat="false" ht="13.35" hidden="false" customHeight="false" outlineLevel="0" collapsed="false">
      <c r="C193" s="52" t="s">
        <v>91</v>
      </c>
      <c r="D193" s="1" t="s">
        <v>665</v>
      </c>
      <c r="E193" s="60" t="n">
        <v>0.5</v>
      </c>
    </row>
    <row r="194" customFormat="false" ht="13.35" hidden="false" customHeight="false" outlineLevel="0" collapsed="false">
      <c r="C194" s="52" t="s">
        <v>91</v>
      </c>
      <c r="D194" s="1" t="s">
        <v>666</v>
      </c>
      <c r="E194" s="60" t="n">
        <v>1</v>
      </c>
    </row>
    <row r="195" customFormat="false" ht="13.35" hidden="false" customHeight="false" outlineLevel="0" collapsed="false">
      <c r="C195" s="52" t="s">
        <v>91</v>
      </c>
      <c r="D195" s="1" t="s">
        <v>667</v>
      </c>
      <c r="E195" s="60" t="n">
        <v>1</v>
      </c>
    </row>
    <row r="196" customFormat="false" ht="13.35" hidden="false" customHeight="false" outlineLevel="0" collapsed="false">
      <c r="C196" s="52" t="s">
        <v>91</v>
      </c>
      <c r="D196" s="1" t="s">
        <v>668</v>
      </c>
      <c r="E196" s="60" t="n">
        <v>1</v>
      </c>
    </row>
    <row r="197" customFormat="false" ht="13.35" hidden="false" customHeight="false" outlineLevel="0" collapsed="false">
      <c r="C197" s="52" t="s">
        <v>91</v>
      </c>
      <c r="D197" s="1" t="s">
        <v>669</v>
      </c>
      <c r="E197" s="60" t="n">
        <v>1</v>
      </c>
    </row>
    <row r="198" customFormat="false" ht="13.35" hidden="false" customHeight="false" outlineLevel="0" collapsed="false">
      <c r="C198" s="52" t="s">
        <v>91</v>
      </c>
      <c r="D198" s="1" t="s">
        <v>670</v>
      </c>
      <c r="E198" s="60" t="n">
        <v>1</v>
      </c>
    </row>
    <row r="199" customFormat="false" ht="12.8" hidden="false" customHeight="false" outlineLevel="0" collapsed="false">
      <c r="C199" s="52" t="s">
        <v>105</v>
      </c>
      <c r="D199" s="1" t="s">
        <v>684</v>
      </c>
      <c r="E199" s="60" t="n">
        <v>1</v>
      </c>
    </row>
    <row r="200" customFormat="false" ht="12.8" hidden="false" customHeight="false" outlineLevel="0" collapsed="false">
      <c r="C200" s="52" t="s">
        <v>105</v>
      </c>
      <c r="D200" s="1" t="s">
        <v>685</v>
      </c>
      <c r="E200" s="60" t="n">
        <v>1</v>
      </c>
    </row>
    <row r="201" customFormat="false" ht="12.8" hidden="false" customHeight="false" outlineLevel="0" collapsed="false">
      <c r="C201" s="52" t="s">
        <v>105</v>
      </c>
      <c r="D201" s="1" t="s">
        <v>686</v>
      </c>
      <c r="E201" s="60" t="n">
        <v>1</v>
      </c>
    </row>
    <row r="202" customFormat="false" ht="13.35" hidden="false" customHeight="false" outlineLevel="0" collapsed="false">
      <c r="C202" s="52" t="s">
        <v>105</v>
      </c>
      <c r="D202" s="1" t="s">
        <v>671</v>
      </c>
      <c r="E202" s="60" t="n">
        <v>1</v>
      </c>
    </row>
    <row r="203" customFormat="false" ht="13.35" hidden="false" customHeight="false" outlineLevel="0" collapsed="false">
      <c r="C203" s="52" t="s">
        <v>105</v>
      </c>
      <c r="D203" s="1" t="s">
        <v>672</v>
      </c>
      <c r="E203" s="60" t="n">
        <v>1</v>
      </c>
    </row>
    <row r="204" customFormat="false" ht="12.8" hidden="false" customHeight="false" outlineLevel="0" collapsed="false">
      <c r="C204" s="55" t="n">
        <v>18</v>
      </c>
      <c r="D204" s="63" t="s">
        <v>143</v>
      </c>
      <c r="E204" s="64" t="n">
        <f aca="false">SUM(E186:E203)</f>
        <v>17</v>
      </c>
      <c r="F204" s="65" t="s">
        <v>144</v>
      </c>
      <c r="G204" s="65"/>
    </row>
    <row r="205" customFormat="false" ht="13.35" hidden="false" customHeight="false" outlineLevel="0" collapsed="false">
      <c r="C205" s="52" t="s">
        <v>112</v>
      </c>
      <c r="D205" s="1" t="s">
        <v>674</v>
      </c>
      <c r="E205" s="60" t="n">
        <v>1</v>
      </c>
    </row>
    <row r="206" customFormat="false" ht="12.8" hidden="false" customHeight="false" outlineLevel="0" collapsed="false">
      <c r="C206" s="52" t="s">
        <v>112</v>
      </c>
      <c r="D206" s="1" t="s">
        <v>675</v>
      </c>
      <c r="E206" s="60" t="n">
        <v>2</v>
      </c>
    </row>
    <row r="207" customFormat="false" ht="13.35" hidden="false" customHeight="false" outlineLevel="0" collapsed="false">
      <c r="C207" s="52" t="s">
        <v>112</v>
      </c>
      <c r="D207" s="1" t="s">
        <v>687</v>
      </c>
      <c r="E207" s="60" t="n">
        <v>0</v>
      </c>
    </row>
    <row r="208" customFormat="false" ht="12.8" hidden="false" customHeight="false" outlineLevel="0" collapsed="false">
      <c r="C208" s="55" t="n">
        <v>3</v>
      </c>
      <c r="D208" s="63" t="s">
        <v>145</v>
      </c>
      <c r="E208" s="64" t="n">
        <f aca="false">SUM(E205:E207)</f>
        <v>3</v>
      </c>
      <c r="F208" s="65" t="s">
        <v>146</v>
      </c>
      <c r="G208" s="65"/>
    </row>
    <row r="209" customFormat="false" ht="13.35" hidden="false" customHeight="false" outlineLevel="0" collapsed="false">
      <c r="C209" s="52" t="s">
        <v>124</v>
      </c>
      <c r="D209" s="1" t="s">
        <v>688</v>
      </c>
      <c r="E209" s="60" t="n">
        <v>0</v>
      </c>
    </row>
    <row r="210" customFormat="false" ht="13.35" hidden="false" customHeight="false" outlineLevel="0" collapsed="false">
      <c r="C210" s="52" t="s">
        <v>124</v>
      </c>
      <c r="D210" s="1" t="s">
        <v>689</v>
      </c>
      <c r="E210" s="60" t="n">
        <v>0</v>
      </c>
    </row>
    <row r="211" customFormat="false" ht="13.35" hidden="false" customHeight="false" outlineLevel="0" collapsed="false">
      <c r="C211" s="52" t="s">
        <v>124</v>
      </c>
      <c r="D211" s="1" t="s">
        <v>690</v>
      </c>
      <c r="E211" s="60" t="n">
        <v>0</v>
      </c>
    </row>
    <row r="212" customFormat="false" ht="13.35" hidden="false" customHeight="false" outlineLevel="0" collapsed="false">
      <c r="C212" s="52" t="s">
        <v>124</v>
      </c>
      <c r="D212" s="1" t="s">
        <v>691</v>
      </c>
      <c r="E212" s="60" t="n">
        <v>0</v>
      </c>
    </row>
    <row r="213" customFormat="false" ht="12.8" hidden="false" customHeight="false" outlineLevel="0" collapsed="false">
      <c r="C213" s="55" t="n">
        <v>2</v>
      </c>
      <c r="D213" s="63" t="s">
        <v>155</v>
      </c>
      <c r="E213" s="64" t="n">
        <f aca="false">SUM(E209:E212)/2</f>
        <v>0</v>
      </c>
      <c r="F213" s="65" t="s">
        <v>156</v>
      </c>
      <c r="G213" s="65"/>
    </row>
    <row r="215" customFormat="false" ht="12.8" hidden="false" customHeight="false" outlineLevel="0" collapsed="false">
      <c r="C215" s="55" t="n">
        <f aca="false">(C185+C204+C208+C213)</f>
        <v>28</v>
      </c>
      <c r="D215" s="63" t="s">
        <v>157</v>
      </c>
      <c r="E215" s="55" t="n">
        <f aca="false">(E185+E204+E208+E213)</f>
        <v>25</v>
      </c>
      <c r="F215" s="65" t="s">
        <v>158</v>
      </c>
      <c r="G215" s="65"/>
    </row>
    <row r="227" customFormat="false" ht="25.1" hidden="false" customHeight="false" outlineLevel="0" collapsed="false">
      <c r="E227" s="68" t="s">
        <v>160</v>
      </c>
      <c r="F227" s="68" t="s">
        <v>161</v>
      </c>
    </row>
    <row r="228" customFormat="false" ht="12.8" hidden="false" customHeight="false" outlineLevel="0" collapsed="false">
      <c r="C228" s="69" t="s">
        <v>162</v>
      </c>
      <c r="D228" s="69" t="s">
        <v>163</v>
      </c>
      <c r="E228" s="69" t="s">
        <v>51</v>
      </c>
      <c r="F228" s="69" t="s">
        <v>692</v>
      </c>
    </row>
    <row r="229" customFormat="false" ht="13.35" hidden="false" customHeight="false" outlineLevel="0" collapsed="false">
      <c r="C229" s="11" t="n">
        <v>1</v>
      </c>
      <c r="D229" s="1" t="s">
        <v>693</v>
      </c>
      <c r="E229" s="11" t="n">
        <v>1</v>
      </c>
      <c r="F229" s="11" t="n">
        <v>0</v>
      </c>
      <c r="G229" s="1" t="s">
        <v>172</v>
      </c>
    </row>
    <row r="230" customFormat="false" ht="13.35" hidden="false" customHeight="false" outlineLevel="0" collapsed="false">
      <c r="C230" s="11" t="n">
        <v>2</v>
      </c>
      <c r="D230" s="1" t="s">
        <v>694</v>
      </c>
      <c r="E230" s="11" t="n">
        <v>1</v>
      </c>
      <c r="F230" s="11" t="n">
        <v>1</v>
      </c>
      <c r="G230" s="1" t="s">
        <v>297</v>
      </c>
    </row>
    <row r="231" customFormat="false" ht="12.8" hidden="false" customHeight="false" outlineLevel="0" collapsed="false">
      <c r="C231" s="69" t="s">
        <v>169</v>
      </c>
      <c r="D231" s="72" t="n">
        <v>2</v>
      </c>
      <c r="E231" s="72" t="n">
        <f aca="false">SUM(E229:E230)</f>
        <v>2</v>
      </c>
      <c r="F231" s="72" t="n">
        <f aca="false">SUM(F229:F230)</f>
        <v>1</v>
      </c>
    </row>
    <row r="235" customFormat="false" ht="25.1" hidden="false" customHeight="false" outlineLevel="0" collapsed="false">
      <c r="C235" s="67"/>
      <c r="D235" s="67"/>
      <c r="E235" s="68" t="s">
        <v>160</v>
      </c>
      <c r="F235" s="68" t="s">
        <v>171</v>
      </c>
    </row>
    <row r="236" customFormat="false" ht="12.8" hidden="false" customHeight="false" outlineLevel="0" collapsed="false">
      <c r="C236" s="69" t="s">
        <v>162</v>
      </c>
      <c r="D236" s="69" t="s">
        <v>163</v>
      </c>
      <c r="E236" s="69" t="s">
        <v>51</v>
      </c>
      <c r="F236" s="69" t="s">
        <v>51</v>
      </c>
    </row>
    <row r="237" customFormat="false" ht="13.35" hidden="false" customHeight="false" outlineLevel="0" collapsed="false">
      <c r="C237" s="11" t="n">
        <v>1</v>
      </c>
      <c r="D237" s="1" t="s">
        <v>693</v>
      </c>
      <c r="E237" s="11" t="n">
        <v>1</v>
      </c>
      <c r="F237" s="11" t="n">
        <v>0</v>
      </c>
      <c r="G237" s="1" t="s">
        <v>172</v>
      </c>
    </row>
    <row r="238" customFormat="false" ht="13.35" hidden="false" customHeight="false" outlineLevel="0" collapsed="false">
      <c r="C238" s="11" t="n">
        <v>2</v>
      </c>
      <c r="D238" s="1" t="s">
        <v>694</v>
      </c>
      <c r="E238" s="11" t="n">
        <v>1</v>
      </c>
      <c r="F238" s="11" t="n">
        <v>1</v>
      </c>
      <c r="G238" s="1" t="s">
        <v>297</v>
      </c>
    </row>
    <row r="239" customFormat="false" ht="12.8" hidden="false" customHeight="false" outlineLevel="0" collapsed="false">
      <c r="C239" s="69" t="s">
        <v>169</v>
      </c>
      <c r="D239" s="71" t="n">
        <v>2</v>
      </c>
      <c r="E239" s="72" t="n">
        <f aca="false">SUM(E237:E238)</f>
        <v>2</v>
      </c>
      <c r="F239" s="72" t="n">
        <f aca="false">SUM(F237:F238)</f>
        <v>1</v>
      </c>
    </row>
    <row r="242" customFormat="false" ht="25.1" hidden="false" customHeight="false" outlineLevel="0" collapsed="false">
      <c r="C242" s="67"/>
      <c r="D242" s="67"/>
      <c r="E242" s="68" t="s">
        <v>160</v>
      </c>
      <c r="F242" s="68" t="s">
        <v>174</v>
      </c>
    </row>
    <row r="243" customFormat="false" ht="12.8" hidden="false" customHeight="false" outlineLevel="0" collapsed="false">
      <c r="C243" s="69" t="s">
        <v>162</v>
      </c>
      <c r="D243" s="69" t="s">
        <v>163</v>
      </c>
      <c r="E243" s="69" t="s">
        <v>51</v>
      </c>
      <c r="F243" s="69" t="s">
        <v>51</v>
      </c>
    </row>
    <row r="244" customFormat="false" ht="13.35" hidden="false" customHeight="false" outlineLevel="0" collapsed="false">
      <c r="C244" s="11" t="n">
        <v>1</v>
      </c>
      <c r="D244" s="1" t="s">
        <v>693</v>
      </c>
      <c r="E244" s="11" t="n">
        <v>1</v>
      </c>
      <c r="F244" s="11" t="n">
        <v>0</v>
      </c>
      <c r="G244" s="1" t="s">
        <v>172</v>
      </c>
    </row>
    <row r="245" customFormat="false" ht="13.35" hidden="false" customHeight="false" outlineLevel="0" collapsed="false">
      <c r="C245" s="11" t="n">
        <v>2</v>
      </c>
      <c r="D245" s="1" t="s">
        <v>694</v>
      </c>
      <c r="E245" s="11" t="n">
        <v>1</v>
      </c>
      <c r="F245" s="11" t="n">
        <v>0</v>
      </c>
      <c r="G245" s="1" t="s">
        <v>172</v>
      </c>
    </row>
    <row r="246" customFormat="false" ht="12.8" hidden="false" customHeight="false" outlineLevel="0" collapsed="false">
      <c r="C246" s="69" t="s">
        <v>169</v>
      </c>
      <c r="D246" s="71" t="n">
        <v>2</v>
      </c>
      <c r="E246" s="72" t="n">
        <f aca="false">SUM(E244:E245)</f>
        <v>2</v>
      </c>
      <c r="F246" s="72" t="n">
        <f aca="false">SUM(F244:F245)</f>
        <v>0</v>
      </c>
    </row>
    <row r="249" customFormat="false" ht="15" hidden="false" customHeight="false" outlineLevel="0" collapsed="false">
      <c r="C249" s="66" t="s">
        <v>213</v>
      </c>
      <c r="D249" s="66"/>
      <c r="E249" s="47"/>
    </row>
    <row r="250" customFormat="false" ht="15" hidden="false" customHeight="false" outlineLevel="0" collapsed="false">
      <c r="C250" s="58" t="s">
        <v>18</v>
      </c>
      <c r="D250" s="59" t="s">
        <v>140</v>
      </c>
      <c r="E250" s="50"/>
    </row>
    <row r="251" customFormat="false" ht="13.35" hidden="false" customHeight="false" outlineLevel="0" collapsed="false">
      <c r="C251" s="52" t="s">
        <v>77</v>
      </c>
      <c r="D251" s="1" t="s">
        <v>652</v>
      </c>
      <c r="E251" s="60" t="n">
        <v>1</v>
      </c>
    </row>
    <row r="252" customFormat="false" ht="13.35" hidden="false" customHeight="false" outlineLevel="0" collapsed="false">
      <c r="C252" s="52" t="s">
        <v>77</v>
      </c>
      <c r="D252" s="1" t="s">
        <v>653</v>
      </c>
      <c r="E252" s="60" t="n">
        <v>1</v>
      </c>
    </row>
    <row r="253" customFormat="false" ht="13.35" hidden="false" customHeight="false" outlineLevel="0" collapsed="false">
      <c r="C253" s="52" t="s">
        <v>77</v>
      </c>
      <c r="D253" s="1" t="s">
        <v>18</v>
      </c>
      <c r="E253" s="60" t="n">
        <v>1</v>
      </c>
    </row>
    <row r="254" customFormat="false" ht="13.35" hidden="false" customHeight="false" outlineLevel="0" collapsed="false">
      <c r="C254" s="52" t="s">
        <v>77</v>
      </c>
      <c r="D254" s="1" t="s">
        <v>457</v>
      </c>
      <c r="E254" s="60" t="n">
        <v>1</v>
      </c>
    </row>
    <row r="255" customFormat="false" ht="12.8" hidden="false" customHeight="false" outlineLevel="0" collapsed="false">
      <c r="C255" s="52" t="s">
        <v>87</v>
      </c>
      <c r="D255" s="1" t="s">
        <v>657</v>
      </c>
      <c r="E255" s="60" t="n">
        <v>1</v>
      </c>
    </row>
    <row r="256" customFormat="false" ht="12.8" hidden="false" customHeight="false" outlineLevel="0" collapsed="false">
      <c r="C256" s="52" t="s">
        <v>77</v>
      </c>
      <c r="D256" s="1" t="s">
        <v>654</v>
      </c>
      <c r="E256" s="60" t="n">
        <v>1</v>
      </c>
    </row>
    <row r="257" customFormat="false" ht="12.8" hidden="false" customHeight="false" outlineLevel="0" collapsed="false">
      <c r="C257" s="52" t="s">
        <v>77</v>
      </c>
      <c r="D257" s="1" t="s">
        <v>655</v>
      </c>
      <c r="E257" s="60" t="n">
        <v>1</v>
      </c>
    </row>
    <row r="258" customFormat="false" ht="12.8" hidden="false" customHeight="false" outlineLevel="0" collapsed="false">
      <c r="C258" s="55" t="n">
        <v>7</v>
      </c>
      <c r="D258" s="63" t="s">
        <v>141</v>
      </c>
      <c r="E258" s="64" t="n">
        <f aca="false">SUM(E251:E257)</f>
        <v>7</v>
      </c>
      <c r="F258" s="65" t="s">
        <v>142</v>
      </c>
      <c r="G258" s="65"/>
    </row>
    <row r="259" customFormat="false" ht="13.35" hidden="false" customHeight="false" outlineLevel="0" collapsed="false">
      <c r="C259" s="52" t="s">
        <v>91</v>
      </c>
      <c r="D259" s="1" t="s">
        <v>658</v>
      </c>
      <c r="E259" s="60" t="n">
        <v>1</v>
      </c>
    </row>
    <row r="260" customFormat="false" ht="13.35" hidden="false" customHeight="false" outlineLevel="0" collapsed="false">
      <c r="C260" s="52" t="s">
        <v>91</v>
      </c>
      <c r="D260" s="1" t="s">
        <v>659</v>
      </c>
      <c r="E260" s="60" t="n">
        <v>1</v>
      </c>
    </row>
    <row r="261" customFormat="false" ht="12.8" hidden="false" customHeight="false" outlineLevel="0" collapsed="false">
      <c r="C261" s="52" t="s">
        <v>91</v>
      </c>
      <c r="D261" s="1" t="s">
        <v>683</v>
      </c>
      <c r="E261" s="60" t="n">
        <v>1</v>
      </c>
    </row>
    <row r="262" customFormat="false" ht="13.35" hidden="false" customHeight="false" outlineLevel="0" collapsed="false">
      <c r="C262" s="52" t="s">
        <v>91</v>
      </c>
      <c r="D262" s="1" t="s">
        <v>661</v>
      </c>
      <c r="E262" s="60" t="n">
        <v>1</v>
      </c>
    </row>
    <row r="263" customFormat="false" ht="13.35" hidden="false" customHeight="false" outlineLevel="0" collapsed="false">
      <c r="C263" s="52" t="s">
        <v>91</v>
      </c>
      <c r="D263" s="1" t="s">
        <v>662</v>
      </c>
      <c r="E263" s="60" t="n">
        <v>1</v>
      </c>
    </row>
    <row r="264" customFormat="false" ht="13.35" hidden="false" customHeight="false" outlineLevel="0" collapsed="false">
      <c r="C264" s="52" t="s">
        <v>91</v>
      </c>
      <c r="D264" s="1" t="s">
        <v>663</v>
      </c>
      <c r="E264" s="60" t="n">
        <v>1</v>
      </c>
    </row>
    <row r="265" customFormat="false" ht="13.35" hidden="false" customHeight="false" outlineLevel="0" collapsed="false">
      <c r="C265" s="52" t="s">
        <v>91</v>
      </c>
      <c r="D265" s="1" t="s">
        <v>664</v>
      </c>
      <c r="E265" s="60" t="n">
        <v>1</v>
      </c>
    </row>
    <row r="266" customFormat="false" ht="12.8" hidden="false" customHeight="false" outlineLevel="0" collapsed="false">
      <c r="C266" s="52" t="s">
        <v>91</v>
      </c>
      <c r="D266" s="1" t="s">
        <v>665</v>
      </c>
      <c r="E266" s="60" t="n">
        <v>1</v>
      </c>
    </row>
    <row r="267" customFormat="false" ht="13.35" hidden="false" customHeight="false" outlineLevel="0" collapsed="false">
      <c r="C267" s="52" t="s">
        <v>91</v>
      </c>
      <c r="D267" s="1" t="s">
        <v>666</v>
      </c>
      <c r="E267" s="60" t="n">
        <v>1</v>
      </c>
    </row>
    <row r="268" customFormat="false" ht="13.35" hidden="false" customHeight="false" outlineLevel="0" collapsed="false">
      <c r="C268" s="52" t="s">
        <v>91</v>
      </c>
      <c r="D268" s="1" t="s">
        <v>667</v>
      </c>
      <c r="E268" s="60" t="n">
        <v>1</v>
      </c>
    </row>
    <row r="269" customFormat="false" ht="13.35" hidden="false" customHeight="false" outlineLevel="0" collapsed="false">
      <c r="C269" s="52" t="s">
        <v>91</v>
      </c>
      <c r="D269" s="1" t="s">
        <v>668</v>
      </c>
      <c r="E269" s="60" t="n">
        <v>1</v>
      </c>
    </row>
    <row r="270" customFormat="false" ht="13.35" hidden="false" customHeight="false" outlineLevel="0" collapsed="false">
      <c r="C270" s="52" t="s">
        <v>91</v>
      </c>
      <c r="D270" s="1" t="s">
        <v>669</v>
      </c>
      <c r="E270" s="60" t="n">
        <v>1</v>
      </c>
    </row>
    <row r="271" customFormat="false" ht="13.35" hidden="false" customHeight="false" outlineLevel="0" collapsed="false">
      <c r="C271" s="52" t="s">
        <v>91</v>
      </c>
      <c r="D271" s="1" t="s">
        <v>670</v>
      </c>
      <c r="E271" s="60" t="n">
        <v>1</v>
      </c>
    </row>
    <row r="272" customFormat="false" ht="13.35" hidden="false" customHeight="false" outlineLevel="0" collapsed="false">
      <c r="C272" s="52" t="s">
        <v>105</v>
      </c>
      <c r="D272" s="1" t="s">
        <v>671</v>
      </c>
      <c r="E272" s="60" t="n">
        <v>1</v>
      </c>
    </row>
    <row r="273" customFormat="false" ht="13.35" hidden="false" customHeight="false" outlineLevel="0" collapsed="false">
      <c r="C273" s="52" t="s">
        <v>105</v>
      </c>
      <c r="D273" s="1" t="s">
        <v>672</v>
      </c>
      <c r="E273" s="60" t="n">
        <v>1</v>
      </c>
    </row>
    <row r="274" customFormat="false" ht="12.8" hidden="false" customHeight="false" outlineLevel="0" collapsed="false">
      <c r="C274" s="55" t="n">
        <v>15</v>
      </c>
      <c r="D274" s="63" t="s">
        <v>143</v>
      </c>
      <c r="E274" s="64" t="n">
        <f aca="false">SUM(E259:E273)</f>
        <v>15</v>
      </c>
      <c r="F274" s="65" t="s">
        <v>144</v>
      </c>
      <c r="G274" s="65"/>
    </row>
    <row r="275" customFormat="false" ht="13.35" hidden="false" customHeight="false" outlineLevel="0" collapsed="false">
      <c r="C275" s="52" t="s">
        <v>112</v>
      </c>
      <c r="D275" s="1" t="s">
        <v>674</v>
      </c>
      <c r="E275" s="60" t="n">
        <v>1</v>
      </c>
    </row>
    <row r="276" customFormat="false" ht="13.35" hidden="false" customHeight="false" outlineLevel="0" collapsed="false">
      <c r="C276" s="52" t="s">
        <v>112</v>
      </c>
      <c r="D276" s="1" t="s">
        <v>675</v>
      </c>
      <c r="E276" s="60" t="n">
        <v>1</v>
      </c>
    </row>
    <row r="277" customFormat="false" ht="12.8" hidden="false" customHeight="false" outlineLevel="0" collapsed="false">
      <c r="C277" s="52" t="s">
        <v>112</v>
      </c>
      <c r="D277" s="1" t="s">
        <v>687</v>
      </c>
      <c r="E277" s="60" t="n">
        <v>1</v>
      </c>
    </row>
    <row r="278" customFormat="false" ht="12.8" hidden="false" customHeight="false" outlineLevel="0" collapsed="false">
      <c r="C278" s="52" t="s">
        <v>112</v>
      </c>
      <c r="D278" s="1" t="s">
        <v>695</v>
      </c>
      <c r="E278" s="60" t="n">
        <v>1</v>
      </c>
    </row>
    <row r="279" customFormat="false" ht="12.8" hidden="false" customHeight="false" outlineLevel="0" collapsed="false">
      <c r="C279" s="52" t="s">
        <v>112</v>
      </c>
      <c r="D279" s="1" t="s">
        <v>696</v>
      </c>
      <c r="E279" s="60" t="n">
        <v>1</v>
      </c>
    </row>
    <row r="280" customFormat="false" ht="12.8" hidden="false" customHeight="false" outlineLevel="0" collapsed="false">
      <c r="C280" s="55" t="n">
        <v>5</v>
      </c>
      <c r="D280" s="63" t="s">
        <v>145</v>
      </c>
      <c r="E280" s="64" t="n">
        <f aca="false">SUM(E275:E279)</f>
        <v>5</v>
      </c>
      <c r="F280" s="65" t="s">
        <v>146</v>
      </c>
      <c r="G280" s="65"/>
    </row>
    <row r="281" customFormat="false" ht="13.35" hidden="false" customHeight="false" outlineLevel="0" collapsed="false">
      <c r="C281" s="52" t="s">
        <v>124</v>
      </c>
      <c r="D281" s="1" t="s">
        <v>688</v>
      </c>
      <c r="E281" s="60" t="n">
        <v>0</v>
      </c>
    </row>
    <row r="282" customFormat="false" ht="13.35" hidden="false" customHeight="false" outlineLevel="0" collapsed="false">
      <c r="C282" s="52" t="s">
        <v>124</v>
      </c>
      <c r="D282" s="1" t="s">
        <v>689</v>
      </c>
      <c r="E282" s="60" t="n">
        <v>0</v>
      </c>
    </row>
    <row r="283" customFormat="false" ht="13.35" hidden="false" customHeight="false" outlineLevel="0" collapsed="false">
      <c r="C283" s="52" t="s">
        <v>124</v>
      </c>
      <c r="D283" s="1" t="s">
        <v>690</v>
      </c>
      <c r="E283" s="60" t="n">
        <v>0</v>
      </c>
    </row>
    <row r="284" customFormat="false" ht="13.35" hidden="false" customHeight="false" outlineLevel="0" collapsed="false">
      <c r="C284" s="52" t="s">
        <v>124</v>
      </c>
      <c r="D284" s="1" t="s">
        <v>691</v>
      </c>
      <c r="E284" s="60" t="n">
        <v>0</v>
      </c>
    </row>
    <row r="285" customFormat="false" ht="12.8" hidden="false" customHeight="false" outlineLevel="0" collapsed="false">
      <c r="C285" s="55" t="n">
        <v>2</v>
      </c>
      <c r="D285" s="63" t="s">
        <v>155</v>
      </c>
      <c r="E285" s="64" t="n">
        <f aca="false">SUM(E281:E284)/2</f>
        <v>0</v>
      </c>
      <c r="F285" s="65" t="s">
        <v>156</v>
      </c>
      <c r="G285" s="65"/>
    </row>
    <row r="287" customFormat="false" ht="12.8" hidden="false" customHeight="false" outlineLevel="0" collapsed="false">
      <c r="C287" s="55" t="n">
        <f aca="false">(C258+C274+C280+C285)</f>
        <v>29</v>
      </c>
      <c r="D287" s="63" t="s">
        <v>157</v>
      </c>
      <c r="E287" s="55" t="n">
        <f aca="false">(E258+E274+E280+E285)</f>
        <v>27</v>
      </c>
      <c r="F287" s="65" t="s">
        <v>158</v>
      </c>
      <c r="G287" s="65"/>
    </row>
  </sheetData>
  <mergeCells count="25">
    <mergeCell ref="B2:F2"/>
    <mergeCell ref="B3:F3"/>
    <mergeCell ref="B7:F7"/>
    <mergeCell ref="B38:F38"/>
    <mergeCell ref="B40:F40"/>
    <mergeCell ref="C82:D82"/>
    <mergeCell ref="C99:D99"/>
    <mergeCell ref="C105:D105"/>
    <mergeCell ref="C110:D110"/>
    <mergeCell ref="C112:D112"/>
    <mergeCell ref="F125:G125"/>
    <mergeCell ref="F137:G137"/>
    <mergeCell ref="F142:G142"/>
    <mergeCell ref="F147:G147"/>
    <mergeCell ref="F149:G149"/>
    <mergeCell ref="F185:G185"/>
    <mergeCell ref="F204:G204"/>
    <mergeCell ref="F208:G208"/>
    <mergeCell ref="F213:G213"/>
    <mergeCell ref="F215:G215"/>
    <mergeCell ref="F258:G258"/>
    <mergeCell ref="F274:G274"/>
    <mergeCell ref="F280:G280"/>
    <mergeCell ref="F285:G285"/>
    <mergeCell ref="F287:G287"/>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G2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cols>
    <col collapsed="false" customWidth="true" hidden="false" outlineLevel="0" max="1" min="1" style="1" width="6.81"/>
    <col collapsed="false" customWidth="true" hidden="false" outlineLevel="0" max="2" min="2" style="1" width="16.39"/>
    <col collapsed="false" customWidth="true" hidden="false" outlineLevel="0" max="3" min="3" style="1" width="18.61"/>
    <col collapsed="false" customWidth="true" hidden="false" outlineLevel="0" max="4" min="4" style="1" width="65.99"/>
    <col collapsed="false" customWidth="true" hidden="false" outlineLevel="0" max="5" min="5" style="1" width="18.34"/>
    <col collapsed="false" customWidth="true" hidden="false" outlineLevel="0" max="6" min="6" style="1" width="21.11"/>
    <col collapsed="false" customWidth="true" hidden="false" outlineLevel="0" max="7" min="7" style="1" width="49.18"/>
    <col collapsed="false" customWidth="true" hidden="false" outlineLevel="0" max="8" min="8" style="1" width="20.01"/>
    <col collapsed="false" customWidth="false" hidden="false" outlineLevel="0" max="1024" min="65" style="2" width="11.74"/>
  </cols>
  <sheetData>
    <row r="1" s="1" customFormat="true" ht="12.8" hidden="false" customHeight="false" outlineLevel="0" collapsed="false"/>
    <row r="2" s="1" customFormat="true" ht="15" hidden="false" customHeight="true" outlineLevel="0" collapsed="false">
      <c r="B2" s="42" t="s">
        <v>697</v>
      </c>
      <c r="C2" s="42"/>
      <c r="D2" s="42"/>
      <c r="E2" s="42"/>
      <c r="F2" s="42"/>
    </row>
    <row r="3" s="1" customFormat="true" ht="67.15" hidden="false" customHeight="true" outlineLevel="0" collapsed="false">
      <c r="B3" s="43" t="s">
        <v>698</v>
      </c>
      <c r="C3" s="43"/>
      <c r="D3" s="43"/>
      <c r="E3" s="43"/>
      <c r="F3" s="43"/>
    </row>
    <row r="4" s="1" customFormat="true" ht="12.8" hidden="false" customHeight="false" outlineLevel="0" collapsed="false"/>
    <row r="5" s="1" customFormat="true" ht="12.8" hidden="false" customHeight="false" outlineLevel="0" collapsed="false"/>
    <row r="6" s="1" customFormat="true" ht="12.8" hidden="false" customHeight="false" outlineLevel="0" collapsed="false"/>
    <row r="7" s="1" customFormat="true" ht="15" hidden="false" customHeight="true" outlineLevel="0" collapsed="false">
      <c r="B7" s="42" t="s">
        <v>72</v>
      </c>
      <c r="C7" s="42"/>
      <c r="D7" s="42"/>
      <c r="E7" s="42"/>
      <c r="F7" s="42"/>
    </row>
    <row r="8" s="1" customFormat="true" ht="12.8" hidden="false" customHeight="false" outlineLevel="0" collapsed="false"/>
    <row r="9" s="1" customFormat="true" ht="12.8" hidden="false" customHeight="false" outlineLevel="0" collapsed="false"/>
    <row r="10" s="1" customFormat="true" ht="12.8" hidden="false" customHeight="false" outlineLevel="0" collapsed="false"/>
    <row r="11" s="1" customFormat="true" ht="12.8" hidden="false" customHeight="false" outlineLevel="0" collapsed="false"/>
    <row r="12" s="1" customFormat="true" ht="12.8" hidden="false" customHeight="false" outlineLevel="0" collapsed="false"/>
    <row r="13" s="1" customFormat="true" ht="12.8" hidden="false" customHeight="false" outlineLevel="0" collapsed="false"/>
    <row r="14" s="1" customFormat="true" ht="12.8" hidden="false" customHeight="false" outlineLevel="0" collapsed="false"/>
    <row r="15" s="1" customFormat="true" ht="12.8" hidden="false" customHeight="false" outlineLevel="0" collapsed="false"/>
    <row r="16" s="1" customFormat="true" ht="12.8" hidden="false" customHeight="false" outlineLevel="0" collapsed="false"/>
    <row r="17" s="1" customFormat="true" ht="12.8" hidden="false" customHeight="false" outlineLevel="0" collapsed="false"/>
    <row r="18" s="1" customFormat="true" ht="12.8" hidden="false" customHeight="false" outlineLevel="0" collapsed="false"/>
    <row r="19" s="1" customFormat="true" ht="12.8" hidden="false" customHeight="false" outlineLevel="0" collapsed="false"/>
    <row r="20" s="1" customFormat="true" ht="12.8" hidden="false" customHeight="false" outlineLevel="0" collapsed="false"/>
    <row r="21" s="1" customFormat="true" ht="12.8" hidden="false" customHeight="false" outlineLevel="0" collapsed="false"/>
    <row r="22" s="1" customFormat="true" ht="12.8" hidden="false" customHeight="false" outlineLevel="0" collapsed="false"/>
    <row r="23" s="1" customFormat="true" ht="12.8" hidden="false" customHeight="false" outlineLevel="0" collapsed="false"/>
    <row r="24" s="1" customFormat="true" ht="12.8" hidden="false" customHeight="false" outlineLevel="0" collapsed="false"/>
    <row r="25" s="1" customFormat="true" ht="12.8" hidden="false" customHeight="false" outlineLevel="0" collapsed="false"/>
    <row r="26" s="1" customFormat="true" ht="12.8" hidden="false" customHeight="false" outlineLevel="0" collapsed="false"/>
    <row r="27" s="1" customFormat="true" ht="12.8" hidden="false" customHeight="false" outlineLevel="0" collapsed="false"/>
    <row r="28" s="1" customFormat="true" ht="12.8" hidden="false" customHeight="false" outlineLevel="0" collapsed="false"/>
    <row r="29" s="1" customFormat="true" ht="12.8" hidden="false" customHeight="false" outlineLevel="0" collapsed="false"/>
    <row r="30" s="1" customFormat="true" ht="12.8" hidden="false" customHeight="false" outlineLevel="0" collapsed="false"/>
    <row r="31" s="1" customFormat="true" ht="12.8" hidden="false" customHeight="false" outlineLevel="0" collapsed="false"/>
    <row r="32" s="1" customFormat="true" ht="12.8" hidden="false" customHeight="false" outlineLevel="0" collapsed="false"/>
    <row r="33" s="1" customFormat="true" ht="12.8" hidden="false" customHeight="false" outlineLevel="0" collapsed="false"/>
    <row r="34" s="1" customFormat="true" ht="12.8" hidden="false" customHeight="false" outlineLevel="0" collapsed="false"/>
    <row r="35" s="1" customFormat="true" ht="12.8" hidden="false" customHeight="false" outlineLevel="0" collapsed="false"/>
    <row r="36" s="1" customFormat="true" ht="12.8" hidden="false" customHeight="false" outlineLevel="0" collapsed="false"/>
    <row r="37" s="1" customFormat="true" ht="12.8" hidden="false" customHeight="false" outlineLevel="0" collapsed="false"/>
    <row r="38" s="1" customFormat="true" ht="12.8" hidden="false" customHeight="false" outlineLevel="0" collapsed="false">
      <c r="B38" s="44" t="s">
        <v>185</v>
      </c>
      <c r="C38" s="44"/>
      <c r="D38" s="44"/>
      <c r="E38" s="44"/>
      <c r="F38" s="44"/>
    </row>
    <row r="39" s="1" customFormat="true" ht="12.8" hidden="false" customHeight="false" outlineLevel="0" collapsed="false"/>
    <row r="40" s="1" customFormat="true" ht="15" hidden="false" customHeight="true" outlineLevel="0" collapsed="false">
      <c r="B40" s="45" t="s">
        <v>74</v>
      </c>
      <c r="C40" s="45"/>
      <c r="D40" s="45"/>
      <c r="E40" s="45"/>
      <c r="F40" s="45"/>
    </row>
    <row r="41" s="1" customFormat="true" ht="12.8" hidden="false" customHeight="false" outlineLevel="0" collapsed="false"/>
    <row r="42" s="1" customFormat="true" ht="12.8" hidden="false" customHeight="false" outlineLevel="0" collapsed="false"/>
    <row r="43" s="1" customFormat="true" ht="12.8" hidden="false" customHeight="false" outlineLevel="0" collapsed="false"/>
    <row r="44" s="1" customFormat="true" ht="12.8" hidden="false" customHeight="false" outlineLevel="0" collapsed="false"/>
    <row r="45" s="1" customFormat="true" ht="12.8" hidden="false" customHeight="false" outlineLevel="0" collapsed="false"/>
    <row r="46" s="1" customFormat="true" ht="12.8" hidden="false" customHeight="false" outlineLevel="0" collapsed="false"/>
    <row r="47" s="1" customFormat="true" ht="12.8" hidden="false" customHeight="false" outlineLevel="0" collapsed="false"/>
    <row r="48" s="1" customFormat="true" ht="12.8" hidden="false" customHeight="false" outlineLevel="0" collapsed="false"/>
    <row r="49" s="1" customFormat="true" ht="12.8" hidden="false" customHeight="false" outlineLevel="0" collapsed="false"/>
    <row r="50" s="1" customFormat="true" ht="12.8" hidden="false" customHeight="false" outlineLevel="0" collapsed="false"/>
    <row r="51" s="1" customFormat="true" ht="12.8" hidden="false" customHeight="false" outlineLevel="0" collapsed="false"/>
    <row r="52" s="1" customFormat="true" ht="12.8" hidden="false" customHeight="false" outlineLevel="0" collapsed="false"/>
    <row r="53" s="1" customFormat="true" ht="12.8" hidden="false" customHeight="false" outlineLevel="0" collapsed="false"/>
    <row r="54" s="1" customFormat="true" ht="12.8" hidden="false" customHeight="false" outlineLevel="0" collapsed="false"/>
    <row r="55" s="1" customFormat="true" ht="12.8" hidden="false" customHeight="false" outlineLevel="0" collapsed="false"/>
    <row r="56" s="1" customFormat="true" ht="12.8" hidden="false" customHeight="false" outlineLevel="0" collapsed="false"/>
    <row r="57" s="1" customFormat="true" ht="12.8" hidden="false" customHeight="false" outlineLevel="0" collapsed="false"/>
    <row r="58" s="1" customFormat="true" ht="12.8" hidden="false" customHeight="false" outlineLevel="0" collapsed="false"/>
    <row r="59" s="1" customFormat="true" ht="12.8" hidden="false" customHeight="false" outlineLevel="0" collapsed="false"/>
    <row r="60" s="1" customFormat="true" ht="12.8" hidden="false" customHeight="false" outlineLevel="0" collapsed="false"/>
    <row r="61" s="1" customFormat="true" ht="12.8" hidden="false" customHeight="false" outlineLevel="0" collapsed="false"/>
    <row r="62" s="1" customFormat="true" ht="12.8" hidden="false" customHeight="false" outlineLevel="0" collapsed="false"/>
    <row r="63" s="1" customFormat="true" ht="12.8" hidden="false" customHeight="false" outlineLevel="0" collapsed="false"/>
    <row r="64" s="1" customFormat="true" ht="12.8" hidden="false" customHeight="false" outlineLevel="0" collapsed="false"/>
    <row r="65" s="1" customFormat="true" ht="12.8" hidden="false" customHeight="false" outlineLevel="0" collapsed="false"/>
    <row r="66" s="1" customFormat="true" ht="12.8" hidden="false" customHeight="false" outlineLevel="0" collapsed="false"/>
    <row r="67" s="1" customFormat="true" ht="12.8" hidden="false" customHeight="false" outlineLevel="0" collapsed="false"/>
    <row r="68" s="1" customFormat="true" ht="12.8" hidden="false" customHeight="false" outlineLevel="0" collapsed="false"/>
    <row r="71" customFormat="false" ht="15" hidden="false" customHeight="false" outlineLevel="0" collapsed="false">
      <c r="C71" s="46" t="s">
        <v>75</v>
      </c>
      <c r="D71" s="46"/>
      <c r="E71" s="47"/>
    </row>
    <row r="73" customFormat="false" ht="20.1" hidden="false" customHeight="true" outlineLevel="0" collapsed="false">
      <c r="C73" s="48" t="s">
        <v>18</v>
      </c>
      <c r="D73" s="49" t="s">
        <v>76</v>
      </c>
      <c r="E73" s="50"/>
      <c r="F73" s="51"/>
    </row>
    <row r="74" customFormat="false" ht="12.8" hidden="false" customHeight="false" outlineLevel="0" collapsed="false">
      <c r="C74" s="1" t="s">
        <v>77</v>
      </c>
      <c r="D74" s="1" t="s">
        <v>431</v>
      </c>
      <c r="E74" s="77"/>
      <c r="F74" s="54"/>
    </row>
    <row r="75" customFormat="false" ht="12.8" hidden="false" customHeight="false" outlineLevel="0" collapsed="false">
      <c r="C75" s="1" t="s">
        <v>77</v>
      </c>
      <c r="D75" s="1" t="s">
        <v>81</v>
      </c>
      <c r="E75" s="77"/>
      <c r="F75" s="54"/>
    </row>
    <row r="76" customFormat="false" ht="12.8" hidden="false" customHeight="false" outlineLevel="0" collapsed="false">
      <c r="C76" s="1" t="s">
        <v>77</v>
      </c>
      <c r="D76" s="1" t="s">
        <v>699</v>
      </c>
      <c r="E76" s="77"/>
      <c r="F76" s="54"/>
    </row>
    <row r="77" customFormat="false" ht="12.8" hidden="false" customHeight="false" outlineLevel="0" collapsed="false">
      <c r="C77" s="1" t="s">
        <v>77</v>
      </c>
      <c r="D77" s="1" t="s">
        <v>700</v>
      </c>
      <c r="E77" s="77"/>
      <c r="F77" s="54"/>
    </row>
    <row r="78" customFormat="false" ht="12.8" hidden="false" customHeight="false" outlineLevel="0" collapsed="false">
      <c r="C78" s="1" t="s">
        <v>77</v>
      </c>
      <c r="D78" s="1" t="s">
        <v>84</v>
      </c>
      <c r="E78" s="77"/>
      <c r="F78" s="54"/>
    </row>
    <row r="79" customFormat="false" ht="12.8" hidden="false" customHeight="false" outlineLevel="0" collapsed="false">
      <c r="C79" s="1" t="s">
        <v>77</v>
      </c>
      <c r="D79" s="1" t="s">
        <v>701</v>
      </c>
      <c r="E79" s="77"/>
      <c r="F79" s="54"/>
    </row>
    <row r="80" customFormat="false" ht="12.8" hidden="false" customHeight="false" outlineLevel="0" collapsed="false">
      <c r="C80" s="55" t="s">
        <v>90</v>
      </c>
      <c r="D80" s="55"/>
      <c r="E80" s="56" t="n">
        <v>6</v>
      </c>
      <c r="F80" s="54"/>
    </row>
    <row r="81" customFormat="false" ht="13.35" hidden="false" customHeight="false" outlineLevel="0" collapsed="false">
      <c r="C81" s="52" t="s">
        <v>91</v>
      </c>
      <c r="D81" s="1" t="s">
        <v>702</v>
      </c>
      <c r="E81" s="53"/>
      <c r="F81" s="54"/>
    </row>
    <row r="82" customFormat="false" ht="13.35" hidden="false" customHeight="false" outlineLevel="0" collapsed="false">
      <c r="C82" s="52" t="s">
        <v>91</v>
      </c>
      <c r="D82" s="1" t="s">
        <v>703</v>
      </c>
      <c r="E82" s="53"/>
      <c r="F82" s="54"/>
    </row>
    <row r="83" customFormat="false" ht="13.35" hidden="false" customHeight="false" outlineLevel="0" collapsed="false">
      <c r="C83" s="52" t="s">
        <v>91</v>
      </c>
      <c r="D83" s="1" t="s">
        <v>704</v>
      </c>
      <c r="E83" s="53"/>
      <c r="F83" s="54"/>
    </row>
    <row r="84" customFormat="false" ht="13.35" hidden="false" customHeight="false" outlineLevel="0" collapsed="false">
      <c r="C84" s="52" t="s">
        <v>91</v>
      </c>
      <c r="D84" s="1" t="s">
        <v>705</v>
      </c>
      <c r="E84" s="53"/>
      <c r="F84" s="54"/>
    </row>
    <row r="85" customFormat="false" ht="13.35" hidden="false" customHeight="false" outlineLevel="0" collapsed="false">
      <c r="C85" s="52" t="s">
        <v>91</v>
      </c>
      <c r="D85" s="1" t="s">
        <v>706</v>
      </c>
      <c r="E85" s="53"/>
      <c r="F85" s="54"/>
    </row>
    <row r="86" customFormat="false" ht="13.35" hidden="false" customHeight="false" outlineLevel="0" collapsed="false">
      <c r="C86" s="52" t="s">
        <v>91</v>
      </c>
      <c r="D86" s="1" t="s">
        <v>707</v>
      </c>
      <c r="E86" s="53"/>
      <c r="F86" s="54"/>
    </row>
    <row r="87" customFormat="false" ht="13.35" hidden="false" customHeight="false" outlineLevel="0" collapsed="false">
      <c r="C87" s="52" t="s">
        <v>91</v>
      </c>
      <c r="D87" s="1" t="s">
        <v>708</v>
      </c>
      <c r="E87" s="53"/>
      <c r="F87" s="54"/>
    </row>
    <row r="88" customFormat="false" ht="13.35" hidden="false" customHeight="false" outlineLevel="0" collapsed="false">
      <c r="C88" s="52" t="s">
        <v>91</v>
      </c>
      <c r="D88" s="1" t="s">
        <v>709</v>
      </c>
      <c r="E88" s="53"/>
      <c r="F88" s="54"/>
    </row>
    <row r="89" customFormat="false" ht="13.35" hidden="false" customHeight="false" outlineLevel="0" collapsed="false">
      <c r="C89" s="52" t="s">
        <v>91</v>
      </c>
      <c r="D89" s="1" t="s">
        <v>710</v>
      </c>
      <c r="E89" s="53"/>
      <c r="F89" s="54"/>
    </row>
    <row r="90" customFormat="false" ht="13.35" hidden="false" customHeight="false" outlineLevel="0" collapsed="false">
      <c r="C90" s="52" t="s">
        <v>105</v>
      </c>
      <c r="D90" s="1" t="s">
        <v>700</v>
      </c>
      <c r="E90" s="53"/>
      <c r="F90" s="54"/>
    </row>
    <row r="91" customFormat="false" ht="13.35" hidden="false" customHeight="false" outlineLevel="0" collapsed="false">
      <c r="C91" s="52" t="s">
        <v>105</v>
      </c>
      <c r="D91" s="1" t="s">
        <v>711</v>
      </c>
      <c r="E91" s="53"/>
      <c r="F91" s="54"/>
    </row>
    <row r="92" customFormat="false" ht="13.35" hidden="false" customHeight="false" outlineLevel="0" collapsed="false">
      <c r="C92" s="52" t="s">
        <v>105</v>
      </c>
      <c r="D92" s="1" t="s">
        <v>701</v>
      </c>
      <c r="E92" s="53"/>
      <c r="F92" s="54"/>
    </row>
    <row r="93" customFormat="false" ht="13.35" hidden="false" customHeight="false" outlineLevel="0" collapsed="false">
      <c r="C93" s="52" t="s">
        <v>105</v>
      </c>
      <c r="D93" s="1" t="s">
        <v>84</v>
      </c>
      <c r="E93" s="53"/>
      <c r="F93" s="54"/>
    </row>
    <row r="94" customFormat="false" ht="12.8" hidden="false" customHeight="false" outlineLevel="0" collapsed="false">
      <c r="C94" s="55" t="s">
        <v>111</v>
      </c>
      <c r="D94" s="55" t="s">
        <v>84</v>
      </c>
      <c r="E94" s="56" t="n">
        <v>13</v>
      </c>
      <c r="F94" s="54"/>
    </row>
    <row r="95" customFormat="false" ht="13.35" hidden="false" customHeight="false" outlineLevel="0" collapsed="false">
      <c r="C95" s="52" t="s">
        <v>112</v>
      </c>
      <c r="D95" s="1" t="s">
        <v>712</v>
      </c>
      <c r="E95" s="53"/>
      <c r="F95" s="54"/>
    </row>
    <row r="96" customFormat="false" ht="13.35" hidden="false" customHeight="false" outlineLevel="0" collapsed="false">
      <c r="C96" s="52" t="s">
        <v>112</v>
      </c>
      <c r="D96" s="1" t="s">
        <v>713</v>
      </c>
      <c r="E96" s="53"/>
      <c r="F96" s="54"/>
    </row>
    <row r="97" customFormat="false" ht="13.35" hidden="false" customHeight="false" outlineLevel="0" collapsed="false">
      <c r="C97" s="52" t="s">
        <v>112</v>
      </c>
      <c r="D97" s="1" t="s">
        <v>714</v>
      </c>
      <c r="E97" s="53"/>
      <c r="F97" s="54"/>
    </row>
    <row r="98" customFormat="false" ht="13.35" hidden="false" customHeight="false" outlineLevel="0" collapsed="false">
      <c r="C98" s="52" t="s">
        <v>112</v>
      </c>
      <c r="D98" s="1" t="s">
        <v>715</v>
      </c>
      <c r="E98" s="53"/>
      <c r="F98" s="54"/>
    </row>
    <row r="99" customFormat="false" ht="13.35" hidden="false" customHeight="false" outlineLevel="0" collapsed="false">
      <c r="C99" s="52" t="s">
        <v>112</v>
      </c>
      <c r="D99" s="1" t="s">
        <v>716</v>
      </c>
      <c r="E99" s="53"/>
      <c r="F99" s="54"/>
    </row>
    <row r="100" customFormat="false" ht="12.8" hidden="false" customHeight="false" outlineLevel="0" collapsed="false">
      <c r="C100" s="55" t="s">
        <v>123</v>
      </c>
      <c r="D100" s="55"/>
      <c r="E100" s="56" t="n">
        <v>6</v>
      </c>
      <c r="F100" s="54"/>
    </row>
    <row r="101" customFormat="false" ht="13.35" hidden="false" customHeight="false" outlineLevel="0" collapsed="false">
      <c r="C101" s="52" t="s">
        <v>124</v>
      </c>
      <c r="D101" s="1" t="s">
        <v>717</v>
      </c>
      <c r="E101" s="53"/>
      <c r="F101" s="54"/>
    </row>
    <row r="102" customFormat="false" ht="13.35" hidden="false" customHeight="false" outlineLevel="0" collapsed="false">
      <c r="C102" s="52" t="s">
        <v>124</v>
      </c>
      <c r="D102" s="1" t="s">
        <v>718</v>
      </c>
      <c r="E102" s="53"/>
      <c r="F102" s="54"/>
    </row>
    <row r="103" customFormat="false" ht="13.35" hidden="false" customHeight="false" outlineLevel="0" collapsed="false">
      <c r="C103" s="52" t="s">
        <v>124</v>
      </c>
      <c r="D103" s="1" t="s">
        <v>719</v>
      </c>
      <c r="E103" s="77"/>
      <c r="F103" s="54"/>
    </row>
    <row r="104" customFormat="false" ht="13.35" hidden="false" customHeight="false" outlineLevel="0" collapsed="false">
      <c r="C104" s="52" t="s">
        <v>124</v>
      </c>
      <c r="D104" s="1" t="s">
        <v>720</v>
      </c>
      <c r="E104" s="77"/>
      <c r="F104" s="54"/>
    </row>
    <row r="105" customFormat="false" ht="12.8" hidden="false" customHeight="false" outlineLevel="0" collapsed="false">
      <c r="C105" s="55" t="s">
        <v>137</v>
      </c>
      <c r="D105" s="55"/>
      <c r="E105" s="56" t="n">
        <v>2</v>
      </c>
      <c r="F105" s="54"/>
    </row>
    <row r="106" customFormat="false" ht="12.8" hidden="false" customHeight="false" outlineLevel="0" collapsed="false">
      <c r="C106" s="52"/>
      <c r="D106" s="52"/>
      <c r="E106" s="53"/>
      <c r="F106" s="54"/>
    </row>
    <row r="107" customFormat="false" ht="12.8" hidden="false" customHeight="false" outlineLevel="0" collapsed="false">
      <c r="C107" s="55" t="s">
        <v>138</v>
      </c>
      <c r="D107" s="55"/>
      <c r="E107" s="56" t="n">
        <f aca="false">(E94+E100+E105+E80)</f>
        <v>27</v>
      </c>
      <c r="F107" s="54"/>
    </row>
    <row r="110" customFormat="false" ht="15" hidden="false" customHeight="false" outlineLevel="0" collapsed="false">
      <c r="C110" s="57" t="s">
        <v>202</v>
      </c>
      <c r="D110" s="57"/>
      <c r="E110" s="47"/>
    </row>
    <row r="112" customFormat="false" ht="15" hidden="false" customHeight="false" outlineLevel="0" collapsed="false">
      <c r="C112" s="58" t="s">
        <v>18</v>
      </c>
      <c r="D112" s="59" t="s">
        <v>140</v>
      </c>
      <c r="E112" s="50"/>
    </row>
    <row r="113" customFormat="false" ht="13.35" hidden="false" customHeight="false" outlineLevel="0" collapsed="false">
      <c r="C113" s="1" t="s">
        <v>77</v>
      </c>
      <c r="D113" s="1" t="s">
        <v>431</v>
      </c>
      <c r="E113" s="60" t="n">
        <v>1</v>
      </c>
    </row>
    <row r="114" customFormat="false" ht="13.35" hidden="false" customHeight="false" outlineLevel="0" collapsed="false">
      <c r="C114" s="1" t="s">
        <v>721</v>
      </c>
      <c r="D114" s="1" t="s">
        <v>434</v>
      </c>
      <c r="E114" s="60" t="n">
        <v>1</v>
      </c>
    </row>
    <row r="115" customFormat="false" ht="13.35" hidden="false" customHeight="false" outlineLevel="0" collapsed="false">
      <c r="C115" s="1" t="s">
        <v>77</v>
      </c>
      <c r="D115" s="1" t="s">
        <v>81</v>
      </c>
      <c r="E115" s="60" t="n">
        <v>1</v>
      </c>
    </row>
    <row r="116" customFormat="false" ht="12.8" hidden="false" customHeight="false" outlineLevel="0" collapsed="false">
      <c r="C116" s="1" t="s">
        <v>721</v>
      </c>
      <c r="D116" s="1" t="s">
        <v>722</v>
      </c>
      <c r="E116" s="60" t="n">
        <v>1</v>
      </c>
    </row>
    <row r="117" s="62" customFormat="true" ht="17.9" hidden="false" customHeight="true" outlineLevel="0" collapsed="false">
      <c r="C117" s="55" t="n">
        <v>4</v>
      </c>
      <c r="D117" s="63" t="s">
        <v>141</v>
      </c>
      <c r="E117" s="64" t="n">
        <f aca="false">SUM(E113:E116)</f>
        <v>4</v>
      </c>
      <c r="F117" s="65" t="s">
        <v>142</v>
      </c>
      <c r="G117" s="65"/>
    </row>
    <row r="118" customFormat="false" ht="13.35" hidden="false" customHeight="false" outlineLevel="0" collapsed="false">
      <c r="C118" s="52" t="s">
        <v>91</v>
      </c>
      <c r="D118" s="1" t="s">
        <v>702</v>
      </c>
      <c r="E118" s="60" t="n">
        <v>1</v>
      </c>
    </row>
    <row r="119" customFormat="false" ht="13.35" hidden="false" customHeight="false" outlineLevel="0" collapsed="false">
      <c r="C119" s="52" t="s">
        <v>91</v>
      </c>
      <c r="D119" s="1" t="s">
        <v>703</v>
      </c>
      <c r="E119" s="60" t="n">
        <v>1</v>
      </c>
    </row>
    <row r="120" customFormat="false" ht="13.35" hidden="false" customHeight="false" outlineLevel="0" collapsed="false">
      <c r="C120" s="52" t="s">
        <v>91</v>
      </c>
      <c r="D120" s="1" t="s">
        <v>704</v>
      </c>
      <c r="E120" s="60" t="n">
        <v>1</v>
      </c>
    </row>
    <row r="121" customFormat="false" ht="13.35" hidden="false" customHeight="false" outlineLevel="0" collapsed="false">
      <c r="C121" s="52" t="s">
        <v>91</v>
      </c>
      <c r="D121" s="1" t="s">
        <v>705</v>
      </c>
      <c r="E121" s="60" t="n">
        <v>1</v>
      </c>
    </row>
    <row r="122" customFormat="false" ht="13.35" hidden="false" customHeight="false" outlineLevel="0" collapsed="false">
      <c r="C122" s="52" t="s">
        <v>91</v>
      </c>
      <c r="D122" s="1" t="s">
        <v>706</v>
      </c>
      <c r="E122" s="60" t="n">
        <v>1</v>
      </c>
    </row>
    <row r="123" customFormat="false" ht="13.35" hidden="false" customHeight="false" outlineLevel="0" collapsed="false">
      <c r="C123" s="52" t="s">
        <v>91</v>
      </c>
      <c r="D123" s="1" t="s">
        <v>707</v>
      </c>
      <c r="E123" s="60" t="n">
        <v>0.5</v>
      </c>
    </row>
    <row r="124" customFormat="false" ht="13.35" hidden="false" customHeight="false" outlineLevel="0" collapsed="false">
      <c r="C124" s="52" t="s">
        <v>91</v>
      </c>
      <c r="D124" s="1" t="s">
        <v>708</v>
      </c>
      <c r="E124" s="60" t="n">
        <v>1</v>
      </c>
    </row>
    <row r="125" customFormat="false" ht="13.35" hidden="false" customHeight="false" outlineLevel="0" collapsed="false">
      <c r="C125" s="52" t="s">
        <v>91</v>
      </c>
      <c r="D125" s="1" t="s">
        <v>709</v>
      </c>
      <c r="E125" s="60" t="n">
        <v>1</v>
      </c>
    </row>
    <row r="126" customFormat="false" ht="13.35" hidden="false" customHeight="false" outlineLevel="0" collapsed="false">
      <c r="C126" s="52" t="s">
        <v>91</v>
      </c>
      <c r="D126" s="1" t="s">
        <v>710</v>
      </c>
      <c r="E126" s="60" t="n">
        <v>0</v>
      </c>
    </row>
    <row r="127" customFormat="false" ht="13.35" hidden="false" customHeight="false" outlineLevel="0" collapsed="false">
      <c r="C127" s="52" t="s">
        <v>105</v>
      </c>
      <c r="D127" s="1" t="s">
        <v>711</v>
      </c>
      <c r="E127" s="60" t="n">
        <v>1</v>
      </c>
    </row>
    <row r="128" customFormat="false" ht="13.35" hidden="false" customHeight="false" outlineLevel="0" collapsed="false">
      <c r="C128" s="52" t="s">
        <v>105</v>
      </c>
      <c r="D128" s="1" t="s">
        <v>701</v>
      </c>
      <c r="E128" s="60" t="n">
        <v>1</v>
      </c>
    </row>
    <row r="129" customFormat="false" ht="13.35" hidden="false" customHeight="false" outlineLevel="0" collapsed="false">
      <c r="C129" s="52" t="s">
        <v>105</v>
      </c>
      <c r="D129" s="1" t="s">
        <v>84</v>
      </c>
      <c r="E129" s="60" t="n">
        <v>1</v>
      </c>
    </row>
    <row r="130" s="62" customFormat="true" ht="17.9" hidden="false" customHeight="true" outlineLevel="0" collapsed="false">
      <c r="C130" s="55" t="n">
        <v>12</v>
      </c>
      <c r="D130" s="63" t="s">
        <v>143</v>
      </c>
      <c r="E130" s="64" t="n">
        <f aca="false">SUM(E118:E129)</f>
        <v>10.5</v>
      </c>
      <c r="F130" s="65" t="s">
        <v>144</v>
      </c>
      <c r="G130" s="65"/>
    </row>
    <row r="131" customFormat="false" ht="12.8" hidden="false" customHeight="false" outlineLevel="0" collapsed="false">
      <c r="C131" s="52" t="s">
        <v>112</v>
      </c>
      <c r="D131" s="52" t="s">
        <v>712</v>
      </c>
      <c r="E131" s="60" t="n">
        <v>1</v>
      </c>
    </row>
    <row r="132" s="62" customFormat="true" ht="17.9" hidden="false" customHeight="true" outlineLevel="0" collapsed="false">
      <c r="C132" s="55" t="n">
        <v>1</v>
      </c>
      <c r="D132" s="63" t="s">
        <v>145</v>
      </c>
      <c r="E132" s="64" t="n">
        <f aca="false">SUM(E131)</f>
        <v>1</v>
      </c>
      <c r="F132" s="65" t="s">
        <v>146</v>
      </c>
      <c r="G132" s="65"/>
    </row>
    <row r="133" customFormat="false" ht="12.8" hidden="false" customHeight="false" outlineLevel="0" collapsed="false">
      <c r="C133" s="52" t="s">
        <v>124</v>
      </c>
      <c r="D133" s="1" t="s">
        <v>717</v>
      </c>
      <c r="E133" s="60" t="n">
        <v>0</v>
      </c>
    </row>
    <row r="134" customFormat="false" ht="12.8" hidden="false" customHeight="false" outlineLevel="0" collapsed="false">
      <c r="C134" s="52" t="s">
        <v>124</v>
      </c>
      <c r="D134" s="1" t="s">
        <v>718</v>
      </c>
      <c r="E134" s="60" t="n">
        <v>0</v>
      </c>
    </row>
    <row r="135" s="62" customFormat="true" ht="17.9" hidden="false" customHeight="true" outlineLevel="0" collapsed="false">
      <c r="C135" s="55" t="n">
        <v>1</v>
      </c>
      <c r="D135" s="63" t="s">
        <v>155</v>
      </c>
      <c r="E135" s="64" t="n">
        <f aca="false">SUM(E133:E134)</f>
        <v>0</v>
      </c>
      <c r="F135" s="65" t="s">
        <v>156</v>
      </c>
      <c r="G135" s="65"/>
    </row>
    <row r="136" customFormat="false" ht="12.8" hidden="false" customHeight="false" outlineLevel="0" collapsed="false">
      <c r="C136" s="1" t="n">
        <v>4</v>
      </c>
      <c r="E136" s="1" t="n">
        <v>4</v>
      </c>
    </row>
    <row r="137" s="62" customFormat="true" ht="17.9" hidden="false" customHeight="true" outlineLevel="0" collapsed="false">
      <c r="C137" s="55" t="n">
        <f aca="false">(C117+C130+C132+C135+C136)</f>
        <v>22</v>
      </c>
      <c r="D137" s="63" t="s">
        <v>157</v>
      </c>
      <c r="E137" s="55" t="n">
        <f aca="false">(E117+E130+E132+E135+E136)</f>
        <v>19.5</v>
      </c>
      <c r="F137" s="65" t="s">
        <v>158</v>
      </c>
      <c r="G137" s="65"/>
    </row>
    <row r="140" customFormat="false" ht="15" hidden="false" customHeight="false" outlineLevel="0" collapsed="false">
      <c r="C140" s="66" t="s">
        <v>159</v>
      </c>
      <c r="D140" s="66"/>
    </row>
    <row r="167" customFormat="false" ht="15" hidden="false" customHeight="false" outlineLevel="0" collapsed="false">
      <c r="C167" s="66" t="s">
        <v>207</v>
      </c>
      <c r="D167" s="66"/>
      <c r="E167" s="47"/>
    </row>
    <row r="169" customFormat="false" ht="15" hidden="false" customHeight="false" outlineLevel="0" collapsed="false">
      <c r="C169" s="58" t="s">
        <v>18</v>
      </c>
      <c r="D169" s="59" t="s">
        <v>140</v>
      </c>
      <c r="E169" s="50"/>
    </row>
    <row r="170" customFormat="false" ht="13.35" hidden="false" customHeight="false" outlineLevel="0" collapsed="false">
      <c r="C170" s="1" t="s">
        <v>77</v>
      </c>
      <c r="D170" s="1" t="s">
        <v>431</v>
      </c>
      <c r="E170" s="60" t="n">
        <v>1</v>
      </c>
    </row>
    <row r="171" customFormat="false" ht="13.35" hidden="false" customHeight="false" outlineLevel="0" collapsed="false">
      <c r="C171" s="1" t="s">
        <v>721</v>
      </c>
      <c r="D171" s="1" t="s">
        <v>434</v>
      </c>
      <c r="E171" s="60" t="n">
        <v>1</v>
      </c>
    </row>
    <row r="172" customFormat="false" ht="13.35" hidden="false" customHeight="false" outlineLevel="0" collapsed="false">
      <c r="C172" s="1" t="s">
        <v>77</v>
      </c>
      <c r="D172" s="1" t="s">
        <v>81</v>
      </c>
      <c r="E172" s="60" t="n">
        <v>1</v>
      </c>
    </row>
    <row r="173" customFormat="false" ht="12.8" hidden="false" customHeight="false" outlineLevel="0" collapsed="false">
      <c r="C173" s="1" t="s">
        <v>721</v>
      </c>
      <c r="D173" s="1" t="s">
        <v>722</v>
      </c>
      <c r="E173" s="60" t="n">
        <v>1</v>
      </c>
    </row>
    <row r="174" customFormat="false" ht="12.8" hidden="false" customHeight="false" outlineLevel="0" collapsed="false">
      <c r="C174" s="55" t="n">
        <v>4</v>
      </c>
      <c r="D174" s="63" t="s">
        <v>141</v>
      </c>
      <c r="E174" s="64" t="n">
        <f aca="false">SUM(E170:E173)</f>
        <v>4</v>
      </c>
      <c r="F174" s="65" t="s">
        <v>142</v>
      </c>
      <c r="G174" s="65"/>
    </row>
    <row r="175" customFormat="false" ht="13.35" hidden="false" customHeight="false" outlineLevel="0" collapsed="false">
      <c r="C175" s="52" t="s">
        <v>91</v>
      </c>
      <c r="D175" s="1" t="s">
        <v>702</v>
      </c>
      <c r="E175" s="60" t="n">
        <v>1</v>
      </c>
    </row>
    <row r="176" customFormat="false" ht="13.35" hidden="false" customHeight="false" outlineLevel="0" collapsed="false">
      <c r="C176" s="52" t="s">
        <v>91</v>
      </c>
      <c r="D176" s="1" t="s">
        <v>703</v>
      </c>
      <c r="E176" s="60" t="n">
        <v>1</v>
      </c>
    </row>
    <row r="177" customFormat="false" ht="13.35" hidden="false" customHeight="false" outlineLevel="0" collapsed="false">
      <c r="C177" s="52" t="s">
        <v>91</v>
      </c>
      <c r="D177" s="1" t="s">
        <v>704</v>
      </c>
      <c r="E177" s="60" t="n">
        <v>1</v>
      </c>
    </row>
    <row r="178" customFormat="false" ht="13.35" hidden="false" customHeight="false" outlineLevel="0" collapsed="false">
      <c r="C178" s="52" t="s">
        <v>91</v>
      </c>
      <c r="D178" s="1" t="s">
        <v>705</v>
      </c>
      <c r="E178" s="60" t="n">
        <v>1</v>
      </c>
    </row>
    <row r="179" customFormat="false" ht="13.35" hidden="false" customHeight="false" outlineLevel="0" collapsed="false">
      <c r="C179" s="52" t="s">
        <v>91</v>
      </c>
      <c r="D179" s="1" t="s">
        <v>706</v>
      </c>
      <c r="E179" s="60" t="n">
        <v>1</v>
      </c>
    </row>
    <row r="180" customFormat="false" ht="13.35" hidden="false" customHeight="false" outlineLevel="0" collapsed="false">
      <c r="C180" s="52" t="s">
        <v>91</v>
      </c>
      <c r="D180" s="1" t="s">
        <v>707</v>
      </c>
      <c r="E180" s="60" t="n">
        <v>1</v>
      </c>
    </row>
    <row r="181" customFormat="false" ht="13.35" hidden="false" customHeight="false" outlineLevel="0" collapsed="false">
      <c r="C181" s="52" t="s">
        <v>91</v>
      </c>
      <c r="D181" s="1" t="s">
        <v>708</v>
      </c>
      <c r="E181" s="60" t="n">
        <v>1</v>
      </c>
    </row>
    <row r="182" customFormat="false" ht="12.8" hidden="false" customHeight="false" outlineLevel="0" collapsed="false">
      <c r="C182" s="52" t="s">
        <v>91</v>
      </c>
      <c r="D182" s="1" t="s">
        <v>709</v>
      </c>
      <c r="E182" s="60" t="n">
        <v>1</v>
      </c>
    </row>
    <row r="183" customFormat="false" ht="12.8" hidden="false" customHeight="false" outlineLevel="0" collapsed="false">
      <c r="C183" s="52" t="s">
        <v>91</v>
      </c>
      <c r="D183" s="1" t="s">
        <v>710</v>
      </c>
      <c r="E183" s="60" t="n">
        <v>1</v>
      </c>
    </row>
    <row r="184" customFormat="false" ht="12.8" hidden="false" customHeight="false" outlineLevel="0" collapsed="false">
      <c r="C184" s="52" t="s">
        <v>105</v>
      </c>
      <c r="D184" s="1" t="s">
        <v>700</v>
      </c>
      <c r="E184" s="60" t="n">
        <v>0.5</v>
      </c>
    </row>
    <row r="185" customFormat="false" ht="12.8" hidden="false" customHeight="false" outlineLevel="0" collapsed="false">
      <c r="C185" s="52" t="s">
        <v>105</v>
      </c>
      <c r="D185" s="1" t="s">
        <v>711</v>
      </c>
      <c r="E185" s="60" t="n">
        <v>1</v>
      </c>
    </row>
    <row r="186" customFormat="false" ht="12.8" hidden="false" customHeight="false" outlineLevel="0" collapsed="false">
      <c r="C186" s="52" t="s">
        <v>105</v>
      </c>
      <c r="D186" s="1" t="s">
        <v>701</v>
      </c>
      <c r="E186" s="60" t="n">
        <v>1</v>
      </c>
    </row>
    <row r="187" customFormat="false" ht="12.8" hidden="false" customHeight="false" outlineLevel="0" collapsed="false">
      <c r="C187" s="52" t="s">
        <v>105</v>
      </c>
      <c r="D187" s="1" t="s">
        <v>84</v>
      </c>
      <c r="E187" s="60" t="n">
        <v>1</v>
      </c>
    </row>
    <row r="188" customFormat="false" ht="12.8" hidden="false" customHeight="false" outlineLevel="0" collapsed="false">
      <c r="C188" s="55" t="n">
        <v>13</v>
      </c>
      <c r="D188" s="63" t="s">
        <v>143</v>
      </c>
      <c r="E188" s="64" t="n">
        <f aca="false">SUM(E175:E187)</f>
        <v>12.5</v>
      </c>
      <c r="F188" s="65" t="s">
        <v>144</v>
      </c>
      <c r="G188" s="65"/>
    </row>
    <row r="189" customFormat="false" ht="12.8" hidden="false" customHeight="false" outlineLevel="0" collapsed="false">
      <c r="C189" s="52"/>
      <c r="D189" s="52"/>
      <c r="E189" s="60"/>
    </row>
    <row r="190" customFormat="false" ht="12.8" hidden="false" customHeight="false" outlineLevel="0" collapsed="false">
      <c r="C190" s="55" t="n">
        <v>0</v>
      </c>
      <c r="D190" s="63" t="s">
        <v>145</v>
      </c>
      <c r="E190" s="64" t="n">
        <f aca="false">SUM(E189:E189)</f>
        <v>0</v>
      </c>
      <c r="F190" s="65" t="s">
        <v>146</v>
      </c>
      <c r="G190" s="65"/>
    </row>
    <row r="191" customFormat="false" ht="12.8" hidden="false" customHeight="false" outlineLevel="0" collapsed="false">
      <c r="C191" s="52"/>
      <c r="E191" s="60"/>
    </row>
    <row r="192" customFormat="false" ht="12.8" hidden="false" customHeight="false" outlineLevel="0" collapsed="false">
      <c r="C192" s="52"/>
      <c r="E192" s="60"/>
    </row>
    <row r="193" customFormat="false" ht="12.8" hidden="false" customHeight="false" outlineLevel="0" collapsed="false">
      <c r="C193" s="55"/>
      <c r="D193" s="63" t="s">
        <v>155</v>
      </c>
      <c r="E193" s="64" t="n">
        <f aca="false">SUM(E191:E192)</f>
        <v>0</v>
      </c>
      <c r="F193" s="65" t="s">
        <v>156</v>
      </c>
      <c r="G193" s="65"/>
    </row>
    <row r="194" customFormat="false" ht="12.8" hidden="false" customHeight="false" outlineLevel="0" collapsed="false">
      <c r="C194" s="1" t="n">
        <v>4</v>
      </c>
      <c r="E194" s="1" t="n">
        <v>4</v>
      </c>
    </row>
    <row r="195" customFormat="false" ht="12.8" hidden="false" customHeight="false" outlineLevel="0" collapsed="false">
      <c r="C195" s="55" t="n">
        <f aca="false">(C174+C188+C190+C193+C194)</f>
        <v>21</v>
      </c>
      <c r="D195" s="63" t="s">
        <v>157</v>
      </c>
      <c r="E195" s="55" t="n">
        <f aca="false">(E174+E188+E190+E193+E194)</f>
        <v>20.5</v>
      </c>
      <c r="F195" s="65" t="s">
        <v>158</v>
      </c>
      <c r="G195" s="65"/>
    </row>
    <row r="198" customFormat="false" ht="25.1" hidden="false" customHeight="false" outlineLevel="0" collapsed="false">
      <c r="E198" s="68" t="s">
        <v>160</v>
      </c>
      <c r="F198" s="68" t="s">
        <v>161</v>
      </c>
    </row>
    <row r="199" customFormat="false" ht="12.8" hidden="false" customHeight="false" outlineLevel="0" collapsed="false">
      <c r="C199" s="69" t="s">
        <v>162</v>
      </c>
      <c r="D199" s="69" t="s">
        <v>163</v>
      </c>
      <c r="E199" s="69" t="s">
        <v>51</v>
      </c>
      <c r="F199" s="69" t="s">
        <v>51</v>
      </c>
    </row>
    <row r="200" customFormat="false" ht="13.35" hidden="false" customHeight="false" outlineLevel="0" collapsed="false">
      <c r="C200" s="11" t="n">
        <v>1</v>
      </c>
      <c r="D200" s="70" t="s">
        <v>723</v>
      </c>
      <c r="E200" s="11" t="n">
        <v>1</v>
      </c>
      <c r="F200" s="11" t="n">
        <v>0</v>
      </c>
      <c r="G200" s="1" t="s">
        <v>211</v>
      </c>
    </row>
    <row r="201" customFormat="false" ht="13.35" hidden="false" customHeight="false" outlineLevel="0" collapsed="false">
      <c r="C201" s="11" t="n">
        <v>2</v>
      </c>
      <c r="D201" s="70" t="s">
        <v>724</v>
      </c>
      <c r="E201" s="11" t="n">
        <v>1</v>
      </c>
      <c r="F201" s="11" t="n">
        <v>0</v>
      </c>
      <c r="G201" s="1" t="s">
        <v>172</v>
      </c>
    </row>
    <row r="202" customFormat="false" ht="12.8" hidden="false" customHeight="false" outlineLevel="0" collapsed="false">
      <c r="C202" s="69" t="s">
        <v>169</v>
      </c>
      <c r="D202" s="72" t="n">
        <v>2</v>
      </c>
      <c r="E202" s="72" t="n">
        <f aca="false">SUM(E200:E201)</f>
        <v>2</v>
      </c>
      <c r="F202" s="72" t="n">
        <f aca="false">SUM(F200:F201)</f>
        <v>0</v>
      </c>
    </row>
    <row r="205" customFormat="false" ht="25.1" hidden="false" customHeight="false" outlineLevel="0" collapsed="false">
      <c r="C205" s="67"/>
      <c r="D205" s="67"/>
      <c r="E205" s="68" t="s">
        <v>160</v>
      </c>
      <c r="F205" s="68" t="s">
        <v>171</v>
      </c>
    </row>
    <row r="206" customFormat="false" ht="12.8" hidden="false" customHeight="false" outlineLevel="0" collapsed="false">
      <c r="C206" s="69" t="s">
        <v>162</v>
      </c>
      <c r="D206" s="69" t="s">
        <v>163</v>
      </c>
      <c r="E206" s="69" t="s">
        <v>51</v>
      </c>
      <c r="F206" s="69" t="s">
        <v>51</v>
      </c>
    </row>
    <row r="207" customFormat="false" ht="13.35" hidden="false" customHeight="false" outlineLevel="0" collapsed="false">
      <c r="C207" s="11" t="n">
        <v>1</v>
      </c>
      <c r="D207" s="70" t="s">
        <v>723</v>
      </c>
      <c r="E207" s="11" t="n">
        <v>1</v>
      </c>
      <c r="F207" s="11" t="n">
        <v>0</v>
      </c>
      <c r="G207" s="1" t="s">
        <v>211</v>
      </c>
    </row>
    <row r="208" customFormat="false" ht="13.35" hidden="false" customHeight="false" outlineLevel="0" collapsed="false">
      <c r="C208" s="11" t="n">
        <v>2</v>
      </c>
      <c r="D208" s="70" t="s">
        <v>724</v>
      </c>
      <c r="E208" s="11" t="n">
        <v>1</v>
      </c>
      <c r="F208" s="11" t="n">
        <v>1</v>
      </c>
      <c r="G208" s="1" t="s">
        <v>297</v>
      </c>
    </row>
    <row r="209" customFormat="false" ht="12.8" hidden="false" customHeight="false" outlineLevel="0" collapsed="false">
      <c r="C209" s="69" t="s">
        <v>169</v>
      </c>
      <c r="D209" s="71" t="n">
        <v>2</v>
      </c>
      <c r="E209" s="72" t="n">
        <f aca="false">SUM(E207:E208)</f>
        <v>2</v>
      </c>
      <c r="F209" s="72" t="n">
        <f aca="false">SUM(F207:F208)</f>
        <v>1</v>
      </c>
    </row>
    <row r="212" customFormat="false" ht="25.1" hidden="false" customHeight="false" outlineLevel="0" collapsed="false">
      <c r="C212" s="67"/>
      <c r="D212" s="67"/>
      <c r="E212" s="68" t="s">
        <v>160</v>
      </c>
      <c r="F212" s="68" t="s">
        <v>174</v>
      </c>
    </row>
    <row r="213" customFormat="false" ht="12.8" hidden="false" customHeight="false" outlineLevel="0" collapsed="false">
      <c r="C213" s="69" t="s">
        <v>162</v>
      </c>
      <c r="D213" s="69" t="s">
        <v>163</v>
      </c>
      <c r="E213" s="69" t="s">
        <v>51</v>
      </c>
      <c r="F213" s="69" t="s">
        <v>51</v>
      </c>
    </row>
    <row r="214" customFormat="false" ht="13.35" hidden="false" customHeight="false" outlineLevel="0" collapsed="false">
      <c r="C214" s="11" t="n">
        <v>1</v>
      </c>
      <c r="D214" s="70" t="s">
        <v>723</v>
      </c>
      <c r="E214" s="11" t="n">
        <v>1</v>
      </c>
      <c r="F214" s="11" t="n">
        <v>0</v>
      </c>
      <c r="G214" s="1" t="s">
        <v>211</v>
      </c>
    </row>
    <row r="215" customFormat="false" ht="13.35" hidden="false" customHeight="false" outlineLevel="0" collapsed="false">
      <c r="C215" s="11" t="n">
        <v>2</v>
      </c>
      <c r="D215" s="70" t="s">
        <v>724</v>
      </c>
      <c r="E215" s="11" t="n">
        <v>0</v>
      </c>
      <c r="F215" s="11" t="n">
        <v>0</v>
      </c>
      <c r="G215" s="1" t="s">
        <v>172</v>
      </c>
    </row>
    <row r="216" customFormat="false" ht="12.8" hidden="false" customHeight="false" outlineLevel="0" collapsed="false">
      <c r="C216" s="69" t="s">
        <v>169</v>
      </c>
      <c r="D216" s="71" t="n">
        <v>2</v>
      </c>
      <c r="E216" s="72" t="n">
        <f aca="false">SUM(E214:E215)</f>
        <v>1</v>
      </c>
      <c r="F216" s="72" t="n">
        <f aca="false">SUM(F214:F215)</f>
        <v>0</v>
      </c>
    </row>
    <row r="220" customFormat="false" ht="15" hidden="false" customHeight="false" outlineLevel="0" collapsed="false">
      <c r="C220" s="66" t="s">
        <v>213</v>
      </c>
      <c r="D220" s="66"/>
      <c r="E220" s="47"/>
    </row>
    <row r="222" customFormat="false" ht="15" hidden="false" customHeight="false" outlineLevel="0" collapsed="false">
      <c r="C222" s="58" t="s">
        <v>18</v>
      </c>
      <c r="D222" s="59" t="s">
        <v>140</v>
      </c>
      <c r="E222" s="50"/>
    </row>
    <row r="223" customFormat="false" ht="13.35" hidden="false" customHeight="false" outlineLevel="0" collapsed="false">
      <c r="C223" s="1" t="s">
        <v>77</v>
      </c>
      <c r="D223" s="1" t="s">
        <v>431</v>
      </c>
      <c r="E223" s="60" t="n">
        <v>1</v>
      </c>
    </row>
    <row r="224" customFormat="false" ht="13.35" hidden="false" customHeight="false" outlineLevel="0" collapsed="false">
      <c r="C224" s="1" t="s">
        <v>77</v>
      </c>
      <c r="D224" s="1" t="s">
        <v>81</v>
      </c>
      <c r="E224" s="60" t="n">
        <v>1</v>
      </c>
    </row>
    <row r="225" customFormat="false" ht="13.35" hidden="false" customHeight="false" outlineLevel="0" collapsed="false">
      <c r="C225" s="1" t="s">
        <v>77</v>
      </c>
      <c r="D225" s="1" t="s">
        <v>699</v>
      </c>
      <c r="E225" s="60" t="n">
        <v>1</v>
      </c>
    </row>
    <row r="226" customFormat="false" ht="12.8" hidden="false" customHeight="false" outlineLevel="0" collapsed="false">
      <c r="C226" s="1" t="s">
        <v>77</v>
      </c>
      <c r="D226" s="1" t="s">
        <v>700</v>
      </c>
      <c r="E226" s="60" t="n">
        <v>1</v>
      </c>
    </row>
    <row r="227" customFormat="false" ht="12.8" hidden="false" customHeight="false" outlineLevel="0" collapsed="false">
      <c r="C227" s="1" t="s">
        <v>77</v>
      </c>
      <c r="D227" s="1" t="s">
        <v>84</v>
      </c>
      <c r="E227" s="60" t="n">
        <v>1</v>
      </c>
    </row>
    <row r="228" customFormat="false" ht="12.8" hidden="false" customHeight="false" outlineLevel="0" collapsed="false">
      <c r="C228" s="1" t="s">
        <v>77</v>
      </c>
      <c r="D228" s="1" t="s">
        <v>701</v>
      </c>
      <c r="E228" s="60" t="n">
        <v>1</v>
      </c>
    </row>
    <row r="229" customFormat="false" ht="12.8" hidden="false" customHeight="false" outlineLevel="0" collapsed="false">
      <c r="C229" s="55" t="n">
        <v>6</v>
      </c>
      <c r="D229" s="63" t="s">
        <v>141</v>
      </c>
      <c r="E229" s="64" t="n">
        <f aca="false">SUM(E223:E228)</f>
        <v>6</v>
      </c>
      <c r="F229" s="65" t="s">
        <v>142</v>
      </c>
      <c r="G229" s="65"/>
    </row>
    <row r="230" customFormat="false" ht="13.35" hidden="false" customHeight="false" outlineLevel="0" collapsed="false">
      <c r="C230" s="52" t="s">
        <v>91</v>
      </c>
      <c r="D230" s="1" t="s">
        <v>702</v>
      </c>
      <c r="E230" s="60" t="n">
        <v>1</v>
      </c>
    </row>
    <row r="231" customFormat="false" ht="13.35" hidden="false" customHeight="false" outlineLevel="0" collapsed="false">
      <c r="C231" s="52" t="s">
        <v>91</v>
      </c>
      <c r="D231" s="1" t="s">
        <v>703</v>
      </c>
      <c r="E231" s="60" t="n">
        <v>1</v>
      </c>
    </row>
    <row r="232" customFormat="false" ht="13.35" hidden="false" customHeight="false" outlineLevel="0" collapsed="false">
      <c r="C232" s="52" t="s">
        <v>91</v>
      </c>
      <c r="D232" s="1" t="s">
        <v>704</v>
      </c>
      <c r="E232" s="60" t="n">
        <v>1</v>
      </c>
    </row>
    <row r="233" customFormat="false" ht="13.35" hidden="false" customHeight="false" outlineLevel="0" collapsed="false">
      <c r="C233" s="52" t="s">
        <v>91</v>
      </c>
      <c r="D233" s="1" t="s">
        <v>705</v>
      </c>
      <c r="E233" s="60" t="n">
        <v>1</v>
      </c>
    </row>
    <row r="234" customFormat="false" ht="13.35" hidden="false" customHeight="false" outlineLevel="0" collapsed="false">
      <c r="C234" s="52" t="s">
        <v>91</v>
      </c>
      <c r="D234" s="1" t="s">
        <v>706</v>
      </c>
      <c r="E234" s="60" t="n">
        <v>1</v>
      </c>
    </row>
    <row r="235" customFormat="false" ht="13.35" hidden="false" customHeight="false" outlineLevel="0" collapsed="false">
      <c r="C235" s="52" t="s">
        <v>91</v>
      </c>
      <c r="D235" s="1" t="s">
        <v>707</v>
      </c>
      <c r="E235" s="60" t="n">
        <v>1</v>
      </c>
    </row>
    <row r="236" customFormat="false" ht="13.35" hidden="false" customHeight="false" outlineLevel="0" collapsed="false">
      <c r="C236" s="52" t="s">
        <v>91</v>
      </c>
      <c r="D236" s="1" t="s">
        <v>708</v>
      </c>
      <c r="E236" s="60" t="n">
        <v>1</v>
      </c>
    </row>
    <row r="237" customFormat="false" ht="13.35" hidden="false" customHeight="false" outlineLevel="0" collapsed="false">
      <c r="C237" s="52" t="s">
        <v>91</v>
      </c>
      <c r="D237" s="1" t="s">
        <v>709</v>
      </c>
      <c r="E237" s="60" t="n">
        <v>1</v>
      </c>
    </row>
    <row r="238" customFormat="false" ht="13.35" hidden="false" customHeight="false" outlineLevel="0" collapsed="false">
      <c r="C238" s="52" t="s">
        <v>91</v>
      </c>
      <c r="D238" s="1" t="s">
        <v>710</v>
      </c>
      <c r="E238" s="60" t="n">
        <v>1</v>
      </c>
    </row>
    <row r="239" customFormat="false" ht="12.8" hidden="false" customHeight="false" outlineLevel="0" collapsed="false">
      <c r="C239" s="55" t="n">
        <v>9</v>
      </c>
      <c r="D239" s="63" t="s">
        <v>143</v>
      </c>
      <c r="E239" s="64" t="n">
        <f aca="false">SUM(E230:E238)</f>
        <v>9</v>
      </c>
      <c r="F239" s="65" t="s">
        <v>144</v>
      </c>
      <c r="G239" s="65"/>
    </row>
    <row r="240" customFormat="false" ht="13.35" hidden="false" customHeight="false" outlineLevel="0" collapsed="false">
      <c r="C240" s="52" t="s">
        <v>112</v>
      </c>
      <c r="D240" s="1" t="s">
        <v>712</v>
      </c>
      <c r="E240" s="78" t="n">
        <v>1</v>
      </c>
    </row>
    <row r="241" customFormat="false" ht="13.35" hidden="false" customHeight="false" outlineLevel="0" collapsed="false">
      <c r="C241" s="52" t="s">
        <v>112</v>
      </c>
      <c r="D241" s="1" t="s">
        <v>713</v>
      </c>
      <c r="E241" s="78" t="n">
        <v>1</v>
      </c>
    </row>
    <row r="242" customFormat="false" ht="13.35" hidden="false" customHeight="false" outlineLevel="0" collapsed="false">
      <c r="C242" s="52" t="s">
        <v>112</v>
      </c>
      <c r="D242" s="1" t="s">
        <v>714</v>
      </c>
      <c r="E242" s="78" t="n">
        <v>1</v>
      </c>
    </row>
    <row r="243" customFormat="false" ht="13.35" hidden="false" customHeight="false" outlineLevel="0" collapsed="false">
      <c r="C243" s="52" t="s">
        <v>112</v>
      </c>
      <c r="D243" s="1" t="s">
        <v>715</v>
      </c>
      <c r="E243" s="78" t="n">
        <v>1</v>
      </c>
    </row>
    <row r="244" customFormat="false" ht="13.35" hidden="false" customHeight="false" outlineLevel="0" collapsed="false">
      <c r="C244" s="52" t="s">
        <v>112</v>
      </c>
      <c r="D244" s="1" t="s">
        <v>716</v>
      </c>
      <c r="E244" s="78" t="n">
        <v>1</v>
      </c>
    </row>
    <row r="245" customFormat="false" ht="13.35" hidden="false" customHeight="false" outlineLevel="0" collapsed="false">
      <c r="C245" s="52" t="s">
        <v>112</v>
      </c>
      <c r="D245" s="1" t="s">
        <v>725</v>
      </c>
      <c r="E245" s="78" t="n">
        <v>1</v>
      </c>
    </row>
    <row r="246" customFormat="false" ht="12.8" hidden="false" customHeight="false" outlineLevel="0" collapsed="false">
      <c r="C246" s="55" t="n">
        <v>6</v>
      </c>
      <c r="D246" s="63" t="s">
        <v>145</v>
      </c>
      <c r="E246" s="64" t="n">
        <f aca="false">SUM(E240:E245)</f>
        <v>6</v>
      </c>
      <c r="F246" s="65" t="s">
        <v>146</v>
      </c>
      <c r="G246" s="65"/>
    </row>
    <row r="247" customFormat="false" ht="13.35" hidden="false" customHeight="false" outlineLevel="0" collapsed="false">
      <c r="C247" s="52" t="s">
        <v>124</v>
      </c>
      <c r="D247" s="1" t="s">
        <v>717</v>
      </c>
      <c r="E247" s="60" t="n">
        <v>0</v>
      </c>
    </row>
    <row r="248" customFormat="false" ht="13.35" hidden="false" customHeight="false" outlineLevel="0" collapsed="false">
      <c r="C248" s="52" t="s">
        <v>124</v>
      </c>
      <c r="D248" s="1" t="s">
        <v>718</v>
      </c>
      <c r="E248" s="60" t="n">
        <v>0</v>
      </c>
    </row>
    <row r="249" customFormat="false" ht="12.8" hidden="false" customHeight="false" outlineLevel="0" collapsed="false">
      <c r="C249" s="52" t="s">
        <v>124</v>
      </c>
      <c r="D249" s="1" t="s">
        <v>719</v>
      </c>
      <c r="E249" s="60" t="n">
        <v>1</v>
      </c>
    </row>
    <row r="250" customFormat="false" ht="12.8" hidden="false" customHeight="false" outlineLevel="0" collapsed="false">
      <c r="C250" s="52" t="s">
        <v>124</v>
      </c>
      <c r="D250" s="1" t="s">
        <v>720</v>
      </c>
      <c r="E250" s="60" t="n">
        <v>1</v>
      </c>
    </row>
    <row r="251" customFormat="false" ht="12.8" hidden="false" customHeight="false" outlineLevel="0" collapsed="false">
      <c r="C251" s="55" t="n">
        <v>2</v>
      </c>
      <c r="D251" s="63" t="s">
        <v>155</v>
      </c>
      <c r="E251" s="64" t="n">
        <f aca="false">SUM(E247:E250)/2</f>
        <v>1</v>
      </c>
      <c r="F251" s="65" t="s">
        <v>156</v>
      </c>
      <c r="G251" s="65"/>
    </row>
    <row r="253" customFormat="false" ht="12.8" hidden="false" customHeight="false" outlineLevel="0" collapsed="false">
      <c r="C253" s="55" t="n">
        <f aca="false">(C229+C239+C246+C251)</f>
        <v>23</v>
      </c>
      <c r="D253" s="63" t="s">
        <v>157</v>
      </c>
      <c r="E253" s="55" t="n">
        <f aca="false">(E229+E239+E246+E251)</f>
        <v>22</v>
      </c>
      <c r="F253" s="65" t="s">
        <v>158</v>
      </c>
      <c r="G253" s="65"/>
    </row>
  </sheetData>
  <mergeCells count="25">
    <mergeCell ref="B2:F2"/>
    <mergeCell ref="B3:F3"/>
    <mergeCell ref="B7:F7"/>
    <mergeCell ref="B38:F38"/>
    <mergeCell ref="B40:F40"/>
    <mergeCell ref="C80:D80"/>
    <mergeCell ref="C94:D94"/>
    <mergeCell ref="C100:D100"/>
    <mergeCell ref="C105:D105"/>
    <mergeCell ref="C107:D107"/>
    <mergeCell ref="F117:G117"/>
    <mergeCell ref="F130:G130"/>
    <mergeCell ref="F132:G132"/>
    <mergeCell ref="F135:G135"/>
    <mergeCell ref="F137:G137"/>
    <mergeCell ref="F174:G174"/>
    <mergeCell ref="F188:G188"/>
    <mergeCell ref="F190:G190"/>
    <mergeCell ref="F193:G193"/>
    <mergeCell ref="F195:G195"/>
    <mergeCell ref="F229:G229"/>
    <mergeCell ref="F239:G239"/>
    <mergeCell ref="F246:G246"/>
    <mergeCell ref="F251:G251"/>
    <mergeCell ref="F253:G253"/>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7" activeCellId="0" sqref="A7"/>
    </sheetView>
  </sheetViews>
  <sheetFormatPr defaultColWidth="11.7578125" defaultRowHeight="12.8" zeroHeight="false" outlineLevelRow="0" outlineLevelCol="0"/>
  <cols>
    <col collapsed="false" customWidth="true" hidden="false" outlineLevel="0" max="1" min="1" style="1" width="21.79"/>
    <col collapsed="false" customWidth="true" hidden="false" outlineLevel="0" max="2" min="2" style="1" width="40.37"/>
    <col collapsed="false" customWidth="true" hidden="false" outlineLevel="0" max="16" min="15" style="1" width="13.74"/>
    <col collapsed="false" customWidth="false" hidden="false" outlineLevel="0" max="1024" min="65" style="2" width="11.74"/>
  </cols>
  <sheetData>
    <row r="1" s="1" customFormat="true" ht="12.8" hidden="false" customHeight="false" outlineLevel="0" collapsed="false"/>
    <row r="2" s="1" customFormat="true" ht="12.8" hidden="false" customHeight="false" outlineLevel="0" collapsed="false"/>
    <row r="3" s="1" customFormat="true" ht="12.8" hidden="false" customHeight="false" outlineLevel="0" collapsed="false"/>
    <row r="4" s="1" customFormat="true" ht="12.8" hidden="false" customHeight="false" outlineLevel="0" collapsed="false"/>
    <row r="5" s="1" customFormat="true" ht="12.8" hidden="false" customHeight="false" outlineLevel="0" collapsed="false"/>
    <row r="6" s="1" customFormat="true" ht="12.8" hidden="false" customHeight="false" outlineLevel="0" collapsed="false"/>
    <row r="7" s="1" customFormat="true" ht="15" hidden="false" customHeight="false" outlineLevel="0" collapsed="false">
      <c r="B7" s="4" t="s">
        <v>18</v>
      </c>
      <c r="C7" s="5" t="s">
        <v>19</v>
      </c>
      <c r="D7" s="5"/>
      <c r="E7" s="5"/>
      <c r="F7" s="5"/>
      <c r="G7" s="5"/>
      <c r="H7" s="5"/>
      <c r="I7" s="5"/>
      <c r="J7" s="5"/>
      <c r="K7" s="5"/>
      <c r="L7" s="5"/>
      <c r="M7" s="5"/>
      <c r="N7" s="5"/>
      <c r="O7" s="6" t="s">
        <v>20</v>
      </c>
      <c r="P7" s="6" t="s">
        <v>21</v>
      </c>
    </row>
    <row r="8" s="1" customFormat="true" ht="15" hidden="false" customHeight="false" outlineLevel="0" collapsed="false">
      <c r="B8" s="7"/>
      <c r="C8" s="7"/>
      <c r="D8" s="7"/>
      <c r="E8" s="7"/>
      <c r="F8" s="7"/>
      <c r="G8" s="7"/>
      <c r="H8" s="7"/>
      <c r="I8" s="7"/>
      <c r="J8" s="7"/>
      <c r="K8" s="7"/>
      <c r="L8" s="7"/>
      <c r="M8" s="7"/>
      <c r="N8" s="7"/>
      <c r="O8" s="6"/>
      <c r="P8" s="6"/>
    </row>
    <row r="9" s="1" customFormat="true" ht="25.1" hidden="false" customHeight="true" outlineLevel="0" collapsed="false">
      <c r="B9" s="8"/>
      <c r="C9" s="9" t="s">
        <v>22</v>
      </c>
      <c r="D9" s="9" t="s">
        <v>23</v>
      </c>
      <c r="E9" s="9" t="s">
        <v>24</v>
      </c>
      <c r="F9" s="9" t="s">
        <v>25</v>
      </c>
      <c r="G9" s="9" t="s">
        <v>26</v>
      </c>
      <c r="H9" s="9" t="s">
        <v>27</v>
      </c>
      <c r="I9" s="9" t="s">
        <v>28</v>
      </c>
      <c r="J9" s="9" t="s">
        <v>29</v>
      </c>
      <c r="K9" s="9" t="s">
        <v>30</v>
      </c>
      <c r="L9" s="9" t="s">
        <v>31</v>
      </c>
      <c r="M9" s="9" t="s">
        <v>32</v>
      </c>
      <c r="N9" s="9" t="s">
        <v>33</v>
      </c>
      <c r="O9" s="6"/>
      <c r="P9" s="6"/>
    </row>
    <row r="10" s="1" customFormat="true" ht="12.8" hidden="false" customHeight="false" outlineLevel="0" collapsed="false">
      <c r="B10" s="10" t="s">
        <v>34</v>
      </c>
      <c r="C10" s="11" t="n">
        <v>11</v>
      </c>
      <c r="D10" s="11" t="n">
        <v>5</v>
      </c>
      <c r="E10" s="11" t="n">
        <v>3</v>
      </c>
      <c r="F10" s="11" t="n">
        <v>7</v>
      </c>
      <c r="G10" s="11" t="n">
        <v>8</v>
      </c>
      <c r="H10" s="11" t="n">
        <v>12</v>
      </c>
      <c r="I10" s="11" t="n">
        <v>5</v>
      </c>
      <c r="J10" s="11" t="n">
        <v>9</v>
      </c>
      <c r="K10" s="11" t="n">
        <v>15</v>
      </c>
      <c r="L10" s="11" t="n">
        <v>6</v>
      </c>
      <c r="M10" s="11" t="n">
        <v>7</v>
      </c>
      <c r="N10" s="11" t="n">
        <v>3</v>
      </c>
      <c r="O10" s="12" t="n">
        <f aca="false">MEDIAN(C10:N10)</f>
        <v>7</v>
      </c>
      <c r="P10" s="12" t="n">
        <f aca="false">AVERAGE(D10:O10)</f>
        <v>7.25</v>
      </c>
    </row>
    <row r="11" s="1" customFormat="true" ht="12.8" hidden="false" customHeight="false" outlineLevel="0" collapsed="false">
      <c r="B11" s="10" t="s">
        <v>35</v>
      </c>
      <c r="C11" s="11" t="n">
        <v>18</v>
      </c>
      <c r="D11" s="11" t="n">
        <v>14</v>
      </c>
      <c r="E11" s="11" t="n">
        <v>11</v>
      </c>
      <c r="F11" s="11" t="n">
        <v>11</v>
      </c>
      <c r="G11" s="11" t="n">
        <v>12</v>
      </c>
      <c r="H11" s="11" t="n">
        <v>14</v>
      </c>
      <c r="I11" s="11" t="n">
        <v>8</v>
      </c>
      <c r="J11" s="11" t="n">
        <v>17</v>
      </c>
      <c r="K11" s="11" t="n">
        <v>25</v>
      </c>
      <c r="L11" s="11" t="n">
        <v>10</v>
      </c>
      <c r="M11" s="11" t="n">
        <v>17</v>
      </c>
      <c r="N11" s="11" t="n">
        <v>11</v>
      </c>
      <c r="O11" s="12" t="n">
        <f aca="false">MEDIAN(C11:N11)</f>
        <v>13</v>
      </c>
      <c r="P11" s="12" t="n">
        <f aca="false">AVERAGE(D11:O11)</f>
        <v>13.5833333333333</v>
      </c>
    </row>
    <row r="12" s="1" customFormat="true" ht="12.8" hidden="false" customHeight="false" outlineLevel="0" collapsed="false">
      <c r="B12" s="10" t="s">
        <v>36</v>
      </c>
      <c r="C12" s="11" t="n">
        <v>10</v>
      </c>
      <c r="D12" s="11" t="n">
        <v>3</v>
      </c>
      <c r="E12" s="11" t="n">
        <v>1</v>
      </c>
      <c r="F12" s="11" t="n">
        <v>4</v>
      </c>
      <c r="G12" s="11" t="n">
        <v>5</v>
      </c>
      <c r="H12" s="11" t="n">
        <v>7</v>
      </c>
      <c r="I12" s="11" t="n">
        <v>2</v>
      </c>
      <c r="J12" s="11" t="n">
        <v>7</v>
      </c>
      <c r="K12" s="11" t="n">
        <v>9</v>
      </c>
      <c r="L12" s="11" t="n">
        <v>4</v>
      </c>
      <c r="M12" s="11" t="n">
        <v>5</v>
      </c>
      <c r="N12" s="11" t="n">
        <v>1</v>
      </c>
      <c r="O12" s="12" t="n">
        <f aca="false">MEDIAN(C12:N12)</f>
        <v>4.5</v>
      </c>
      <c r="P12" s="12" t="n">
        <f aca="false">AVERAGE(D12:O12)</f>
        <v>4.375</v>
      </c>
    </row>
    <row r="13" s="1" customFormat="true" ht="12.8" hidden="false" customHeight="false" outlineLevel="0" collapsed="false">
      <c r="B13" s="10" t="s">
        <v>37</v>
      </c>
      <c r="C13" s="11" t="n">
        <v>12</v>
      </c>
      <c r="D13" s="11" t="n">
        <v>6</v>
      </c>
      <c r="E13" s="11" t="n">
        <v>2</v>
      </c>
      <c r="F13" s="11" t="n">
        <v>8</v>
      </c>
      <c r="G13" s="11" t="n">
        <v>6</v>
      </c>
      <c r="H13" s="11" t="n">
        <v>6</v>
      </c>
      <c r="I13" s="11" t="n">
        <v>4</v>
      </c>
      <c r="J13" s="11" t="n">
        <v>10</v>
      </c>
      <c r="K13" s="11" t="n">
        <v>14</v>
      </c>
      <c r="L13" s="11" t="n">
        <v>5</v>
      </c>
      <c r="M13" s="11" t="n">
        <v>4</v>
      </c>
      <c r="N13" s="11" t="n">
        <v>2</v>
      </c>
      <c r="O13" s="12" t="n">
        <f aca="false">MEDIAN(C13:N13)</f>
        <v>6</v>
      </c>
      <c r="P13" s="12" t="n">
        <f aca="false">AVERAGE(D13:O13)</f>
        <v>6.08333333333333</v>
      </c>
    </row>
    <row r="14" s="1" customFormat="true" ht="12.8" hidden="false" customHeight="false" outlineLevel="0" collapsed="false">
      <c r="B14" s="13"/>
      <c r="C14" s="13"/>
      <c r="D14" s="13"/>
      <c r="E14" s="13"/>
      <c r="F14" s="13"/>
      <c r="G14" s="13"/>
      <c r="H14" s="13"/>
      <c r="I14" s="13"/>
      <c r="J14" s="13"/>
      <c r="K14" s="13"/>
      <c r="L14" s="13"/>
      <c r="M14" s="13"/>
      <c r="N14" s="13"/>
      <c r="O14" s="13"/>
      <c r="P14" s="13"/>
    </row>
    <row r="15" s="1" customFormat="true" ht="12.8" hidden="false" customHeight="false" outlineLevel="0" collapsed="false">
      <c r="B15" s="10" t="s">
        <v>38</v>
      </c>
      <c r="C15" s="11" t="n">
        <f aca="false">SUM(C10:C13)</f>
        <v>51</v>
      </c>
      <c r="D15" s="11" t="n">
        <f aca="false">SUM(D10:D13)</f>
        <v>28</v>
      </c>
      <c r="E15" s="11" t="n">
        <f aca="false">SUM(E10:E13)</f>
        <v>17</v>
      </c>
      <c r="F15" s="11" t="n">
        <f aca="false">SUM(F10:F13)</f>
        <v>30</v>
      </c>
      <c r="G15" s="11" t="n">
        <f aca="false">SUM(G10:G13)</f>
        <v>31</v>
      </c>
      <c r="H15" s="11" t="n">
        <f aca="false">SUM(H10:H13)</f>
        <v>39</v>
      </c>
      <c r="I15" s="11" t="n">
        <f aca="false">SUM(I10:I13)</f>
        <v>19</v>
      </c>
      <c r="J15" s="11" t="n">
        <f aca="false">SUM(J10:J13)</f>
        <v>43</v>
      </c>
      <c r="K15" s="11" t="n">
        <f aca="false">SUM(K10:K13)</f>
        <v>63</v>
      </c>
      <c r="L15" s="11" t="n">
        <f aca="false">SUM(L10:L13)</f>
        <v>25</v>
      </c>
      <c r="M15" s="11" t="n">
        <f aca="false">SUM(M10:M13)</f>
        <v>33</v>
      </c>
      <c r="N15" s="11" t="n">
        <f aca="false">SUM(N10:N13)</f>
        <v>17</v>
      </c>
      <c r="O15" s="12" t="n">
        <f aca="false">MEDIAN(C15:N15)</f>
        <v>30.5</v>
      </c>
      <c r="P15" s="12" t="n">
        <f aca="false">AVERAGE(C15:N15)</f>
        <v>33</v>
      </c>
    </row>
    <row r="16" s="1" customFormat="true" ht="12.8" hidden="false" customHeight="false" outlineLevel="0" collapsed="false">
      <c r="B16" s="10" t="s">
        <v>39</v>
      </c>
      <c r="C16" s="11" t="n">
        <v>107</v>
      </c>
      <c r="D16" s="11" t="n">
        <v>78</v>
      </c>
      <c r="E16" s="11" t="n">
        <v>75</v>
      </c>
      <c r="F16" s="11" t="n">
        <v>75</v>
      </c>
      <c r="G16" s="11" t="n">
        <v>124</v>
      </c>
      <c r="H16" s="11" t="n">
        <v>120</v>
      </c>
      <c r="I16" s="11" t="n">
        <v>77</v>
      </c>
      <c r="J16" s="11" t="n">
        <v>107</v>
      </c>
      <c r="K16" s="11" t="n">
        <v>171</v>
      </c>
      <c r="L16" s="11" t="n">
        <v>62</v>
      </c>
      <c r="M16" s="11" t="n">
        <v>80</v>
      </c>
      <c r="N16" s="11" t="n">
        <v>54</v>
      </c>
      <c r="O16" s="12" t="n">
        <f aca="false">MEDIAN(C16:N16)</f>
        <v>79</v>
      </c>
      <c r="P16" s="12" t="n">
        <f aca="false">AVERAGE(C16:N16)</f>
        <v>94.1666666666667</v>
      </c>
    </row>
    <row r="17" s="1" customFormat="true" ht="12.8" hidden="false" customHeight="false" outlineLevel="0" collapsed="false">
      <c r="B17" s="13"/>
      <c r="C17" s="13"/>
      <c r="D17" s="13"/>
      <c r="E17" s="13"/>
      <c r="F17" s="13"/>
      <c r="G17" s="13"/>
      <c r="H17" s="13"/>
      <c r="I17" s="13"/>
      <c r="J17" s="13"/>
      <c r="K17" s="13"/>
      <c r="L17" s="13"/>
      <c r="M17" s="13"/>
      <c r="N17" s="13"/>
      <c r="O17" s="13"/>
      <c r="P17" s="13"/>
    </row>
    <row r="18" s="1" customFormat="true" ht="12.8" hidden="false" customHeight="false" outlineLevel="0" collapsed="false">
      <c r="B18" s="13"/>
      <c r="C18" s="13"/>
      <c r="D18" s="13"/>
      <c r="E18" s="13"/>
      <c r="F18" s="13"/>
      <c r="G18" s="13"/>
      <c r="H18" s="13"/>
      <c r="I18" s="13"/>
      <c r="J18" s="13"/>
      <c r="K18" s="13"/>
      <c r="L18" s="13"/>
      <c r="M18" s="13"/>
      <c r="N18" s="13"/>
      <c r="O18" s="13"/>
      <c r="P18" s="13"/>
    </row>
    <row r="19" customFormat="false" ht="12.8" hidden="false" customHeight="false" outlineLevel="0" collapsed="false">
      <c r="A19" s="14" t="s">
        <v>40</v>
      </c>
      <c r="B19" s="10" t="s">
        <v>41</v>
      </c>
      <c r="C19" s="15" t="n">
        <f aca="false">(PD1!E132)</f>
        <v>45</v>
      </c>
      <c r="D19" s="15" t="n">
        <f aca="false">(PD2!E111)</f>
        <v>25</v>
      </c>
      <c r="E19" s="15" t="n">
        <f aca="false">(PD3!E77)</f>
        <v>20</v>
      </c>
      <c r="F19" s="15" t="n">
        <f aca="false">(PD4!E117)</f>
        <v>29</v>
      </c>
      <c r="G19" s="15" t="n">
        <f aca="false">(PD5!E112)</f>
        <v>28</v>
      </c>
      <c r="H19" s="15" t="n">
        <f aca="false">(PD6!E120)</f>
        <v>36</v>
      </c>
      <c r="I19" s="15" t="n">
        <f aca="false">(PD7!E85)</f>
        <v>17</v>
      </c>
      <c r="J19" s="15" t="n">
        <f aca="false">(PD8!E127)</f>
        <v>38</v>
      </c>
      <c r="K19" s="15" t="n">
        <f aca="false">(PD9!E145)</f>
        <v>56</v>
      </c>
      <c r="L19" s="15" t="n">
        <f aca="false">(PD10!E106)</f>
        <v>22</v>
      </c>
      <c r="M19" s="15" t="n">
        <f aca="false">(PD11!E112)</f>
        <v>30</v>
      </c>
      <c r="N19" s="15" t="n">
        <f aca="false">(PD12!E107)</f>
        <v>27</v>
      </c>
      <c r="O19" s="12" t="n">
        <f aca="false">MEDIAN(C28:N28)</f>
        <v>28.5</v>
      </c>
      <c r="P19" s="12" t="n">
        <f aca="false">AVERAGE(C28:N28)</f>
        <v>31.0833333333333</v>
      </c>
    </row>
    <row r="20" customFormat="false" ht="12.8" hidden="false" customHeight="false" outlineLevel="0" collapsed="false">
      <c r="A20" s="14"/>
      <c r="B20" s="10" t="s">
        <v>42</v>
      </c>
      <c r="C20" s="15" t="n">
        <f aca="false">(PD1!C189)</f>
        <v>39</v>
      </c>
      <c r="D20" s="15" t="n">
        <f aca="false">(PD2!C150)</f>
        <v>25</v>
      </c>
      <c r="E20" s="15" t="n">
        <f aca="false">(PD3!C103)</f>
        <v>18</v>
      </c>
      <c r="F20" s="15" t="n">
        <f aca="false">(PD4!C155)</f>
        <v>24</v>
      </c>
      <c r="G20" s="15" t="n">
        <f aca="false">(PD5!C150)</f>
        <v>24</v>
      </c>
      <c r="H20" s="15" t="n">
        <f aca="false">(PD6!C165)</f>
        <v>31</v>
      </c>
      <c r="I20" s="15" t="n">
        <f aca="false">(PD7!C115)</f>
        <v>17</v>
      </c>
      <c r="J20" s="15" t="n">
        <f aca="false">(PD8!C174)</f>
        <v>33</v>
      </c>
      <c r="K20" s="15" t="n">
        <f aca="false">(PD9!C208)</f>
        <v>45</v>
      </c>
      <c r="L20" s="15" t="n">
        <f aca="false">(PD10!C140)</f>
        <v>21</v>
      </c>
      <c r="M20" s="15" t="n">
        <f aca="false">(PD11!C149)</f>
        <v>24</v>
      </c>
      <c r="N20" s="15" t="n">
        <f aca="false">(PD12!C137)</f>
        <v>22</v>
      </c>
      <c r="O20" s="12" t="n">
        <f aca="false">MEDIAN(C20:N20)</f>
        <v>24</v>
      </c>
      <c r="P20" s="12" t="n">
        <f aca="false">AVERAGE(C20:N20)</f>
        <v>26.9166666666667</v>
      </c>
    </row>
    <row r="21" customFormat="false" ht="12.8" hidden="false" customHeight="false" outlineLevel="0" collapsed="false">
      <c r="A21" s="14"/>
      <c r="B21" s="10" t="s">
        <v>43</v>
      </c>
      <c r="C21" s="15" t="n">
        <f aca="false">(PD1!E189)</f>
        <v>35.25</v>
      </c>
      <c r="D21" s="15" t="n">
        <f aca="false">(PD2!E150)</f>
        <v>21.5</v>
      </c>
      <c r="E21" s="15" t="n">
        <f aca="false">(PD3!E103)</f>
        <v>16.5</v>
      </c>
      <c r="F21" s="15" t="n">
        <f aca="false">(PD4!E155)</f>
        <v>22.625</v>
      </c>
      <c r="G21" s="15" t="n">
        <f aca="false">(PD5!E150)</f>
        <v>21.875</v>
      </c>
      <c r="H21" s="15" t="n">
        <f aca="false">(PD6!E165)</f>
        <v>29.5</v>
      </c>
      <c r="I21" s="15" t="n">
        <f aca="false">(PD7!E115)</f>
        <v>15</v>
      </c>
      <c r="J21" s="15" t="n">
        <f aca="false">(PD8!E174)</f>
        <v>27.125</v>
      </c>
      <c r="K21" s="15" t="n">
        <f aca="false">(PD9!E208)</f>
        <v>37.625</v>
      </c>
      <c r="L21" s="15" t="n">
        <f aca="false">(PD10!E140)</f>
        <v>16.875</v>
      </c>
      <c r="M21" s="15" t="n">
        <f aca="false">(PD11!E149)</f>
        <v>20.5</v>
      </c>
      <c r="N21" s="15" t="n">
        <f aca="false">(PD12!E137)</f>
        <v>19.5</v>
      </c>
      <c r="O21" s="12" t="n">
        <f aca="false">MEDIAN(C21:N21)</f>
        <v>21.6875</v>
      </c>
      <c r="P21" s="12" t="n">
        <f aca="false">AVERAGE(C21:N21)</f>
        <v>23.65625</v>
      </c>
    </row>
    <row r="22" customFormat="false" ht="12.8" hidden="false" customHeight="false" outlineLevel="0" collapsed="false">
      <c r="A22" s="14"/>
      <c r="B22" s="10" t="s">
        <v>44</v>
      </c>
      <c r="C22" s="15" t="n">
        <f aca="false">(C20-C21)</f>
        <v>3.75</v>
      </c>
      <c r="D22" s="15" t="n">
        <f aca="false">(D20-D21)</f>
        <v>3.5</v>
      </c>
      <c r="E22" s="15" t="n">
        <f aca="false">(E20-E21)</f>
        <v>1.5</v>
      </c>
      <c r="F22" s="15" t="n">
        <f aca="false">(F20-F21)</f>
        <v>1.375</v>
      </c>
      <c r="G22" s="15" t="n">
        <f aca="false">(G20-G21)</f>
        <v>2.125</v>
      </c>
      <c r="H22" s="15" t="n">
        <f aca="false">(H20-H21)</f>
        <v>1.5</v>
      </c>
      <c r="I22" s="15" t="n">
        <f aca="false">(I20-I21)</f>
        <v>2</v>
      </c>
      <c r="J22" s="15" t="n">
        <f aca="false">(J20-J21)</f>
        <v>5.875</v>
      </c>
      <c r="K22" s="15" t="n">
        <f aca="false">(K20-K21)</f>
        <v>7.375</v>
      </c>
      <c r="L22" s="15" t="n">
        <f aca="false">(L20-L21)</f>
        <v>4.125</v>
      </c>
      <c r="M22" s="15" t="n">
        <f aca="false">(M20-M21)</f>
        <v>3.5</v>
      </c>
      <c r="N22" s="15" t="n">
        <f aca="false">(N20-N21)</f>
        <v>2.5</v>
      </c>
      <c r="O22" s="12" t="n">
        <f aca="false">MEDIAN(C22:N22)</f>
        <v>3</v>
      </c>
      <c r="P22" s="12" t="n">
        <f aca="false">AVERAGE(C22:N22)</f>
        <v>3.26041666666667</v>
      </c>
    </row>
    <row r="23" customFormat="false" ht="12.8" hidden="false" customHeight="false" outlineLevel="0" collapsed="false">
      <c r="A23" s="14"/>
      <c r="B23" s="10" t="s">
        <v>45</v>
      </c>
      <c r="C23" s="15" t="n">
        <f aca="false">(C19-C21)</f>
        <v>9.75</v>
      </c>
      <c r="D23" s="15" t="n">
        <f aca="false">(D19-D21)</f>
        <v>3.5</v>
      </c>
      <c r="E23" s="15" t="n">
        <f aca="false">(E19-E21)</f>
        <v>3.5</v>
      </c>
      <c r="F23" s="15" t="n">
        <f aca="false">(F19-F21)</f>
        <v>6.375</v>
      </c>
      <c r="G23" s="15" t="n">
        <f aca="false">(G19-G21)</f>
        <v>6.125</v>
      </c>
      <c r="H23" s="15" t="n">
        <f aca="false">(H19-H21)</f>
        <v>6.5</v>
      </c>
      <c r="I23" s="15" t="n">
        <f aca="false">(I19-I21)</f>
        <v>2</v>
      </c>
      <c r="J23" s="15" t="n">
        <f aca="false">(J19-J21)</f>
        <v>10.875</v>
      </c>
      <c r="K23" s="15" t="n">
        <f aca="false">(K19-K21)</f>
        <v>18.375</v>
      </c>
      <c r="L23" s="15" t="n">
        <f aca="false">(L19-L21)</f>
        <v>5.125</v>
      </c>
      <c r="M23" s="15" t="n">
        <f aca="false">(M19-M21)</f>
        <v>9.5</v>
      </c>
      <c r="N23" s="15" t="n">
        <f aca="false">(N19-N21)</f>
        <v>7.5</v>
      </c>
      <c r="O23" s="12" t="n">
        <f aca="false">MEDIAN(C23:N23)</f>
        <v>6.4375</v>
      </c>
      <c r="P23" s="12" t="n">
        <f aca="false">AVERAGE(C23:N23)</f>
        <v>7.42708333333333</v>
      </c>
    </row>
    <row r="24" customFormat="false" ht="12.8" hidden="false" customHeight="false" outlineLevel="0" collapsed="false">
      <c r="A24" s="14"/>
      <c r="B24" s="10" t="s">
        <v>46</v>
      </c>
      <c r="C24" s="15" t="n">
        <f aca="false">(C21/C20)</f>
        <v>0.903846153846154</v>
      </c>
      <c r="D24" s="15" t="n">
        <f aca="false">(D21/D20)</f>
        <v>0.86</v>
      </c>
      <c r="E24" s="15" t="n">
        <f aca="false">(E21/E20)</f>
        <v>0.916666666666667</v>
      </c>
      <c r="F24" s="15" t="n">
        <f aca="false">(F21/F20)</f>
        <v>0.942708333333333</v>
      </c>
      <c r="G24" s="15" t="n">
        <f aca="false">(G21/G20)</f>
        <v>0.911458333333333</v>
      </c>
      <c r="H24" s="15" t="n">
        <f aca="false">(H21/H20)</f>
        <v>0.951612903225806</v>
      </c>
      <c r="I24" s="15" t="n">
        <f aca="false">(I21/I20)</f>
        <v>0.882352941176471</v>
      </c>
      <c r="J24" s="15" t="n">
        <f aca="false">(J21/J20)</f>
        <v>0.821969696969697</v>
      </c>
      <c r="K24" s="15" t="n">
        <f aca="false">(K21/K20)</f>
        <v>0.836111111111111</v>
      </c>
      <c r="L24" s="15" t="n">
        <f aca="false">(L21/L20)</f>
        <v>0.803571428571429</v>
      </c>
      <c r="M24" s="15" t="n">
        <f aca="false">(M21/M20)</f>
        <v>0.854166666666667</v>
      </c>
      <c r="N24" s="15" t="n">
        <f aca="false">(N21/N20)</f>
        <v>0.886363636363636</v>
      </c>
      <c r="O24" s="12" t="n">
        <f aca="false">MEDIAN(C24:N24)</f>
        <v>0.884358288770053</v>
      </c>
      <c r="P24" s="12" t="n">
        <f aca="false">AVERAGE(C24:N24)</f>
        <v>0.880902322605359</v>
      </c>
    </row>
    <row r="25" customFormat="false" ht="12.8" hidden="false" customHeight="false" outlineLevel="0" collapsed="false">
      <c r="A25" s="14"/>
      <c r="B25" s="10" t="s">
        <v>47</v>
      </c>
      <c r="C25" s="15" t="n">
        <f aca="false">(C21/C19)</f>
        <v>0.783333333333333</v>
      </c>
      <c r="D25" s="15" t="n">
        <f aca="false">(D21/D19)</f>
        <v>0.86</v>
      </c>
      <c r="E25" s="15" t="n">
        <f aca="false">(E21/E19)</f>
        <v>0.825</v>
      </c>
      <c r="F25" s="15" t="n">
        <f aca="false">(F21/F19)</f>
        <v>0.780172413793103</v>
      </c>
      <c r="G25" s="15" t="n">
        <f aca="false">(G21/G19)</f>
        <v>0.78125</v>
      </c>
      <c r="H25" s="15" t="n">
        <f aca="false">(H21/H19)</f>
        <v>0.819444444444444</v>
      </c>
      <c r="I25" s="15" t="n">
        <f aca="false">(I21/I19)</f>
        <v>0.882352941176471</v>
      </c>
      <c r="J25" s="15" t="n">
        <f aca="false">(J21/J19)</f>
        <v>0.713815789473684</v>
      </c>
      <c r="K25" s="15" t="n">
        <f aca="false">(K21/K19)</f>
        <v>0.671875</v>
      </c>
      <c r="L25" s="15" t="n">
        <f aca="false">(L21/L19)</f>
        <v>0.767045454545455</v>
      </c>
      <c r="M25" s="15" t="n">
        <f aca="false">(M21/M19)</f>
        <v>0.683333333333333</v>
      </c>
      <c r="N25" s="15" t="n">
        <f aca="false">(N21/N19)</f>
        <v>0.722222222222222</v>
      </c>
      <c r="O25" s="12" t="n">
        <f aca="false">MEDIAN(C25:N25)</f>
        <v>0.780711206896552</v>
      </c>
      <c r="P25" s="12" t="n">
        <f aca="false">AVERAGE(C25:N25)</f>
        <v>0.774153744360171</v>
      </c>
    </row>
    <row r="26" customFormat="false" ht="12.8" hidden="false" customHeight="false" outlineLevel="0" collapsed="false">
      <c r="A26" s="14"/>
      <c r="B26" s="10" t="s">
        <v>48</v>
      </c>
      <c r="C26" s="15" t="n">
        <f aca="false">(5*C24*C25/(4*C24+C25))</f>
        <v>0.804794520547945</v>
      </c>
      <c r="D26" s="15" t="n">
        <f aca="false">(5*D24*D25/(4*D24+D25))</f>
        <v>0.86</v>
      </c>
      <c r="E26" s="15" t="n">
        <f aca="false">(5*E24*E25/(4*E24+E25))</f>
        <v>0.841836734693877</v>
      </c>
      <c r="F26" s="15" t="n">
        <f aca="false">(5*F24*F25/(4*F24+F25))</f>
        <v>0.808035714285714</v>
      </c>
      <c r="G26" s="15" t="n">
        <f aca="false">(5*G24*G25/(4*G24+G25))</f>
        <v>0.804227941176471</v>
      </c>
      <c r="H26" s="15" t="n">
        <f aca="false">(5*H24*H25/(4*H24+H25))</f>
        <v>0.842857142857143</v>
      </c>
      <c r="I26" s="15" t="n">
        <f aca="false">(5*I24*I25/(4*I24+I25))</f>
        <v>0.882352941176471</v>
      </c>
      <c r="J26" s="15" t="n">
        <f aca="false">(5*J24*J25/(4*J24+J25))</f>
        <v>0.733108108108108</v>
      </c>
      <c r="K26" s="15" t="n">
        <f aca="false">(5*K24*K25/(4*K24+K25))</f>
        <v>0.699349442379182</v>
      </c>
      <c r="L26" s="15" t="n">
        <f aca="false">(5*L24*L25/(4*L24+L25))</f>
        <v>0.77408256880734</v>
      </c>
      <c r="M26" s="15" t="n">
        <f aca="false">(5*M24*M25/(4*M24+M25))</f>
        <v>0.711805555555556</v>
      </c>
      <c r="N26" s="15" t="n">
        <f aca="false">(5*N24*N25/(4*N24+N25))</f>
        <v>0.75</v>
      </c>
      <c r="O26" s="12" t="n">
        <f aca="false">MEDIAN(C26:N26)</f>
        <v>0.804511230862208</v>
      </c>
      <c r="P26" s="12" t="n">
        <f aca="false">AVERAGE(C26:N26)</f>
        <v>0.792704222465651</v>
      </c>
    </row>
    <row r="27" customFormat="false" ht="12.8" hidden="false" customHeight="false" outlineLevel="0" collapsed="false">
      <c r="A27" s="16"/>
      <c r="B27" s="16"/>
      <c r="C27" s="16"/>
      <c r="D27" s="16"/>
      <c r="E27" s="16"/>
      <c r="F27" s="16"/>
      <c r="G27" s="16"/>
      <c r="H27" s="16"/>
      <c r="I27" s="16"/>
      <c r="J27" s="16"/>
      <c r="K27" s="16"/>
      <c r="L27" s="16"/>
      <c r="M27" s="16"/>
      <c r="N27" s="16"/>
      <c r="O27" s="16"/>
      <c r="P27" s="16"/>
    </row>
    <row r="28" customFormat="false" ht="12.8" hidden="false" customHeight="true" outlineLevel="0" collapsed="false">
      <c r="A28" s="17" t="s">
        <v>49</v>
      </c>
      <c r="B28" s="10" t="s">
        <v>41</v>
      </c>
      <c r="C28" s="18" t="n">
        <f aca="false">(PD1!E132)</f>
        <v>45</v>
      </c>
      <c r="D28" s="18" t="n">
        <f aca="false">(PD2!E111)</f>
        <v>25</v>
      </c>
      <c r="E28" s="18" t="n">
        <f aca="false">(PD3!E77)</f>
        <v>20</v>
      </c>
      <c r="F28" s="18" t="n">
        <f aca="false">(PD4!E117)</f>
        <v>29</v>
      </c>
      <c r="G28" s="18" t="n">
        <f aca="false">(PD5!E112)</f>
        <v>28</v>
      </c>
      <c r="H28" s="18" t="n">
        <f aca="false">(PD6!E120)</f>
        <v>36</v>
      </c>
      <c r="I28" s="18" t="n">
        <f aca="false">(PD7!E85)</f>
        <v>17</v>
      </c>
      <c r="J28" s="18" t="n">
        <f aca="false">(PD8!E127)</f>
        <v>38</v>
      </c>
      <c r="K28" s="18" t="n">
        <f aca="false">(PD9!E145)</f>
        <v>56</v>
      </c>
      <c r="L28" s="18" t="n">
        <f aca="false">(PD10!E106)</f>
        <v>22</v>
      </c>
      <c r="M28" s="18" t="n">
        <f aca="false">(PD11!E112)</f>
        <v>30</v>
      </c>
      <c r="N28" s="18" t="n">
        <f aca="false">(PD12!E107)</f>
        <v>27</v>
      </c>
      <c r="O28" s="12" t="n">
        <f aca="false">MEDIAN(L41:N41)</f>
        <v>27</v>
      </c>
      <c r="P28" s="12" t="n">
        <f aca="false">AVERAGE(L41:N41)</f>
        <v>26.3333333333333</v>
      </c>
    </row>
    <row r="29" customFormat="false" ht="12.8" hidden="false" customHeight="false" outlineLevel="0" collapsed="false">
      <c r="A29" s="17"/>
      <c r="B29" s="10" t="s">
        <v>42</v>
      </c>
      <c r="C29" s="18" t="n">
        <f aca="false">(PD1!C289)</f>
        <v>41</v>
      </c>
      <c r="D29" s="18" t="n">
        <f aca="false">(PD2!C213)</f>
        <v>25</v>
      </c>
      <c r="E29" s="18" t="n">
        <f aca="false">(PD3!C161)</f>
        <v>20</v>
      </c>
      <c r="F29" s="18" t="n">
        <f aca="false">(PD4!C225)</f>
        <v>25</v>
      </c>
      <c r="G29" s="18" t="n">
        <f aca="false">(PD5!C213)</f>
        <v>23</v>
      </c>
      <c r="H29" s="18" t="n">
        <f aca="false">(PD6!C250)</f>
        <v>29</v>
      </c>
      <c r="I29" s="18" t="n">
        <f aca="false">(PD7!C178)</f>
        <v>17</v>
      </c>
      <c r="J29" s="18" t="n">
        <f aca="false">(PD8!C271)</f>
        <v>40</v>
      </c>
      <c r="K29" s="18" t="n">
        <f aca="false">(PD9!C307)</f>
        <v>45</v>
      </c>
      <c r="L29" s="18" t="n">
        <f aca="false">(PD10!C225)</f>
        <v>22</v>
      </c>
      <c r="M29" s="18" t="n">
        <f aca="false">(PD11!C215)</f>
        <v>28</v>
      </c>
      <c r="N29" s="18" t="n">
        <f aca="false">(PD12!C195)</f>
        <v>21</v>
      </c>
      <c r="O29" s="12" t="n">
        <f aca="false">MEDIAN(L42:N42)</f>
        <v>23</v>
      </c>
      <c r="P29" s="12" t="n">
        <f aca="false">AVERAGE(L42:N42)</f>
        <v>24.6666666666667</v>
      </c>
    </row>
    <row r="30" customFormat="false" ht="12.8" hidden="false" customHeight="false" outlineLevel="0" collapsed="false">
      <c r="A30" s="17"/>
      <c r="B30" s="10" t="s">
        <v>43</v>
      </c>
      <c r="C30" s="18" t="n">
        <f aca="false">(PD1!E289)</f>
        <v>38.5</v>
      </c>
      <c r="D30" s="18" t="n">
        <f aca="false">(PD2!E213)</f>
        <v>23.5</v>
      </c>
      <c r="E30" s="18" t="n">
        <f aca="false">(PD3!E161)</f>
        <v>17.25</v>
      </c>
      <c r="F30" s="18" t="n">
        <f aca="false">(PD4!E225)</f>
        <v>23.75</v>
      </c>
      <c r="G30" s="18" t="n">
        <f aca="false">(PD5!E213)</f>
        <v>17.5</v>
      </c>
      <c r="H30" s="18" t="n">
        <f aca="false">(PD6!E250)</f>
        <v>25.5</v>
      </c>
      <c r="I30" s="18" t="n">
        <f aca="false">(PD7!E178)</f>
        <v>16</v>
      </c>
      <c r="J30" s="18" t="n">
        <f aca="false">(PD8!E271)</f>
        <v>35.5</v>
      </c>
      <c r="K30" s="18" t="n">
        <f aca="false">(PD9!E307)</f>
        <v>35.25</v>
      </c>
      <c r="L30" s="18" t="n">
        <f aca="false">(PD10!E225)</f>
        <v>20.125</v>
      </c>
      <c r="M30" s="18" t="n">
        <f aca="false">(PD11!E215)</f>
        <v>25</v>
      </c>
      <c r="N30" s="18" t="n">
        <f aca="false">(PD12!E195)</f>
        <v>20.5</v>
      </c>
      <c r="O30" s="12" t="n">
        <f aca="false">MEDIAN(L43:N43)</f>
        <v>22</v>
      </c>
      <c r="P30" s="12" t="n">
        <f aca="false">AVERAGE(L43:N43)</f>
        <v>23.0416666666667</v>
      </c>
    </row>
    <row r="31" customFormat="false" ht="12.8" hidden="false" customHeight="false" outlineLevel="0" collapsed="false">
      <c r="A31" s="17"/>
      <c r="B31" s="10" t="s">
        <v>44</v>
      </c>
      <c r="C31" s="18" t="n">
        <f aca="false">(C29-C30)</f>
        <v>2.5</v>
      </c>
      <c r="D31" s="18" t="n">
        <f aca="false">(D29-D30)</f>
        <v>1.5</v>
      </c>
      <c r="E31" s="18" t="n">
        <f aca="false">(E29-E30)</f>
        <v>2.75</v>
      </c>
      <c r="F31" s="18" t="n">
        <f aca="false">(F29-F30)</f>
        <v>1.25</v>
      </c>
      <c r="G31" s="18" t="n">
        <f aca="false">(G29-G30)</f>
        <v>5.5</v>
      </c>
      <c r="H31" s="18" t="n">
        <f aca="false">(H29-H30)</f>
        <v>3.5</v>
      </c>
      <c r="I31" s="18" t="n">
        <f aca="false">(I29-I30)</f>
        <v>1</v>
      </c>
      <c r="J31" s="18" t="n">
        <f aca="false">(J29-J30)</f>
        <v>4.5</v>
      </c>
      <c r="K31" s="18" t="n">
        <f aca="false">(K29-K30)</f>
        <v>9.75</v>
      </c>
      <c r="L31" s="18" t="n">
        <f aca="false">(L29-L30)</f>
        <v>1.875</v>
      </c>
      <c r="M31" s="18" t="n">
        <f aca="false">(M29-M30)</f>
        <v>3</v>
      </c>
      <c r="N31" s="18" t="n">
        <f aca="false">(N29-N30)</f>
        <v>0.5</v>
      </c>
      <c r="O31" s="12" t="n">
        <f aca="false">MEDIAN(L31:N31)</f>
        <v>1.875</v>
      </c>
      <c r="P31" s="12" t="n">
        <f aca="false">AVERAGE(L31:N31)</f>
        <v>1.79166666666667</v>
      </c>
    </row>
    <row r="32" customFormat="false" ht="12.8" hidden="false" customHeight="false" outlineLevel="0" collapsed="false">
      <c r="A32" s="17"/>
      <c r="B32" s="10" t="s">
        <v>45</v>
      </c>
      <c r="C32" s="18" t="n">
        <f aca="false">(C28-C30)</f>
        <v>6.5</v>
      </c>
      <c r="D32" s="18" t="n">
        <f aca="false">(D28-D30)</f>
        <v>1.5</v>
      </c>
      <c r="E32" s="18" t="n">
        <f aca="false">(E28-E30)</f>
        <v>2.75</v>
      </c>
      <c r="F32" s="18" t="n">
        <f aca="false">(F28-F30)</f>
        <v>5.25</v>
      </c>
      <c r="G32" s="18" t="n">
        <f aca="false">(G28-G30)</f>
        <v>10.5</v>
      </c>
      <c r="H32" s="18" t="n">
        <f aca="false">(H28-H30)</f>
        <v>10.5</v>
      </c>
      <c r="I32" s="18" t="n">
        <f aca="false">(I28-I30)</f>
        <v>1</v>
      </c>
      <c r="J32" s="18" t="n">
        <f aca="false">(J28-J30)</f>
        <v>2.5</v>
      </c>
      <c r="K32" s="18" t="n">
        <f aca="false">(K28-K30)</f>
        <v>20.75</v>
      </c>
      <c r="L32" s="18" t="n">
        <f aca="false">(L28-L30)</f>
        <v>1.875</v>
      </c>
      <c r="M32" s="18" t="n">
        <f aca="false">(M28-M30)</f>
        <v>5</v>
      </c>
      <c r="N32" s="18" t="n">
        <f aca="false">(N28-N30)</f>
        <v>6.5</v>
      </c>
      <c r="O32" s="12" t="n">
        <f aca="false">MEDIAN(L32:N32)</f>
        <v>5</v>
      </c>
      <c r="P32" s="12" t="n">
        <f aca="false">AVERAGE(L32:N32)</f>
        <v>4.45833333333333</v>
      </c>
    </row>
    <row r="33" customFormat="false" ht="12.8" hidden="false" customHeight="false" outlineLevel="0" collapsed="false">
      <c r="A33" s="17"/>
      <c r="B33" s="10" t="s">
        <v>46</v>
      </c>
      <c r="C33" s="18" t="n">
        <f aca="false">(C30/C29)</f>
        <v>0.939024390243902</v>
      </c>
      <c r="D33" s="18" t="n">
        <f aca="false">(D30/D29)</f>
        <v>0.94</v>
      </c>
      <c r="E33" s="18" t="n">
        <f aca="false">(E30/E29)</f>
        <v>0.8625</v>
      </c>
      <c r="F33" s="18" t="n">
        <f aca="false">(F30/F29)</f>
        <v>0.95</v>
      </c>
      <c r="G33" s="18" t="n">
        <f aca="false">(G30/G29)</f>
        <v>0.760869565217391</v>
      </c>
      <c r="H33" s="18" t="n">
        <f aca="false">(H30/H29)</f>
        <v>0.879310344827586</v>
      </c>
      <c r="I33" s="18" t="n">
        <f aca="false">(I30/I29)</f>
        <v>0.941176470588235</v>
      </c>
      <c r="J33" s="18" t="n">
        <f aca="false">(J30/J29)</f>
        <v>0.8875</v>
      </c>
      <c r="K33" s="18" t="n">
        <f aca="false">(K30/K29)</f>
        <v>0.783333333333333</v>
      </c>
      <c r="L33" s="18" t="n">
        <f aca="false">(L30/L29)</f>
        <v>0.914772727272727</v>
      </c>
      <c r="M33" s="18" t="n">
        <f aca="false">(M30/M29)</f>
        <v>0.892857142857143</v>
      </c>
      <c r="N33" s="18" t="n">
        <f aca="false">(N30/N29)</f>
        <v>0.976190476190476</v>
      </c>
      <c r="O33" s="12" t="n">
        <f aca="false">MEDIAN(L33:N33)</f>
        <v>0.914772727272727</v>
      </c>
      <c r="P33" s="12" t="n">
        <f aca="false">AVERAGE(L33:N33)</f>
        <v>0.927940115440115</v>
      </c>
    </row>
    <row r="34" customFormat="false" ht="12.8" hidden="false" customHeight="false" outlineLevel="0" collapsed="false">
      <c r="A34" s="17"/>
      <c r="B34" s="10" t="s">
        <v>47</v>
      </c>
      <c r="C34" s="18" t="n">
        <f aca="false">(C30/C28)</f>
        <v>0.855555555555556</v>
      </c>
      <c r="D34" s="18" t="n">
        <f aca="false">(D30/D28)</f>
        <v>0.94</v>
      </c>
      <c r="E34" s="18" t="n">
        <f aca="false">(E30/E28)</f>
        <v>0.8625</v>
      </c>
      <c r="F34" s="18" t="n">
        <f aca="false">(F30/F28)</f>
        <v>0.818965517241379</v>
      </c>
      <c r="G34" s="18" t="n">
        <f aca="false">(G30/G28)</f>
        <v>0.625</v>
      </c>
      <c r="H34" s="18" t="n">
        <f aca="false">(H30/H28)</f>
        <v>0.708333333333333</v>
      </c>
      <c r="I34" s="18" t="n">
        <f aca="false">(I30/I28)</f>
        <v>0.941176470588235</v>
      </c>
      <c r="J34" s="18" t="n">
        <f aca="false">(J30/J28)</f>
        <v>0.934210526315789</v>
      </c>
      <c r="K34" s="18" t="n">
        <f aca="false">(K30/K28)</f>
        <v>0.629464285714286</v>
      </c>
      <c r="L34" s="18" t="n">
        <f aca="false">(L30/L28)</f>
        <v>0.914772727272727</v>
      </c>
      <c r="M34" s="18" t="n">
        <f aca="false">(M30/M28)</f>
        <v>0.833333333333333</v>
      </c>
      <c r="N34" s="18" t="n">
        <f aca="false">(N30/N28)</f>
        <v>0.759259259259259</v>
      </c>
      <c r="O34" s="12" t="n">
        <f aca="false">MEDIAN(L34:N34)</f>
        <v>0.833333333333333</v>
      </c>
      <c r="P34" s="12" t="n">
        <f aca="false">AVERAGE(L34:N34)</f>
        <v>0.835788439955107</v>
      </c>
    </row>
    <row r="35" customFormat="false" ht="12.8" hidden="false" customHeight="false" outlineLevel="0" collapsed="false">
      <c r="A35" s="17"/>
      <c r="B35" s="10" t="s">
        <v>48</v>
      </c>
      <c r="C35" s="15" t="n">
        <f aca="false">(5*C33*C34/(4*C33+C34))</f>
        <v>0.871040723981901</v>
      </c>
      <c r="D35" s="15" t="n">
        <f aca="false">(5*D33*D34/(4*D33+D34))</f>
        <v>0.94</v>
      </c>
      <c r="E35" s="15" t="n">
        <f aca="false">(5*E33*E34/(4*E33+E34))</f>
        <v>0.8625</v>
      </c>
      <c r="F35" s="15" t="n">
        <f aca="false">(5*F33*F34/(4*F33+F34))</f>
        <v>0.842198581560284</v>
      </c>
      <c r="G35" s="15" t="n">
        <f aca="false">(5*G33*G34/(4*G33+G34))</f>
        <v>0.648148148148148</v>
      </c>
      <c r="H35" s="15" t="n">
        <f aca="false">(5*H33*H34/(4*H33+H34))</f>
        <v>0.736994219653179</v>
      </c>
      <c r="I35" s="15" t="n">
        <f aca="false">(5*I33*I34/(4*I33+I34))</f>
        <v>0.941176470588235</v>
      </c>
      <c r="J35" s="15" t="n">
        <f aca="false">(5*J33*J34/(4*J33+J34))</f>
        <v>0.924479166666667</v>
      </c>
      <c r="K35" s="15" t="n">
        <f aca="false">(5*K33*K34/(4*K33+K34))</f>
        <v>0.655204460966543</v>
      </c>
      <c r="L35" s="15" t="n">
        <f aca="false">(5*L33*L34/(4*L33+L34))</f>
        <v>0.914772727272727</v>
      </c>
      <c r="M35" s="15" t="n">
        <f aca="false">(5*M33*M34/(4*M33+M34))</f>
        <v>0.844594594594594</v>
      </c>
      <c r="N35" s="15" t="n">
        <f aca="false">(5*N33*N34/(4*N33+N34))</f>
        <v>0.794573643410853</v>
      </c>
      <c r="O35" s="12" t="n">
        <f aca="false">MEDIAN(L35:N35)</f>
        <v>0.844594594594594</v>
      </c>
      <c r="P35" s="12" t="n">
        <f aca="false">AVERAGE(L35:N35)</f>
        <v>0.851313655092725</v>
      </c>
    </row>
    <row r="36" customFormat="false" ht="12.8" hidden="false" customHeight="false" outlineLevel="0" collapsed="false">
      <c r="A36" s="17"/>
      <c r="B36" s="10" t="s">
        <v>50</v>
      </c>
      <c r="C36" s="18" t="n">
        <f aca="false">(PD1!D231)</f>
        <v>3</v>
      </c>
      <c r="D36" s="18" t="n">
        <f aca="false">(PD2!D221)</f>
        <v>2</v>
      </c>
      <c r="E36" s="18" t="n">
        <f aca="false">(PD3!D168)</f>
        <v>1</v>
      </c>
      <c r="F36" s="18" t="n">
        <f aca="false">(PD4!D233)</f>
        <v>3</v>
      </c>
      <c r="G36" s="18" t="n">
        <f aca="false">(PD5!D226)</f>
        <v>3</v>
      </c>
      <c r="H36" s="18" t="n">
        <f aca="false">(PD6!D265)</f>
        <v>6</v>
      </c>
      <c r="I36" s="18" t="n">
        <f aca="false">(PD7!D193)</f>
        <v>2</v>
      </c>
      <c r="J36" s="18" t="n">
        <f aca="false">(PD8!D286)</f>
        <v>3</v>
      </c>
      <c r="K36" s="18" t="n">
        <f aca="false">(PD9!D321)</f>
        <v>7</v>
      </c>
      <c r="L36" s="18" t="n">
        <f aca="false">(PD10!D237)</f>
        <v>1</v>
      </c>
      <c r="M36" s="18" t="n">
        <f aca="false">(PD11!D231)</f>
        <v>2</v>
      </c>
      <c r="N36" s="18" t="n">
        <f aca="false">(PD12!D202)</f>
        <v>2</v>
      </c>
      <c r="O36" s="12" t="n">
        <f aca="false">MEDIAN(L36:N36)</f>
        <v>2</v>
      </c>
      <c r="P36" s="12" t="n">
        <f aca="false">AVERAGE(L36:N36)</f>
        <v>1.66666666666667</v>
      </c>
    </row>
    <row r="37" customFormat="false" ht="12.8" hidden="false" customHeight="false" outlineLevel="0" collapsed="false">
      <c r="A37" s="17"/>
      <c r="B37" s="10" t="s">
        <v>51</v>
      </c>
      <c r="C37" s="18" t="n">
        <f aca="false">(PD1!E231)</f>
        <v>2</v>
      </c>
      <c r="D37" s="18" t="n">
        <f aca="false">(PD2!E221)</f>
        <v>1</v>
      </c>
      <c r="E37" s="18" t="n">
        <f aca="false">(PD3!E168)</f>
        <v>1</v>
      </c>
      <c r="F37" s="18" t="n">
        <f aca="false">(PD4!E233)</f>
        <v>2</v>
      </c>
      <c r="G37" s="18" t="n">
        <f aca="false">(PD5!E226)</f>
        <v>2</v>
      </c>
      <c r="H37" s="18" t="n">
        <f aca="false">(PD6!E265)</f>
        <v>3</v>
      </c>
      <c r="I37" s="18" t="n">
        <f aca="false">(PD7!E193)</f>
        <v>2</v>
      </c>
      <c r="J37" s="18" t="n">
        <f aca="false">(PD8!E286)</f>
        <v>2</v>
      </c>
      <c r="K37" s="18" t="n">
        <f aca="false">(PD9!E321)</f>
        <v>5</v>
      </c>
      <c r="L37" s="18" t="n">
        <f aca="false">(PD10!E237)</f>
        <v>1</v>
      </c>
      <c r="M37" s="18" t="n">
        <f aca="false">(PD11!E231)</f>
        <v>2</v>
      </c>
      <c r="N37" s="18" t="n">
        <f aca="false">(PD12!E202)</f>
        <v>2</v>
      </c>
      <c r="O37" s="12" t="n">
        <f aca="false">MEDIAN(L37:N37)</f>
        <v>2</v>
      </c>
      <c r="P37" s="12" t="n">
        <f aca="false">AVERAGE(L37:N37)</f>
        <v>1.66666666666667</v>
      </c>
    </row>
    <row r="38" customFormat="false" ht="12.8" hidden="false" customHeight="false" outlineLevel="0" collapsed="false">
      <c r="A38" s="16"/>
      <c r="B38" s="16"/>
      <c r="C38" s="16"/>
      <c r="D38" s="16"/>
      <c r="E38" s="16"/>
      <c r="F38" s="16"/>
      <c r="G38" s="16"/>
      <c r="H38" s="16"/>
      <c r="I38" s="16"/>
      <c r="J38" s="16"/>
      <c r="K38" s="16"/>
      <c r="L38" s="16"/>
      <c r="M38" s="16"/>
      <c r="N38" s="16"/>
      <c r="O38" s="19"/>
    </row>
    <row r="39" customFormat="false" ht="12.8" hidden="false" customHeight="false" outlineLevel="0" collapsed="false">
      <c r="A39" s="20"/>
      <c r="B39" s="21"/>
      <c r="C39" s="9" t="s">
        <v>22</v>
      </c>
      <c r="D39" s="9" t="s">
        <v>23</v>
      </c>
      <c r="E39" s="9" t="s">
        <v>24</v>
      </c>
      <c r="F39" s="9" t="s">
        <v>25</v>
      </c>
      <c r="G39" s="9" t="s">
        <v>26</v>
      </c>
      <c r="H39" s="9" t="s">
        <v>27</v>
      </c>
      <c r="I39" s="9" t="s">
        <v>28</v>
      </c>
      <c r="J39" s="9" t="s">
        <v>29</v>
      </c>
      <c r="K39" s="9" t="s">
        <v>30</v>
      </c>
      <c r="L39" s="9" t="s">
        <v>31</v>
      </c>
      <c r="M39" s="9" t="s">
        <v>32</v>
      </c>
      <c r="N39" s="9" t="s">
        <v>33</v>
      </c>
    </row>
    <row r="40" customFormat="false" ht="12.8" hidden="false" customHeight="false" outlineLevel="0" collapsed="false">
      <c r="A40" s="16"/>
      <c r="B40" s="16"/>
      <c r="C40" s="22" t="s">
        <v>52</v>
      </c>
      <c r="D40" s="22"/>
      <c r="E40" s="22"/>
      <c r="F40" s="22"/>
      <c r="G40" s="22"/>
      <c r="H40" s="22"/>
      <c r="I40" s="22"/>
      <c r="J40" s="22"/>
      <c r="K40" s="22"/>
      <c r="L40" s="23" t="s">
        <v>53</v>
      </c>
      <c r="M40" s="23"/>
      <c r="N40" s="23"/>
      <c r="O40" s="24" t="s">
        <v>54</v>
      </c>
      <c r="P40" s="24" t="s">
        <v>55</v>
      </c>
    </row>
    <row r="41" customFormat="false" ht="12.8" hidden="false" customHeight="true" outlineLevel="0" collapsed="false">
      <c r="A41" s="25" t="s">
        <v>56</v>
      </c>
      <c r="B41" s="26" t="s">
        <v>41</v>
      </c>
      <c r="C41" s="27" t="n">
        <f aca="false">(PD1!E132)</f>
        <v>45</v>
      </c>
      <c r="D41" s="27" t="n">
        <f aca="false">(PD2!E111)</f>
        <v>25</v>
      </c>
      <c r="E41" s="27" t="n">
        <f aca="false">(PD3!E77)</f>
        <v>20</v>
      </c>
      <c r="F41" s="27" t="n">
        <f aca="false">(PD4!E117)</f>
        <v>29</v>
      </c>
      <c r="G41" s="27" t="n">
        <f aca="false">(PD5!E112)</f>
        <v>28</v>
      </c>
      <c r="H41" s="27" t="n">
        <f aca="false">(PD6!E120)</f>
        <v>36</v>
      </c>
      <c r="I41" s="27" t="n">
        <f aca="false">(PD7!E85)</f>
        <v>17</v>
      </c>
      <c r="J41" s="27" t="n">
        <f aca="false">(PD8!E127)</f>
        <v>38</v>
      </c>
      <c r="K41" s="27" t="n">
        <f aca="false">(PD9!E145)</f>
        <v>56</v>
      </c>
      <c r="L41" s="28" t="n">
        <f aca="false">(PD10!E106)</f>
        <v>22</v>
      </c>
      <c r="M41" s="28" t="n">
        <f aca="false">(PD11!E112)</f>
        <v>30</v>
      </c>
      <c r="N41" s="28" t="n">
        <f aca="false">(PD12!E107)</f>
        <v>27</v>
      </c>
      <c r="O41" s="12" t="n">
        <f aca="false">MEDIAN(L41:N41)</f>
        <v>27</v>
      </c>
      <c r="P41" s="12" t="n">
        <f aca="false">AVERAGE(L41:N41)</f>
        <v>26.3333333333333</v>
      </c>
    </row>
    <row r="42" customFormat="false" ht="12.8" hidden="false" customHeight="false" outlineLevel="0" collapsed="false">
      <c r="A42" s="25"/>
      <c r="B42" s="26" t="s">
        <v>42</v>
      </c>
      <c r="C42" s="27" t="n">
        <f aca="false">(PD1!C289)</f>
        <v>41</v>
      </c>
      <c r="D42" s="27" t="n">
        <f aca="false">(PD2!C213)</f>
        <v>25</v>
      </c>
      <c r="E42" s="27" t="n">
        <f aca="false">(PD3!C161)</f>
        <v>20</v>
      </c>
      <c r="F42" s="27" t="n">
        <f aca="false">(PD4!C225)</f>
        <v>25</v>
      </c>
      <c r="G42" s="27" t="n">
        <f aca="false">(PD5!C213)</f>
        <v>23</v>
      </c>
      <c r="H42" s="27" t="n">
        <f aca="false">(PD6!C250)</f>
        <v>29</v>
      </c>
      <c r="I42" s="27" t="n">
        <f aca="false">(PD7!C178)</f>
        <v>17</v>
      </c>
      <c r="J42" s="27" t="n">
        <f aca="false">(PD8!C271)</f>
        <v>40</v>
      </c>
      <c r="K42" s="27" t="n">
        <f aca="false">(PD9!C307)</f>
        <v>45</v>
      </c>
      <c r="L42" s="28" t="n">
        <f aca="false">(PD10!C286)</f>
        <v>22</v>
      </c>
      <c r="M42" s="28" t="n">
        <f aca="false">(PD11!C287)</f>
        <v>29</v>
      </c>
      <c r="N42" s="28" t="n">
        <f aca="false">(PD12!C253)</f>
        <v>23</v>
      </c>
      <c r="O42" s="12" t="n">
        <f aca="false">MEDIAN(L42:N42)</f>
        <v>23</v>
      </c>
      <c r="P42" s="12" t="n">
        <f aca="false">AVERAGE(L42:N42)</f>
        <v>24.6666666666667</v>
      </c>
    </row>
    <row r="43" customFormat="false" ht="12.8" hidden="false" customHeight="false" outlineLevel="0" collapsed="false">
      <c r="A43" s="25"/>
      <c r="B43" s="26" t="s">
        <v>43</v>
      </c>
      <c r="C43" s="27" t="n">
        <f aca="false">(PD1!E289)</f>
        <v>38.5</v>
      </c>
      <c r="D43" s="27" t="n">
        <f aca="false">(PD2!E213)</f>
        <v>23.5</v>
      </c>
      <c r="E43" s="27" t="n">
        <f aca="false">(PD3!E161)</f>
        <v>17.25</v>
      </c>
      <c r="F43" s="27" t="n">
        <f aca="false">(PD4!E225)</f>
        <v>23.75</v>
      </c>
      <c r="G43" s="27" t="n">
        <f aca="false">(PD5!E213)</f>
        <v>17.5</v>
      </c>
      <c r="H43" s="27" t="n">
        <f aca="false">(PD6!E250)</f>
        <v>25.5</v>
      </c>
      <c r="I43" s="27" t="n">
        <f aca="false">(PD7!E178)</f>
        <v>16</v>
      </c>
      <c r="J43" s="27" t="n">
        <f aca="false">(PD8!E271)</f>
        <v>35.5</v>
      </c>
      <c r="K43" s="27" t="n">
        <f aca="false">(PD9!E307)</f>
        <v>35.25</v>
      </c>
      <c r="L43" s="28" t="n">
        <f aca="false">(PD10!E286)</f>
        <v>20.125</v>
      </c>
      <c r="M43" s="28" t="n">
        <f aca="false">(PD11!E287)</f>
        <v>27</v>
      </c>
      <c r="N43" s="28" t="n">
        <f aca="false">(PD12!E253)</f>
        <v>22</v>
      </c>
      <c r="O43" s="12" t="n">
        <f aca="false">MEDIAN(L43:N43)</f>
        <v>22</v>
      </c>
      <c r="P43" s="12" t="n">
        <f aca="false">AVERAGE(L43:N43)</f>
        <v>23.0416666666667</v>
      </c>
    </row>
    <row r="44" customFormat="false" ht="12.8" hidden="false" customHeight="false" outlineLevel="0" collapsed="false">
      <c r="A44" s="25"/>
      <c r="B44" s="26" t="s">
        <v>44</v>
      </c>
      <c r="C44" s="27" t="n">
        <f aca="false">(F70-F71)</f>
        <v>4.5</v>
      </c>
      <c r="D44" s="27" t="n">
        <f aca="false">(K70-K71)</f>
        <v>0.5</v>
      </c>
      <c r="E44" s="27" t="n">
        <f aca="false">(E70-E71)</f>
        <v>1</v>
      </c>
      <c r="F44" s="27" t="n">
        <f aca="false">(N70-N71)</f>
        <v>0.5</v>
      </c>
      <c r="G44" s="27" t="n">
        <f aca="false">(M70-M71)</f>
        <v>6.625</v>
      </c>
      <c r="H44" s="27" t="n">
        <f aca="false">(G70-G71)</f>
        <v>1.875</v>
      </c>
      <c r="I44" s="27" t="n">
        <f aca="false">(H70-H71)</f>
        <v>9.75</v>
      </c>
      <c r="J44" s="27" t="n">
        <f aca="false">(J70-J71)</f>
        <v>3</v>
      </c>
      <c r="K44" s="27" t="n">
        <f aca="false">(L70-L71)</f>
        <v>3.5</v>
      </c>
      <c r="L44" s="28" t="n">
        <f aca="false">(L42-L43)</f>
        <v>1.875</v>
      </c>
      <c r="M44" s="28" t="n">
        <f aca="false">(M42-M43)</f>
        <v>2</v>
      </c>
      <c r="N44" s="28" t="n">
        <f aca="false">(N42-N43)</f>
        <v>1</v>
      </c>
      <c r="O44" s="12" t="n">
        <f aca="false">MEDIAN(L44:N44)</f>
        <v>1.875</v>
      </c>
      <c r="P44" s="12" t="n">
        <f aca="false">AVERAGE(L44:N44)</f>
        <v>1.625</v>
      </c>
    </row>
    <row r="45" customFormat="false" ht="12.8" hidden="false" customHeight="false" outlineLevel="0" collapsed="false">
      <c r="A45" s="25"/>
      <c r="B45" s="26" t="s">
        <v>45</v>
      </c>
      <c r="C45" s="27" t="n">
        <f aca="false">(F69-F71)</f>
        <v>2.5</v>
      </c>
      <c r="D45" s="27" t="n">
        <f aca="false">(K69-K71)</f>
        <v>6.5</v>
      </c>
      <c r="E45" s="27" t="n">
        <f aca="false">(E69-E71)</f>
        <v>1</v>
      </c>
      <c r="F45" s="27" t="n">
        <f aca="false">(N69-N71)</f>
        <v>3.5</v>
      </c>
      <c r="G45" s="27" t="n">
        <f aca="false">(M69-M71)</f>
        <v>9.625</v>
      </c>
      <c r="H45" s="27" t="n">
        <f aca="false">(G69-G71)</f>
        <v>1.875</v>
      </c>
      <c r="I45" s="27" t="n">
        <f aca="false">(H69-H71)</f>
        <v>20.75</v>
      </c>
      <c r="J45" s="27" t="n">
        <f aca="false">(J69-J71)</f>
        <v>5</v>
      </c>
      <c r="K45" s="27" t="n">
        <f aca="false">(L69-L71)</f>
        <v>10.5</v>
      </c>
      <c r="L45" s="28" t="n">
        <f aca="false">(L41-L43)</f>
        <v>1.875</v>
      </c>
      <c r="M45" s="28" t="n">
        <f aca="false">(M41-M43)</f>
        <v>3</v>
      </c>
      <c r="N45" s="28" t="n">
        <f aca="false">(N41-N43)</f>
        <v>5</v>
      </c>
      <c r="O45" s="12" t="n">
        <f aca="false">MEDIAN(L45:N45)</f>
        <v>3</v>
      </c>
      <c r="P45" s="12" t="n">
        <f aca="false">AVERAGE(L45:N45)</f>
        <v>3.29166666666667</v>
      </c>
    </row>
    <row r="46" customFormat="false" ht="12.8" hidden="false" customHeight="false" outlineLevel="0" collapsed="false">
      <c r="A46" s="25"/>
      <c r="B46" s="26" t="s">
        <v>46</v>
      </c>
      <c r="C46" s="27" t="n">
        <f aca="false">(C43/C42)</f>
        <v>0.939024390243902</v>
      </c>
      <c r="D46" s="27" t="n">
        <f aca="false">(D43/D42)</f>
        <v>0.94</v>
      </c>
      <c r="E46" s="27" t="n">
        <f aca="false">(E43/E42)</f>
        <v>0.8625</v>
      </c>
      <c r="F46" s="27" t="n">
        <f aca="false">(F43/F42)</f>
        <v>0.95</v>
      </c>
      <c r="G46" s="27" t="n">
        <f aca="false">(G43/G42)</f>
        <v>0.760869565217391</v>
      </c>
      <c r="H46" s="27" t="n">
        <f aca="false">(H43/H42)</f>
        <v>0.879310344827586</v>
      </c>
      <c r="I46" s="27" t="n">
        <f aca="false">(I43/I42)</f>
        <v>0.941176470588235</v>
      </c>
      <c r="J46" s="27" t="n">
        <f aca="false">(J43/J42)</f>
        <v>0.8875</v>
      </c>
      <c r="K46" s="27" t="n">
        <f aca="false">(K43/K42)</f>
        <v>0.783333333333333</v>
      </c>
      <c r="L46" s="28" t="n">
        <f aca="false">(L43/L42)</f>
        <v>0.914772727272727</v>
      </c>
      <c r="M46" s="28" t="n">
        <f aca="false">(M43/M42)</f>
        <v>0.931034482758621</v>
      </c>
      <c r="N46" s="28" t="n">
        <f aca="false">(N43/N42)</f>
        <v>0.956521739130435</v>
      </c>
      <c r="O46" s="12" t="n">
        <f aca="false">MEDIAN(L46:N46)</f>
        <v>0.931034482758621</v>
      </c>
      <c r="P46" s="12" t="n">
        <f aca="false">AVERAGE(L46:N46)</f>
        <v>0.934109649720594</v>
      </c>
    </row>
    <row r="47" customFormat="false" ht="12.8" hidden="false" customHeight="false" outlineLevel="0" collapsed="false">
      <c r="A47" s="25"/>
      <c r="B47" s="26" t="s">
        <v>47</v>
      </c>
      <c r="C47" s="27" t="n">
        <f aca="false">(C43/C41)</f>
        <v>0.855555555555556</v>
      </c>
      <c r="D47" s="27" t="n">
        <f aca="false">(D43/D41)</f>
        <v>0.94</v>
      </c>
      <c r="E47" s="27" t="n">
        <f aca="false">(E43/E41)</f>
        <v>0.8625</v>
      </c>
      <c r="F47" s="27" t="n">
        <f aca="false">(F43/F41)</f>
        <v>0.818965517241379</v>
      </c>
      <c r="G47" s="27" t="n">
        <f aca="false">(G43/G41)</f>
        <v>0.625</v>
      </c>
      <c r="H47" s="27" t="n">
        <f aca="false">(H43/H41)</f>
        <v>0.708333333333333</v>
      </c>
      <c r="I47" s="27" t="n">
        <f aca="false">(I43/I41)</f>
        <v>0.941176470588235</v>
      </c>
      <c r="J47" s="27" t="n">
        <f aca="false">(J43/J41)</f>
        <v>0.934210526315789</v>
      </c>
      <c r="K47" s="27" t="n">
        <f aca="false">(K43/K41)</f>
        <v>0.629464285714286</v>
      </c>
      <c r="L47" s="28" t="n">
        <f aca="false">(L43/L41)</f>
        <v>0.914772727272727</v>
      </c>
      <c r="M47" s="28" t="n">
        <f aca="false">(M43/M41)</f>
        <v>0.9</v>
      </c>
      <c r="N47" s="28" t="n">
        <f aca="false">(N43/N41)</f>
        <v>0.814814814814815</v>
      </c>
      <c r="O47" s="12" t="n">
        <f aca="false">MEDIAN(L47:N47)</f>
        <v>0.9</v>
      </c>
      <c r="P47" s="12" t="n">
        <f aca="false">AVERAGE(L47:N47)</f>
        <v>0.876529180695847</v>
      </c>
    </row>
    <row r="48" customFormat="false" ht="12.8" hidden="false" customHeight="false" outlineLevel="0" collapsed="false">
      <c r="A48" s="25"/>
      <c r="B48" s="26" t="s">
        <v>48</v>
      </c>
      <c r="C48" s="15" t="n">
        <f aca="false">(5*C46*C47/(4*C46+C47))</f>
        <v>0.871040723981901</v>
      </c>
      <c r="D48" s="15" t="n">
        <f aca="false">(5*D46*D47/(4*D46+D47))</f>
        <v>0.94</v>
      </c>
      <c r="E48" s="15" t="n">
        <f aca="false">(5*E46*E47/(4*E46+E47))</f>
        <v>0.8625</v>
      </c>
      <c r="F48" s="15" t="n">
        <f aca="false">(5*F46*F47/(4*F46+F47))</f>
        <v>0.842198581560284</v>
      </c>
      <c r="G48" s="15" t="n">
        <f aca="false">(5*G46*G47/(4*G46+G47))</f>
        <v>0.648148148148148</v>
      </c>
      <c r="H48" s="15" t="n">
        <f aca="false">(5*H46*H47/(4*H46+H47))</f>
        <v>0.736994219653179</v>
      </c>
      <c r="I48" s="15" t="n">
        <f aca="false">(5*I46*I47/(4*I46+I47))</f>
        <v>0.941176470588235</v>
      </c>
      <c r="J48" s="15" t="n">
        <f aca="false">(5*J46*J47/(4*J46+J47))</f>
        <v>0.924479166666667</v>
      </c>
      <c r="K48" s="15" t="n">
        <f aca="false">(5*K46*K47/(4*K46+K47))</f>
        <v>0.655204460966543</v>
      </c>
      <c r="L48" s="15" t="n">
        <f aca="false">(5*L46*L47/(4*L46+L47))</f>
        <v>0.914772727272727</v>
      </c>
      <c r="M48" s="15" t="n">
        <f aca="false">(5*M46*M47/(4*M46+M47))</f>
        <v>0.906040268456376</v>
      </c>
      <c r="N48" s="15" t="n">
        <f aca="false">(5*N46*N47/(4*N46+N47))</f>
        <v>0.839694656488549</v>
      </c>
      <c r="O48" s="12" t="n">
        <f aca="false">MEDIAN(L48:N48)</f>
        <v>0.906040268456376</v>
      </c>
      <c r="P48" s="12" t="n">
        <f aca="false">AVERAGE(L48:N48)</f>
        <v>0.886835884072551</v>
      </c>
    </row>
    <row r="49" customFormat="false" ht="12.8" hidden="false" customHeight="false" outlineLevel="0" collapsed="false">
      <c r="A49" s="25"/>
      <c r="B49" s="26" t="s">
        <v>50</v>
      </c>
      <c r="C49" s="27" t="n">
        <f aca="false">(PD1!D231)</f>
        <v>3</v>
      </c>
      <c r="D49" s="27" t="n">
        <f aca="false">(PD2!D221)</f>
        <v>2</v>
      </c>
      <c r="E49" s="27" t="n">
        <f aca="false">(PD3!D168)</f>
        <v>1</v>
      </c>
      <c r="F49" s="27" t="n">
        <f aca="false">(PD4!D233)</f>
        <v>3</v>
      </c>
      <c r="G49" s="27" t="n">
        <f aca="false">(PD5!D226)</f>
        <v>3</v>
      </c>
      <c r="H49" s="27" t="n">
        <f aca="false">(PD6!D265)</f>
        <v>6</v>
      </c>
      <c r="I49" s="27" t="n">
        <f aca="false">(PD7!D193)</f>
        <v>2</v>
      </c>
      <c r="J49" s="27" t="n">
        <f aca="false">(PD8!D286)</f>
        <v>3</v>
      </c>
      <c r="K49" s="27" t="n">
        <f aca="false">(PD9!D321)</f>
        <v>7</v>
      </c>
      <c r="L49" s="28" t="n">
        <f aca="false">(PD10!D237)</f>
        <v>1</v>
      </c>
      <c r="M49" s="28" t="n">
        <f aca="false">(PD11!D231)</f>
        <v>2</v>
      </c>
      <c r="N49" s="28" t="n">
        <f aca="false">(PD12!D202)</f>
        <v>2</v>
      </c>
      <c r="O49" s="12" t="n">
        <f aca="false">MEDIAN(L49:N49)</f>
        <v>2</v>
      </c>
      <c r="P49" s="12" t="n">
        <f aca="false">AVERAGE(L49:N49)</f>
        <v>1.66666666666667</v>
      </c>
    </row>
    <row r="50" customFormat="false" ht="12.8" hidden="false" customHeight="false" outlineLevel="0" collapsed="false">
      <c r="A50" s="25"/>
      <c r="B50" s="26" t="s">
        <v>51</v>
      </c>
      <c r="C50" s="27" t="n">
        <f aca="false">(PD1!F231)</f>
        <v>2</v>
      </c>
      <c r="D50" s="27" t="n">
        <f aca="false">(PD2!F221)</f>
        <v>2</v>
      </c>
      <c r="E50" s="27" t="n">
        <f aca="false">(PD3!F168)</f>
        <v>0</v>
      </c>
      <c r="F50" s="27" t="n">
        <f aca="false">(PD4!F233)</f>
        <v>1</v>
      </c>
      <c r="G50" s="27" t="n">
        <f aca="false">(PD5!F226)</f>
        <v>1</v>
      </c>
      <c r="H50" s="27" t="n">
        <f aca="false">(PD6!F265)</f>
        <v>1</v>
      </c>
      <c r="I50" s="27" t="n">
        <f aca="false">(PD7!F193)</f>
        <v>0</v>
      </c>
      <c r="J50" s="27" t="n">
        <f aca="false">(PD8!F286)</f>
        <v>1</v>
      </c>
      <c r="K50" s="27" t="n">
        <f aca="false">(PD9!F321)</f>
        <v>3</v>
      </c>
      <c r="L50" s="28" t="n">
        <f aca="false">(PD10!F237)</f>
        <v>0</v>
      </c>
      <c r="M50" s="28" t="n">
        <f aca="false">(PD11!F231)</f>
        <v>1</v>
      </c>
      <c r="N50" s="28" t="n">
        <f aca="false">(PD12!F202)</f>
        <v>0</v>
      </c>
      <c r="O50" s="12" t="n">
        <f aca="false">MEDIAN(L50:N50)</f>
        <v>0</v>
      </c>
      <c r="P50" s="12" t="n">
        <f aca="false">AVERAGE(L50:N50)</f>
        <v>0.333333333333333</v>
      </c>
    </row>
    <row r="52" customFormat="false" ht="12.8" hidden="false" customHeight="false" outlineLevel="0" collapsed="false">
      <c r="A52" s="20"/>
      <c r="B52" s="21"/>
      <c r="C52" s="29"/>
      <c r="D52" s="29"/>
      <c r="E52" s="29"/>
      <c r="F52" s="29"/>
      <c r="G52" s="29"/>
      <c r="H52" s="29"/>
      <c r="I52" s="29"/>
      <c r="J52" s="29"/>
      <c r="K52" s="29"/>
      <c r="L52" s="29"/>
      <c r="M52" s="29"/>
      <c r="N52" s="29"/>
    </row>
    <row r="53" customFormat="false" ht="12.8" hidden="false" customHeight="false" outlineLevel="0" collapsed="false">
      <c r="A53" s="20"/>
      <c r="B53" s="21"/>
      <c r="C53" s="30" t="s">
        <v>29</v>
      </c>
      <c r="D53" s="30" t="s">
        <v>33</v>
      </c>
      <c r="E53" s="30" t="s">
        <v>28</v>
      </c>
      <c r="F53" s="30" t="s">
        <v>23</v>
      </c>
      <c r="G53" s="30" t="s">
        <v>26</v>
      </c>
      <c r="H53" s="30" t="s">
        <v>31</v>
      </c>
      <c r="I53" s="30" t="s">
        <v>30</v>
      </c>
      <c r="J53" s="30" t="s">
        <v>32</v>
      </c>
      <c r="K53" s="30" t="s">
        <v>27</v>
      </c>
      <c r="L53" s="30" t="s">
        <v>22</v>
      </c>
      <c r="M53" s="30" t="s">
        <v>25</v>
      </c>
      <c r="N53" s="30" t="s">
        <v>24</v>
      </c>
    </row>
    <row r="54" customFormat="false" ht="12.8" hidden="false" customHeight="false" outlineLevel="0" collapsed="false">
      <c r="A54" s="16"/>
      <c r="B54" s="16"/>
      <c r="C54" s="22" t="s">
        <v>52</v>
      </c>
      <c r="D54" s="22"/>
      <c r="E54" s="22"/>
      <c r="F54" s="22"/>
      <c r="G54" s="22"/>
      <c r="H54" s="22"/>
      <c r="I54" s="22"/>
      <c r="J54" s="22"/>
      <c r="K54" s="22"/>
      <c r="L54" s="23" t="s">
        <v>53</v>
      </c>
      <c r="M54" s="23"/>
      <c r="N54" s="23"/>
      <c r="O54" s="24" t="s">
        <v>54</v>
      </c>
      <c r="P54" s="24" t="s">
        <v>55</v>
      </c>
    </row>
    <row r="55" customFormat="false" ht="12.8" hidden="false" customHeight="true" outlineLevel="0" collapsed="false">
      <c r="A55" s="31" t="s">
        <v>57</v>
      </c>
      <c r="B55" s="32" t="s">
        <v>41</v>
      </c>
      <c r="C55" s="27" t="n">
        <f aca="false">(PD8!E127)</f>
        <v>38</v>
      </c>
      <c r="D55" s="27" t="n">
        <f aca="false">(PD12!E107)</f>
        <v>27</v>
      </c>
      <c r="E55" s="27" t="n">
        <f aca="false">(PD7!E85)</f>
        <v>17</v>
      </c>
      <c r="F55" s="27" t="n">
        <f aca="false">(PD2!E111)</f>
        <v>25</v>
      </c>
      <c r="G55" s="27" t="n">
        <f aca="false">(PD5!E112)</f>
        <v>28</v>
      </c>
      <c r="H55" s="27" t="n">
        <f aca="false">(PD10!E106)</f>
        <v>22</v>
      </c>
      <c r="I55" s="27" t="n">
        <f aca="false">(PD9!E145)</f>
        <v>56</v>
      </c>
      <c r="J55" s="27" t="n">
        <f aca="false">(PD11!E112)</f>
        <v>30</v>
      </c>
      <c r="K55" s="27" t="n">
        <f aca="false">(PD6!E120)</f>
        <v>36</v>
      </c>
      <c r="L55" s="28" t="n">
        <f aca="false">(PD1!E132)</f>
        <v>45</v>
      </c>
      <c r="M55" s="28" t="n">
        <f aca="false">(PD4!E117)</f>
        <v>29</v>
      </c>
      <c r="N55" s="28" t="n">
        <f aca="false">(PD3!E77)</f>
        <v>20</v>
      </c>
      <c r="O55" s="12" t="n">
        <f aca="false">MEDIAN(L55:N55)</f>
        <v>29</v>
      </c>
      <c r="P55" s="12" t="n">
        <f aca="false">AVERAGE(L55:N55)</f>
        <v>31.3333333333333</v>
      </c>
    </row>
    <row r="56" customFormat="false" ht="12.8" hidden="false" customHeight="false" outlineLevel="0" collapsed="false">
      <c r="A56" s="31"/>
      <c r="B56" s="32" t="s">
        <v>42</v>
      </c>
      <c r="C56" s="27" t="n">
        <f aca="false">(PD8!C271)</f>
        <v>40</v>
      </c>
      <c r="D56" s="27" t="n">
        <f aca="false">(PD12!C195)</f>
        <v>21</v>
      </c>
      <c r="E56" s="27" t="n">
        <f aca="false">(PD7!C178)</f>
        <v>17</v>
      </c>
      <c r="F56" s="27" t="n">
        <f aca="false">(PD2!C213)</f>
        <v>25</v>
      </c>
      <c r="G56" s="27" t="n">
        <f aca="false">(PD5!C213)</f>
        <v>23</v>
      </c>
      <c r="H56" s="27" t="n">
        <f aca="false">(PD10!C225)</f>
        <v>22</v>
      </c>
      <c r="I56" s="27" t="n">
        <f aca="false">(PD9!C307)</f>
        <v>45</v>
      </c>
      <c r="J56" s="27" t="n">
        <f aca="false">(PD11!C215)</f>
        <v>28</v>
      </c>
      <c r="K56" s="27" t="n">
        <f aca="false">(PD6!C250)</f>
        <v>29</v>
      </c>
      <c r="L56" s="28" t="n">
        <f aca="false">(PD1!C289)</f>
        <v>41</v>
      </c>
      <c r="M56" s="28" t="n">
        <f aca="false">(PD4!C292)</f>
        <v>26</v>
      </c>
      <c r="N56" s="28" t="n">
        <f aca="false">(PD3!C215)</f>
        <v>20</v>
      </c>
      <c r="O56" s="12" t="n">
        <f aca="false">MEDIAN(L56:N56)</f>
        <v>26</v>
      </c>
      <c r="P56" s="12" t="n">
        <f aca="false">AVERAGE(L56:N56)</f>
        <v>29</v>
      </c>
    </row>
    <row r="57" customFormat="false" ht="12.8" hidden="false" customHeight="false" outlineLevel="0" collapsed="false">
      <c r="A57" s="31"/>
      <c r="B57" s="32" t="s">
        <v>43</v>
      </c>
      <c r="C57" s="27" t="n">
        <f aca="false">(PD8!E271)</f>
        <v>35.5</v>
      </c>
      <c r="D57" s="27" t="n">
        <f aca="false">(PD12!E195)</f>
        <v>20.5</v>
      </c>
      <c r="E57" s="27" t="n">
        <f aca="false">(PD7!E178)</f>
        <v>16</v>
      </c>
      <c r="F57" s="27" t="n">
        <f aca="false">(PD2!E213)</f>
        <v>23.5</v>
      </c>
      <c r="G57" s="27" t="n">
        <f aca="false">(PD5!E213)</f>
        <v>17.5</v>
      </c>
      <c r="H57" s="27" t="n">
        <f aca="false">(PD10!E225)</f>
        <v>20.125</v>
      </c>
      <c r="I57" s="27" t="n">
        <f aca="false">(PD9!E307)</f>
        <v>35.25</v>
      </c>
      <c r="J57" s="27" t="n">
        <f aca="false">(PD11!E215)</f>
        <v>25</v>
      </c>
      <c r="K57" s="27" t="n">
        <f aca="false">(PD6!E250)</f>
        <v>25.5</v>
      </c>
      <c r="L57" s="28" t="n">
        <f aca="false">(PD1!E289)</f>
        <v>38.5</v>
      </c>
      <c r="M57" s="28" t="n">
        <f aca="false">(PD4!E292)</f>
        <v>25</v>
      </c>
      <c r="N57" s="28" t="n">
        <f aca="false">(PD3!E215)</f>
        <v>17.5</v>
      </c>
      <c r="O57" s="12" t="n">
        <f aca="false">MEDIAN(L57:N57)</f>
        <v>25</v>
      </c>
      <c r="P57" s="12" t="n">
        <f aca="false">AVERAGE(L57:N57)</f>
        <v>27</v>
      </c>
    </row>
    <row r="58" customFormat="false" ht="12.8" hidden="false" customHeight="false" outlineLevel="0" collapsed="false">
      <c r="A58" s="31"/>
      <c r="B58" s="32" t="s">
        <v>44</v>
      </c>
      <c r="C58" s="27" t="n">
        <f aca="false">(F70-F71)</f>
        <v>4.5</v>
      </c>
      <c r="D58" s="27" t="n">
        <f aca="false">(K70-K71)</f>
        <v>0.5</v>
      </c>
      <c r="E58" s="27" t="n">
        <f aca="false">(E70-E71)</f>
        <v>1</v>
      </c>
      <c r="F58" s="27" t="n">
        <f aca="false">(N70-N71)</f>
        <v>0.5</v>
      </c>
      <c r="G58" s="27" t="n">
        <f aca="false">(M70-M71)</f>
        <v>6.625</v>
      </c>
      <c r="H58" s="27" t="n">
        <f aca="false">(G70-G71)</f>
        <v>1.875</v>
      </c>
      <c r="I58" s="27" t="n">
        <f aca="false">(H70-H71)</f>
        <v>9.75</v>
      </c>
      <c r="J58" s="27" t="n">
        <f aca="false">(J70-J71)</f>
        <v>3</v>
      </c>
      <c r="K58" s="27" t="n">
        <f aca="false">(L70-L71)</f>
        <v>3.5</v>
      </c>
      <c r="L58" s="28" t="n">
        <f aca="false">(L56-L57)</f>
        <v>2.5</v>
      </c>
      <c r="M58" s="28" t="n">
        <f aca="false">(M56-M57)</f>
        <v>1</v>
      </c>
      <c r="N58" s="28" t="n">
        <f aca="false">(N56-N57)</f>
        <v>2.5</v>
      </c>
      <c r="O58" s="12" t="n">
        <f aca="false">MEDIAN(L58:N58)</f>
        <v>2.5</v>
      </c>
      <c r="P58" s="12" t="n">
        <f aca="false">AVERAGE(L58:N58)</f>
        <v>2</v>
      </c>
    </row>
    <row r="59" customFormat="false" ht="12.8" hidden="false" customHeight="false" outlineLevel="0" collapsed="false">
      <c r="A59" s="31"/>
      <c r="B59" s="32" t="s">
        <v>45</v>
      </c>
      <c r="C59" s="27" t="n">
        <f aca="false">(F69-F71)</f>
        <v>2.5</v>
      </c>
      <c r="D59" s="27" t="n">
        <f aca="false">(K69-K71)</f>
        <v>6.5</v>
      </c>
      <c r="E59" s="27" t="n">
        <f aca="false">(E69-E71)</f>
        <v>1</v>
      </c>
      <c r="F59" s="27" t="n">
        <f aca="false">(N69-N71)</f>
        <v>3.5</v>
      </c>
      <c r="G59" s="27" t="n">
        <f aca="false">(M69-M71)</f>
        <v>9.625</v>
      </c>
      <c r="H59" s="27" t="n">
        <f aca="false">(G69-G71)</f>
        <v>1.875</v>
      </c>
      <c r="I59" s="27" t="n">
        <f aca="false">(H69-H71)</f>
        <v>20.75</v>
      </c>
      <c r="J59" s="27" t="n">
        <f aca="false">(J69-J71)</f>
        <v>5</v>
      </c>
      <c r="K59" s="27" t="n">
        <f aca="false">(L69-L71)</f>
        <v>10.5</v>
      </c>
      <c r="L59" s="28" t="n">
        <f aca="false">(L55-L57)</f>
        <v>6.5</v>
      </c>
      <c r="M59" s="28" t="n">
        <f aca="false">(M55-M57)</f>
        <v>4</v>
      </c>
      <c r="N59" s="28" t="n">
        <f aca="false">(N55-N57)</f>
        <v>2.5</v>
      </c>
      <c r="O59" s="12" t="n">
        <f aca="false">MEDIAN(L59:N59)</f>
        <v>4</v>
      </c>
      <c r="P59" s="12" t="n">
        <f aca="false">AVERAGE(L59:N59)</f>
        <v>4.33333333333333</v>
      </c>
    </row>
    <row r="60" customFormat="false" ht="12.8" hidden="false" customHeight="false" outlineLevel="0" collapsed="false">
      <c r="A60" s="31"/>
      <c r="B60" s="32" t="s">
        <v>46</v>
      </c>
      <c r="C60" s="27" t="n">
        <f aca="false">(C57/C56)</f>
        <v>0.8875</v>
      </c>
      <c r="D60" s="27" t="n">
        <f aca="false">(D57/D56)</f>
        <v>0.976190476190476</v>
      </c>
      <c r="E60" s="27" t="n">
        <f aca="false">(E57/E56)</f>
        <v>0.941176470588235</v>
      </c>
      <c r="F60" s="27" t="n">
        <f aca="false">(F57/F56)</f>
        <v>0.94</v>
      </c>
      <c r="G60" s="27" t="n">
        <f aca="false">(G57/G56)</f>
        <v>0.760869565217391</v>
      </c>
      <c r="H60" s="27" t="n">
        <f aca="false">(H57/H56)</f>
        <v>0.914772727272727</v>
      </c>
      <c r="I60" s="27" t="n">
        <f aca="false">(I57/I56)</f>
        <v>0.783333333333333</v>
      </c>
      <c r="J60" s="27" t="n">
        <f aca="false">(J57/J56)</f>
        <v>0.892857142857143</v>
      </c>
      <c r="K60" s="27" t="n">
        <f aca="false">(K57/K56)</f>
        <v>0.879310344827586</v>
      </c>
      <c r="L60" s="28" t="n">
        <f aca="false">(L57/L56)</f>
        <v>0.939024390243902</v>
      </c>
      <c r="M60" s="28" t="n">
        <f aca="false">(M57/M56)</f>
        <v>0.961538461538462</v>
      </c>
      <c r="N60" s="28" t="n">
        <f aca="false">(N57/N56)</f>
        <v>0.875</v>
      </c>
      <c r="O60" s="12" t="n">
        <f aca="false">MEDIAN(L60:N60)</f>
        <v>0.939024390243902</v>
      </c>
      <c r="P60" s="12" t="n">
        <f aca="false">AVERAGE(L60:N60)</f>
        <v>0.925187617260788</v>
      </c>
    </row>
    <row r="61" customFormat="false" ht="12.8" hidden="false" customHeight="false" outlineLevel="0" collapsed="false">
      <c r="A61" s="31"/>
      <c r="B61" s="32" t="s">
        <v>47</v>
      </c>
      <c r="C61" s="27" t="n">
        <f aca="false">(C57/C55)</f>
        <v>0.934210526315789</v>
      </c>
      <c r="D61" s="27" t="n">
        <f aca="false">(D57/D55)</f>
        <v>0.759259259259259</v>
      </c>
      <c r="E61" s="27" t="n">
        <f aca="false">(E57/E55)</f>
        <v>0.941176470588235</v>
      </c>
      <c r="F61" s="27" t="n">
        <f aca="false">(F57/F55)</f>
        <v>0.94</v>
      </c>
      <c r="G61" s="27" t="n">
        <f aca="false">(G57/G55)</f>
        <v>0.625</v>
      </c>
      <c r="H61" s="27" t="n">
        <f aca="false">(H57/H55)</f>
        <v>0.914772727272727</v>
      </c>
      <c r="I61" s="27" t="n">
        <f aca="false">(I57/I55)</f>
        <v>0.629464285714286</v>
      </c>
      <c r="J61" s="27" t="n">
        <f aca="false">(J57/J55)</f>
        <v>0.833333333333333</v>
      </c>
      <c r="K61" s="27" t="n">
        <f aca="false">(K57/K55)</f>
        <v>0.708333333333333</v>
      </c>
      <c r="L61" s="28" t="n">
        <f aca="false">(L57/L55)</f>
        <v>0.855555555555556</v>
      </c>
      <c r="M61" s="28" t="n">
        <f aca="false">(M57/M55)</f>
        <v>0.862068965517241</v>
      </c>
      <c r="N61" s="28" t="n">
        <f aca="false">(N57/N55)</f>
        <v>0.875</v>
      </c>
      <c r="O61" s="12" t="n">
        <f aca="false">MEDIAN(L61:N61)</f>
        <v>0.862068965517241</v>
      </c>
      <c r="P61" s="12" t="n">
        <f aca="false">AVERAGE(L61:N61)</f>
        <v>0.864208173690932</v>
      </c>
    </row>
    <row r="62" customFormat="false" ht="12.8" hidden="false" customHeight="false" outlineLevel="0" collapsed="false">
      <c r="A62" s="31"/>
      <c r="B62" s="32" t="s">
        <v>48</v>
      </c>
      <c r="C62" s="15" t="n">
        <f aca="false">(5*C60*C61/(4*C60+C61))</f>
        <v>0.924479166666667</v>
      </c>
      <c r="D62" s="15" t="n">
        <f aca="false">(5*D60*D61/(4*D60+D61))</f>
        <v>0.794573643410853</v>
      </c>
      <c r="E62" s="15" t="n">
        <f aca="false">(5*E60*E61/(4*E60+E61))</f>
        <v>0.941176470588235</v>
      </c>
      <c r="F62" s="15" t="n">
        <f aca="false">(5*F60*F61/(4*F60+F61))</f>
        <v>0.94</v>
      </c>
      <c r="G62" s="15" t="n">
        <f aca="false">(5*G60*G61/(4*G60+G61))</f>
        <v>0.648148148148148</v>
      </c>
      <c r="H62" s="15" t="n">
        <f aca="false">(5*H60*H61/(4*H60+H61))</f>
        <v>0.914772727272727</v>
      </c>
      <c r="I62" s="15" t="n">
        <f aca="false">(5*I60*I61/(4*I60+I61))</f>
        <v>0.655204460966543</v>
      </c>
      <c r="J62" s="15" t="n">
        <f aca="false">(5*J60*J61/(4*J60+J61))</f>
        <v>0.844594594594594</v>
      </c>
      <c r="K62" s="15" t="n">
        <f aca="false">(5*K60*K61/(4*K60+K61))</f>
        <v>0.736994219653179</v>
      </c>
      <c r="L62" s="15" t="n">
        <f aca="false">(5*L60*L61/(4*L60+L61))</f>
        <v>0.871040723981901</v>
      </c>
      <c r="M62" s="15" t="n">
        <f aca="false">(5*M60*M61/(4*M60+M61))</f>
        <v>0.880281690140845</v>
      </c>
      <c r="N62" s="15" t="n">
        <f aca="false">(5*N60*N61/(4*N60+N61))</f>
        <v>0.875</v>
      </c>
      <c r="O62" s="12" t="n">
        <f aca="false">MEDIAN(L62:N62)</f>
        <v>0.875</v>
      </c>
      <c r="P62" s="12" t="n">
        <f aca="false">AVERAGE(L62:N62)</f>
        <v>0.875440804707582</v>
      </c>
    </row>
    <row r="63" customFormat="false" ht="12.8" hidden="false" customHeight="false" outlineLevel="0" collapsed="false">
      <c r="A63" s="31"/>
      <c r="B63" s="32" t="s">
        <v>50</v>
      </c>
      <c r="C63" s="27" t="n">
        <f aca="false">(PD8!D295)</f>
        <v>3</v>
      </c>
      <c r="D63" s="27" t="n">
        <f aca="false">(PD12!D209)</f>
        <v>2</v>
      </c>
      <c r="E63" s="27" t="n">
        <f aca="false">(PD7!D201)</f>
        <v>2</v>
      </c>
      <c r="F63" s="27" t="n">
        <f aca="false">(PD2!D228)</f>
        <v>2</v>
      </c>
      <c r="G63" s="27" t="n">
        <f aca="false">(PD5!D235)</f>
        <v>3</v>
      </c>
      <c r="H63" s="27" t="n">
        <f aca="false">(PD10!D243)</f>
        <v>1</v>
      </c>
      <c r="I63" s="27" t="n">
        <f aca="false">(PD9!D334)</f>
        <v>7</v>
      </c>
      <c r="J63" s="27" t="n">
        <f aca="false">(PD11!D239)</f>
        <v>2</v>
      </c>
      <c r="K63" s="27" t="n">
        <f aca="false">(PD6!D277)</f>
        <v>6</v>
      </c>
      <c r="L63" s="28" t="n">
        <f aca="false">(PD1!D297)</f>
        <v>3</v>
      </c>
      <c r="M63" s="28" t="n">
        <f aca="false">(PD4!D242)</f>
        <v>3</v>
      </c>
      <c r="N63" s="28" t="n">
        <f aca="false">(PD3!D175)</f>
        <v>1</v>
      </c>
      <c r="O63" s="12" t="n">
        <f aca="false">MEDIAN(L63:N63)</f>
        <v>3</v>
      </c>
      <c r="P63" s="12" t="n">
        <f aca="false">AVERAGE(L63:N63)</f>
        <v>2.33333333333333</v>
      </c>
    </row>
    <row r="64" customFormat="false" ht="12.8" hidden="false" customHeight="false" outlineLevel="0" collapsed="false">
      <c r="A64" s="31"/>
      <c r="B64" s="32" t="s">
        <v>51</v>
      </c>
      <c r="C64" s="27" t="n">
        <f aca="false">(PD8!F295)</f>
        <v>2</v>
      </c>
      <c r="D64" s="27" t="n">
        <f aca="false">(PD12!F209)</f>
        <v>1</v>
      </c>
      <c r="E64" s="27" t="n">
        <f aca="false">(PD7!F201)</f>
        <v>1</v>
      </c>
      <c r="F64" s="27" t="n">
        <f aca="false">(PD2!F228)</f>
        <v>0</v>
      </c>
      <c r="G64" s="27" t="n">
        <f aca="false">(PD5!F235)</f>
        <v>0</v>
      </c>
      <c r="H64" s="27" t="n">
        <f aca="false">(PD10!F243)</f>
        <v>0</v>
      </c>
      <c r="I64" s="27" t="n">
        <f aca="false">(PD9!F334)</f>
        <v>3</v>
      </c>
      <c r="J64" s="27" t="n">
        <f aca="false">(PD11!F239)</f>
        <v>1</v>
      </c>
      <c r="K64" s="27" t="n">
        <f aca="false">(PD6!F277)</f>
        <v>1</v>
      </c>
      <c r="L64" s="28" t="n">
        <f aca="false">PD1!F297</f>
        <v>1</v>
      </c>
      <c r="M64" s="28" t="n">
        <f aca="false">(PD4!F242)</f>
        <v>1</v>
      </c>
      <c r="N64" s="28" t="n">
        <f aca="false">(PD3!F175)</f>
        <v>0</v>
      </c>
      <c r="O64" s="12" t="n">
        <f aca="false">MEDIAN(L64:N64)</f>
        <v>1</v>
      </c>
      <c r="P64" s="12" t="n">
        <f aca="false">AVERAGE(L64:N64)</f>
        <v>0.666666666666667</v>
      </c>
    </row>
    <row r="65" customFormat="false" ht="12.8" hidden="false" customHeight="false" outlineLevel="0" collapsed="false">
      <c r="A65" s="20"/>
      <c r="B65" s="21"/>
      <c r="C65" s="29"/>
      <c r="D65" s="29"/>
      <c r="E65" s="29"/>
      <c r="F65" s="29"/>
      <c r="G65" s="29"/>
      <c r="H65" s="29"/>
      <c r="I65" s="29"/>
      <c r="J65" s="29"/>
      <c r="K65" s="29"/>
      <c r="L65" s="29"/>
      <c r="M65" s="29"/>
      <c r="N65" s="29"/>
    </row>
    <row r="66" customFormat="false" ht="12.8" hidden="false" customHeight="false" outlineLevel="0" collapsed="false">
      <c r="A66" s="20"/>
      <c r="B66" s="21"/>
      <c r="C66" s="29"/>
      <c r="D66" s="29"/>
      <c r="E66" s="29"/>
      <c r="F66" s="29"/>
      <c r="G66" s="29"/>
      <c r="H66" s="29"/>
      <c r="I66" s="29"/>
      <c r="J66" s="29"/>
      <c r="K66" s="29"/>
      <c r="L66" s="29"/>
      <c r="M66" s="29"/>
      <c r="N66" s="29"/>
    </row>
    <row r="67" customFormat="false" ht="12.8" hidden="false" customHeight="false" outlineLevel="0" collapsed="false">
      <c r="A67" s="20"/>
      <c r="B67" s="21"/>
      <c r="C67" s="33" t="s">
        <v>25</v>
      </c>
      <c r="D67" s="33" t="s">
        <v>22</v>
      </c>
      <c r="E67" s="33" t="s">
        <v>28</v>
      </c>
      <c r="F67" s="33" t="s">
        <v>29</v>
      </c>
      <c r="G67" s="33" t="s">
        <v>31</v>
      </c>
      <c r="H67" s="33" t="s">
        <v>30</v>
      </c>
      <c r="I67" s="33" t="s">
        <v>24</v>
      </c>
      <c r="J67" s="33" t="s">
        <v>32</v>
      </c>
      <c r="K67" s="33" t="s">
        <v>33</v>
      </c>
      <c r="L67" s="33" t="s">
        <v>27</v>
      </c>
      <c r="M67" s="33" t="s">
        <v>26</v>
      </c>
      <c r="N67" s="33" t="s">
        <v>23</v>
      </c>
    </row>
    <row r="68" customFormat="false" ht="12.8" hidden="false" customHeight="false" outlineLevel="0" collapsed="false">
      <c r="A68" s="16"/>
      <c r="B68" s="16"/>
      <c r="C68" s="22" t="s">
        <v>52</v>
      </c>
      <c r="D68" s="22"/>
      <c r="E68" s="22"/>
      <c r="F68" s="22"/>
      <c r="G68" s="22"/>
      <c r="H68" s="22"/>
      <c r="I68" s="22"/>
      <c r="J68" s="22"/>
      <c r="K68" s="22"/>
      <c r="L68" s="23" t="s">
        <v>53</v>
      </c>
      <c r="M68" s="23"/>
      <c r="N68" s="23"/>
      <c r="O68" s="24" t="s">
        <v>54</v>
      </c>
      <c r="P68" s="24" t="s">
        <v>55</v>
      </c>
    </row>
    <row r="69" customFormat="false" ht="12.8" hidden="false" customHeight="true" outlineLevel="0" collapsed="false">
      <c r="A69" s="34" t="s">
        <v>58</v>
      </c>
      <c r="B69" s="35" t="s">
        <v>41</v>
      </c>
      <c r="C69" s="27" t="n">
        <f aca="false">(PD4!E117)</f>
        <v>29</v>
      </c>
      <c r="D69" s="27" t="n">
        <f aca="false">(PD1!E132)</f>
        <v>45</v>
      </c>
      <c r="E69" s="27" t="n">
        <f aca="false">(PD7!E85)</f>
        <v>17</v>
      </c>
      <c r="F69" s="27" t="n">
        <f aca="false">(PD8!E127)</f>
        <v>38</v>
      </c>
      <c r="G69" s="27" t="n">
        <f aca="false">(PD10!E106)</f>
        <v>22</v>
      </c>
      <c r="H69" s="27" t="n">
        <f aca="false">(PD9!E145)</f>
        <v>56</v>
      </c>
      <c r="I69" s="27" t="n">
        <f aca="false">(PD3!E77)</f>
        <v>20</v>
      </c>
      <c r="J69" s="27" t="n">
        <f aca="false">(PD11!E112)</f>
        <v>30</v>
      </c>
      <c r="K69" s="27" t="n">
        <f aca="false">(PD12!E107)</f>
        <v>27</v>
      </c>
      <c r="L69" s="28" t="n">
        <f aca="false">(PD6!E120)</f>
        <v>36</v>
      </c>
      <c r="M69" s="28" t="n">
        <f aca="false">(PD5!E112)</f>
        <v>28</v>
      </c>
      <c r="N69" s="28" t="n">
        <f aca="false">(PD2!E111)</f>
        <v>25</v>
      </c>
      <c r="O69" s="12" t="n">
        <f aca="false">MEDIAN(L69:N69)</f>
        <v>28</v>
      </c>
      <c r="P69" s="12" t="n">
        <f aca="false">AVERAGE(L69:N69)</f>
        <v>29.6666666666667</v>
      </c>
    </row>
    <row r="70" customFormat="false" ht="12.8" hidden="false" customHeight="false" outlineLevel="0" collapsed="false">
      <c r="A70" s="34"/>
      <c r="B70" s="35" t="s">
        <v>42</v>
      </c>
      <c r="C70" s="27" t="n">
        <f aca="false">(PD4!C225)</f>
        <v>25</v>
      </c>
      <c r="D70" s="27" t="n">
        <f aca="false">(PD1!C289)</f>
        <v>41</v>
      </c>
      <c r="E70" s="27" t="n">
        <f aca="false">(PD7!C178)</f>
        <v>17</v>
      </c>
      <c r="F70" s="27" t="n">
        <f aca="false">(PD8!C271)</f>
        <v>40</v>
      </c>
      <c r="G70" s="27" t="n">
        <f aca="false">(PD10!C225)</f>
        <v>22</v>
      </c>
      <c r="H70" s="27" t="n">
        <f aca="false">(PD9!C307)</f>
        <v>45</v>
      </c>
      <c r="I70" s="27" t="n">
        <f aca="false">(PD3!C161)</f>
        <v>20</v>
      </c>
      <c r="J70" s="27" t="n">
        <f aca="false">(PD11!C215)</f>
        <v>28</v>
      </c>
      <c r="K70" s="27" t="n">
        <f aca="false">(PD12!C195)</f>
        <v>21</v>
      </c>
      <c r="L70" s="28" t="n">
        <f aca="false">(PD6!C330)</f>
        <v>29</v>
      </c>
      <c r="M70" s="28" t="n">
        <f aca="false">(PD5!C282)</f>
        <v>25</v>
      </c>
      <c r="N70" s="28" t="n">
        <f aca="false">(PD2!C271)</f>
        <v>22</v>
      </c>
      <c r="O70" s="12" t="n">
        <f aca="false">MEDIAN(L70:N70)</f>
        <v>25</v>
      </c>
      <c r="P70" s="12" t="n">
        <f aca="false">AVERAGE(L70:N70)</f>
        <v>25.3333333333333</v>
      </c>
    </row>
    <row r="71" customFormat="false" ht="12.8" hidden="false" customHeight="false" outlineLevel="0" collapsed="false">
      <c r="A71" s="34"/>
      <c r="B71" s="35" t="s">
        <v>43</v>
      </c>
      <c r="C71" s="27" t="n">
        <f aca="false">(PD4!E225)</f>
        <v>23.75</v>
      </c>
      <c r="D71" s="27" t="n">
        <f aca="false">(PD1!E289)</f>
        <v>38.5</v>
      </c>
      <c r="E71" s="27" t="n">
        <f aca="false">(PD7!E178)</f>
        <v>16</v>
      </c>
      <c r="F71" s="27" t="n">
        <f aca="false">(PD8!E271)</f>
        <v>35.5</v>
      </c>
      <c r="G71" s="27" t="n">
        <f aca="false">(PD10!E225)</f>
        <v>20.125</v>
      </c>
      <c r="H71" s="27" t="n">
        <f aca="false">(PD9!E307)</f>
        <v>35.25</v>
      </c>
      <c r="I71" s="27" t="n">
        <f aca="false">(PD3!E161)</f>
        <v>17.25</v>
      </c>
      <c r="J71" s="27" t="n">
        <f aca="false">(PD11!E215)</f>
        <v>25</v>
      </c>
      <c r="K71" s="27" t="n">
        <f aca="false">(PD12!E195)</f>
        <v>20.5</v>
      </c>
      <c r="L71" s="28" t="n">
        <f aca="false">(PD6!E330)</f>
        <v>25.5</v>
      </c>
      <c r="M71" s="28" t="n">
        <f aca="false">(PD5!E282)</f>
        <v>18.375</v>
      </c>
      <c r="N71" s="28" t="n">
        <f aca="false">(PD2!E271)</f>
        <v>21.5</v>
      </c>
      <c r="O71" s="12" t="n">
        <f aca="false">MEDIAN(L71:N71)</f>
        <v>21.5</v>
      </c>
      <c r="P71" s="12" t="n">
        <f aca="false">AVERAGE(L71:N71)</f>
        <v>21.7916666666667</v>
      </c>
    </row>
    <row r="72" customFormat="false" ht="12.8" hidden="false" customHeight="false" outlineLevel="0" collapsed="false">
      <c r="A72" s="34"/>
      <c r="B72" s="35" t="s">
        <v>44</v>
      </c>
      <c r="C72" s="27" t="n">
        <f aca="false">(C70-C71)</f>
        <v>1.25</v>
      </c>
      <c r="D72" s="27" t="n">
        <f aca="false">(D70-D71)</f>
        <v>2.5</v>
      </c>
      <c r="E72" s="27" t="n">
        <f aca="false">(E70-E71)</f>
        <v>1</v>
      </c>
      <c r="F72" s="27" t="n">
        <f aca="false">(F70-F71)</f>
        <v>4.5</v>
      </c>
      <c r="G72" s="27" t="n">
        <f aca="false">(G70-G71)</f>
        <v>1.875</v>
      </c>
      <c r="H72" s="27" t="n">
        <f aca="false">(H70-H71)</f>
        <v>9.75</v>
      </c>
      <c r="I72" s="27" t="n">
        <f aca="false">(I70-I71)</f>
        <v>2.75</v>
      </c>
      <c r="J72" s="27" t="n">
        <f aca="false">(J70-J71)</f>
        <v>3</v>
      </c>
      <c r="K72" s="27" t="n">
        <f aca="false">(K70-K71)</f>
        <v>0.5</v>
      </c>
      <c r="L72" s="28" t="n">
        <f aca="false">(L70-L71)</f>
        <v>3.5</v>
      </c>
      <c r="M72" s="28" t="n">
        <f aca="false">(M70-M71)</f>
        <v>6.625</v>
      </c>
      <c r="N72" s="28" t="n">
        <f aca="false">(N70-N71)</f>
        <v>0.5</v>
      </c>
      <c r="O72" s="12" t="n">
        <f aca="false">MEDIAN(L72:N72)</f>
        <v>3.5</v>
      </c>
      <c r="P72" s="12" t="n">
        <f aca="false">AVERAGE(L72:N72)</f>
        <v>3.54166666666667</v>
      </c>
    </row>
    <row r="73" customFormat="false" ht="12.8" hidden="false" customHeight="false" outlineLevel="0" collapsed="false">
      <c r="A73" s="34"/>
      <c r="B73" s="35" t="s">
        <v>45</v>
      </c>
      <c r="C73" s="27" t="n">
        <f aca="false">(C69-C71)</f>
        <v>5.25</v>
      </c>
      <c r="D73" s="27" t="n">
        <f aca="false">(D69-D71)</f>
        <v>6.5</v>
      </c>
      <c r="E73" s="27" t="n">
        <f aca="false">(E69-E71)</f>
        <v>1</v>
      </c>
      <c r="F73" s="27" t="n">
        <f aca="false">(F69-F71)</f>
        <v>2.5</v>
      </c>
      <c r="G73" s="27" t="n">
        <f aca="false">(G69-G71)</f>
        <v>1.875</v>
      </c>
      <c r="H73" s="27" t="n">
        <f aca="false">(H69-H71)</f>
        <v>20.75</v>
      </c>
      <c r="I73" s="27" t="n">
        <f aca="false">(I69-I71)</f>
        <v>2.75</v>
      </c>
      <c r="J73" s="27" t="n">
        <f aca="false">(J69-J71)</f>
        <v>5</v>
      </c>
      <c r="K73" s="27" t="n">
        <f aca="false">(K69-K71)</f>
        <v>6.5</v>
      </c>
      <c r="L73" s="28" t="n">
        <f aca="false">(L69-L71)</f>
        <v>10.5</v>
      </c>
      <c r="M73" s="28" t="n">
        <f aca="false">(M69-M71)</f>
        <v>9.625</v>
      </c>
      <c r="N73" s="28" t="n">
        <f aca="false">(N69-N71)</f>
        <v>3.5</v>
      </c>
      <c r="O73" s="12" t="n">
        <f aca="false">MEDIAN(L73:N73)</f>
        <v>9.625</v>
      </c>
      <c r="P73" s="12" t="n">
        <f aca="false">AVERAGE(L73:N73)</f>
        <v>7.875</v>
      </c>
    </row>
    <row r="74" customFormat="false" ht="12.8" hidden="false" customHeight="false" outlineLevel="0" collapsed="false">
      <c r="A74" s="34"/>
      <c r="B74" s="35" t="s">
        <v>46</v>
      </c>
      <c r="C74" s="27" t="n">
        <f aca="false">(C71/C70)</f>
        <v>0.95</v>
      </c>
      <c r="D74" s="27" t="n">
        <f aca="false">(D71/D70)</f>
        <v>0.939024390243902</v>
      </c>
      <c r="E74" s="27" t="n">
        <f aca="false">(E71/E70)</f>
        <v>0.941176470588235</v>
      </c>
      <c r="F74" s="27" t="n">
        <f aca="false">(F71/F70)</f>
        <v>0.8875</v>
      </c>
      <c r="G74" s="27" t="n">
        <f aca="false">(G71/G70)</f>
        <v>0.914772727272727</v>
      </c>
      <c r="H74" s="27" t="n">
        <f aca="false">(H71/H70)</f>
        <v>0.783333333333333</v>
      </c>
      <c r="I74" s="27" t="n">
        <f aca="false">(I71/I70)</f>
        <v>0.8625</v>
      </c>
      <c r="J74" s="27" t="n">
        <f aca="false">(J71/J70)</f>
        <v>0.892857142857143</v>
      </c>
      <c r="K74" s="27" t="n">
        <f aca="false">(K71/K70)</f>
        <v>0.976190476190476</v>
      </c>
      <c r="L74" s="28" t="n">
        <f aca="false">(L71/L70)</f>
        <v>0.879310344827586</v>
      </c>
      <c r="M74" s="28" t="n">
        <f aca="false">(M71/M70)</f>
        <v>0.735</v>
      </c>
      <c r="N74" s="28" t="n">
        <f aca="false">(N71/N70)</f>
        <v>0.977272727272727</v>
      </c>
      <c r="O74" s="12" t="n">
        <f aca="false">MEDIAN(L74:N74)</f>
        <v>0.879310344827586</v>
      </c>
      <c r="P74" s="12" t="n">
        <f aca="false">AVERAGE(L74:N74)</f>
        <v>0.863861024033438</v>
      </c>
    </row>
    <row r="75" customFormat="false" ht="12.8" hidden="false" customHeight="false" outlineLevel="0" collapsed="false">
      <c r="A75" s="34"/>
      <c r="B75" s="35" t="s">
        <v>47</v>
      </c>
      <c r="C75" s="27" t="n">
        <f aca="false">(C71/C69)</f>
        <v>0.818965517241379</v>
      </c>
      <c r="D75" s="27" t="n">
        <f aca="false">(D71/D69)</f>
        <v>0.855555555555556</v>
      </c>
      <c r="E75" s="27" t="n">
        <f aca="false">(E71/E69)</f>
        <v>0.941176470588235</v>
      </c>
      <c r="F75" s="27" t="n">
        <f aca="false">(F71/F69)</f>
        <v>0.934210526315789</v>
      </c>
      <c r="G75" s="27" t="n">
        <f aca="false">(G71/G69)</f>
        <v>0.914772727272727</v>
      </c>
      <c r="H75" s="27" t="n">
        <f aca="false">(H71/H69)</f>
        <v>0.629464285714286</v>
      </c>
      <c r="I75" s="27" t="n">
        <f aca="false">(I71/I69)</f>
        <v>0.8625</v>
      </c>
      <c r="J75" s="27" t="n">
        <f aca="false">(J71/J69)</f>
        <v>0.833333333333333</v>
      </c>
      <c r="K75" s="27" t="n">
        <f aca="false">(K71/K69)</f>
        <v>0.759259259259259</v>
      </c>
      <c r="L75" s="28" t="n">
        <f aca="false">(L71/L69)</f>
        <v>0.708333333333333</v>
      </c>
      <c r="M75" s="28" t="n">
        <f aca="false">(M71/M69)</f>
        <v>0.65625</v>
      </c>
      <c r="N75" s="28" t="n">
        <f aca="false">(N71/N69)</f>
        <v>0.86</v>
      </c>
      <c r="O75" s="12" t="n">
        <f aca="false">MEDIAN(L75:N75)</f>
        <v>0.708333333333333</v>
      </c>
      <c r="P75" s="12" t="n">
        <f aca="false">AVERAGE(L75:N75)</f>
        <v>0.741527777777778</v>
      </c>
    </row>
    <row r="76" customFormat="false" ht="12.8" hidden="false" customHeight="false" outlineLevel="0" collapsed="false">
      <c r="A76" s="34"/>
      <c r="B76" s="35" t="s">
        <v>48</v>
      </c>
      <c r="C76" s="15" t="n">
        <f aca="false">(5*C74*C75/(4*C74+C75))</f>
        <v>0.842198581560284</v>
      </c>
      <c r="D76" s="15" t="n">
        <f aca="false">(5*D74*D75/(4*D74+D75))</f>
        <v>0.871040723981901</v>
      </c>
      <c r="E76" s="15" t="n">
        <f aca="false">(5*E74*E75/(4*E74+E75))</f>
        <v>0.941176470588235</v>
      </c>
      <c r="F76" s="15" t="n">
        <f aca="false">(5*F74*F75/(4*F74+F75))</f>
        <v>0.924479166666667</v>
      </c>
      <c r="G76" s="15" t="n">
        <f aca="false">(5*G74*G75/(4*G74+G75))</f>
        <v>0.914772727272727</v>
      </c>
      <c r="H76" s="15" t="n">
        <f aca="false">(5*H74*H75/(4*H74+H75))</f>
        <v>0.655204460966543</v>
      </c>
      <c r="I76" s="15" t="n">
        <f aca="false">(5*I74*I75/(4*I74+I75))</f>
        <v>0.8625</v>
      </c>
      <c r="J76" s="15" t="n">
        <f aca="false">(5*J74*J75/(4*J74+J75))</f>
        <v>0.844594594594594</v>
      </c>
      <c r="K76" s="15" t="n">
        <f aca="false">(5*K74*K75/(4*K74+K75))</f>
        <v>0.794573643410853</v>
      </c>
      <c r="L76" s="15" t="n">
        <f aca="false">(5*L74*L75/(4*L74+L75))</f>
        <v>0.736994219653179</v>
      </c>
      <c r="M76" s="15" t="n">
        <f aca="false">(5*M74*M75/(4*M74+M75))</f>
        <v>0.670620437956204</v>
      </c>
      <c r="N76" s="15" t="n">
        <f aca="false">(5*N74*N75/(4*N74+N75))</f>
        <v>0.881147540983606</v>
      </c>
      <c r="O76" s="12" t="n">
        <f aca="false">MEDIAN(L76:N76)</f>
        <v>0.736994219653179</v>
      </c>
      <c r="P76" s="12" t="n">
        <f aca="false">AVERAGE(L76:N76)</f>
        <v>0.76292073286433</v>
      </c>
    </row>
    <row r="77" customFormat="false" ht="12.8" hidden="false" customHeight="false" outlineLevel="0" collapsed="false">
      <c r="A77" s="34"/>
      <c r="B77" s="35" t="s">
        <v>50</v>
      </c>
      <c r="C77" s="27" t="n">
        <f aca="false">(PD4!D250)</f>
        <v>3</v>
      </c>
      <c r="D77" s="27" t="n">
        <f aca="false">(PD1!D305)</f>
        <v>3</v>
      </c>
      <c r="E77" s="27" t="n">
        <f aca="false">(PD7!D208)</f>
        <v>2</v>
      </c>
      <c r="F77" s="27" t="n">
        <f aca="false">(PD8!D303)</f>
        <v>3</v>
      </c>
      <c r="G77" s="27" t="n">
        <f aca="false">(PD10!D249)</f>
        <v>1</v>
      </c>
      <c r="H77" s="27" t="n">
        <f aca="false">(PD9!D346)</f>
        <v>7</v>
      </c>
      <c r="I77" s="27" t="n">
        <f aca="false">(PD3!D181)</f>
        <v>1</v>
      </c>
      <c r="J77" s="27" t="n">
        <f aca="false">(PD11!D246)</f>
        <v>2</v>
      </c>
      <c r="K77" s="27" t="n">
        <f aca="false">(PD12!D216)</f>
        <v>2</v>
      </c>
      <c r="L77" s="28" t="n">
        <f aca="false">(PD6!D288)</f>
        <v>6</v>
      </c>
      <c r="M77" s="28" t="n">
        <f aca="false">(PD5!D243)</f>
        <v>3</v>
      </c>
      <c r="N77" s="28" t="n">
        <f aca="false">(PD2!D235)</f>
        <v>2</v>
      </c>
      <c r="O77" s="12" t="n">
        <f aca="false">MEDIAN(L77:N77)</f>
        <v>3</v>
      </c>
      <c r="P77" s="12" t="n">
        <f aca="false">AVERAGE(L77:N77)</f>
        <v>3.66666666666667</v>
      </c>
    </row>
    <row r="78" customFormat="false" ht="12.8" hidden="false" customHeight="false" outlineLevel="0" collapsed="false">
      <c r="A78" s="34"/>
      <c r="B78" s="35" t="s">
        <v>51</v>
      </c>
      <c r="C78" s="27" t="n">
        <f aca="false">(PD4!F250)</f>
        <v>2</v>
      </c>
      <c r="D78" s="27" t="n">
        <f aca="false">(PD1!F305)</f>
        <v>1</v>
      </c>
      <c r="E78" s="27" t="n">
        <f aca="false">(PD7!F208)</f>
        <v>1</v>
      </c>
      <c r="F78" s="27" t="n">
        <f aca="false">(PD8!F303)</f>
        <v>2</v>
      </c>
      <c r="G78" s="27" t="n">
        <f aca="false">(PD10!F249)</f>
        <v>0</v>
      </c>
      <c r="H78" s="27" t="n">
        <f aca="false">(PD9!F346)</f>
        <v>4</v>
      </c>
      <c r="I78" s="27" t="n">
        <f aca="false">(PD3!F181)</f>
        <v>0</v>
      </c>
      <c r="J78" s="27" t="n">
        <f aca="false">(PD11!F246)</f>
        <v>0</v>
      </c>
      <c r="K78" s="27" t="n">
        <f aca="false">(PD12!F216)</f>
        <v>0</v>
      </c>
      <c r="L78" s="28" t="n">
        <f aca="false">(PD6!F288)</f>
        <v>1</v>
      </c>
      <c r="M78" s="28" t="n">
        <f aca="false">(PD5!F243)</f>
        <v>0</v>
      </c>
      <c r="N78" s="28" t="n">
        <f aca="false">PD2!F235</f>
        <v>1</v>
      </c>
      <c r="O78" s="12" t="n">
        <f aca="false">MEDIAN(L78:N78)</f>
        <v>1</v>
      </c>
      <c r="P78" s="12" t="n">
        <f aca="false">AVERAGE(L78:N78)</f>
        <v>0.666666666666667</v>
      </c>
    </row>
    <row r="79" customFormat="false" ht="12.8" hidden="false" customHeight="false" outlineLevel="0" collapsed="false">
      <c r="A79" s="20"/>
      <c r="B79" s="21"/>
      <c r="C79" s="29"/>
      <c r="D79" s="29"/>
      <c r="E79" s="29"/>
      <c r="F79" s="29"/>
      <c r="G79" s="29"/>
      <c r="H79" s="29"/>
      <c r="I79" s="29"/>
      <c r="J79" s="29"/>
      <c r="K79" s="29"/>
      <c r="L79" s="29"/>
      <c r="M79" s="29"/>
      <c r="N79" s="29"/>
    </row>
    <row r="80" customFormat="false" ht="12.8" hidden="false" customHeight="false" outlineLevel="0" collapsed="false">
      <c r="A80" s="20"/>
      <c r="B80" s="21"/>
      <c r="C80" s="29"/>
      <c r="D80" s="29"/>
      <c r="E80" s="29"/>
      <c r="F80" s="29"/>
      <c r="G80" s="29"/>
      <c r="H80" s="29"/>
      <c r="I80" s="29"/>
      <c r="J80" s="29"/>
      <c r="K80" s="29"/>
      <c r="L80" s="29"/>
      <c r="M80" s="29"/>
      <c r="N80" s="29"/>
    </row>
    <row r="81" customFormat="false" ht="12.8" hidden="false" customHeight="false" outlineLevel="0" collapsed="false">
      <c r="A81" s="20"/>
      <c r="B81" s="21"/>
      <c r="C81" s="29"/>
      <c r="D81" s="29"/>
      <c r="E81" s="29"/>
      <c r="F81" s="29"/>
      <c r="G81" s="29"/>
      <c r="H81" s="36"/>
      <c r="I81" s="36"/>
      <c r="J81" s="36"/>
      <c r="K81" s="36"/>
      <c r="L81" s="36" t="s">
        <v>59</v>
      </c>
      <c r="M81" s="36"/>
      <c r="N81" s="36"/>
      <c r="O81" s="36" t="s">
        <v>60</v>
      </c>
    </row>
    <row r="82" customFormat="false" ht="12.8" hidden="false" customHeight="false" outlineLevel="0" collapsed="false">
      <c r="A82" s="20"/>
      <c r="B82" s="21"/>
      <c r="C82" s="29"/>
      <c r="D82" s="29"/>
      <c r="E82" s="29"/>
      <c r="F82" s="29"/>
      <c r="G82" s="29"/>
      <c r="H82" s="36"/>
      <c r="I82" s="36"/>
      <c r="J82" s="36"/>
      <c r="K82" s="36"/>
      <c r="L82" s="33" t="s">
        <v>61</v>
      </c>
      <c r="M82" s="33" t="s">
        <v>62</v>
      </c>
      <c r="N82" s="33" t="s">
        <v>63</v>
      </c>
      <c r="O82" s="36"/>
    </row>
    <row r="83" customFormat="false" ht="12.8" hidden="false" customHeight="false" outlineLevel="0" collapsed="false">
      <c r="A83" s="20"/>
      <c r="B83" s="21"/>
      <c r="C83" s="29"/>
      <c r="D83" s="29"/>
      <c r="E83" s="29"/>
      <c r="F83" s="29"/>
      <c r="G83" s="29"/>
      <c r="H83" s="37" t="s">
        <v>64</v>
      </c>
      <c r="I83" s="37"/>
      <c r="J83" s="37"/>
      <c r="K83" s="37"/>
      <c r="L83" s="38" t="n">
        <f aca="false">SUM(L49:N49)</f>
        <v>5</v>
      </c>
      <c r="M83" s="38" t="n">
        <f aca="false">SUM(L63:N63)</f>
        <v>7</v>
      </c>
      <c r="N83" s="38" t="n">
        <f aca="false">SUM(L77:N77)</f>
        <v>11</v>
      </c>
      <c r="O83" s="38" t="n">
        <f aca="false">SUM(L83:N83)</f>
        <v>23</v>
      </c>
    </row>
    <row r="84" customFormat="false" ht="13.35" hidden="false" customHeight="false" outlineLevel="0" collapsed="false">
      <c r="A84" s="20"/>
      <c r="B84" s="21"/>
      <c r="C84" s="29"/>
      <c r="D84" s="29"/>
      <c r="E84" s="29"/>
      <c r="F84" s="29"/>
      <c r="G84" s="29"/>
      <c r="H84" s="37" t="s">
        <v>65</v>
      </c>
      <c r="I84" s="37"/>
      <c r="J84" s="37"/>
      <c r="K84" s="37"/>
      <c r="L84" s="38" t="n">
        <f aca="false">SUM(L37:N37)</f>
        <v>5</v>
      </c>
      <c r="M84" s="38" t="n">
        <f aca="false">SUM(C37+F37+E37)</f>
        <v>5</v>
      </c>
      <c r="N84" s="38" t="n">
        <f aca="false">SUM(H37+G37+D37)</f>
        <v>6</v>
      </c>
      <c r="O84" s="38" t="n">
        <f aca="false">SUM(L84:N84)</f>
        <v>16</v>
      </c>
    </row>
    <row r="85" customFormat="false" ht="12.8" hidden="false" customHeight="false" outlineLevel="0" collapsed="false">
      <c r="A85" s="20"/>
      <c r="B85" s="21"/>
      <c r="C85" s="29"/>
      <c r="D85" s="29"/>
      <c r="E85" s="29"/>
      <c r="F85" s="29"/>
      <c r="G85" s="29"/>
      <c r="H85" s="37" t="s">
        <v>66</v>
      </c>
      <c r="I85" s="37"/>
      <c r="J85" s="37"/>
      <c r="K85" s="37"/>
      <c r="L85" s="38" t="n">
        <f aca="false">SUM(L50:N50)</f>
        <v>1</v>
      </c>
      <c r="M85" s="38" t="n">
        <f aca="false">SUM(L64:N64)</f>
        <v>2</v>
      </c>
      <c r="N85" s="38" t="n">
        <f aca="false">SUM(L78:N78)</f>
        <v>2</v>
      </c>
      <c r="O85" s="38" t="n">
        <f aca="false">SUM(L85:N85)</f>
        <v>5</v>
      </c>
    </row>
    <row r="86" customFormat="false" ht="12.8" hidden="false" customHeight="false" outlineLevel="0" collapsed="false">
      <c r="A86" s="20"/>
      <c r="B86" s="21"/>
      <c r="C86" s="29"/>
      <c r="D86" s="29"/>
      <c r="E86" s="29"/>
      <c r="F86" s="29"/>
      <c r="G86" s="29"/>
      <c r="H86" s="19"/>
      <c r="I86" s="19"/>
      <c r="J86" s="19"/>
      <c r="K86" s="19"/>
      <c r="L86" s="29"/>
      <c r="M86" s="29"/>
      <c r="N86" s="29"/>
    </row>
    <row r="87" customFormat="false" ht="12.8" hidden="false" customHeight="false" outlineLevel="0" collapsed="false">
      <c r="A87" s="20"/>
      <c r="B87" s="21"/>
      <c r="C87" s="29"/>
      <c r="D87" s="29"/>
      <c r="E87" s="29"/>
      <c r="F87" s="29"/>
      <c r="G87" s="29"/>
      <c r="H87" s="19"/>
      <c r="I87" s="29"/>
      <c r="J87" s="29"/>
      <c r="K87" s="29"/>
      <c r="L87" s="29"/>
      <c r="M87" s="29"/>
      <c r="N87" s="29"/>
    </row>
    <row r="88" customFormat="false" ht="23.85" hidden="false" customHeight="false" outlineLevel="0" collapsed="false">
      <c r="A88" s="20"/>
      <c r="B88" s="21"/>
      <c r="C88" s="29"/>
      <c r="D88" s="29"/>
      <c r="E88" s="29"/>
      <c r="F88" s="29"/>
      <c r="G88" s="29"/>
      <c r="H88" s="39"/>
      <c r="I88" s="11"/>
      <c r="J88" s="11"/>
      <c r="K88" s="11"/>
      <c r="L88" s="33" t="s">
        <v>61</v>
      </c>
      <c r="M88" s="33" t="s">
        <v>62</v>
      </c>
      <c r="N88" s="33" t="s">
        <v>63</v>
      </c>
      <c r="O88" s="33" t="s">
        <v>67</v>
      </c>
      <c r="P88" s="40" t="s">
        <v>68</v>
      </c>
    </row>
    <row r="89" customFormat="false" ht="13.35" hidden="false" customHeight="false" outlineLevel="0" collapsed="false">
      <c r="A89" s="20"/>
      <c r="B89" s="21"/>
      <c r="C89" s="29"/>
      <c r="D89" s="29"/>
      <c r="E89" s="29"/>
      <c r="F89" s="29"/>
      <c r="G89" s="29"/>
      <c r="H89" s="37" t="s">
        <v>69</v>
      </c>
      <c r="I89" s="37"/>
      <c r="J89" s="37"/>
      <c r="K89" s="37"/>
      <c r="L89" s="38" t="n">
        <f aca="false">(L84)/L83</f>
        <v>1</v>
      </c>
      <c r="M89" s="38" t="n">
        <f aca="false">(M84)/M83</f>
        <v>0.714285714285714</v>
      </c>
      <c r="N89" s="38" t="n">
        <f aca="false">(N84)/N83</f>
        <v>0.545454545454545</v>
      </c>
      <c r="O89" s="41" t="n">
        <f aca="false">AVERAGE(L89:N89)</f>
        <v>0.753246753246753</v>
      </c>
      <c r="P89" s="41"/>
    </row>
    <row r="90" customFormat="false" ht="12.8" hidden="false" customHeight="false" outlineLevel="0" collapsed="false">
      <c r="A90" s="20"/>
      <c r="B90" s="21"/>
      <c r="C90" s="29"/>
      <c r="D90" s="29"/>
      <c r="E90" s="29"/>
      <c r="F90" s="29"/>
      <c r="G90" s="29"/>
      <c r="H90" s="37" t="s">
        <v>66</v>
      </c>
      <c r="I90" s="37"/>
      <c r="J90" s="37"/>
      <c r="K90" s="37"/>
      <c r="L90" s="38" t="n">
        <f aca="false">(L85)/L83</f>
        <v>0.2</v>
      </c>
      <c r="M90" s="38" t="n">
        <f aca="false">(M85)/M83</f>
        <v>0.285714285714286</v>
      </c>
      <c r="N90" s="38" t="n">
        <f aca="false">(N85)/N83</f>
        <v>0.181818181818182</v>
      </c>
      <c r="O90" s="41" t="n">
        <f aca="false">AVERAGE(L90:N90)</f>
        <v>0.222510822510822</v>
      </c>
      <c r="P90" s="41" t="n">
        <f aca="false">((O89-O90)/O89)*100</f>
        <v>70.4597701149425</v>
      </c>
    </row>
    <row r="91" customFormat="false" ht="12.8" hidden="false" customHeight="false" outlineLevel="0" collapsed="false">
      <c r="A91" s="20"/>
      <c r="B91" s="21"/>
      <c r="C91" s="29"/>
      <c r="D91" s="29"/>
      <c r="E91" s="29"/>
      <c r="F91" s="29"/>
      <c r="G91" s="29"/>
      <c r="H91" s="29"/>
      <c r="I91" s="29"/>
      <c r="J91" s="29"/>
      <c r="K91" s="29"/>
      <c r="L91" s="29"/>
      <c r="M91" s="29"/>
      <c r="N91" s="29"/>
    </row>
    <row r="92" customFormat="false" ht="12.8" hidden="false" customHeight="false" outlineLevel="0" collapsed="false">
      <c r="A92" s="20"/>
      <c r="B92" s="21"/>
      <c r="C92" s="29"/>
      <c r="D92" s="29"/>
      <c r="E92" s="29"/>
      <c r="F92" s="29"/>
      <c r="G92" s="29"/>
      <c r="H92" s="29"/>
      <c r="I92" s="29"/>
      <c r="J92" s="29"/>
      <c r="K92" s="29"/>
      <c r="L92" s="29"/>
      <c r="M92" s="29"/>
      <c r="N92" s="29"/>
    </row>
    <row r="93" customFormat="false" ht="12.8" hidden="false" customHeight="false" outlineLevel="0" collapsed="false">
      <c r="A93" s="20"/>
      <c r="B93" s="21"/>
      <c r="C93" s="29"/>
      <c r="D93" s="29"/>
      <c r="E93" s="29"/>
      <c r="F93" s="29"/>
      <c r="G93" s="29"/>
      <c r="H93" s="29"/>
      <c r="I93" s="29"/>
      <c r="J93" s="29"/>
      <c r="K93" s="29"/>
      <c r="L93" s="29"/>
      <c r="M93" s="29"/>
      <c r="N93" s="29"/>
    </row>
    <row r="94" customFormat="false" ht="12.8" hidden="false" customHeight="false" outlineLevel="0" collapsed="false">
      <c r="A94" s="20"/>
      <c r="B94" s="21"/>
      <c r="C94" s="29"/>
      <c r="D94" s="29"/>
      <c r="E94" s="29"/>
      <c r="F94" s="29"/>
      <c r="G94" s="29"/>
      <c r="H94" s="29"/>
      <c r="I94" s="29"/>
      <c r="J94" s="29"/>
      <c r="K94" s="29"/>
      <c r="L94" s="29"/>
      <c r="M94" s="29"/>
      <c r="N94" s="29"/>
    </row>
    <row r="95" customFormat="false" ht="12.8" hidden="false" customHeight="false" outlineLevel="0" collapsed="false">
      <c r="A95" s="20"/>
      <c r="B95" s="21"/>
      <c r="C95" s="29"/>
      <c r="D95" s="29"/>
      <c r="E95" s="29"/>
      <c r="F95" s="29"/>
      <c r="G95" s="29"/>
      <c r="H95" s="29"/>
      <c r="I95" s="29"/>
      <c r="J95" s="29"/>
      <c r="K95" s="29"/>
      <c r="L95" s="29"/>
      <c r="M95" s="29"/>
      <c r="N95" s="29"/>
    </row>
    <row r="96" customFormat="false" ht="12.8" hidden="false" customHeight="false" outlineLevel="0" collapsed="false">
      <c r="A96" s="20"/>
      <c r="B96" s="21"/>
      <c r="C96" s="29"/>
      <c r="D96" s="29"/>
      <c r="E96" s="29"/>
      <c r="F96" s="29"/>
      <c r="G96" s="29"/>
      <c r="H96" s="29"/>
      <c r="I96" s="29"/>
      <c r="J96" s="29"/>
      <c r="K96" s="29"/>
      <c r="L96" s="29"/>
      <c r="M96" s="29"/>
      <c r="N96" s="29"/>
    </row>
  </sheetData>
  <mergeCells count="27">
    <mergeCell ref="C7:N7"/>
    <mergeCell ref="O7:O9"/>
    <mergeCell ref="P7:P9"/>
    <mergeCell ref="B8:K8"/>
    <mergeCell ref="B14:P14"/>
    <mergeCell ref="B17:P18"/>
    <mergeCell ref="A19:A26"/>
    <mergeCell ref="A27:P27"/>
    <mergeCell ref="A28:A37"/>
    <mergeCell ref="C40:K40"/>
    <mergeCell ref="L40:N40"/>
    <mergeCell ref="A41:A50"/>
    <mergeCell ref="C54:K54"/>
    <mergeCell ref="L54:N54"/>
    <mergeCell ref="A55:A64"/>
    <mergeCell ref="C68:K68"/>
    <mergeCell ref="L68:N68"/>
    <mergeCell ref="A69:A78"/>
    <mergeCell ref="H81:K82"/>
    <mergeCell ref="L81:N81"/>
    <mergeCell ref="O81:O82"/>
    <mergeCell ref="H83:K83"/>
    <mergeCell ref="H84:K84"/>
    <mergeCell ref="H85:K85"/>
    <mergeCell ref="H86:K86"/>
    <mergeCell ref="H89:K89"/>
    <mergeCell ref="H90:K90"/>
  </mergeCell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G3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cols>
    <col collapsed="false" customWidth="true" hidden="false" outlineLevel="0" max="1" min="1" style="1" width="6.81"/>
    <col collapsed="false" customWidth="true" hidden="false" outlineLevel="0" max="2" min="2" style="1" width="19.45"/>
    <col collapsed="false" customWidth="true" hidden="false" outlineLevel="0" max="3" min="3" style="1" width="25.17"/>
    <col collapsed="false" customWidth="true" hidden="false" outlineLevel="0" max="4" min="4" style="1" width="73.13"/>
    <col collapsed="false" customWidth="true" hidden="false" outlineLevel="0" max="5" min="5" style="1" width="18.34"/>
    <col collapsed="false" customWidth="true" hidden="false" outlineLevel="0" max="6" min="6" style="1" width="21.11"/>
    <col collapsed="false" customWidth="true" hidden="false" outlineLevel="0" max="7" min="7" style="1" width="49.18"/>
    <col collapsed="false" customWidth="true" hidden="false" outlineLevel="0" max="8" min="8" style="1" width="20.01"/>
    <col collapsed="false" customWidth="false" hidden="false" outlineLevel="0" max="1024" min="65" style="2" width="11.74"/>
  </cols>
  <sheetData>
    <row r="1" s="1" customFormat="true" ht="12.8" hidden="false" customHeight="false" outlineLevel="0" collapsed="false"/>
    <row r="2" s="1" customFormat="true" ht="15" hidden="false" customHeight="true" outlineLevel="0" collapsed="false">
      <c r="B2" s="42" t="s">
        <v>70</v>
      </c>
      <c r="C2" s="42"/>
      <c r="D2" s="42"/>
      <c r="E2" s="42"/>
      <c r="F2" s="42"/>
    </row>
    <row r="3" s="1" customFormat="true" ht="67.15" hidden="false" customHeight="true" outlineLevel="0" collapsed="false">
      <c r="B3" s="43" t="s">
        <v>71</v>
      </c>
      <c r="C3" s="43"/>
      <c r="D3" s="43"/>
      <c r="E3" s="43"/>
      <c r="F3" s="43"/>
    </row>
    <row r="4" s="1" customFormat="true" ht="12.8" hidden="false" customHeight="false" outlineLevel="0" collapsed="false"/>
    <row r="5" s="1" customFormat="true" ht="12.8" hidden="false" customHeight="false" outlineLevel="0" collapsed="false"/>
    <row r="6" s="1" customFormat="true" ht="12.8" hidden="false" customHeight="false" outlineLevel="0" collapsed="false"/>
    <row r="7" s="1" customFormat="true" ht="15" hidden="false" customHeight="true" outlineLevel="0" collapsed="false">
      <c r="B7" s="42" t="s">
        <v>72</v>
      </c>
      <c r="C7" s="42"/>
      <c r="D7" s="42"/>
      <c r="E7" s="42"/>
      <c r="F7" s="42"/>
    </row>
    <row r="8" s="1" customFormat="true" ht="12.8" hidden="false" customHeight="false" outlineLevel="0" collapsed="false"/>
    <row r="9" s="1" customFormat="true" ht="12.8" hidden="false" customHeight="false" outlineLevel="0" collapsed="false"/>
    <row r="10" s="1" customFormat="true" ht="12.8" hidden="false" customHeight="false" outlineLevel="0" collapsed="false"/>
    <row r="11" s="1" customFormat="true" ht="12.8" hidden="false" customHeight="false" outlineLevel="0" collapsed="false"/>
    <row r="12" s="1" customFormat="true" ht="12.8" hidden="false" customHeight="false" outlineLevel="0" collapsed="false"/>
    <row r="13" s="1" customFormat="true" ht="12.8" hidden="false" customHeight="false" outlineLevel="0" collapsed="false"/>
    <row r="14" s="1" customFormat="true" ht="12.8" hidden="false" customHeight="false" outlineLevel="0" collapsed="false"/>
    <row r="15" s="1" customFormat="true" ht="12.8" hidden="false" customHeight="false" outlineLevel="0" collapsed="false"/>
    <row r="16" s="1" customFormat="true" ht="12.8" hidden="false" customHeight="false" outlineLevel="0" collapsed="false"/>
    <row r="17" s="1" customFormat="true" ht="12.8" hidden="false" customHeight="false" outlineLevel="0" collapsed="false"/>
    <row r="18" s="1" customFormat="true" ht="12.8" hidden="false" customHeight="false" outlineLevel="0" collapsed="false"/>
    <row r="19" s="1" customFormat="true" ht="12.8" hidden="false" customHeight="false" outlineLevel="0" collapsed="false"/>
    <row r="20" s="1" customFormat="true" ht="12.8" hidden="false" customHeight="false" outlineLevel="0" collapsed="false"/>
    <row r="21" s="1" customFormat="true" ht="12.8" hidden="false" customHeight="false" outlineLevel="0" collapsed="false"/>
    <row r="22" s="1" customFormat="true" ht="12.8" hidden="false" customHeight="false" outlineLevel="0" collapsed="false"/>
    <row r="23" s="1" customFormat="true" ht="12.8" hidden="false" customHeight="false" outlineLevel="0" collapsed="false"/>
    <row r="24" s="1" customFormat="true" ht="12.8" hidden="false" customHeight="false" outlineLevel="0" collapsed="false"/>
    <row r="25" s="1" customFormat="true" ht="12.8" hidden="false" customHeight="false" outlineLevel="0" collapsed="false"/>
    <row r="26" s="1" customFormat="true" ht="12.8" hidden="false" customHeight="false" outlineLevel="0" collapsed="false"/>
    <row r="27" s="1" customFormat="true" ht="12.8" hidden="false" customHeight="false" outlineLevel="0" collapsed="false"/>
    <row r="28" s="1" customFormat="true" ht="12.8" hidden="false" customHeight="false" outlineLevel="0" collapsed="false"/>
    <row r="29" s="1" customFormat="true" ht="12.8" hidden="false" customHeight="false" outlineLevel="0" collapsed="false"/>
    <row r="30" s="1" customFormat="true" ht="12.8" hidden="false" customHeight="false" outlineLevel="0" collapsed="false"/>
    <row r="31" s="1" customFormat="true" ht="12.8" hidden="false" customHeight="false" outlineLevel="0" collapsed="false"/>
    <row r="32" s="1" customFormat="true" ht="12.8" hidden="false" customHeight="false" outlineLevel="0" collapsed="false"/>
    <row r="33" s="1" customFormat="true" ht="12.8" hidden="false" customHeight="false" outlineLevel="0" collapsed="false"/>
    <row r="34" s="1" customFormat="true" ht="12.8" hidden="false" customHeight="false" outlineLevel="0" collapsed="false"/>
    <row r="35" s="1" customFormat="true" ht="12.8" hidden="false" customHeight="false" outlineLevel="0" collapsed="false"/>
    <row r="36" s="1" customFormat="true" ht="12.8" hidden="false" customHeight="false" outlineLevel="0" collapsed="false"/>
    <row r="37" s="1" customFormat="true" ht="12.8" hidden="false" customHeight="false" outlineLevel="0" collapsed="false"/>
    <row r="38" s="1" customFormat="true" ht="12.8" hidden="false" customHeight="false" outlineLevel="0" collapsed="false">
      <c r="B38" s="44" t="s">
        <v>73</v>
      </c>
      <c r="C38" s="44"/>
      <c r="D38" s="44"/>
      <c r="E38" s="44"/>
      <c r="F38" s="44"/>
      <c r="G38" s="44"/>
    </row>
    <row r="39" s="1" customFormat="true" ht="12.8" hidden="false" customHeight="false" outlineLevel="0" collapsed="false"/>
    <row r="40" s="1" customFormat="true" ht="15" hidden="false" customHeight="true" outlineLevel="0" collapsed="false">
      <c r="B40" s="45" t="s">
        <v>74</v>
      </c>
      <c r="C40" s="45"/>
      <c r="D40" s="45"/>
      <c r="E40" s="45"/>
      <c r="F40" s="45"/>
    </row>
    <row r="41" s="1" customFormat="true" ht="12.8" hidden="false" customHeight="false" outlineLevel="0" collapsed="false"/>
    <row r="42" s="1" customFormat="true" ht="12.8" hidden="false" customHeight="false" outlineLevel="0" collapsed="false"/>
    <row r="43" s="1" customFormat="true" ht="12.8" hidden="false" customHeight="false" outlineLevel="0" collapsed="false"/>
    <row r="44" s="1" customFormat="true" ht="12.8" hidden="false" customHeight="false" outlineLevel="0" collapsed="false"/>
    <row r="45" s="1" customFormat="true" ht="12.8" hidden="false" customHeight="false" outlineLevel="0" collapsed="false"/>
    <row r="46" s="1" customFormat="true" ht="12.8" hidden="false" customHeight="false" outlineLevel="0" collapsed="false"/>
    <row r="47" s="1" customFormat="true" ht="12.8" hidden="false" customHeight="false" outlineLevel="0" collapsed="false"/>
    <row r="48" s="1" customFormat="true" ht="12.8" hidden="false" customHeight="false" outlineLevel="0" collapsed="false"/>
    <row r="49" s="1" customFormat="true" ht="12.8" hidden="false" customHeight="false" outlineLevel="0" collapsed="false"/>
    <row r="50" s="1" customFormat="true" ht="12.8" hidden="false" customHeight="false" outlineLevel="0" collapsed="false"/>
    <row r="51" s="1" customFormat="true" ht="12.8" hidden="false" customHeight="false" outlineLevel="0" collapsed="false"/>
    <row r="52" s="1" customFormat="true" ht="12.8" hidden="false" customHeight="false" outlineLevel="0" collapsed="false"/>
    <row r="53" s="1" customFormat="true" ht="12.8" hidden="false" customHeight="false" outlineLevel="0" collapsed="false"/>
    <row r="54" s="1" customFormat="true" ht="12.8" hidden="false" customHeight="false" outlineLevel="0" collapsed="false"/>
    <row r="55" s="1" customFormat="true" ht="12.8" hidden="false" customHeight="false" outlineLevel="0" collapsed="false"/>
    <row r="56" s="1" customFormat="true" ht="12.8" hidden="false" customHeight="false" outlineLevel="0" collapsed="false"/>
    <row r="57" s="1" customFormat="true" ht="12.8" hidden="false" customHeight="false" outlineLevel="0" collapsed="false"/>
    <row r="58" s="1" customFormat="true" ht="12.8" hidden="false" customHeight="false" outlineLevel="0" collapsed="false"/>
    <row r="59" s="1" customFormat="true" ht="12.8" hidden="false" customHeight="false" outlineLevel="0" collapsed="false"/>
    <row r="60" s="1" customFormat="true" ht="12.8" hidden="false" customHeight="false" outlineLevel="0" collapsed="false"/>
    <row r="61" s="1" customFormat="true" ht="12.8" hidden="false" customHeight="false" outlineLevel="0" collapsed="false"/>
    <row r="62" s="1" customFormat="true" ht="12.8" hidden="false" customHeight="false" outlineLevel="0" collapsed="false"/>
    <row r="63" s="1" customFormat="true" ht="12.8" hidden="false" customHeight="false" outlineLevel="0" collapsed="false"/>
    <row r="64" s="1" customFormat="true" ht="12.8" hidden="false" customHeight="false" outlineLevel="0" collapsed="false"/>
    <row r="65" s="1" customFormat="true" ht="12.8" hidden="false" customHeight="false" outlineLevel="0" collapsed="false"/>
    <row r="66" s="1" customFormat="true" ht="12.8" hidden="false" customHeight="false" outlineLevel="0" collapsed="false"/>
    <row r="67" s="1" customFormat="true" ht="12.8" hidden="false" customHeight="false" outlineLevel="0" collapsed="false"/>
    <row r="68" s="1" customFormat="true" ht="12.8" hidden="false" customHeight="false" outlineLevel="0" collapsed="false"/>
    <row r="69" s="1" customFormat="true" ht="12.8" hidden="false" customHeight="false" outlineLevel="0" collapsed="false"/>
    <row r="70" s="1" customFormat="true" ht="12.8" hidden="false" customHeight="false" outlineLevel="0" collapsed="false"/>
    <row r="73" customFormat="false" ht="15" hidden="false" customHeight="false" outlineLevel="0" collapsed="false">
      <c r="C73" s="46" t="s">
        <v>75</v>
      </c>
      <c r="D73" s="46"/>
      <c r="E73" s="47"/>
    </row>
    <row r="75" customFormat="false" ht="20.1" hidden="false" customHeight="true" outlineLevel="0" collapsed="false">
      <c r="C75" s="48" t="s">
        <v>18</v>
      </c>
      <c r="D75" s="49" t="s">
        <v>76</v>
      </c>
      <c r="E75" s="50"/>
      <c r="F75" s="51"/>
    </row>
    <row r="76" customFormat="false" ht="12.8" hidden="false" customHeight="false" outlineLevel="0" collapsed="false">
      <c r="C76" s="52" t="s">
        <v>77</v>
      </c>
      <c r="D76" s="52" t="s">
        <v>78</v>
      </c>
      <c r="E76" s="53"/>
      <c r="F76" s="54"/>
    </row>
    <row r="77" customFormat="false" ht="12.8" hidden="false" customHeight="false" outlineLevel="0" collapsed="false">
      <c r="C77" s="52" t="s">
        <v>77</v>
      </c>
      <c r="D77" s="52" t="s">
        <v>79</v>
      </c>
      <c r="E77" s="53"/>
      <c r="F77" s="54"/>
    </row>
    <row r="78" customFormat="false" ht="12.8" hidden="false" customHeight="false" outlineLevel="0" collapsed="false">
      <c r="C78" s="52" t="s">
        <v>77</v>
      </c>
      <c r="D78" s="52" t="s">
        <v>80</v>
      </c>
      <c r="E78" s="53"/>
      <c r="F78" s="54"/>
    </row>
    <row r="79" customFormat="false" ht="12.8" hidden="false" customHeight="false" outlineLevel="0" collapsed="false">
      <c r="C79" s="52" t="s">
        <v>77</v>
      </c>
      <c r="D79" s="52" t="s">
        <v>81</v>
      </c>
      <c r="E79" s="53"/>
      <c r="F79" s="54"/>
    </row>
    <row r="80" customFormat="false" ht="12.8" hidden="false" customHeight="false" outlineLevel="0" collapsed="false">
      <c r="C80" s="52" t="s">
        <v>77</v>
      </c>
      <c r="D80" s="52" t="s">
        <v>82</v>
      </c>
      <c r="E80" s="53"/>
      <c r="F80" s="54"/>
    </row>
    <row r="81" customFormat="false" ht="12.8" hidden="false" customHeight="false" outlineLevel="0" collapsed="false">
      <c r="C81" s="52" t="s">
        <v>77</v>
      </c>
      <c r="D81" s="52" t="s">
        <v>83</v>
      </c>
      <c r="E81" s="53"/>
      <c r="F81" s="54"/>
    </row>
    <row r="82" customFormat="false" ht="12.8" hidden="false" customHeight="false" outlineLevel="0" collapsed="false">
      <c r="C82" s="52" t="s">
        <v>77</v>
      </c>
      <c r="D82" s="52" t="s">
        <v>84</v>
      </c>
      <c r="E82" s="53"/>
      <c r="F82" s="54"/>
    </row>
    <row r="83" customFormat="false" ht="12.8" hidden="false" customHeight="false" outlineLevel="0" collapsed="false">
      <c r="C83" s="52" t="s">
        <v>77</v>
      </c>
      <c r="D83" s="52" t="s">
        <v>85</v>
      </c>
      <c r="E83" s="53"/>
      <c r="F83" s="54"/>
    </row>
    <row r="84" customFormat="false" ht="12.8" hidden="false" customHeight="false" outlineLevel="0" collapsed="false">
      <c r="C84" s="52" t="s">
        <v>77</v>
      </c>
      <c r="D84" s="52" t="s">
        <v>86</v>
      </c>
      <c r="E84" s="53"/>
      <c r="F84" s="54"/>
    </row>
    <row r="85" customFormat="false" ht="12.8" hidden="false" customHeight="false" outlineLevel="0" collapsed="false">
      <c r="C85" s="52" t="s">
        <v>87</v>
      </c>
      <c r="D85" s="52" t="s">
        <v>88</v>
      </c>
      <c r="E85" s="53"/>
      <c r="F85" s="54"/>
    </row>
    <row r="86" customFormat="false" ht="12.8" hidden="false" customHeight="false" outlineLevel="0" collapsed="false">
      <c r="C86" s="52" t="s">
        <v>87</v>
      </c>
      <c r="D86" s="52" t="s">
        <v>89</v>
      </c>
      <c r="E86" s="53"/>
      <c r="F86" s="54"/>
    </row>
    <row r="87" customFormat="false" ht="12.8" hidden="false" customHeight="false" outlineLevel="0" collapsed="false">
      <c r="C87" s="55" t="s">
        <v>90</v>
      </c>
      <c r="D87" s="55"/>
      <c r="E87" s="56" t="n">
        <v>11</v>
      </c>
      <c r="F87" s="54"/>
    </row>
    <row r="88" customFormat="false" ht="12.8" hidden="false" customHeight="false" outlineLevel="0" collapsed="false">
      <c r="C88" s="52" t="s">
        <v>91</v>
      </c>
      <c r="D88" s="52" t="s">
        <v>92</v>
      </c>
      <c r="E88" s="53"/>
      <c r="F88" s="54"/>
    </row>
    <row r="89" customFormat="false" ht="12.8" hidden="false" customHeight="false" outlineLevel="0" collapsed="false">
      <c r="C89" s="52" t="s">
        <v>91</v>
      </c>
      <c r="D89" s="52" t="s">
        <v>93</v>
      </c>
      <c r="E89" s="53"/>
      <c r="F89" s="54"/>
    </row>
    <row r="90" customFormat="false" ht="12.8" hidden="false" customHeight="false" outlineLevel="0" collapsed="false">
      <c r="C90" s="52" t="s">
        <v>91</v>
      </c>
      <c r="D90" s="52" t="s">
        <v>94</v>
      </c>
      <c r="E90" s="53"/>
      <c r="F90" s="54"/>
    </row>
    <row r="91" customFormat="false" ht="12.8" hidden="false" customHeight="false" outlineLevel="0" collapsed="false">
      <c r="C91" s="52" t="s">
        <v>91</v>
      </c>
      <c r="D91" s="52" t="s">
        <v>95</v>
      </c>
      <c r="E91" s="53"/>
      <c r="F91" s="54"/>
    </row>
    <row r="92" customFormat="false" ht="12.8" hidden="false" customHeight="false" outlineLevel="0" collapsed="false">
      <c r="C92" s="52" t="s">
        <v>91</v>
      </c>
      <c r="D92" s="52" t="s">
        <v>96</v>
      </c>
      <c r="E92" s="53"/>
      <c r="F92" s="54"/>
    </row>
    <row r="93" customFormat="false" ht="12.8" hidden="false" customHeight="false" outlineLevel="0" collapsed="false">
      <c r="C93" s="52" t="s">
        <v>91</v>
      </c>
      <c r="D93" s="52" t="s">
        <v>97</v>
      </c>
      <c r="E93" s="53"/>
      <c r="F93" s="54"/>
    </row>
    <row r="94" customFormat="false" ht="12.8" hidden="false" customHeight="false" outlineLevel="0" collapsed="false">
      <c r="C94" s="52" t="s">
        <v>91</v>
      </c>
      <c r="D94" s="52" t="s">
        <v>98</v>
      </c>
      <c r="E94" s="53"/>
      <c r="F94" s="54"/>
    </row>
    <row r="95" customFormat="false" ht="12.8" hidden="false" customHeight="false" outlineLevel="0" collapsed="false">
      <c r="C95" s="52" t="s">
        <v>91</v>
      </c>
      <c r="D95" s="52" t="s">
        <v>99</v>
      </c>
      <c r="E95" s="53"/>
      <c r="F95" s="54"/>
    </row>
    <row r="96" customFormat="false" ht="12.8" hidden="false" customHeight="false" outlineLevel="0" collapsed="false">
      <c r="C96" s="52" t="s">
        <v>91</v>
      </c>
      <c r="D96" s="52" t="s">
        <v>100</v>
      </c>
      <c r="E96" s="53"/>
      <c r="F96" s="54"/>
    </row>
    <row r="97" customFormat="false" ht="12.8" hidden="false" customHeight="false" outlineLevel="0" collapsed="false">
      <c r="C97" s="52" t="s">
        <v>91</v>
      </c>
      <c r="D97" s="52" t="s">
        <v>101</v>
      </c>
      <c r="E97" s="53"/>
      <c r="F97" s="54"/>
    </row>
    <row r="98" customFormat="false" ht="12.8" hidden="false" customHeight="false" outlineLevel="0" collapsed="false">
      <c r="C98" s="52" t="s">
        <v>91</v>
      </c>
      <c r="D98" s="52" t="s">
        <v>102</v>
      </c>
      <c r="E98" s="53"/>
      <c r="F98" s="54"/>
    </row>
    <row r="99" customFormat="false" ht="12.8" hidden="false" customHeight="false" outlineLevel="0" collapsed="false">
      <c r="C99" s="52" t="s">
        <v>91</v>
      </c>
      <c r="D99" s="52" t="s">
        <v>103</v>
      </c>
      <c r="E99" s="53"/>
      <c r="F99" s="54"/>
    </row>
    <row r="100" customFormat="false" ht="12.8" hidden="false" customHeight="false" outlineLevel="0" collapsed="false">
      <c r="C100" s="52" t="s">
        <v>91</v>
      </c>
      <c r="D100" s="52" t="s">
        <v>104</v>
      </c>
      <c r="E100" s="53"/>
      <c r="F100" s="54"/>
    </row>
    <row r="101" customFormat="false" ht="12.8" hidden="false" customHeight="false" outlineLevel="0" collapsed="false">
      <c r="C101" s="52" t="s">
        <v>105</v>
      </c>
      <c r="D101" s="52" t="s">
        <v>106</v>
      </c>
      <c r="E101" s="53"/>
      <c r="F101" s="54"/>
    </row>
    <row r="102" customFormat="false" ht="12.8" hidden="false" customHeight="false" outlineLevel="0" collapsed="false">
      <c r="C102" s="52" t="s">
        <v>105</v>
      </c>
      <c r="D102" s="52" t="s">
        <v>107</v>
      </c>
      <c r="E102" s="53"/>
      <c r="F102" s="54"/>
    </row>
    <row r="103" customFormat="false" ht="12.8" hidden="false" customHeight="false" outlineLevel="0" collapsed="false">
      <c r="C103" s="52" t="s">
        <v>105</v>
      </c>
      <c r="D103" s="52" t="s">
        <v>108</v>
      </c>
      <c r="E103" s="53"/>
      <c r="F103" s="54"/>
    </row>
    <row r="104" customFormat="false" ht="12.8" hidden="false" customHeight="false" outlineLevel="0" collapsed="false">
      <c r="C104" s="52" t="s">
        <v>105</v>
      </c>
      <c r="D104" s="52" t="s">
        <v>109</v>
      </c>
      <c r="E104" s="53"/>
      <c r="F104" s="54"/>
    </row>
    <row r="105" customFormat="false" ht="12.8" hidden="false" customHeight="false" outlineLevel="0" collapsed="false">
      <c r="C105" s="52" t="s">
        <v>105</v>
      </c>
      <c r="D105" s="52" t="s">
        <v>110</v>
      </c>
      <c r="E105" s="53"/>
      <c r="F105" s="54"/>
    </row>
    <row r="106" customFormat="false" ht="12.8" hidden="false" customHeight="false" outlineLevel="0" collapsed="false">
      <c r="C106" s="55" t="s">
        <v>111</v>
      </c>
      <c r="D106" s="55"/>
      <c r="E106" s="56" t="n">
        <v>18</v>
      </c>
      <c r="F106" s="54"/>
    </row>
    <row r="107" customFormat="false" ht="12.8" hidden="false" customHeight="false" outlineLevel="0" collapsed="false">
      <c r="C107" s="52" t="s">
        <v>112</v>
      </c>
      <c r="D107" s="52" t="s">
        <v>113</v>
      </c>
      <c r="E107" s="53"/>
      <c r="F107" s="54"/>
    </row>
    <row r="108" customFormat="false" ht="12.8" hidden="false" customHeight="false" outlineLevel="0" collapsed="false">
      <c r="C108" s="52" t="s">
        <v>112</v>
      </c>
      <c r="D108" s="52" t="s">
        <v>114</v>
      </c>
      <c r="E108" s="53"/>
      <c r="F108" s="54"/>
    </row>
    <row r="109" customFormat="false" ht="12.8" hidden="false" customHeight="false" outlineLevel="0" collapsed="false">
      <c r="C109" s="52" t="s">
        <v>112</v>
      </c>
      <c r="D109" s="52" t="s">
        <v>115</v>
      </c>
      <c r="E109" s="53"/>
      <c r="F109" s="54"/>
    </row>
    <row r="110" customFormat="false" ht="12.8" hidden="false" customHeight="false" outlineLevel="0" collapsed="false">
      <c r="C110" s="52" t="s">
        <v>112</v>
      </c>
      <c r="D110" s="52" t="s">
        <v>116</v>
      </c>
      <c r="E110" s="53"/>
      <c r="F110" s="54"/>
    </row>
    <row r="111" customFormat="false" ht="12.8" hidden="false" customHeight="false" outlineLevel="0" collapsed="false">
      <c r="C111" s="52" t="s">
        <v>112</v>
      </c>
      <c r="D111" s="52" t="s">
        <v>117</v>
      </c>
      <c r="E111" s="53"/>
      <c r="F111" s="54"/>
    </row>
    <row r="112" customFormat="false" ht="12.8" hidden="false" customHeight="false" outlineLevel="0" collapsed="false">
      <c r="C112" s="52" t="s">
        <v>112</v>
      </c>
      <c r="D112" s="52" t="s">
        <v>118</v>
      </c>
      <c r="E112" s="53"/>
      <c r="F112" s="54"/>
    </row>
    <row r="113" customFormat="false" ht="12.8" hidden="false" customHeight="false" outlineLevel="0" collapsed="false">
      <c r="C113" s="52" t="s">
        <v>112</v>
      </c>
      <c r="D113" s="52" t="s">
        <v>119</v>
      </c>
      <c r="E113" s="53"/>
      <c r="F113" s="54"/>
    </row>
    <row r="114" customFormat="false" ht="12.8" hidden="false" customHeight="false" outlineLevel="0" collapsed="false">
      <c r="C114" s="52" t="s">
        <v>112</v>
      </c>
      <c r="D114" s="52" t="s">
        <v>120</v>
      </c>
      <c r="E114" s="53"/>
      <c r="F114" s="54"/>
    </row>
    <row r="115" customFormat="false" ht="12.8" hidden="false" customHeight="false" outlineLevel="0" collapsed="false">
      <c r="C115" s="52" t="s">
        <v>112</v>
      </c>
      <c r="D115" s="52" t="s">
        <v>121</v>
      </c>
      <c r="E115" s="53"/>
      <c r="F115" s="54"/>
    </row>
    <row r="116" customFormat="false" ht="12.8" hidden="false" customHeight="false" outlineLevel="0" collapsed="false">
      <c r="C116" s="52" t="s">
        <v>112</v>
      </c>
      <c r="D116" s="52" t="s">
        <v>122</v>
      </c>
      <c r="E116" s="53"/>
      <c r="F116" s="54"/>
    </row>
    <row r="117" customFormat="false" ht="12.8" hidden="false" customHeight="false" outlineLevel="0" collapsed="false">
      <c r="C117" s="55" t="s">
        <v>123</v>
      </c>
      <c r="D117" s="55"/>
      <c r="E117" s="56" t="n">
        <v>10</v>
      </c>
      <c r="F117" s="54"/>
    </row>
    <row r="118" customFormat="false" ht="12.8" hidden="false" customHeight="false" outlineLevel="0" collapsed="false">
      <c r="C118" s="52" t="s">
        <v>124</v>
      </c>
      <c r="D118" s="52" t="s">
        <v>125</v>
      </c>
      <c r="E118" s="53"/>
      <c r="F118" s="54"/>
    </row>
    <row r="119" customFormat="false" ht="12.8" hidden="false" customHeight="false" outlineLevel="0" collapsed="false">
      <c r="C119" s="52" t="s">
        <v>124</v>
      </c>
      <c r="D119" s="52" t="s">
        <v>126</v>
      </c>
      <c r="E119" s="53"/>
      <c r="F119" s="54"/>
    </row>
    <row r="120" customFormat="false" ht="12.8" hidden="false" customHeight="false" outlineLevel="0" collapsed="false">
      <c r="C120" s="52" t="s">
        <v>124</v>
      </c>
      <c r="D120" s="52" t="s">
        <v>127</v>
      </c>
      <c r="E120" s="53"/>
      <c r="F120" s="54"/>
    </row>
    <row r="121" customFormat="false" ht="12.8" hidden="false" customHeight="false" outlineLevel="0" collapsed="false">
      <c r="C121" s="52" t="s">
        <v>124</v>
      </c>
      <c r="D121" s="52" t="s">
        <v>128</v>
      </c>
      <c r="E121" s="53"/>
      <c r="F121" s="54"/>
    </row>
    <row r="122" customFormat="false" ht="12.8" hidden="false" customHeight="false" outlineLevel="0" collapsed="false">
      <c r="C122" s="52" t="s">
        <v>124</v>
      </c>
      <c r="D122" s="52" t="s">
        <v>129</v>
      </c>
      <c r="E122" s="53"/>
      <c r="F122" s="54"/>
    </row>
    <row r="123" customFormat="false" ht="12.8" hidden="false" customHeight="false" outlineLevel="0" collapsed="false">
      <c r="C123" s="52" t="s">
        <v>124</v>
      </c>
      <c r="D123" s="52" t="s">
        <v>130</v>
      </c>
      <c r="E123" s="53"/>
      <c r="F123" s="54"/>
    </row>
    <row r="124" customFormat="false" ht="12.8" hidden="false" customHeight="false" outlineLevel="0" collapsed="false">
      <c r="C124" s="52" t="s">
        <v>124</v>
      </c>
      <c r="D124" s="52" t="s">
        <v>131</v>
      </c>
      <c r="E124" s="53"/>
      <c r="F124" s="54"/>
    </row>
    <row r="125" customFormat="false" ht="12.8" hidden="false" customHeight="false" outlineLevel="0" collapsed="false">
      <c r="C125" s="52" t="s">
        <v>124</v>
      </c>
      <c r="D125" s="52" t="s">
        <v>132</v>
      </c>
      <c r="E125" s="53"/>
      <c r="F125" s="54"/>
    </row>
    <row r="126" customFormat="false" ht="12.8" hidden="false" customHeight="false" outlineLevel="0" collapsed="false">
      <c r="C126" s="52" t="s">
        <v>124</v>
      </c>
      <c r="D126" s="52" t="s">
        <v>133</v>
      </c>
      <c r="E126" s="53"/>
      <c r="F126" s="54"/>
    </row>
    <row r="127" customFormat="false" ht="12.8" hidden="false" customHeight="false" outlineLevel="0" collapsed="false">
      <c r="C127" s="52" t="s">
        <v>124</v>
      </c>
      <c r="D127" s="52" t="s">
        <v>134</v>
      </c>
      <c r="E127" s="53"/>
      <c r="F127" s="54"/>
    </row>
    <row r="128" customFormat="false" ht="12.8" hidden="false" customHeight="false" outlineLevel="0" collapsed="false">
      <c r="C128" s="52" t="s">
        <v>124</v>
      </c>
      <c r="D128" s="52" t="s">
        <v>135</v>
      </c>
      <c r="E128" s="53"/>
      <c r="F128" s="54"/>
    </row>
    <row r="129" customFormat="false" ht="12.8" hidden="false" customHeight="false" outlineLevel="0" collapsed="false">
      <c r="C129" s="52" t="s">
        <v>124</v>
      </c>
      <c r="D129" s="52" t="s">
        <v>136</v>
      </c>
      <c r="E129" s="53"/>
      <c r="F129" s="54"/>
    </row>
    <row r="130" customFormat="false" ht="12.8" hidden="false" customHeight="false" outlineLevel="0" collapsed="false">
      <c r="C130" s="55" t="s">
        <v>137</v>
      </c>
      <c r="D130" s="55"/>
      <c r="E130" s="56" t="n">
        <v>6</v>
      </c>
      <c r="F130" s="54"/>
    </row>
    <row r="131" customFormat="false" ht="12.8" hidden="false" customHeight="false" outlineLevel="0" collapsed="false">
      <c r="C131" s="52"/>
      <c r="D131" s="52"/>
      <c r="E131" s="53"/>
      <c r="F131" s="54"/>
    </row>
    <row r="132" customFormat="false" ht="12.8" hidden="false" customHeight="false" outlineLevel="0" collapsed="false">
      <c r="C132" s="55" t="s">
        <v>138</v>
      </c>
      <c r="D132" s="55"/>
      <c r="E132" s="56" t="n">
        <f aca="false">(E87+E117+E106+E130)</f>
        <v>45</v>
      </c>
      <c r="F132" s="54"/>
    </row>
    <row r="135" customFormat="false" ht="15" hidden="false" customHeight="false" outlineLevel="0" collapsed="false">
      <c r="C135" s="57" t="s">
        <v>139</v>
      </c>
      <c r="D135" s="57"/>
      <c r="E135" s="47"/>
    </row>
    <row r="137" customFormat="false" ht="15" hidden="false" customHeight="false" outlineLevel="0" collapsed="false">
      <c r="C137" s="58" t="s">
        <v>18</v>
      </c>
      <c r="D137" s="59" t="s">
        <v>140</v>
      </c>
      <c r="E137" s="50"/>
    </row>
    <row r="138" customFormat="false" ht="12.8" hidden="false" customHeight="false" outlineLevel="0" collapsed="false">
      <c r="C138" s="52" t="s">
        <v>77</v>
      </c>
      <c r="D138" s="52" t="s">
        <v>78</v>
      </c>
      <c r="E138" s="60" t="n">
        <v>1</v>
      </c>
    </row>
    <row r="139" customFormat="false" ht="12.8" hidden="false" customHeight="false" outlineLevel="0" collapsed="false">
      <c r="C139" s="61" t="s">
        <v>77</v>
      </c>
      <c r="D139" s="61" t="s">
        <v>79</v>
      </c>
      <c r="E139" s="60" t="n">
        <v>1</v>
      </c>
    </row>
    <row r="140" customFormat="false" ht="12.8" hidden="false" customHeight="false" outlineLevel="0" collapsed="false">
      <c r="C140" s="61" t="s">
        <v>77</v>
      </c>
      <c r="D140" s="61" t="s">
        <v>80</v>
      </c>
      <c r="E140" s="60" t="n">
        <v>1</v>
      </c>
    </row>
    <row r="141" customFormat="false" ht="12.8" hidden="false" customHeight="false" outlineLevel="0" collapsed="false">
      <c r="C141" s="61" t="s">
        <v>77</v>
      </c>
      <c r="D141" s="61" t="s">
        <v>81</v>
      </c>
      <c r="E141" s="60" t="n">
        <v>1</v>
      </c>
    </row>
    <row r="142" customFormat="false" ht="12.8" hidden="false" customHeight="false" outlineLevel="0" collapsed="false">
      <c r="C142" s="61" t="s">
        <v>77</v>
      </c>
      <c r="D142" s="61" t="s">
        <v>82</v>
      </c>
      <c r="E142" s="60" t="n">
        <v>1</v>
      </c>
    </row>
    <row r="143" customFormat="false" ht="12.8" hidden="false" customHeight="false" outlineLevel="0" collapsed="false">
      <c r="C143" s="61" t="s">
        <v>77</v>
      </c>
      <c r="D143" s="61" t="s">
        <v>83</v>
      </c>
      <c r="E143" s="60" t="n">
        <v>1</v>
      </c>
    </row>
    <row r="144" customFormat="false" ht="12.8" hidden="false" customHeight="false" outlineLevel="0" collapsed="false">
      <c r="C144" s="52" t="s">
        <v>77</v>
      </c>
      <c r="D144" s="52" t="s">
        <v>84</v>
      </c>
      <c r="E144" s="60" t="n">
        <v>1</v>
      </c>
    </row>
    <row r="145" customFormat="false" ht="12.8" hidden="false" customHeight="false" outlineLevel="0" collapsed="false">
      <c r="C145" s="61" t="s">
        <v>77</v>
      </c>
      <c r="D145" s="61" t="s">
        <v>85</v>
      </c>
      <c r="E145" s="60" t="n">
        <v>1</v>
      </c>
    </row>
    <row r="146" customFormat="false" ht="12.8" hidden="false" customHeight="false" outlineLevel="0" collapsed="false">
      <c r="C146" s="61" t="s">
        <v>77</v>
      </c>
      <c r="D146" s="61" t="s">
        <v>86</v>
      </c>
      <c r="E146" s="60" t="n">
        <v>1</v>
      </c>
    </row>
    <row r="147" customFormat="false" ht="12.8" hidden="false" customHeight="false" outlineLevel="0" collapsed="false">
      <c r="C147" s="52" t="s">
        <v>87</v>
      </c>
      <c r="D147" s="52" t="s">
        <v>88</v>
      </c>
      <c r="E147" s="60" t="n">
        <v>1</v>
      </c>
    </row>
    <row r="148" customFormat="false" ht="12.8" hidden="false" customHeight="false" outlineLevel="0" collapsed="false">
      <c r="C148" s="61" t="s">
        <v>87</v>
      </c>
      <c r="D148" s="61" t="s">
        <v>89</v>
      </c>
      <c r="E148" s="60" t="n">
        <v>1</v>
      </c>
    </row>
    <row r="149" s="62" customFormat="true" ht="17.9" hidden="false" customHeight="true" outlineLevel="0" collapsed="false">
      <c r="C149" s="55" t="n">
        <v>11</v>
      </c>
      <c r="D149" s="63" t="s">
        <v>141</v>
      </c>
      <c r="E149" s="64" t="n">
        <f aca="false">SUM(E138:E148)</f>
        <v>11</v>
      </c>
      <c r="F149" s="65" t="s">
        <v>142</v>
      </c>
      <c r="G149" s="65"/>
    </row>
    <row r="150" customFormat="false" ht="12.8" hidden="false" customHeight="false" outlineLevel="0" collapsed="false">
      <c r="C150" s="52" t="s">
        <v>91</v>
      </c>
      <c r="D150" s="52" t="s">
        <v>92</v>
      </c>
      <c r="E150" s="60" t="n">
        <v>1</v>
      </c>
    </row>
    <row r="151" customFormat="false" ht="12.8" hidden="false" customHeight="false" outlineLevel="0" collapsed="false">
      <c r="C151" s="52" t="s">
        <v>91</v>
      </c>
      <c r="D151" s="52" t="s">
        <v>93</v>
      </c>
      <c r="E151" s="60" t="n">
        <v>1</v>
      </c>
    </row>
    <row r="152" customFormat="false" ht="12.8" hidden="false" customHeight="false" outlineLevel="0" collapsed="false">
      <c r="C152" s="52" t="s">
        <v>91</v>
      </c>
      <c r="D152" s="52" t="s">
        <v>94</v>
      </c>
      <c r="E152" s="60" t="n">
        <v>1</v>
      </c>
    </row>
    <row r="153" customFormat="false" ht="12.8" hidden="false" customHeight="false" outlineLevel="0" collapsed="false">
      <c r="C153" s="52" t="s">
        <v>91</v>
      </c>
      <c r="D153" s="52" t="s">
        <v>96</v>
      </c>
      <c r="E153" s="60" t="n">
        <v>1</v>
      </c>
    </row>
    <row r="154" customFormat="false" ht="12.8" hidden="false" customHeight="false" outlineLevel="0" collapsed="false">
      <c r="C154" s="52" t="s">
        <v>91</v>
      </c>
      <c r="D154" s="52" t="s">
        <v>98</v>
      </c>
      <c r="E154" s="60" t="n">
        <v>1</v>
      </c>
    </row>
    <row r="155" customFormat="false" ht="12.8" hidden="false" customHeight="false" outlineLevel="0" collapsed="false">
      <c r="C155" s="52" t="s">
        <v>91</v>
      </c>
      <c r="D155" s="52" t="s">
        <v>99</v>
      </c>
      <c r="E155" s="60" t="n">
        <v>1</v>
      </c>
    </row>
    <row r="156" customFormat="false" ht="12.8" hidden="false" customHeight="false" outlineLevel="0" collapsed="false">
      <c r="C156" s="52" t="s">
        <v>91</v>
      </c>
      <c r="D156" s="52" t="s">
        <v>100</v>
      </c>
      <c r="E156" s="60" t="n">
        <v>1</v>
      </c>
    </row>
    <row r="157" customFormat="false" ht="12.8" hidden="false" customHeight="false" outlineLevel="0" collapsed="false">
      <c r="C157" s="52" t="s">
        <v>91</v>
      </c>
      <c r="D157" s="52" t="s">
        <v>101</v>
      </c>
      <c r="E157" s="60" t="n">
        <v>1</v>
      </c>
    </row>
    <row r="158" customFormat="false" ht="12.8" hidden="false" customHeight="false" outlineLevel="0" collapsed="false">
      <c r="C158" s="52" t="s">
        <v>91</v>
      </c>
      <c r="D158" s="52" t="s">
        <v>102</v>
      </c>
      <c r="E158" s="60" t="n">
        <v>1</v>
      </c>
    </row>
    <row r="159" customFormat="false" ht="12.8" hidden="false" customHeight="false" outlineLevel="0" collapsed="false">
      <c r="C159" s="52" t="s">
        <v>91</v>
      </c>
      <c r="D159" s="52" t="s">
        <v>103</v>
      </c>
      <c r="E159" s="60" t="n">
        <v>1</v>
      </c>
    </row>
    <row r="160" customFormat="false" ht="12.8" hidden="false" customHeight="false" outlineLevel="0" collapsed="false">
      <c r="C160" s="52" t="s">
        <v>91</v>
      </c>
      <c r="D160" s="52" t="s">
        <v>104</v>
      </c>
      <c r="E160" s="60" t="n">
        <v>1</v>
      </c>
    </row>
    <row r="161" customFormat="false" ht="12.8" hidden="false" customHeight="false" outlineLevel="0" collapsed="false">
      <c r="C161" s="52" t="s">
        <v>105</v>
      </c>
      <c r="D161" s="52" t="s">
        <v>106</v>
      </c>
      <c r="E161" s="60" t="n">
        <v>1</v>
      </c>
    </row>
    <row r="162" customFormat="false" ht="12.8" hidden="false" customHeight="false" outlineLevel="0" collapsed="false">
      <c r="C162" s="52" t="s">
        <v>105</v>
      </c>
      <c r="D162" s="52" t="s">
        <v>107</v>
      </c>
      <c r="E162" s="60" t="n">
        <v>1</v>
      </c>
    </row>
    <row r="163" customFormat="false" ht="12.8" hidden="false" customHeight="false" outlineLevel="0" collapsed="false">
      <c r="C163" s="52" t="s">
        <v>105</v>
      </c>
      <c r="D163" s="52" t="s">
        <v>108</v>
      </c>
      <c r="E163" s="60" t="n">
        <v>1</v>
      </c>
    </row>
    <row r="164" customFormat="false" ht="12.8" hidden="false" customHeight="false" outlineLevel="0" collapsed="false">
      <c r="C164" s="52" t="s">
        <v>105</v>
      </c>
      <c r="D164" s="52" t="s">
        <v>109</v>
      </c>
      <c r="E164" s="60" t="n">
        <v>1</v>
      </c>
    </row>
    <row r="165" customFormat="false" ht="12.8" hidden="false" customHeight="false" outlineLevel="0" collapsed="false">
      <c r="C165" s="52" t="s">
        <v>105</v>
      </c>
      <c r="D165" s="52" t="s">
        <v>110</v>
      </c>
      <c r="E165" s="60" t="n">
        <v>1</v>
      </c>
    </row>
    <row r="166" s="62" customFormat="true" ht="17.9" hidden="false" customHeight="true" outlineLevel="0" collapsed="false">
      <c r="C166" s="55" t="n">
        <v>16</v>
      </c>
      <c r="D166" s="63" t="s">
        <v>143</v>
      </c>
      <c r="E166" s="64" t="n">
        <f aca="false">SUM(E150:E165)</f>
        <v>16</v>
      </c>
      <c r="F166" s="65" t="s">
        <v>144</v>
      </c>
      <c r="G166" s="65"/>
    </row>
    <row r="167" customFormat="false" ht="12.8" hidden="false" customHeight="false" outlineLevel="0" collapsed="false">
      <c r="C167" s="52" t="s">
        <v>112</v>
      </c>
      <c r="D167" s="52" t="s">
        <v>113</v>
      </c>
      <c r="E167" s="60" t="n">
        <v>0.5</v>
      </c>
    </row>
    <row r="168" customFormat="false" ht="12.8" hidden="false" customHeight="false" outlineLevel="0" collapsed="false">
      <c r="C168" s="52"/>
      <c r="D168" s="52" t="s">
        <v>116</v>
      </c>
      <c r="E168" s="60"/>
    </row>
    <row r="169" customFormat="false" ht="12.8" hidden="false" customHeight="false" outlineLevel="0" collapsed="false">
      <c r="C169" s="52" t="s">
        <v>112</v>
      </c>
      <c r="D169" s="52" t="s">
        <v>114</v>
      </c>
      <c r="E169" s="60" t="n">
        <v>0.5</v>
      </c>
    </row>
    <row r="170" customFormat="false" ht="12.8" hidden="false" customHeight="false" outlineLevel="0" collapsed="false">
      <c r="C170" s="52" t="s">
        <v>112</v>
      </c>
      <c r="D170" s="52" t="s">
        <v>117</v>
      </c>
      <c r="E170" s="60" t="n">
        <v>1</v>
      </c>
    </row>
    <row r="171" customFormat="false" ht="12.8" hidden="false" customHeight="false" outlineLevel="0" collapsed="false">
      <c r="C171" s="52" t="s">
        <v>112</v>
      </c>
      <c r="D171" s="52" t="s">
        <v>118</v>
      </c>
      <c r="E171" s="60" t="n">
        <v>1</v>
      </c>
    </row>
    <row r="172" customFormat="false" ht="12.8" hidden="false" customHeight="false" outlineLevel="0" collapsed="false">
      <c r="C172" s="52" t="s">
        <v>112</v>
      </c>
      <c r="D172" s="52" t="s">
        <v>119</v>
      </c>
      <c r="E172" s="60" t="n">
        <v>1</v>
      </c>
    </row>
    <row r="173" customFormat="false" ht="12.8" hidden="false" customHeight="false" outlineLevel="0" collapsed="false">
      <c r="C173" s="52" t="s">
        <v>112</v>
      </c>
      <c r="D173" s="52" t="s">
        <v>120</v>
      </c>
      <c r="E173" s="60" t="n">
        <v>1</v>
      </c>
    </row>
    <row r="174" customFormat="false" ht="12.8" hidden="false" customHeight="false" outlineLevel="0" collapsed="false">
      <c r="C174" s="52" t="s">
        <v>112</v>
      </c>
      <c r="D174" s="52" t="s">
        <v>121</v>
      </c>
      <c r="E174" s="60" t="n">
        <v>1</v>
      </c>
    </row>
    <row r="175" customFormat="false" ht="12.8" hidden="false" customHeight="false" outlineLevel="0" collapsed="false">
      <c r="C175" s="52" t="s">
        <v>112</v>
      </c>
      <c r="D175" s="52" t="s">
        <v>122</v>
      </c>
      <c r="E175" s="60" t="n">
        <v>0.5</v>
      </c>
    </row>
    <row r="176" s="62" customFormat="true" ht="17.9" hidden="false" customHeight="true" outlineLevel="0" collapsed="false">
      <c r="C176" s="55" t="n">
        <v>7</v>
      </c>
      <c r="D176" s="63" t="s">
        <v>145</v>
      </c>
      <c r="E176" s="64" t="n">
        <f aca="false">SUM(E167:E175)</f>
        <v>6.5</v>
      </c>
      <c r="F176" s="65" t="s">
        <v>146</v>
      </c>
      <c r="G176" s="65"/>
    </row>
    <row r="177" customFormat="false" ht="12.8" hidden="false" customHeight="false" outlineLevel="0" collapsed="false">
      <c r="C177" s="52" t="s">
        <v>124</v>
      </c>
      <c r="D177" s="52" t="s">
        <v>147</v>
      </c>
      <c r="E177" s="60" t="n">
        <v>0.5</v>
      </c>
    </row>
    <row r="178" customFormat="false" ht="12.8" hidden="false" customHeight="false" outlineLevel="0" collapsed="false">
      <c r="C178" s="52" t="s">
        <v>124</v>
      </c>
      <c r="D178" s="52" t="s">
        <v>148</v>
      </c>
      <c r="E178" s="60" t="n">
        <v>0.5</v>
      </c>
    </row>
    <row r="179" customFormat="false" ht="12.8" hidden="false" customHeight="false" outlineLevel="0" collapsed="false">
      <c r="C179" s="52" t="s">
        <v>124</v>
      </c>
      <c r="D179" s="52" t="s">
        <v>149</v>
      </c>
      <c r="E179" s="60" t="n">
        <v>0</v>
      </c>
    </row>
    <row r="180" customFormat="false" ht="12.8" hidden="false" customHeight="false" outlineLevel="0" collapsed="false">
      <c r="C180" s="52" t="s">
        <v>124</v>
      </c>
      <c r="D180" s="52" t="s">
        <v>150</v>
      </c>
      <c r="E180" s="60" t="n">
        <v>0.5</v>
      </c>
    </row>
    <row r="181" customFormat="false" ht="12.8" hidden="false" customHeight="false" outlineLevel="0" collapsed="false">
      <c r="C181" s="52" t="s">
        <v>124</v>
      </c>
      <c r="D181" s="52" t="s">
        <v>129</v>
      </c>
      <c r="E181" s="60" t="n">
        <v>1</v>
      </c>
    </row>
    <row r="182" customFormat="false" ht="12.8" hidden="false" customHeight="false" outlineLevel="0" collapsed="false">
      <c r="C182" s="52" t="s">
        <v>124</v>
      </c>
      <c r="D182" s="52" t="s">
        <v>135</v>
      </c>
      <c r="E182" s="60" t="n">
        <v>1</v>
      </c>
    </row>
    <row r="183" customFormat="false" ht="12.8" hidden="false" customHeight="false" outlineLevel="0" collapsed="false">
      <c r="C183" s="52" t="s">
        <v>124</v>
      </c>
      <c r="D183" s="52" t="s">
        <v>151</v>
      </c>
      <c r="E183" s="60" t="n">
        <v>0</v>
      </c>
    </row>
    <row r="184" customFormat="false" ht="12.8" hidden="false" customHeight="false" outlineLevel="0" collapsed="false">
      <c r="C184" s="52" t="s">
        <v>124</v>
      </c>
      <c r="D184" s="52" t="s">
        <v>152</v>
      </c>
      <c r="E184" s="60" t="n">
        <v>0</v>
      </c>
    </row>
    <row r="185" customFormat="false" ht="12.8" hidden="false" customHeight="false" outlineLevel="0" collapsed="false">
      <c r="C185" s="52" t="s">
        <v>124</v>
      </c>
      <c r="D185" s="52" t="s">
        <v>153</v>
      </c>
      <c r="E185" s="60" t="n">
        <v>0</v>
      </c>
    </row>
    <row r="186" customFormat="false" ht="12.8" hidden="false" customHeight="false" outlineLevel="0" collapsed="false">
      <c r="C186" s="52" t="s">
        <v>124</v>
      </c>
      <c r="D186" s="52" t="s">
        <v>154</v>
      </c>
      <c r="E186" s="60" t="n">
        <v>0</v>
      </c>
    </row>
    <row r="187" s="62" customFormat="true" ht="17.9" hidden="false" customHeight="true" outlineLevel="0" collapsed="false">
      <c r="C187" s="55" t="n">
        <v>5</v>
      </c>
      <c r="D187" s="63" t="s">
        <v>155</v>
      </c>
      <c r="E187" s="64" t="n">
        <f aca="false">SUM(E177:E182)/2</f>
        <v>1.75</v>
      </c>
      <c r="F187" s="65" t="s">
        <v>156</v>
      </c>
      <c r="G187" s="65"/>
    </row>
    <row r="189" s="62" customFormat="true" ht="17.9" hidden="false" customHeight="true" outlineLevel="0" collapsed="false">
      <c r="C189" s="55" t="n">
        <f aca="false">(C149+C166+C176+C187)</f>
        <v>39</v>
      </c>
      <c r="D189" s="63" t="s">
        <v>157</v>
      </c>
      <c r="E189" s="55" t="n">
        <f aca="false">(E149+E166+E176+E187)</f>
        <v>35.25</v>
      </c>
      <c r="F189" s="65" t="s">
        <v>158</v>
      </c>
      <c r="G189" s="65"/>
    </row>
    <row r="193" customFormat="false" ht="15" hidden="false" customHeight="false" outlineLevel="0" collapsed="false">
      <c r="C193" s="66" t="s">
        <v>159</v>
      </c>
      <c r="D193" s="66"/>
    </row>
    <row r="226" customFormat="false" ht="25.1" hidden="false" customHeight="false" outlineLevel="0" collapsed="false">
      <c r="C226" s="67"/>
      <c r="D226" s="67"/>
      <c r="E226" s="68" t="s">
        <v>160</v>
      </c>
      <c r="F226" s="68" t="s">
        <v>161</v>
      </c>
    </row>
    <row r="227" customFormat="false" ht="12.8" hidden="false" customHeight="false" outlineLevel="0" collapsed="false">
      <c r="C227" s="69" t="s">
        <v>162</v>
      </c>
      <c r="D227" s="69" t="s">
        <v>163</v>
      </c>
      <c r="E227" s="69" t="s">
        <v>51</v>
      </c>
      <c r="F227" s="69" t="s">
        <v>51</v>
      </c>
    </row>
    <row r="228" customFormat="false" ht="12.8" hidden="false" customHeight="false" outlineLevel="0" collapsed="false">
      <c r="C228" s="11" t="n">
        <v>1</v>
      </c>
      <c r="D228" s="70" t="s">
        <v>164</v>
      </c>
      <c r="E228" s="11" t="n">
        <v>0</v>
      </c>
      <c r="F228" s="11" t="n">
        <v>0</v>
      </c>
    </row>
    <row r="229" customFormat="false" ht="12.8" hidden="false" customHeight="false" outlineLevel="0" collapsed="false">
      <c r="C229" s="11" t="n">
        <v>2</v>
      </c>
      <c r="D229" s="70" t="s">
        <v>165</v>
      </c>
      <c r="E229" s="11" t="n">
        <v>1</v>
      </c>
      <c r="F229" s="11" t="n">
        <v>1</v>
      </c>
      <c r="G229" s="1" t="s">
        <v>166</v>
      </c>
    </row>
    <row r="230" customFormat="false" ht="12.8" hidden="false" customHeight="false" outlineLevel="0" collapsed="false">
      <c r="C230" s="11" t="n">
        <v>3</v>
      </c>
      <c r="D230" s="70" t="s">
        <v>167</v>
      </c>
      <c r="E230" s="11" t="n">
        <v>1</v>
      </c>
      <c r="F230" s="11" t="n">
        <v>1</v>
      </c>
      <c r="G230" s="1" t="s">
        <v>168</v>
      </c>
    </row>
    <row r="231" customFormat="false" ht="12.8" hidden="false" customHeight="false" outlineLevel="0" collapsed="false">
      <c r="C231" s="69" t="s">
        <v>169</v>
      </c>
      <c r="D231" s="71" t="n">
        <v>3</v>
      </c>
      <c r="E231" s="71" t="n">
        <f aca="false">(E228+E229+E230)</f>
        <v>2</v>
      </c>
      <c r="F231" s="72" t="n">
        <f aca="false">(F228+F229+F230)</f>
        <v>2</v>
      </c>
    </row>
    <row r="235" customFormat="false" ht="15" hidden="false" customHeight="false" outlineLevel="0" collapsed="false">
      <c r="C235" s="66" t="s">
        <v>170</v>
      </c>
      <c r="D235" s="66"/>
      <c r="E235" s="47"/>
    </row>
    <row r="237" customFormat="false" ht="15" hidden="false" customHeight="false" outlineLevel="0" collapsed="false">
      <c r="C237" s="73" t="s">
        <v>18</v>
      </c>
      <c r="D237" s="74" t="s">
        <v>140</v>
      </c>
      <c r="E237" s="50"/>
    </row>
    <row r="238" customFormat="false" ht="13.35" hidden="false" customHeight="false" outlineLevel="0" collapsed="false">
      <c r="C238" s="52" t="s">
        <v>77</v>
      </c>
      <c r="D238" s="52" t="s">
        <v>78</v>
      </c>
      <c r="E238" s="60" t="n">
        <v>1</v>
      </c>
    </row>
    <row r="239" customFormat="false" ht="13.35" hidden="false" customHeight="false" outlineLevel="0" collapsed="false">
      <c r="C239" s="61" t="s">
        <v>77</v>
      </c>
      <c r="D239" s="61" t="s">
        <v>79</v>
      </c>
      <c r="E239" s="60" t="n">
        <v>1</v>
      </c>
    </row>
    <row r="240" customFormat="false" ht="13.35" hidden="false" customHeight="false" outlineLevel="0" collapsed="false">
      <c r="C240" s="61" t="s">
        <v>77</v>
      </c>
      <c r="D240" s="61" t="s">
        <v>80</v>
      </c>
      <c r="E240" s="60" t="n">
        <v>1</v>
      </c>
    </row>
    <row r="241" customFormat="false" ht="13.35" hidden="false" customHeight="false" outlineLevel="0" collapsed="false">
      <c r="C241" s="61" t="s">
        <v>77</v>
      </c>
      <c r="D241" s="61" t="s">
        <v>81</v>
      </c>
      <c r="E241" s="60" t="n">
        <v>1</v>
      </c>
    </row>
    <row r="242" customFormat="false" ht="13.35" hidden="false" customHeight="false" outlineLevel="0" collapsed="false">
      <c r="C242" s="61" t="s">
        <v>77</v>
      </c>
      <c r="D242" s="61" t="s">
        <v>82</v>
      </c>
      <c r="E242" s="60" t="n">
        <v>1</v>
      </c>
    </row>
    <row r="243" customFormat="false" ht="13.35" hidden="false" customHeight="false" outlineLevel="0" collapsed="false">
      <c r="C243" s="61" t="s">
        <v>77</v>
      </c>
      <c r="D243" s="61" t="s">
        <v>83</v>
      </c>
      <c r="E243" s="60" t="n">
        <v>1</v>
      </c>
    </row>
    <row r="244" customFormat="false" ht="13.35" hidden="false" customHeight="false" outlineLevel="0" collapsed="false">
      <c r="C244" s="52" t="s">
        <v>77</v>
      </c>
      <c r="D244" s="52" t="s">
        <v>84</v>
      </c>
      <c r="E244" s="60" t="n">
        <v>1</v>
      </c>
    </row>
    <row r="245" customFormat="false" ht="13.35" hidden="false" customHeight="false" outlineLevel="0" collapsed="false">
      <c r="C245" s="61" t="s">
        <v>77</v>
      </c>
      <c r="D245" s="61" t="s">
        <v>85</v>
      </c>
      <c r="E245" s="60" t="n">
        <v>1</v>
      </c>
    </row>
    <row r="246" customFormat="false" ht="13.35" hidden="false" customHeight="false" outlineLevel="0" collapsed="false">
      <c r="C246" s="61" t="s">
        <v>77</v>
      </c>
      <c r="D246" s="61" t="s">
        <v>86</v>
      </c>
      <c r="E246" s="60" t="n">
        <v>1</v>
      </c>
    </row>
    <row r="247" customFormat="false" ht="13.35" hidden="false" customHeight="false" outlineLevel="0" collapsed="false">
      <c r="C247" s="52" t="s">
        <v>87</v>
      </c>
      <c r="D247" s="52" t="s">
        <v>88</v>
      </c>
      <c r="E247" s="60" t="n">
        <v>1</v>
      </c>
    </row>
    <row r="248" customFormat="false" ht="13.35" hidden="false" customHeight="false" outlineLevel="0" collapsed="false">
      <c r="C248" s="61" t="s">
        <v>87</v>
      </c>
      <c r="D248" s="61" t="s">
        <v>89</v>
      </c>
      <c r="E248" s="60" t="n">
        <v>1</v>
      </c>
    </row>
    <row r="249" customFormat="false" ht="12.8" hidden="false" customHeight="false" outlineLevel="0" collapsed="false">
      <c r="C249" s="55" t="n">
        <v>11</v>
      </c>
      <c r="D249" s="63" t="s">
        <v>141</v>
      </c>
      <c r="E249" s="64" t="n">
        <f aca="false">SUM(E238:E248)</f>
        <v>11</v>
      </c>
      <c r="F249" s="65" t="s">
        <v>142</v>
      </c>
      <c r="G249" s="65"/>
    </row>
    <row r="250" customFormat="false" ht="13.35" hidden="false" customHeight="false" outlineLevel="0" collapsed="false">
      <c r="C250" s="52" t="s">
        <v>91</v>
      </c>
      <c r="D250" s="52" t="s">
        <v>92</v>
      </c>
      <c r="E250" s="60" t="n">
        <v>1</v>
      </c>
    </row>
    <row r="251" customFormat="false" ht="13.35" hidden="false" customHeight="false" outlineLevel="0" collapsed="false">
      <c r="C251" s="52" t="s">
        <v>91</v>
      </c>
      <c r="D251" s="52" t="s">
        <v>93</v>
      </c>
      <c r="E251" s="60" t="n">
        <v>1</v>
      </c>
    </row>
    <row r="252" customFormat="false" ht="13.35" hidden="false" customHeight="false" outlineLevel="0" collapsed="false">
      <c r="C252" s="52" t="s">
        <v>91</v>
      </c>
      <c r="D252" s="52" t="s">
        <v>94</v>
      </c>
      <c r="E252" s="60" t="n">
        <v>1</v>
      </c>
    </row>
    <row r="253" customFormat="false" ht="13.35" hidden="false" customHeight="false" outlineLevel="0" collapsed="false">
      <c r="C253" s="52" t="s">
        <v>91</v>
      </c>
      <c r="D253" s="52" t="s">
        <v>96</v>
      </c>
      <c r="E253" s="60" t="n">
        <v>1</v>
      </c>
    </row>
    <row r="254" customFormat="false" ht="12.8" hidden="false" customHeight="false" outlineLevel="0" collapsed="false">
      <c r="C254" s="52" t="s">
        <v>91</v>
      </c>
      <c r="D254" s="52" t="s">
        <v>97</v>
      </c>
      <c r="E254" s="60" t="n">
        <v>1</v>
      </c>
    </row>
    <row r="255" customFormat="false" ht="13.35" hidden="false" customHeight="false" outlineLevel="0" collapsed="false">
      <c r="C255" s="52" t="s">
        <v>91</v>
      </c>
      <c r="D255" s="52" t="s">
        <v>98</v>
      </c>
      <c r="E255" s="60" t="n">
        <v>1</v>
      </c>
    </row>
    <row r="256" customFormat="false" ht="13.35" hidden="false" customHeight="false" outlineLevel="0" collapsed="false">
      <c r="C256" s="52" t="s">
        <v>91</v>
      </c>
      <c r="D256" s="52" t="s">
        <v>99</v>
      </c>
      <c r="E256" s="60" t="n">
        <v>1</v>
      </c>
    </row>
    <row r="257" customFormat="false" ht="13.35" hidden="false" customHeight="false" outlineLevel="0" collapsed="false">
      <c r="C257" s="52" t="s">
        <v>91</v>
      </c>
      <c r="D257" s="52" t="s">
        <v>100</v>
      </c>
      <c r="E257" s="60" t="n">
        <v>1</v>
      </c>
    </row>
    <row r="258" customFormat="false" ht="13.35" hidden="false" customHeight="false" outlineLevel="0" collapsed="false">
      <c r="C258" s="52" t="s">
        <v>91</v>
      </c>
      <c r="D258" s="52" t="s">
        <v>101</v>
      </c>
      <c r="E258" s="60" t="n">
        <v>1</v>
      </c>
    </row>
    <row r="259" customFormat="false" ht="13.35" hidden="false" customHeight="false" outlineLevel="0" collapsed="false">
      <c r="C259" s="52" t="s">
        <v>91</v>
      </c>
      <c r="D259" s="52" t="s">
        <v>103</v>
      </c>
      <c r="E259" s="60" t="n">
        <v>1</v>
      </c>
    </row>
    <row r="260" customFormat="false" ht="13.35" hidden="false" customHeight="false" outlineLevel="0" collapsed="false">
      <c r="C260" s="52" t="s">
        <v>91</v>
      </c>
      <c r="D260" s="52" t="s">
        <v>104</v>
      </c>
      <c r="E260" s="60" t="n">
        <v>1</v>
      </c>
    </row>
    <row r="261" customFormat="false" ht="13.35" hidden="false" customHeight="false" outlineLevel="0" collapsed="false">
      <c r="C261" s="52" t="s">
        <v>105</v>
      </c>
      <c r="D261" s="52" t="s">
        <v>106</v>
      </c>
      <c r="E261" s="60" t="n">
        <v>1</v>
      </c>
    </row>
    <row r="262" customFormat="false" ht="13.35" hidden="false" customHeight="false" outlineLevel="0" collapsed="false">
      <c r="C262" s="52" t="s">
        <v>105</v>
      </c>
      <c r="D262" s="52" t="s">
        <v>107</v>
      </c>
      <c r="E262" s="60" t="n">
        <v>1</v>
      </c>
    </row>
    <row r="263" customFormat="false" ht="13.35" hidden="false" customHeight="false" outlineLevel="0" collapsed="false">
      <c r="C263" s="52" t="s">
        <v>105</v>
      </c>
      <c r="D263" s="52" t="s">
        <v>108</v>
      </c>
      <c r="E263" s="60" t="n">
        <v>1</v>
      </c>
    </row>
    <row r="264" customFormat="false" ht="13.35" hidden="false" customHeight="false" outlineLevel="0" collapsed="false">
      <c r="C264" s="52" t="s">
        <v>105</v>
      </c>
      <c r="D264" s="52" t="s">
        <v>109</v>
      </c>
      <c r="E264" s="60" t="n">
        <v>1</v>
      </c>
    </row>
    <row r="265" customFormat="false" ht="13.35" hidden="false" customHeight="false" outlineLevel="0" collapsed="false">
      <c r="C265" s="52" t="s">
        <v>105</v>
      </c>
      <c r="D265" s="52" t="s">
        <v>110</v>
      </c>
      <c r="E265" s="60" t="n">
        <v>1</v>
      </c>
    </row>
    <row r="266" customFormat="false" ht="12.8" hidden="false" customHeight="false" outlineLevel="0" collapsed="false">
      <c r="C266" s="55" t="n">
        <v>16</v>
      </c>
      <c r="D266" s="63" t="s">
        <v>143</v>
      </c>
      <c r="E266" s="64" t="n">
        <f aca="false">SUM(E250:E265)</f>
        <v>16</v>
      </c>
      <c r="F266" s="65" t="s">
        <v>144</v>
      </c>
      <c r="G266" s="65"/>
    </row>
    <row r="267" customFormat="false" ht="12.8" hidden="false" customHeight="false" outlineLevel="0" collapsed="false">
      <c r="C267" s="52" t="s">
        <v>112</v>
      </c>
      <c r="D267" s="52" t="s">
        <v>113</v>
      </c>
      <c r="E267" s="60" t="n">
        <v>1</v>
      </c>
    </row>
    <row r="268" customFormat="false" ht="12.8" hidden="false" customHeight="false" outlineLevel="0" collapsed="false">
      <c r="C268" s="52" t="s">
        <v>112</v>
      </c>
      <c r="D268" s="52" t="s">
        <v>116</v>
      </c>
      <c r="E268" s="60" t="n">
        <v>1</v>
      </c>
    </row>
    <row r="269" customFormat="false" ht="12.8" hidden="false" customHeight="false" outlineLevel="0" collapsed="false">
      <c r="C269" s="52" t="s">
        <v>112</v>
      </c>
      <c r="D269" s="52" t="s">
        <v>114</v>
      </c>
      <c r="E269" s="60" t="n">
        <v>1</v>
      </c>
    </row>
    <row r="270" customFormat="false" ht="12.8" hidden="false" customHeight="false" outlineLevel="0" collapsed="false">
      <c r="C270" s="52" t="s">
        <v>112</v>
      </c>
      <c r="D270" s="52" t="s">
        <v>117</v>
      </c>
      <c r="E270" s="60" t="n">
        <v>1</v>
      </c>
    </row>
    <row r="271" customFormat="false" ht="12.8" hidden="false" customHeight="false" outlineLevel="0" collapsed="false">
      <c r="C271" s="52" t="s">
        <v>112</v>
      </c>
      <c r="D271" s="52" t="s">
        <v>118</v>
      </c>
      <c r="E271" s="60" t="n">
        <v>1</v>
      </c>
    </row>
    <row r="272" customFormat="false" ht="12.8" hidden="false" customHeight="false" outlineLevel="0" collapsed="false">
      <c r="C272" s="52" t="s">
        <v>112</v>
      </c>
      <c r="D272" s="52" t="s">
        <v>119</v>
      </c>
      <c r="E272" s="60" t="n">
        <v>1</v>
      </c>
    </row>
    <row r="273" customFormat="false" ht="12.8" hidden="false" customHeight="false" outlineLevel="0" collapsed="false">
      <c r="C273" s="52" t="s">
        <v>112</v>
      </c>
      <c r="D273" s="52" t="s">
        <v>120</v>
      </c>
      <c r="E273" s="60" t="n">
        <v>1</v>
      </c>
    </row>
    <row r="274" customFormat="false" ht="12.8" hidden="false" customHeight="false" outlineLevel="0" collapsed="false">
      <c r="C274" s="52" t="s">
        <v>112</v>
      </c>
      <c r="D274" s="52" t="s">
        <v>121</v>
      </c>
      <c r="E274" s="60" t="n">
        <v>1</v>
      </c>
    </row>
    <row r="275" customFormat="false" ht="12.8" hidden="false" customHeight="false" outlineLevel="0" collapsed="false">
      <c r="C275" s="52" t="s">
        <v>112</v>
      </c>
      <c r="D275" s="52" t="s">
        <v>122</v>
      </c>
      <c r="E275" s="60" t="n">
        <v>1</v>
      </c>
    </row>
    <row r="276" customFormat="false" ht="12.8" hidden="false" customHeight="false" outlineLevel="0" collapsed="false">
      <c r="C276" s="55" t="n">
        <v>9</v>
      </c>
      <c r="D276" s="63" t="s">
        <v>145</v>
      </c>
      <c r="E276" s="64" t="n">
        <f aca="false">SUM(E267:E275)</f>
        <v>9</v>
      </c>
      <c r="F276" s="65" t="s">
        <v>146</v>
      </c>
      <c r="G276" s="65"/>
    </row>
    <row r="277" customFormat="false" ht="12.8" hidden="false" customHeight="false" outlineLevel="0" collapsed="false">
      <c r="C277" s="52" t="s">
        <v>124</v>
      </c>
      <c r="D277" s="52" t="s">
        <v>147</v>
      </c>
      <c r="E277" s="60" t="n">
        <v>1</v>
      </c>
    </row>
    <row r="278" customFormat="false" ht="12.8" hidden="false" customHeight="false" outlineLevel="0" collapsed="false">
      <c r="C278" s="52" t="s">
        <v>124</v>
      </c>
      <c r="D278" s="52" t="s">
        <v>148</v>
      </c>
      <c r="E278" s="60" t="n">
        <v>1</v>
      </c>
    </row>
    <row r="279" customFormat="false" ht="13.35" hidden="false" customHeight="false" outlineLevel="0" collapsed="false">
      <c r="C279" s="52" t="s">
        <v>124</v>
      </c>
      <c r="D279" s="52" t="s">
        <v>149</v>
      </c>
      <c r="E279" s="60" t="n">
        <v>0</v>
      </c>
    </row>
    <row r="280" customFormat="false" ht="12.8" hidden="false" customHeight="false" outlineLevel="0" collapsed="false">
      <c r="C280" s="52" t="s">
        <v>124</v>
      </c>
      <c r="D280" s="52" t="s">
        <v>150</v>
      </c>
      <c r="E280" s="60" t="n">
        <v>1</v>
      </c>
    </row>
    <row r="281" customFormat="false" ht="13.35" hidden="false" customHeight="false" outlineLevel="0" collapsed="false">
      <c r="C281" s="52" t="s">
        <v>124</v>
      </c>
      <c r="D281" s="52" t="s">
        <v>129</v>
      </c>
      <c r="E281" s="60" t="n">
        <v>1</v>
      </c>
    </row>
    <row r="282" customFormat="false" ht="13.35" hidden="false" customHeight="false" outlineLevel="0" collapsed="false">
      <c r="C282" s="52" t="s">
        <v>124</v>
      </c>
      <c r="D282" s="52" t="s">
        <v>135</v>
      </c>
      <c r="E282" s="60" t="n">
        <v>1</v>
      </c>
    </row>
    <row r="283" customFormat="false" ht="13.35" hidden="false" customHeight="false" outlineLevel="0" collapsed="false">
      <c r="C283" s="52" t="s">
        <v>124</v>
      </c>
      <c r="D283" s="52" t="s">
        <v>151</v>
      </c>
      <c r="E283" s="60" t="n">
        <v>0</v>
      </c>
    </row>
    <row r="284" customFormat="false" ht="13.35" hidden="false" customHeight="false" outlineLevel="0" collapsed="false">
      <c r="C284" s="52" t="s">
        <v>124</v>
      </c>
      <c r="D284" s="52" t="s">
        <v>152</v>
      </c>
      <c r="E284" s="60" t="n">
        <v>0</v>
      </c>
    </row>
    <row r="285" customFormat="false" ht="13.35" hidden="false" customHeight="false" outlineLevel="0" collapsed="false">
      <c r="C285" s="52" t="s">
        <v>124</v>
      </c>
      <c r="D285" s="52" t="s">
        <v>153</v>
      </c>
      <c r="E285" s="60" t="n">
        <v>0</v>
      </c>
    </row>
    <row r="286" customFormat="false" ht="13.35" hidden="false" customHeight="false" outlineLevel="0" collapsed="false">
      <c r="C286" s="52" t="s">
        <v>124</v>
      </c>
      <c r="D286" s="52" t="s">
        <v>154</v>
      </c>
      <c r="E286" s="60" t="n">
        <v>0</v>
      </c>
    </row>
    <row r="287" customFormat="false" ht="12.8" hidden="false" customHeight="false" outlineLevel="0" collapsed="false">
      <c r="C287" s="55" t="n">
        <v>5</v>
      </c>
      <c r="D287" s="63" t="s">
        <v>155</v>
      </c>
      <c r="E287" s="64" t="n">
        <f aca="false">SUM(E277:E286)/2</f>
        <v>2.5</v>
      </c>
      <c r="F287" s="65" t="s">
        <v>156</v>
      </c>
      <c r="G287" s="65"/>
    </row>
    <row r="289" customFormat="false" ht="12.8" hidden="false" customHeight="false" outlineLevel="0" collapsed="false">
      <c r="C289" s="55" t="n">
        <f aca="false">(C249+C266+C276+C287)</f>
        <v>41</v>
      </c>
      <c r="D289" s="63" t="s">
        <v>157</v>
      </c>
      <c r="E289" s="55" t="n">
        <f aca="false">(E249+E266+E276+E287)</f>
        <v>38.5</v>
      </c>
      <c r="F289" s="65" t="s">
        <v>158</v>
      </c>
      <c r="G289" s="65"/>
    </row>
    <row r="292" customFormat="false" ht="23.85" hidden="false" customHeight="false" outlineLevel="0" collapsed="false">
      <c r="C292" s="67"/>
      <c r="D292" s="67"/>
      <c r="E292" s="68" t="s">
        <v>160</v>
      </c>
      <c r="F292" s="68" t="s">
        <v>171</v>
      </c>
    </row>
    <row r="293" customFormat="false" ht="12.8" hidden="false" customHeight="false" outlineLevel="0" collapsed="false">
      <c r="C293" s="69" t="s">
        <v>162</v>
      </c>
      <c r="D293" s="69" t="s">
        <v>163</v>
      </c>
      <c r="E293" s="69" t="s">
        <v>51</v>
      </c>
      <c r="F293" s="69" t="s">
        <v>51</v>
      </c>
    </row>
    <row r="294" customFormat="false" ht="12.8" hidden="false" customHeight="false" outlineLevel="0" collapsed="false">
      <c r="C294" s="11" t="n">
        <v>1</v>
      </c>
      <c r="D294" s="70" t="s">
        <v>164</v>
      </c>
      <c r="E294" s="11" t="n">
        <v>0</v>
      </c>
      <c r="F294" s="11" t="n">
        <v>0</v>
      </c>
    </row>
    <row r="295" customFormat="false" ht="13.35" hidden="false" customHeight="false" outlineLevel="0" collapsed="false">
      <c r="C295" s="11" t="n">
        <v>2</v>
      </c>
      <c r="D295" s="70" t="s">
        <v>165</v>
      </c>
      <c r="E295" s="11" t="n">
        <v>1</v>
      </c>
      <c r="F295" s="11" t="n">
        <v>0</v>
      </c>
      <c r="G295" s="1" t="s">
        <v>172</v>
      </c>
    </row>
    <row r="296" customFormat="false" ht="12.8" hidden="false" customHeight="false" outlineLevel="0" collapsed="false">
      <c r="C296" s="11" t="n">
        <v>3</v>
      </c>
      <c r="D296" s="70" t="s">
        <v>167</v>
      </c>
      <c r="E296" s="11" t="n">
        <v>1</v>
      </c>
      <c r="F296" s="11" t="n">
        <v>1</v>
      </c>
      <c r="G296" s="1" t="s">
        <v>173</v>
      </c>
    </row>
    <row r="297" customFormat="false" ht="12.8" hidden="false" customHeight="false" outlineLevel="0" collapsed="false">
      <c r="C297" s="69" t="s">
        <v>169</v>
      </c>
      <c r="D297" s="71" t="n">
        <v>3</v>
      </c>
      <c r="E297" s="71" t="n">
        <f aca="false">(E294+E295+E296)</f>
        <v>2</v>
      </c>
      <c r="F297" s="72" t="n">
        <f aca="false">(F294+F295+F296)</f>
        <v>1</v>
      </c>
    </row>
    <row r="300" customFormat="false" ht="23.85" hidden="false" customHeight="false" outlineLevel="0" collapsed="false">
      <c r="C300" s="67"/>
      <c r="D300" s="67"/>
      <c r="E300" s="68" t="s">
        <v>160</v>
      </c>
      <c r="F300" s="68" t="s">
        <v>174</v>
      </c>
    </row>
    <row r="301" customFormat="false" ht="12.8" hidden="false" customHeight="false" outlineLevel="0" collapsed="false">
      <c r="C301" s="69" t="s">
        <v>162</v>
      </c>
      <c r="D301" s="69" t="s">
        <v>163</v>
      </c>
      <c r="E301" s="69" t="s">
        <v>51</v>
      </c>
      <c r="F301" s="69" t="s">
        <v>51</v>
      </c>
    </row>
    <row r="302" customFormat="false" ht="12.8" hidden="false" customHeight="false" outlineLevel="0" collapsed="false">
      <c r="C302" s="11" t="n">
        <v>1</v>
      </c>
      <c r="D302" s="70" t="s">
        <v>164</v>
      </c>
      <c r="E302" s="11" t="n">
        <v>0</v>
      </c>
      <c r="F302" s="11" t="n">
        <v>0</v>
      </c>
    </row>
    <row r="303" customFormat="false" ht="12.8" hidden="false" customHeight="false" outlineLevel="0" collapsed="false">
      <c r="C303" s="11" t="n">
        <v>2</v>
      </c>
      <c r="D303" s="70" t="s">
        <v>165</v>
      </c>
      <c r="E303" s="11" t="n">
        <v>1</v>
      </c>
      <c r="F303" s="11" t="n">
        <v>0</v>
      </c>
      <c r="G303" s="1" t="s">
        <v>172</v>
      </c>
    </row>
    <row r="304" customFormat="false" ht="13.35" hidden="false" customHeight="false" outlineLevel="0" collapsed="false">
      <c r="C304" s="11" t="n">
        <v>3</v>
      </c>
      <c r="D304" s="70" t="s">
        <v>167</v>
      </c>
      <c r="E304" s="11" t="n">
        <v>1</v>
      </c>
      <c r="F304" s="11" t="n">
        <v>1</v>
      </c>
      <c r="G304" s="1" t="s">
        <v>175</v>
      </c>
    </row>
    <row r="305" customFormat="false" ht="12.8" hidden="false" customHeight="false" outlineLevel="0" collapsed="false">
      <c r="C305" s="69" t="s">
        <v>169</v>
      </c>
      <c r="D305" s="71" t="n">
        <v>3</v>
      </c>
      <c r="E305" s="71" t="n">
        <f aca="false">(E302+E303+E304)</f>
        <v>2</v>
      </c>
      <c r="F305" s="72" t="n">
        <f aca="false">(F302+F303+F304)</f>
        <v>1</v>
      </c>
    </row>
    <row r="308" customFormat="false" ht="15" hidden="false" customHeight="false" outlineLevel="0" collapsed="false">
      <c r="C308" s="66" t="s">
        <v>176</v>
      </c>
      <c r="D308" s="66"/>
      <c r="E308" s="47"/>
    </row>
    <row r="310" customFormat="false" ht="15" hidden="false" customHeight="false" outlineLevel="0" collapsed="false">
      <c r="C310" s="73" t="s">
        <v>18</v>
      </c>
      <c r="D310" s="74" t="s">
        <v>140</v>
      </c>
      <c r="E310" s="50"/>
    </row>
    <row r="311" customFormat="false" ht="13.35" hidden="false" customHeight="false" outlineLevel="0" collapsed="false">
      <c r="C311" s="52" t="s">
        <v>77</v>
      </c>
      <c r="D311" s="52" t="s">
        <v>78</v>
      </c>
      <c r="E311" s="60" t="n">
        <v>1</v>
      </c>
    </row>
    <row r="312" customFormat="false" ht="13.35" hidden="false" customHeight="false" outlineLevel="0" collapsed="false">
      <c r="C312" s="61" t="s">
        <v>77</v>
      </c>
      <c r="D312" s="61" t="s">
        <v>79</v>
      </c>
      <c r="E312" s="60" t="n">
        <v>1</v>
      </c>
    </row>
    <row r="313" customFormat="false" ht="13.35" hidden="false" customHeight="false" outlineLevel="0" collapsed="false">
      <c r="C313" s="61" t="s">
        <v>77</v>
      </c>
      <c r="D313" s="61" t="s">
        <v>80</v>
      </c>
      <c r="E313" s="60" t="n">
        <v>1</v>
      </c>
    </row>
    <row r="314" customFormat="false" ht="13.35" hidden="false" customHeight="false" outlineLevel="0" collapsed="false">
      <c r="C314" s="61" t="s">
        <v>77</v>
      </c>
      <c r="D314" s="61" t="s">
        <v>81</v>
      </c>
      <c r="E314" s="60" t="n">
        <v>1</v>
      </c>
    </row>
    <row r="315" customFormat="false" ht="13.35" hidden="false" customHeight="false" outlineLevel="0" collapsed="false">
      <c r="C315" s="61" t="s">
        <v>77</v>
      </c>
      <c r="D315" s="61" t="s">
        <v>82</v>
      </c>
      <c r="E315" s="60" t="n">
        <v>1</v>
      </c>
    </row>
    <row r="316" customFormat="false" ht="13.35" hidden="false" customHeight="false" outlineLevel="0" collapsed="false">
      <c r="C316" s="61" t="s">
        <v>77</v>
      </c>
      <c r="D316" s="61" t="s">
        <v>83</v>
      </c>
      <c r="E316" s="60" t="n">
        <v>1</v>
      </c>
    </row>
    <row r="317" customFormat="false" ht="13.35" hidden="false" customHeight="false" outlineLevel="0" collapsed="false">
      <c r="C317" s="52" t="s">
        <v>77</v>
      </c>
      <c r="D317" s="52" t="s">
        <v>84</v>
      </c>
      <c r="E317" s="60" t="n">
        <v>1</v>
      </c>
    </row>
    <row r="318" customFormat="false" ht="13.35" hidden="false" customHeight="false" outlineLevel="0" collapsed="false">
      <c r="C318" s="61" t="s">
        <v>77</v>
      </c>
      <c r="D318" s="61" t="s">
        <v>85</v>
      </c>
      <c r="E318" s="60" t="n">
        <v>1</v>
      </c>
    </row>
    <row r="319" customFormat="false" ht="13.35" hidden="false" customHeight="false" outlineLevel="0" collapsed="false">
      <c r="C319" s="61" t="s">
        <v>77</v>
      </c>
      <c r="D319" s="61" t="s">
        <v>86</v>
      </c>
      <c r="E319" s="60" t="n">
        <v>1</v>
      </c>
    </row>
    <row r="320" customFormat="false" ht="12.8" hidden="false" customHeight="false" outlineLevel="0" collapsed="false">
      <c r="C320" s="61" t="s">
        <v>77</v>
      </c>
      <c r="D320" s="52" t="s">
        <v>177</v>
      </c>
      <c r="E320" s="60" t="n">
        <v>1</v>
      </c>
    </row>
    <row r="321" customFormat="false" ht="12.8" hidden="false" customHeight="false" outlineLevel="0" collapsed="false">
      <c r="C321" s="61" t="s">
        <v>77</v>
      </c>
      <c r="D321" s="52" t="s">
        <v>178</v>
      </c>
      <c r="E321" s="60" t="n">
        <v>1</v>
      </c>
    </row>
    <row r="322" customFormat="false" ht="12.8" hidden="false" customHeight="false" outlineLevel="0" collapsed="false">
      <c r="C322" s="52" t="s">
        <v>77</v>
      </c>
      <c r="D322" s="52" t="s">
        <v>179</v>
      </c>
      <c r="E322" s="60" t="n">
        <v>1</v>
      </c>
    </row>
    <row r="323" customFormat="false" ht="13.35" hidden="false" customHeight="false" outlineLevel="0" collapsed="false">
      <c r="C323" s="61" t="s">
        <v>87</v>
      </c>
      <c r="D323" s="61" t="s">
        <v>89</v>
      </c>
      <c r="E323" s="60" t="n">
        <v>1</v>
      </c>
    </row>
    <row r="324" customFormat="false" ht="12.8" hidden="false" customHeight="false" outlineLevel="0" collapsed="false">
      <c r="C324" s="55" t="n">
        <v>13</v>
      </c>
      <c r="D324" s="63" t="s">
        <v>141</v>
      </c>
      <c r="E324" s="64" t="n">
        <f aca="false">SUM(E311:E323)</f>
        <v>13</v>
      </c>
      <c r="F324" s="65" t="s">
        <v>142</v>
      </c>
      <c r="G324" s="65"/>
    </row>
    <row r="325" customFormat="false" ht="13.35" hidden="false" customHeight="false" outlineLevel="0" collapsed="false">
      <c r="C325" s="52" t="s">
        <v>91</v>
      </c>
      <c r="D325" s="52" t="s">
        <v>92</v>
      </c>
      <c r="E325" s="60" t="n">
        <v>1</v>
      </c>
    </row>
    <row r="326" customFormat="false" ht="13.35" hidden="false" customHeight="false" outlineLevel="0" collapsed="false">
      <c r="C326" s="52" t="s">
        <v>91</v>
      </c>
      <c r="D326" s="52" t="s">
        <v>93</v>
      </c>
      <c r="E326" s="60" t="n">
        <v>1</v>
      </c>
    </row>
    <row r="327" customFormat="false" ht="13.35" hidden="false" customHeight="false" outlineLevel="0" collapsed="false">
      <c r="C327" s="52" t="s">
        <v>91</v>
      </c>
      <c r="D327" s="52" t="s">
        <v>94</v>
      </c>
      <c r="E327" s="60" t="n">
        <v>1</v>
      </c>
    </row>
    <row r="328" customFormat="false" ht="13.35" hidden="false" customHeight="false" outlineLevel="0" collapsed="false">
      <c r="C328" s="52" t="s">
        <v>91</v>
      </c>
      <c r="D328" s="52" t="s">
        <v>96</v>
      </c>
      <c r="E328" s="60" t="n">
        <v>1</v>
      </c>
    </row>
    <row r="329" customFormat="false" ht="13.35" hidden="false" customHeight="false" outlineLevel="0" collapsed="false">
      <c r="C329" s="52" t="s">
        <v>91</v>
      </c>
      <c r="D329" s="52" t="s">
        <v>97</v>
      </c>
      <c r="E329" s="60" t="n">
        <v>1</v>
      </c>
    </row>
    <row r="330" customFormat="false" ht="13.35" hidden="false" customHeight="false" outlineLevel="0" collapsed="false">
      <c r="C330" s="52" t="s">
        <v>91</v>
      </c>
      <c r="D330" s="52" t="s">
        <v>98</v>
      </c>
      <c r="E330" s="60" t="n">
        <v>1</v>
      </c>
    </row>
    <row r="331" customFormat="false" ht="13.35" hidden="false" customHeight="false" outlineLevel="0" collapsed="false">
      <c r="C331" s="52" t="s">
        <v>91</v>
      </c>
      <c r="D331" s="52" t="s">
        <v>99</v>
      </c>
      <c r="E331" s="60" t="n">
        <v>1</v>
      </c>
    </row>
    <row r="332" customFormat="false" ht="13.35" hidden="false" customHeight="false" outlineLevel="0" collapsed="false">
      <c r="C332" s="52" t="s">
        <v>91</v>
      </c>
      <c r="D332" s="52" t="s">
        <v>100</v>
      </c>
      <c r="E332" s="60" t="n">
        <v>1</v>
      </c>
    </row>
    <row r="333" customFormat="false" ht="13.35" hidden="false" customHeight="false" outlineLevel="0" collapsed="false">
      <c r="C333" s="52" t="s">
        <v>91</v>
      </c>
      <c r="D333" s="52" t="s">
        <v>101</v>
      </c>
      <c r="E333" s="60" t="n">
        <v>1</v>
      </c>
    </row>
    <row r="334" customFormat="false" ht="13.35" hidden="false" customHeight="false" outlineLevel="0" collapsed="false">
      <c r="C334" s="52" t="s">
        <v>91</v>
      </c>
      <c r="D334" s="52" t="s">
        <v>103</v>
      </c>
      <c r="E334" s="60" t="n">
        <v>1</v>
      </c>
    </row>
    <row r="335" customFormat="false" ht="13.35" hidden="false" customHeight="false" outlineLevel="0" collapsed="false">
      <c r="C335" s="52" t="s">
        <v>91</v>
      </c>
      <c r="D335" s="52" t="s">
        <v>104</v>
      </c>
      <c r="E335" s="60" t="n">
        <v>1</v>
      </c>
    </row>
    <row r="336" customFormat="false" ht="12.8" hidden="false" customHeight="false" outlineLevel="0" collapsed="false">
      <c r="C336" s="55" t="n">
        <v>11</v>
      </c>
      <c r="D336" s="63" t="s">
        <v>143</v>
      </c>
      <c r="E336" s="64" t="n">
        <f aca="false">SUM(E325:E335)</f>
        <v>11</v>
      </c>
      <c r="F336" s="65" t="s">
        <v>144</v>
      </c>
      <c r="G336" s="65"/>
    </row>
    <row r="337" customFormat="false" ht="13.35" hidden="false" customHeight="false" outlineLevel="0" collapsed="false">
      <c r="C337" s="52" t="s">
        <v>112</v>
      </c>
      <c r="D337" s="52" t="s">
        <v>113</v>
      </c>
      <c r="E337" s="60" t="n">
        <v>1</v>
      </c>
    </row>
    <row r="338" customFormat="false" ht="13.35" hidden="false" customHeight="false" outlineLevel="0" collapsed="false">
      <c r="C338" s="52" t="s">
        <v>112</v>
      </c>
      <c r="D338" s="52" t="s">
        <v>116</v>
      </c>
      <c r="E338" s="60" t="n">
        <v>1</v>
      </c>
    </row>
    <row r="339" customFormat="false" ht="13.35" hidden="false" customHeight="false" outlineLevel="0" collapsed="false">
      <c r="C339" s="52" t="s">
        <v>112</v>
      </c>
      <c r="D339" s="52" t="s">
        <v>114</v>
      </c>
      <c r="E339" s="60" t="n">
        <v>1</v>
      </c>
    </row>
    <row r="340" customFormat="false" ht="13.35" hidden="false" customHeight="false" outlineLevel="0" collapsed="false">
      <c r="C340" s="52" t="s">
        <v>112</v>
      </c>
      <c r="D340" s="52" t="s">
        <v>117</v>
      </c>
      <c r="E340" s="60" t="n">
        <v>1</v>
      </c>
    </row>
    <row r="341" customFormat="false" ht="13.35" hidden="false" customHeight="false" outlineLevel="0" collapsed="false">
      <c r="C341" s="52" t="s">
        <v>112</v>
      </c>
      <c r="D341" s="52" t="s">
        <v>118</v>
      </c>
      <c r="E341" s="60" t="n">
        <v>1</v>
      </c>
    </row>
    <row r="342" customFormat="false" ht="13.35" hidden="false" customHeight="false" outlineLevel="0" collapsed="false">
      <c r="C342" s="52" t="s">
        <v>112</v>
      </c>
      <c r="D342" s="52" t="s">
        <v>119</v>
      </c>
      <c r="E342" s="60" t="n">
        <v>1</v>
      </c>
    </row>
    <row r="343" customFormat="false" ht="13.35" hidden="false" customHeight="false" outlineLevel="0" collapsed="false">
      <c r="C343" s="52" t="s">
        <v>112</v>
      </c>
      <c r="D343" s="52" t="s">
        <v>120</v>
      </c>
      <c r="E343" s="60" t="n">
        <v>1</v>
      </c>
    </row>
    <row r="344" customFormat="false" ht="13.35" hidden="false" customHeight="false" outlineLevel="0" collapsed="false">
      <c r="C344" s="52" t="s">
        <v>112</v>
      </c>
      <c r="D344" s="52" t="s">
        <v>121</v>
      </c>
      <c r="E344" s="60" t="n">
        <v>1</v>
      </c>
    </row>
    <row r="345" customFormat="false" ht="13.35" hidden="false" customHeight="false" outlineLevel="0" collapsed="false">
      <c r="C345" s="52" t="s">
        <v>112</v>
      </c>
      <c r="D345" s="52" t="s">
        <v>122</v>
      </c>
      <c r="E345" s="60" t="n">
        <v>1</v>
      </c>
    </row>
    <row r="346" customFormat="false" ht="12.8" hidden="false" customHeight="false" outlineLevel="0" collapsed="false">
      <c r="C346" s="52" t="s">
        <v>112</v>
      </c>
      <c r="D346" s="52" t="s">
        <v>180</v>
      </c>
      <c r="E346" s="60" t="n">
        <v>1</v>
      </c>
    </row>
    <row r="347" customFormat="false" ht="12.8" hidden="false" customHeight="false" outlineLevel="0" collapsed="false">
      <c r="C347" s="52" t="s">
        <v>112</v>
      </c>
      <c r="D347" s="52" t="s">
        <v>181</v>
      </c>
      <c r="E347" s="60" t="n">
        <v>1</v>
      </c>
    </row>
    <row r="348" customFormat="false" ht="12.8" hidden="false" customHeight="false" outlineLevel="0" collapsed="false">
      <c r="C348" s="52" t="s">
        <v>112</v>
      </c>
      <c r="D348" s="52" t="s">
        <v>182</v>
      </c>
      <c r="E348" s="60" t="n">
        <v>1</v>
      </c>
    </row>
    <row r="349" customFormat="false" ht="12.8" hidden="false" customHeight="false" outlineLevel="0" collapsed="false">
      <c r="C349" s="55" t="n">
        <v>12</v>
      </c>
      <c r="D349" s="63" t="s">
        <v>145</v>
      </c>
      <c r="E349" s="64" t="n">
        <f aca="false">SUM(E337:E348)</f>
        <v>12</v>
      </c>
      <c r="F349" s="65" t="s">
        <v>146</v>
      </c>
      <c r="G349" s="65"/>
    </row>
    <row r="350" customFormat="false" ht="13.35" hidden="false" customHeight="false" outlineLevel="0" collapsed="false">
      <c r="C350" s="52" t="s">
        <v>124</v>
      </c>
      <c r="D350" s="52" t="s">
        <v>147</v>
      </c>
      <c r="E350" s="60" t="n">
        <v>1</v>
      </c>
    </row>
    <row r="351" customFormat="false" ht="13.35" hidden="false" customHeight="false" outlineLevel="0" collapsed="false">
      <c r="C351" s="52" t="s">
        <v>124</v>
      </c>
      <c r="D351" s="52" t="s">
        <v>148</v>
      </c>
      <c r="E351" s="60" t="n">
        <v>1</v>
      </c>
    </row>
    <row r="352" customFormat="false" ht="13.35" hidden="false" customHeight="false" outlineLevel="0" collapsed="false">
      <c r="C352" s="52" t="s">
        <v>124</v>
      </c>
      <c r="D352" s="52" t="s">
        <v>149</v>
      </c>
      <c r="E352" s="60" t="n">
        <v>0</v>
      </c>
    </row>
    <row r="353" customFormat="false" ht="13.35" hidden="false" customHeight="false" outlineLevel="0" collapsed="false">
      <c r="C353" s="52" t="s">
        <v>124</v>
      </c>
      <c r="D353" s="52" t="s">
        <v>150</v>
      </c>
      <c r="E353" s="60" t="n">
        <v>1</v>
      </c>
    </row>
    <row r="354" customFormat="false" ht="13.35" hidden="false" customHeight="false" outlineLevel="0" collapsed="false">
      <c r="C354" s="52" t="s">
        <v>124</v>
      </c>
      <c r="D354" s="52" t="s">
        <v>129</v>
      </c>
      <c r="E354" s="60" t="n">
        <v>1</v>
      </c>
    </row>
    <row r="355" customFormat="false" ht="13.35" hidden="false" customHeight="false" outlineLevel="0" collapsed="false">
      <c r="C355" s="52" t="s">
        <v>124</v>
      </c>
      <c r="D355" s="52" t="s">
        <v>135</v>
      </c>
      <c r="E355" s="60" t="n">
        <v>1</v>
      </c>
    </row>
    <row r="356" customFormat="false" ht="13.35" hidden="false" customHeight="false" outlineLevel="0" collapsed="false">
      <c r="C356" s="52" t="s">
        <v>124</v>
      </c>
      <c r="D356" s="52" t="s">
        <v>151</v>
      </c>
      <c r="E356" s="60" t="n">
        <v>0</v>
      </c>
    </row>
    <row r="357" customFormat="false" ht="13.35" hidden="false" customHeight="false" outlineLevel="0" collapsed="false">
      <c r="C357" s="52" t="s">
        <v>124</v>
      </c>
      <c r="D357" s="52" t="s">
        <v>152</v>
      </c>
      <c r="E357" s="60" t="n">
        <v>0</v>
      </c>
    </row>
    <row r="358" customFormat="false" ht="13.35" hidden="false" customHeight="false" outlineLevel="0" collapsed="false">
      <c r="C358" s="52" t="s">
        <v>124</v>
      </c>
      <c r="D358" s="52" t="s">
        <v>153</v>
      </c>
      <c r="E358" s="60" t="n">
        <v>0</v>
      </c>
    </row>
    <row r="359" customFormat="false" ht="13.35" hidden="false" customHeight="false" outlineLevel="0" collapsed="false">
      <c r="C359" s="52" t="s">
        <v>124</v>
      </c>
      <c r="D359" s="52" t="s">
        <v>154</v>
      </c>
      <c r="E359" s="60" t="n">
        <v>0</v>
      </c>
    </row>
    <row r="360" customFormat="false" ht="12.8" hidden="false" customHeight="false" outlineLevel="0" collapsed="false">
      <c r="C360" s="55" t="n">
        <v>5</v>
      </c>
      <c r="D360" s="63" t="s">
        <v>155</v>
      </c>
      <c r="E360" s="64" t="n">
        <f aca="false">SUM(E350:E359)/2</f>
        <v>2.5</v>
      </c>
      <c r="F360" s="65" t="s">
        <v>156</v>
      </c>
      <c r="G360" s="65"/>
    </row>
    <row r="362" customFormat="false" ht="12.8" hidden="false" customHeight="false" outlineLevel="0" collapsed="false">
      <c r="C362" s="55" t="n">
        <f aca="false">(C324+C336+C349+C360)</f>
        <v>41</v>
      </c>
      <c r="D362" s="63" t="s">
        <v>157</v>
      </c>
      <c r="E362" s="55" t="n">
        <f aca="false">(E324+E336+E349+E360)</f>
        <v>38.5</v>
      </c>
      <c r="F362" s="65" t="s">
        <v>158</v>
      </c>
      <c r="G362" s="65"/>
    </row>
  </sheetData>
  <mergeCells count="20">
    <mergeCell ref="B2:F2"/>
    <mergeCell ref="B3:F3"/>
    <mergeCell ref="B7:F7"/>
    <mergeCell ref="B38:G38"/>
    <mergeCell ref="B40:F40"/>
    <mergeCell ref="F149:G149"/>
    <mergeCell ref="F166:G166"/>
    <mergeCell ref="F176:G176"/>
    <mergeCell ref="F187:G187"/>
    <mergeCell ref="F189:G189"/>
    <mergeCell ref="F249:G249"/>
    <mergeCell ref="F266:G266"/>
    <mergeCell ref="F276:G276"/>
    <mergeCell ref="F287:G287"/>
    <mergeCell ref="F289:G289"/>
    <mergeCell ref="F324:G324"/>
    <mergeCell ref="F336:G336"/>
    <mergeCell ref="F349:G349"/>
    <mergeCell ref="F360:G360"/>
    <mergeCell ref="F362:G362"/>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G2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cols>
    <col collapsed="false" customWidth="true" hidden="false" outlineLevel="0" max="1" min="1" style="1" width="6.81"/>
    <col collapsed="false" customWidth="true" hidden="false" outlineLevel="0" max="2" min="2" style="1" width="16.39"/>
    <col collapsed="false" customWidth="true" hidden="false" outlineLevel="0" max="3" min="3" style="1" width="18.61"/>
    <col collapsed="false" customWidth="true" hidden="false" outlineLevel="0" max="4" min="4" style="1" width="65.99"/>
    <col collapsed="false" customWidth="true" hidden="false" outlineLevel="0" max="5" min="5" style="1" width="18.34"/>
    <col collapsed="false" customWidth="true" hidden="false" outlineLevel="0" max="6" min="6" style="1" width="21.11"/>
    <col collapsed="false" customWidth="true" hidden="false" outlineLevel="0" max="7" min="7" style="1" width="49.18"/>
    <col collapsed="false" customWidth="true" hidden="false" outlineLevel="0" max="8" min="8" style="1" width="20.01"/>
    <col collapsed="false" customWidth="false" hidden="false" outlineLevel="0" max="1024" min="65" style="2" width="11.74"/>
  </cols>
  <sheetData>
    <row r="1" s="1" customFormat="true" ht="12.8" hidden="false" customHeight="false" outlineLevel="0" collapsed="false"/>
    <row r="2" s="1" customFormat="true" ht="15" hidden="false" customHeight="true" outlineLevel="0" collapsed="false">
      <c r="B2" s="42" t="s">
        <v>183</v>
      </c>
      <c r="C2" s="42"/>
      <c r="D2" s="42"/>
      <c r="E2" s="42"/>
      <c r="F2" s="42"/>
    </row>
    <row r="3" s="1" customFormat="true" ht="54.2" hidden="false" customHeight="true" outlineLevel="0" collapsed="false">
      <c r="B3" s="43" t="s">
        <v>184</v>
      </c>
      <c r="C3" s="43"/>
      <c r="D3" s="43"/>
      <c r="E3" s="43"/>
      <c r="F3" s="43"/>
    </row>
    <row r="4" s="1" customFormat="true" ht="12.8" hidden="false" customHeight="false" outlineLevel="0" collapsed="false"/>
    <row r="5" s="1" customFormat="true" ht="12.8" hidden="false" customHeight="false" outlineLevel="0" collapsed="false"/>
    <row r="6" s="1" customFormat="true" ht="12.8" hidden="false" customHeight="false" outlineLevel="0" collapsed="false"/>
    <row r="7" s="1" customFormat="true" ht="15" hidden="false" customHeight="true" outlineLevel="0" collapsed="false">
      <c r="B7" s="42" t="s">
        <v>72</v>
      </c>
      <c r="C7" s="42"/>
      <c r="D7" s="42"/>
      <c r="E7" s="42"/>
      <c r="F7" s="42"/>
    </row>
    <row r="8" s="1" customFormat="true" ht="12.8" hidden="false" customHeight="false" outlineLevel="0" collapsed="false"/>
    <row r="9" s="1" customFormat="true" ht="12.8" hidden="false" customHeight="false" outlineLevel="0" collapsed="false"/>
    <row r="10" s="1" customFormat="true" ht="12.8" hidden="false" customHeight="false" outlineLevel="0" collapsed="false"/>
    <row r="11" s="1" customFormat="true" ht="12.8" hidden="false" customHeight="false" outlineLevel="0" collapsed="false"/>
    <row r="12" s="1" customFormat="true" ht="12.8" hidden="false" customHeight="false" outlineLevel="0" collapsed="false"/>
    <row r="13" s="1" customFormat="true" ht="12.8" hidden="false" customHeight="false" outlineLevel="0" collapsed="false"/>
    <row r="14" s="1" customFormat="true" ht="12.8" hidden="false" customHeight="false" outlineLevel="0" collapsed="false"/>
    <row r="15" s="1" customFormat="true" ht="12.8" hidden="false" customHeight="false" outlineLevel="0" collapsed="false"/>
    <row r="16" s="1" customFormat="true" ht="12.8" hidden="false" customHeight="false" outlineLevel="0" collapsed="false"/>
    <row r="17" s="1" customFormat="true" ht="12.8" hidden="false" customHeight="false" outlineLevel="0" collapsed="false"/>
    <row r="18" s="1" customFormat="true" ht="12.8" hidden="false" customHeight="false" outlineLevel="0" collapsed="false"/>
    <row r="19" s="1" customFormat="true" ht="12.8" hidden="false" customHeight="false" outlineLevel="0" collapsed="false"/>
    <row r="20" s="1" customFormat="true" ht="12.8" hidden="false" customHeight="false" outlineLevel="0" collapsed="false"/>
    <row r="21" s="1" customFormat="true" ht="12.8" hidden="false" customHeight="false" outlineLevel="0" collapsed="false"/>
    <row r="22" s="1" customFormat="true" ht="12.8" hidden="false" customHeight="false" outlineLevel="0" collapsed="false"/>
    <row r="23" s="1" customFormat="true" ht="12.8" hidden="false" customHeight="false" outlineLevel="0" collapsed="false"/>
    <row r="24" s="1" customFormat="true" ht="12.8" hidden="false" customHeight="false" outlineLevel="0" collapsed="false"/>
    <row r="25" s="1" customFormat="true" ht="12.8" hidden="false" customHeight="false" outlineLevel="0" collapsed="false"/>
    <row r="26" s="1" customFormat="true" ht="12.8" hidden="false" customHeight="false" outlineLevel="0" collapsed="false"/>
    <row r="27" s="1" customFormat="true" ht="12.8" hidden="false" customHeight="false" outlineLevel="0" collapsed="false"/>
    <row r="28" s="1" customFormat="true" ht="12.8" hidden="false" customHeight="false" outlineLevel="0" collapsed="false"/>
    <row r="29" s="1" customFormat="true" ht="12.8" hidden="false" customHeight="false" outlineLevel="0" collapsed="false"/>
    <row r="30" s="1" customFormat="true" ht="12.8" hidden="false" customHeight="false" outlineLevel="0" collapsed="false"/>
    <row r="31" s="1" customFormat="true" ht="12.8" hidden="false" customHeight="false" outlineLevel="0" collapsed="false"/>
    <row r="32" s="1" customFormat="true" ht="12.8" hidden="false" customHeight="false" outlineLevel="0" collapsed="false">
      <c r="B32" s="44" t="s">
        <v>185</v>
      </c>
      <c r="C32" s="44"/>
      <c r="D32" s="44"/>
      <c r="E32" s="44"/>
      <c r="F32" s="44"/>
    </row>
    <row r="33" s="1" customFormat="true" ht="12.8" hidden="false" customHeight="false" outlineLevel="0" collapsed="false"/>
    <row r="34" s="1" customFormat="true" ht="15" hidden="false" customHeight="true" outlineLevel="0" collapsed="false">
      <c r="B34" s="45" t="s">
        <v>74</v>
      </c>
      <c r="C34" s="45"/>
      <c r="D34" s="45"/>
      <c r="E34" s="45"/>
      <c r="F34" s="45"/>
    </row>
    <row r="35" s="1" customFormat="true" ht="12.8" hidden="false" customHeight="false" outlineLevel="0" collapsed="false"/>
    <row r="36" s="1" customFormat="true" ht="12.8" hidden="false" customHeight="false" outlineLevel="0" collapsed="false"/>
    <row r="37" s="1" customFormat="true" ht="12.8" hidden="false" customHeight="false" outlineLevel="0" collapsed="false"/>
    <row r="38" s="1" customFormat="true" ht="12.8" hidden="false" customHeight="false" outlineLevel="0" collapsed="false"/>
    <row r="39" s="1" customFormat="true" ht="12.8" hidden="false" customHeight="false" outlineLevel="0" collapsed="false"/>
    <row r="40" s="1" customFormat="true" ht="12.8" hidden="false" customHeight="false" outlineLevel="0" collapsed="false"/>
    <row r="41" s="1" customFormat="true" ht="12.8" hidden="false" customHeight="false" outlineLevel="0" collapsed="false"/>
    <row r="42" s="1" customFormat="true" ht="12.8" hidden="false" customHeight="false" outlineLevel="0" collapsed="false"/>
    <row r="43" s="1" customFormat="true" ht="12.8" hidden="false" customHeight="false" outlineLevel="0" collapsed="false"/>
    <row r="44" s="1" customFormat="true" ht="12.8" hidden="false" customHeight="false" outlineLevel="0" collapsed="false"/>
    <row r="45" s="1" customFormat="true" ht="12.8" hidden="false" customHeight="false" outlineLevel="0" collapsed="false"/>
    <row r="46" s="1" customFormat="true" ht="12.8" hidden="false" customHeight="false" outlineLevel="0" collapsed="false"/>
    <row r="47" s="1" customFormat="true" ht="12.8" hidden="false" customHeight="false" outlineLevel="0" collapsed="false"/>
    <row r="48" s="1" customFormat="true" ht="12.8" hidden="false" customHeight="false" outlineLevel="0" collapsed="false"/>
    <row r="49" s="1" customFormat="true" ht="12.8" hidden="false" customHeight="false" outlineLevel="0" collapsed="false"/>
    <row r="50" s="1" customFormat="true" ht="12.8" hidden="false" customHeight="false" outlineLevel="0" collapsed="false"/>
    <row r="51" s="1" customFormat="true" ht="12.8" hidden="false" customHeight="false" outlineLevel="0" collapsed="false"/>
    <row r="52" s="1" customFormat="true" ht="12.8" hidden="false" customHeight="false" outlineLevel="0" collapsed="false"/>
    <row r="53" s="1" customFormat="true" ht="12.8" hidden="false" customHeight="false" outlineLevel="0" collapsed="false"/>
    <row r="54" s="1" customFormat="true" ht="12.8" hidden="false" customHeight="false" outlineLevel="0" collapsed="false"/>
    <row r="55" s="1" customFormat="true" ht="12.8" hidden="false" customHeight="false" outlineLevel="0" collapsed="false"/>
    <row r="56" s="1" customFormat="true" ht="12.8" hidden="false" customHeight="false" outlineLevel="0" collapsed="false"/>
    <row r="57" s="1" customFormat="true" ht="12.8" hidden="false" customHeight="false" outlineLevel="0" collapsed="false"/>
    <row r="58" s="1" customFormat="true" ht="12.8" hidden="false" customHeight="false" outlineLevel="0" collapsed="false"/>
    <row r="59" s="1" customFormat="true" ht="12.8" hidden="false" customHeight="false" outlineLevel="0" collapsed="false"/>
    <row r="60" s="1" customFormat="true" ht="12.8" hidden="false" customHeight="false" outlineLevel="0" collapsed="false"/>
    <row r="61" s="1" customFormat="true" ht="12.8" hidden="false" customHeight="false" outlineLevel="0" collapsed="false"/>
    <row r="62" s="1" customFormat="true" ht="12.8" hidden="false" customHeight="false" outlineLevel="0" collapsed="false"/>
    <row r="63" s="1" customFormat="true" ht="12.8" hidden="false" customHeight="false" outlineLevel="0" collapsed="false"/>
    <row r="64" s="1" customFormat="true" ht="12.8" hidden="false" customHeight="false" outlineLevel="0" collapsed="false"/>
    <row r="65" s="1" customFormat="true" ht="12.8" hidden="false" customHeight="false" outlineLevel="0" collapsed="false"/>
    <row r="66" s="1" customFormat="true" ht="12.8" hidden="false" customHeight="false" outlineLevel="0" collapsed="false"/>
    <row r="67" s="1" customFormat="true" ht="12.8" hidden="false" customHeight="false" outlineLevel="0" collapsed="false"/>
    <row r="68" s="1" customFormat="true" ht="12.8" hidden="false" customHeight="false" outlineLevel="0" collapsed="false"/>
    <row r="69" s="1" customFormat="true" ht="12.8" hidden="true" customHeight="false" outlineLevel="0" collapsed="false"/>
    <row r="70" s="1" customFormat="true" ht="12.8" hidden="false" customHeight="false" outlineLevel="0" collapsed="false"/>
    <row r="71" s="1" customFormat="true" ht="12.8" hidden="false" customHeight="false" outlineLevel="0" collapsed="false"/>
    <row r="75" customFormat="false" ht="15" hidden="false" customHeight="false" outlineLevel="0" collapsed="false">
      <c r="C75" s="46" t="s">
        <v>75</v>
      </c>
      <c r="D75" s="46"/>
      <c r="E75" s="47"/>
    </row>
    <row r="77" customFormat="false" ht="20.1" hidden="false" customHeight="true" outlineLevel="0" collapsed="false">
      <c r="C77" s="48" t="s">
        <v>18</v>
      </c>
      <c r="D77" s="49" t="s">
        <v>76</v>
      </c>
      <c r="E77" s="50"/>
      <c r="F77" s="51"/>
    </row>
    <row r="78" customFormat="false" ht="12.8" hidden="false" customHeight="false" outlineLevel="0" collapsed="false">
      <c r="C78" s="52" t="s">
        <v>77</v>
      </c>
      <c r="D78" s="52" t="s">
        <v>186</v>
      </c>
      <c r="E78" s="53"/>
      <c r="F78" s="54"/>
    </row>
    <row r="79" customFormat="false" ht="12.8" hidden="false" customHeight="false" outlineLevel="0" collapsed="false">
      <c r="C79" s="52" t="s">
        <v>77</v>
      </c>
      <c r="D79" s="52" t="s">
        <v>80</v>
      </c>
      <c r="E79" s="53"/>
      <c r="F79" s="54"/>
    </row>
    <row r="80" customFormat="false" ht="12.8" hidden="false" customHeight="false" outlineLevel="0" collapsed="false">
      <c r="C80" s="52" t="s">
        <v>77</v>
      </c>
      <c r="D80" s="52" t="s">
        <v>78</v>
      </c>
      <c r="E80" s="53"/>
      <c r="F80" s="54"/>
    </row>
    <row r="81" customFormat="false" ht="12.8" hidden="false" customHeight="false" outlineLevel="0" collapsed="false">
      <c r="C81" s="52" t="s">
        <v>87</v>
      </c>
      <c r="D81" s="52" t="s">
        <v>89</v>
      </c>
      <c r="E81" s="53"/>
      <c r="F81" s="54"/>
    </row>
    <row r="82" customFormat="false" ht="12.8" hidden="false" customHeight="false" outlineLevel="0" collapsed="false">
      <c r="C82" s="52" t="s">
        <v>87</v>
      </c>
      <c r="D82" s="52" t="s">
        <v>187</v>
      </c>
      <c r="E82" s="53"/>
      <c r="F82" s="54"/>
    </row>
    <row r="83" customFormat="false" ht="12.8" hidden="false" customHeight="false" outlineLevel="0" collapsed="false">
      <c r="C83" s="55" t="s">
        <v>90</v>
      </c>
      <c r="D83" s="55"/>
      <c r="E83" s="56" t="n">
        <v>5</v>
      </c>
      <c r="F83" s="54"/>
    </row>
    <row r="84" customFormat="false" ht="12.8" hidden="false" customHeight="false" outlineLevel="0" collapsed="false">
      <c r="C84" s="52" t="s">
        <v>91</v>
      </c>
      <c r="D84" s="52" t="s">
        <v>188</v>
      </c>
      <c r="E84" s="53"/>
      <c r="F84" s="54"/>
    </row>
    <row r="85" customFormat="false" ht="12.8" hidden="false" customHeight="false" outlineLevel="0" collapsed="false">
      <c r="C85" s="52" t="s">
        <v>91</v>
      </c>
      <c r="D85" s="52" t="s">
        <v>189</v>
      </c>
      <c r="E85" s="53"/>
      <c r="F85" s="54"/>
    </row>
    <row r="86" customFormat="false" ht="12.8" hidden="false" customHeight="false" outlineLevel="0" collapsed="false">
      <c r="C86" s="52" t="s">
        <v>91</v>
      </c>
      <c r="D86" s="52" t="s">
        <v>190</v>
      </c>
      <c r="E86" s="53"/>
      <c r="F86" s="54"/>
    </row>
    <row r="87" customFormat="false" ht="12.8" hidden="false" customHeight="false" outlineLevel="0" collapsed="false">
      <c r="C87" s="52" t="s">
        <v>91</v>
      </c>
      <c r="D87" s="52" t="s">
        <v>94</v>
      </c>
      <c r="E87" s="53"/>
      <c r="F87" s="54"/>
    </row>
    <row r="88" customFormat="false" ht="12.8" hidden="false" customHeight="false" outlineLevel="0" collapsed="false">
      <c r="C88" s="52" t="s">
        <v>91</v>
      </c>
      <c r="D88" s="52" t="s">
        <v>96</v>
      </c>
      <c r="E88" s="53"/>
      <c r="F88" s="54"/>
    </row>
    <row r="89" customFormat="false" ht="12.8" hidden="false" customHeight="false" outlineLevel="0" collapsed="false">
      <c r="C89" s="52" t="s">
        <v>105</v>
      </c>
      <c r="D89" s="52" t="s">
        <v>191</v>
      </c>
      <c r="E89" s="53"/>
      <c r="F89" s="54"/>
    </row>
    <row r="90" customFormat="false" ht="12.8" hidden="false" customHeight="false" outlineLevel="0" collapsed="false">
      <c r="C90" s="52" t="s">
        <v>105</v>
      </c>
      <c r="D90" s="52" t="s">
        <v>192</v>
      </c>
      <c r="E90" s="53"/>
      <c r="F90" s="54"/>
    </row>
    <row r="91" customFormat="false" ht="12.8" hidden="false" customHeight="false" outlineLevel="0" collapsed="false">
      <c r="C91" s="52" t="s">
        <v>91</v>
      </c>
      <c r="D91" s="52" t="s">
        <v>188</v>
      </c>
      <c r="E91" s="53"/>
      <c r="F91" s="54"/>
    </row>
    <row r="92" customFormat="false" ht="12.8" hidden="false" customHeight="false" outlineLevel="0" collapsed="false">
      <c r="C92" s="52" t="s">
        <v>91</v>
      </c>
      <c r="D92" s="52" t="s">
        <v>189</v>
      </c>
      <c r="E92" s="53"/>
      <c r="F92" s="54"/>
    </row>
    <row r="93" customFormat="false" ht="12.8" hidden="false" customHeight="false" outlineLevel="0" collapsed="false">
      <c r="C93" s="52" t="s">
        <v>91</v>
      </c>
      <c r="D93" s="52" t="s">
        <v>190</v>
      </c>
      <c r="E93" s="53"/>
      <c r="F93" s="54"/>
    </row>
    <row r="94" customFormat="false" ht="12.8" hidden="false" customHeight="false" outlineLevel="0" collapsed="false">
      <c r="C94" s="52" t="s">
        <v>91</v>
      </c>
      <c r="D94" s="52" t="s">
        <v>94</v>
      </c>
      <c r="E94" s="53"/>
      <c r="F94" s="54"/>
    </row>
    <row r="95" customFormat="false" ht="12.8" hidden="false" customHeight="false" outlineLevel="0" collapsed="false">
      <c r="C95" s="52" t="s">
        <v>91</v>
      </c>
      <c r="D95" s="52" t="s">
        <v>96</v>
      </c>
      <c r="E95" s="53"/>
      <c r="F95" s="54"/>
    </row>
    <row r="96" customFormat="false" ht="12.8" hidden="false" customHeight="false" outlineLevel="0" collapsed="false">
      <c r="C96" s="52" t="s">
        <v>105</v>
      </c>
      <c r="D96" s="52" t="s">
        <v>191</v>
      </c>
      <c r="E96" s="53"/>
      <c r="F96" s="54"/>
    </row>
    <row r="97" customFormat="false" ht="12.8" hidden="false" customHeight="false" outlineLevel="0" collapsed="false">
      <c r="C97" s="52" t="s">
        <v>105</v>
      </c>
      <c r="D97" s="52" t="s">
        <v>192</v>
      </c>
      <c r="E97" s="53"/>
      <c r="F97" s="54"/>
    </row>
    <row r="98" customFormat="false" ht="12.8" hidden="false" customHeight="false" outlineLevel="0" collapsed="false">
      <c r="C98" s="55" t="s">
        <v>111</v>
      </c>
      <c r="D98" s="55"/>
      <c r="E98" s="56" t="n">
        <v>14</v>
      </c>
      <c r="F98" s="54"/>
    </row>
    <row r="99" customFormat="false" ht="12.8" hidden="false" customHeight="false" outlineLevel="0" collapsed="false">
      <c r="C99" s="52" t="s">
        <v>112</v>
      </c>
      <c r="D99" s="52" t="s">
        <v>193</v>
      </c>
      <c r="E99" s="53"/>
      <c r="F99" s="54"/>
    </row>
    <row r="100" customFormat="false" ht="12.8" hidden="false" customHeight="false" outlineLevel="0" collapsed="false">
      <c r="C100" s="52" t="s">
        <v>112</v>
      </c>
      <c r="D100" s="52" t="s">
        <v>194</v>
      </c>
      <c r="E100" s="53"/>
      <c r="F100" s="54"/>
    </row>
    <row r="101" customFormat="false" ht="12.8" hidden="false" customHeight="false" outlineLevel="0" collapsed="false">
      <c r="C101" s="52" t="s">
        <v>112</v>
      </c>
      <c r="D101" s="52" t="s">
        <v>195</v>
      </c>
      <c r="E101" s="53"/>
      <c r="F101" s="54"/>
    </row>
    <row r="102" customFormat="false" ht="12.8" hidden="false" customHeight="false" outlineLevel="0" collapsed="false">
      <c r="C102" s="55" t="s">
        <v>123</v>
      </c>
      <c r="D102" s="55"/>
      <c r="E102" s="56" t="n">
        <v>3</v>
      </c>
      <c r="F102" s="54"/>
    </row>
    <row r="103" customFormat="false" ht="12.8" hidden="false" customHeight="false" outlineLevel="0" collapsed="false">
      <c r="C103" s="52" t="s">
        <v>124</v>
      </c>
      <c r="D103" s="52" t="s">
        <v>196</v>
      </c>
      <c r="E103" s="53"/>
      <c r="F103" s="54"/>
    </row>
    <row r="104" customFormat="false" ht="12.8" hidden="false" customHeight="false" outlineLevel="0" collapsed="false">
      <c r="C104" s="52" t="s">
        <v>124</v>
      </c>
      <c r="D104" s="52" t="s">
        <v>197</v>
      </c>
      <c r="E104" s="53"/>
      <c r="F104" s="54"/>
    </row>
    <row r="105" customFormat="false" ht="12.8" hidden="false" customHeight="false" outlineLevel="0" collapsed="false">
      <c r="C105" s="52" t="s">
        <v>124</v>
      </c>
      <c r="D105" s="52" t="s">
        <v>198</v>
      </c>
      <c r="E105" s="53"/>
      <c r="F105" s="54"/>
    </row>
    <row r="106" customFormat="false" ht="12.8" hidden="false" customHeight="false" outlineLevel="0" collapsed="false">
      <c r="C106" s="52" t="s">
        <v>124</v>
      </c>
      <c r="D106" s="52" t="s">
        <v>199</v>
      </c>
      <c r="E106" s="53"/>
      <c r="F106" s="54"/>
    </row>
    <row r="107" customFormat="false" ht="12.8" hidden="false" customHeight="false" outlineLevel="0" collapsed="false">
      <c r="C107" s="52" t="s">
        <v>124</v>
      </c>
      <c r="D107" s="52" t="s">
        <v>200</v>
      </c>
      <c r="E107" s="53"/>
      <c r="F107" s="54"/>
    </row>
    <row r="108" customFormat="false" ht="12.8" hidden="false" customHeight="false" outlineLevel="0" collapsed="false">
      <c r="C108" s="52" t="s">
        <v>124</v>
      </c>
      <c r="D108" s="52" t="s">
        <v>201</v>
      </c>
      <c r="E108" s="53"/>
      <c r="F108" s="54"/>
    </row>
    <row r="109" customFormat="false" ht="12.8" hidden="false" customHeight="false" outlineLevel="0" collapsed="false">
      <c r="C109" s="55" t="s">
        <v>137</v>
      </c>
      <c r="D109" s="55"/>
      <c r="E109" s="56" t="n">
        <v>3</v>
      </c>
      <c r="F109" s="54"/>
    </row>
    <row r="110" customFormat="false" ht="12.8" hidden="false" customHeight="false" outlineLevel="0" collapsed="false">
      <c r="C110" s="52"/>
      <c r="D110" s="52"/>
      <c r="E110" s="53"/>
      <c r="F110" s="54"/>
    </row>
    <row r="111" customFormat="false" ht="12.8" hidden="false" customHeight="false" outlineLevel="0" collapsed="false">
      <c r="C111" s="55" t="s">
        <v>138</v>
      </c>
      <c r="D111" s="55"/>
      <c r="E111" s="56" t="n">
        <f aca="false">(E83+E98+E102+E109)</f>
        <v>25</v>
      </c>
      <c r="F111" s="54"/>
    </row>
    <row r="114" customFormat="false" ht="15" hidden="false" customHeight="false" outlineLevel="0" collapsed="false">
      <c r="C114" s="57" t="s">
        <v>202</v>
      </c>
      <c r="D114" s="57"/>
      <c r="E114" s="47"/>
    </row>
    <row r="116" customFormat="false" ht="15" hidden="false" customHeight="false" outlineLevel="0" collapsed="false">
      <c r="C116" s="58" t="s">
        <v>18</v>
      </c>
      <c r="D116" s="59" t="s">
        <v>140</v>
      </c>
      <c r="E116" s="50"/>
    </row>
    <row r="117" customFormat="false" ht="12.8" hidden="false" customHeight="false" outlineLevel="0" collapsed="false">
      <c r="C117" s="52" t="s">
        <v>77</v>
      </c>
      <c r="D117" s="52" t="s">
        <v>186</v>
      </c>
      <c r="E117" s="60" t="n">
        <v>1</v>
      </c>
    </row>
    <row r="118" customFormat="false" ht="12.8" hidden="false" customHeight="false" outlineLevel="0" collapsed="false">
      <c r="C118" s="52" t="s">
        <v>77</v>
      </c>
      <c r="D118" s="52" t="s">
        <v>80</v>
      </c>
      <c r="E118" s="60" t="n">
        <v>1</v>
      </c>
    </row>
    <row r="119" customFormat="false" ht="12.8" hidden="false" customHeight="false" outlineLevel="0" collapsed="false">
      <c r="C119" s="52" t="s">
        <v>77</v>
      </c>
      <c r="D119" s="52" t="s">
        <v>78</v>
      </c>
      <c r="E119" s="60" t="n">
        <v>1</v>
      </c>
    </row>
    <row r="120" customFormat="false" ht="12.8" hidden="false" customHeight="false" outlineLevel="0" collapsed="false">
      <c r="C120" s="52" t="s">
        <v>87</v>
      </c>
      <c r="D120" s="52" t="s">
        <v>89</v>
      </c>
      <c r="E120" s="60" t="n">
        <v>1</v>
      </c>
    </row>
    <row r="121" customFormat="false" ht="12.8" hidden="false" customHeight="false" outlineLevel="0" collapsed="false">
      <c r="C121" s="52" t="s">
        <v>87</v>
      </c>
      <c r="D121" s="52" t="s">
        <v>187</v>
      </c>
      <c r="E121" s="60" t="n">
        <v>1</v>
      </c>
    </row>
    <row r="122" s="62" customFormat="true" ht="17.9" hidden="false" customHeight="true" outlineLevel="0" collapsed="false">
      <c r="C122" s="55" t="n">
        <v>5</v>
      </c>
      <c r="D122" s="63" t="s">
        <v>141</v>
      </c>
      <c r="E122" s="64" t="n">
        <f aca="false">SUM(E117:E121)</f>
        <v>5</v>
      </c>
      <c r="F122" s="65" t="s">
        <v>142</v>
      </c>
      <c r="G122" s="65"/>
    </row>
    <row r="123" customFormat="false" ht="12.8" hidden="false" customHeight="false" outlineLevel="0" collapsed="false">
      <c r="C123" s="52" t="s">
        <v>91</v>
      </c>
      <c r="D123" s="52" t="s">
        <v>188</v>
      </c>
      <c r="E123" s="60" t="n">
        <v>1</v>
      </c>
    </row>
    <row r="124" customFormat="false" ht="12.8" hidden="false" customHeight="false" outlineLevel="0" collapsed="false">
      <c r="C124" s="52" t="s">
        <v>91</v>
      </c>
      <c r="D124" s="52" t="s">
        <v>189</v>
      </c>
      <c r="E124" s="60" t="n">
        <v>1</v>
      </c>
    </row>
    <row r="125" customFormat="false" ht="12.8" hidden="false" customHeight="false" outlineLevel="0" collapsed="false">
      <c r="C125" s="52" t="s">
        <v>91</v>
      </c>
      <c r="D125" s="52" t="s">
        <v>190</v>
      </c>
      <c r="E125" s="60" t="n">
        <v>1</v>
      </c>
    </row>
    <row r="126" customFormat="false" ht="12.8" hidden="false" customHeight="false" outlineLevel="0" collapsed="false">
      <c r="C126" s="52" t="s">
        <v>91</v>
      </c>
      <c r="D126" s="52" t="s">
        <v>94</v>
      </c>
      <c r="E126" s="60" t="n">
        <v>1</v>
      </c>
    </row>
    <row r="127" customFormat="false" ht="12.8" hidden="false" customHeight="false" outlineLevel="0" collapsed="false">
      <c r="C127" s="52" t="s">
        <v>91</v>
      </c>
      <c r="D127" s="52" t="s">
        <v>96</v>
      </c>
      <c r="E127" s="60" t="n">
        <v>0.5</v>
      </c>
    </row>
    <row r="128" customFormat="false" ht="12.8" hidden="false" customHeight="false" outlineLevel="0" collapsed="false">
      <c r="C128" s="52" t="s">
        <v>105</v>
      </c>
      <c r="D128" s="52" t="s">
        <v>191</v>
      </c>
      <c r="E128" s="60" t="n">
        <v>0.5</v>
      </c>
    </row>
    <row r="129" customFormat="false" ht="12.8" hidden="false" customHeight="false" outlineLevel="0" collapsed="false">
      <c r="C129" s="52" t="s">
        <v>105</v>
      </c>
      <c r="D129" s="52" t="s">
        <v>192</v>
      </c>
      <c r="E129" s="60" t="n">
        <v>1</v>
      </c>
    </row>
    <row r="130" customFormat="false" ht="12.8" hidden="false" customHeight="false" outlineLevel="0" collapsed="false">
      <c r="C130" s="52" t="s">
        <v>91</v>
      </c>
      <c r="D130" s="52" t="s">
        <v>188</v>
      </c>
      <c r="E130" s="60" t="n">
        <v>1</v>
      </c>
    </row>
    <row r="131" customFormat="false" ht="12.8" hidden="false" customHeight="false" outlineLevel="0" collapsed="false">
      <c r="C131" s="52" t="s">
        <v>91</v>
      </c>
      <c r="D131" s="52" t="s">
        <v>189</v>
      </c>
      <c r="E131" s="60" t="n">
        <v>1</v>
      </c>
    </row>
    <row r="132" customFormat="false" ht="12.8" hidden="false" customHeight="false" outlineLevel="0" collapsed="false">
      <c r="C132" s="52" t="s">
        <v>91</v>
      </c>
      <c r="D132" s="52" t="s">
        <v>190</v>
      </c>
      <c r="E132" s="60" t="n">
        <v>1</v>
      </c>
    </row>
    <row r="133" customFormat="false" ht="12.8" hidden="false" customHeight="false" outlineLevel="0" collapsed="false">
      <c r="C133" s="52" t="s">
        <v>91</v>
      </c>
      <c r="D133" s="52" t="s">
        <v>94</v>
      </c>
      <c r="E133" s="60" t="n">
        <v>1</v>
      </c>
    </row>
    <row r="134" customFormat="false" ht="12.8" hidden="false" customHeight="false" outlineLevel="0" collapsed="false">
      <c r="C134" s="52" t="s">
        <v>91</v>
      </c>
      <c r="D134" s="52" t="s">
        <v>96</v>
      </c>
      <c r="E134" s="60" t="n">
        <v>1</v>
      </c>
    </row>
    <row r="135" customFormat="false" ht="12.8" hidden="false" customHeight="false" outlineLevel="0" collapsed="false">
      <c r="C135" s="52" t="s">
        <v>105</v>
      </c>
      <c r="D135" s="52" t="s">
        <v>191</v>
      </c>
      <c r="E135" s="60" t="n">
        <v>1</v>
      </c>
    </row>
    <row r="136" customFormat="false" ht="12.8" hidden="false" customHeight="false" outlineLevel="0" collapsed="false">
      <c r="C136" s="52" t="s">
        <v>105</v>
      </c>
      <c r="D136" s="52" t="s">
        <v>192</v>
      </c>
      <c r="E136" s="60" t="n">
        <v>1</v>
      </c>
    </row>
    <row r="137" s="62" customFormat="true" ht="17.9" hidden="false" customHeight="true" outlineLevel="0" collapsed="false">
      <c r="C137" s="55" t="n">
        <v>14</v>
      </c>
      <c r="D137" s="63" t="s">
        <v>143</v>
      </c>
      <c r="E137" s="64" t="n">
        <f aca="false">SUM(E123:E136)</f>
        <v>13</v>
      </c>
      <c r="F137" s="65" t="s">
        <v>144</v>
      </c>
      <c r="G137" s="65"/>
    </row>
    <row r="138" customFormat="false" ht="12.8" hidden="false" customHeight="false" outlineLevel="0" collapsed="false">
      <c r="C138" s="52" t="s">
        <v>112</v>
      </c>
      <c r="D138" s="52" t="s">
        <v>193</v>
      </c>
      <c r="E138" s="60" t="n">
        <v>1</v>
      </c>
    </row>
    <row r="139" customFormat="false" ht="12.8" hidden="false" customHeight="false" outlineLevel="0" collapsed="false">
      <c r="C139" s="52" t="s">
        <v>112</v>
      </c>
      <c r="D139" s="52" t="s">
        <v>195</v>
      </c>
      <c r="E139" s="60" t="n">
        <v>1</v>
      </c>
    </row>
    <row r="140" customFormat="false" ht="12.8" hidden="false" customHeight="false" outlineLevel="0" collapsed="false">
      <c r="C140" s="52" t="s">
        <v>112</v>
      </c>
      <c r="D140" s="52" t="s">
        <v>194</v>
      </c>
      <c r="E140" s="60" t="n">
        <v>1</v>
      </c>
    </row>
    <row r="141" s="62" customFormat="true" ht="17.9" hidden="false" customHeight="true" outlineLevel="0" collapsed="false">
      <c r="C141" s="55" t="n">
        <v>3</v>
      </c>
      <c r="D141" s="63" t="s">
        <v>145</v>
      </c>
      <c r="E141" s="64" t="n">
        <v>3</v>
      </c>
      <c r="F141" s="65" t="s">
        <v>146</v>
      </c>
      <c r="G141" s="65"/>
    </row>
    <row r="142" customFormat="false" ht="12.8" hidden="false" customHeight="false" outlineLevel="0" collapsed="false">
      <c r="C142" s="52" t="s">
        <v>124</v>
      </c>
      <c r="D142" s="52" t="s">
        <v>203</v>
      </c>
      <c r="E142" s="60" t="n">
        <v>0</v>
      </c>
    </row>
    <row r="143" customFormat="false" ht="12.8" hidden="false" customHeight="false" outlineLevel="0" collapsed="false">
      <c r="C143" s="52" t="s">
        <v>124</v>
      </c>
      <c r="D143" s="52" t="s">
        <v>204</v>
      </c>
      <c r="E143" s="60" t="n">
        <v>0</v>
      </c>
    </row>
    <row r="144" customFormat="false" ht="12.8" hidden="false" customHeight="false" outlineLevel="0" collapsed="false">
      <c r="C144" s="52" t="s">
        <v>124</v>
      </c>
      <c r="D144" s="52" t="s">
        <v>205</v>
      </c>
      <c r="E144" s="60" t="n">
        <v>0</v>
      </c>
    </row>
    <row r="145" customFormat="false" ht="12.8" hidden="false" customHeight="false" outlineLevel="0" collapsed="false">
      <c r="C145" s="52" t="s">
        <v>124</v>
      </c>
      <c r="D145" s="52" t="s">
        <v>199</v>
      </c>
      <c r="E145" s="60" t="n">
        <v>0.5</v>
      </c>
    </row>
    <row r="146" customFormat="false" ht="12.8" hidden="false" customHeight="false" outlineLevel="0" collapsed="false">
      <c r="C146" s="52" t="s">
        <v>124</v>
      </c>
      <c r="D146" s="52" t="s">
        <v>200</v>
      </c>
      <c r="E146" s="60" t="n">
        <v>0.5</v>
      </c>
    </row>
    <row r="147" customFormat="false" ht="12.8" hidden="false" customHeight="false" outlineLevel="0" collapsed="false">
      <c r="C147" s="52" t="s">
        <v>124</v>
      </c>
      <c r="D147" s="52" t="s">
        <v>206</v>
      </c>
      <c r="E147" s="60" t="n">
        <v>0</v>
      </c>
    </row>
    <row r="148" s="62" customFormat="true" ht="17.9" hidden="false" customHeight="true" outlineLevel="0" collapsed="false">
      <c r="C148" s="55" t="n">
        <v>3</v>
      </c>
      <c r="D148" s="63" t="s">
        <v>155</v>
      </c>
      <c r="E148" s="64" t="n">
        <f aca="false">SUM(E142:E147)/2</f>
        <v>0.5</v>
      </c>
      <c r="F148" s="65" t="s">
        <v>156</v>
      </c>
      <c r="G148" s="65"/>
    </row>
    <row r="150" s="62" customFormat="true" ht="17.9" hidden="false" customHeight="true" outlineLevel="0" collapsed="false">
      <c r="C150" s="55" t="n">
        <f aca="false">(C122+C137+C141+C148)</f>
        <v>25</v>
      </c>
      <c r="D150" s="63" t="s">
        <v>157</v>
      </c>
      <c r="E150" s="55" t="n">
        <f aca="false">(E122+E137+E141+E148)</f>
        <v>21.5</v>
      </c>
      <c r="F150" s="65" t="s">
        <v>158</v>
      </c>
      <c r="G150" s="65"/>
    </row>
    <row r="153" customFormat="false" ht="15" hidden="false" customHeight="false" outlineLevel="0" collapsed="false">
      <c r="C153" s="66" t="s">
        <v>159</v>
      </c>
      <c r="D153" s="66"/>
    </row>
    <row r="177" customFormat="false" ht="15" hidden="false" customHeight="false" outlineLevel="0" collapsed="false">
      <c r="C177" s="66" t="s">
        <v>207</v>
      </c>
      <c r="D177" s="66"/>
      <c r="E177" s="47"/>
    </row>
    <row r="179" customFormat="false" ht="15" hidden="false" customHeight="false" outlineLevel="0" collapsed="false">
      <c r="C179" s="58" t="s">
        <v>18</v>
      </c>
      <c r="D179" s="59" t="s">
        <v>140</v>
      </c>
      <c r="E179" s="50"/>
    </row>
    <row r="180" customFormat="false" ht="13.35" hidden="false" customHeight="false" outlineLevel="0" collapsed="false">
      <c r="C180" s="52" t="s">
        <v>77</v>
      </c>
      <c r="D180" s="52" t="s">
        <v>186</v>
      </c>
      <c r="E180" s="60" t="n">
        <v>1</v>
      </c>
    </row>
    <row r="181" customFormat="false" ht="13.35" hidden="false" customHeight="false" outlineLevel="0" collapsed="false">
      <c r="C181" s="52" t="s">
        <v>77</v>
      </c>
      <c r="D181" s="52" t="s">
        <v>80</v>
      </c>
      <c r="E181" s="60" t="n">
        <v>1</v>
      </c>
    </row>
    <row r="182" customFormat="false" ht="13.35" hidden="false" customHeight="false" outlineLevel="0" collapsed="false">
      <c r="C182" s="52" t="s">
        <v>77</v>
      </c>
      <c r="D182" s="52" t="s">
        <v>78</v>
      </c>
      <c r="E182" s="60" t="n">
        <v>1</v>
      </c>
    </row>
    <row r="183" customFormat="false" ht="13.35" hidden="false" customHeight="false" outlineLevel="0" collapsed="false">
      <c r="C183" s="52" t="s">
        <v>87</v>
      </c>
      <c r="D183" s="52" t="s">
        <v>89</v>
      </c>
      <c r="E183" s="60" t="n">
        <v>1</v>
      </c>
    </row>
    <row r="184" customFormat="false" ht="13.35" hidden="false" customHeight="false" outlineLevel="0" collapsed="false">
      <c r="C184" s="52" t="s">
        <v>87</v>
      </c>
      <c r="D184" s="52" t="s">
        <v>187</v>
      </c>
      <c r="E184" s="60" t="n">
        <v>1</v>
      </c>
    </row>
    <row r="185" customFormat="false" ht="12.8" hidden="false" customHeight="false" outlineLevel="0" collapsed="false">
      <c r="C185" s="55" t="n">
        <v>5</v>
      </c>
      <c r="D185" s="63" t="s">
        <v>141</v>
      </c>
      <c r="E185" s="64" t="n">
        <f aca="false">SUM(E180:E184)</f>
        <v>5</v>
      </c>
      <c r="F185" s="65" t="s">
        <v>142</v>
      </c>
      <c r="G185" s="65"/>
    </row>
    <row r="186" customFormat="false" ht="13.35" hidden="false" customHeight="false" outlineLevel="0" collapsed="false">
      <c r="C186" s="52" t="s">
        <v>91</v>
      </c>
      <c r="D186" s="52" t="s">
        <v>188</v>
      </c>
      <c r="E186" s="60" t="n">
        <v>1</v>
      </c>
    </row>
    <row r="187" customFormat="false" ht="13.35" hidden="false" customHeight="false" outlineLevel="0" collapsed="false">
      <c r="C187" s="52" t="s">
        <v>91</v>
      </c>
      <c r="D187" s="52" t="s">
        <v>189</v>
      </c>
      <c r="E187" s="60" t="n">
        <v>1</v>
      </c>
    </row>
    <row r="188" customFormat="false" ht="13.35" hidden="false" customHeight="false" outlineLevel="0" collapsed="false">
      <c r="C188" s="52" t="s">
        <v>91</v>
      </c>
      <c r="D188" s="52" t="s">
        <v>190</v>
      </c>
      <c r="E188" s="60" t="n">
        <v>1</v>
      </c>
    </row>
    <row r="189" customFormat="false" ht="13.35" hidden="false" customHeight="false" outlineLevel="0" collapsed="false">
      <c r="C189" s="52" t="s">
        <v>91</v>
      </c>
      <c r="D189" s="52" t="s">
        <v>94</v>
      </c>
      <c r="E189" s="60" t="n">
        <v>1</v>
      </c>
    </row>
    <row r="190" customFormat="false" ht="12.8" hidden="false" customHeight="false" outlineLevel="0" collapsed="false">
      <c r="C190" s="52" t="s">
        <v>91</v>
      </c>
      <c r="D190" s="52" t="s">
        <v>96</v>
      </c>
      <c r="E190" s="60" t="n">
        <v>1</v>
      </c>
    </row>
    <row r="191" customFormat="false" ht="12.8" hidden="false" customHeight="false" outlineLevel="0" collapsed="false">
      <c r="C191" s="52" t="s">
        <v>105</v>
      </c>
      <c r="D191" s="52" t="s">
        <v>191</v>
      </c>
      <c r="E191" s="60" t="n">
        <v>1</v>
      </c>
    </row>
    <row r="192" customFormat="false" ht="13.35" hidden="false" customHeight="false" outlineLevel="0" collapsed="false">
      <c r="C192" s="52" t="s">
        <v>105</v>
      </c>
      <c r="D192" s="52" t="s">
        <v>192</v>
      </c>
      <c r="E192" s="60" t="n">
        <v>1</v>
      </c>
    </row>
    <row r="193" customFormat="false" ht="13.35" hidden="false" customHeight="false" outlineLevel="0" collapsed="false">
      <c r="C193" s="52" t="s">
        <v>91</v>
      </c>
      <c r="D193" s="52" t="s">
        <v>188</v>
      </c>
      <c r="E193" s="60" t="n">
        <v>1</v>
      </c>
    </row>
    <row r="194" customFormat="false" ht="13.35" hidden="false" customHeight="false" outlineLevel="0" collapsed="false">
      <c r="C194" s="52" t="s">
        <v>91</v>
      </c>
      <c r="D194" s="52" t="s">
        <v>189</v>
      </c>
      <c r="E194" s="60" t="n">
        <v>1</v>
      </c>
    </row>
    <row r="195" customFormat="false" ht="13.35" hidden="false" customHeight="false" outlineLevel="0" collapsed="false">
      <c r="C195" s="52" t="s">
        <v>91</v>
      </c>
      <c r="D195" s="52" t="s">
        <v>190</v>
      </c>
      <c r="E195" s="60" t="n">
        <v>1</v>
      </c>
    </row>
    <row r="196" customFormat="false" ht="13.35" hidden="false" customHeight="false" outlineLevel="0" collapsed="false">
      <c r="C196" s="52" t="s">
        <v>91</v>
      </c>
      <c r="D196" s="52" t="s">
        <v>94</v>
      </c>
      <c r="E196" s="60" t="n">
        <v>1</v>
      </c>
    </row>
    <row r="197" customFormat="false" ht="13.35" hidden="false" customHeight="false" outlineLevel="0" collapsed="false">
      <c r="C197" s="52" t="s">
        <v>91</v>
      </c>
      <c r="D197" s="52" t="s">
        <v>96</v>
      </c>
      <c r="E197" s="60" t="n">
        <v>1</v>
      </c>
    </row>
    <row r="198" customFormat="false" ht="13.35" hidden="false" customHeight="false" outlineLevel="0" collapsed="false">
      <c r="C198" s="52" t="s">
        <v>105</v>
      </c>
      <c r="D198" s="52" t="s">
        <v>191</v>
      </c>
      <c r="E198" s="60" t="n">
        <v>1</v>
      </c>
    </row>
    <row r="199" customFormat="false" ht="13.35" hidden="false" customHeight="false" outlineLevel="0" collapsed="false">
      <c r="C199" s="52" t="s">
        <v>105</v>
      </c>
      <c r="D199" s="52" t="s">
        <v>192</v>
      </c>
      <c r="E199" s="60" t="n">
        <v>1</v>
      </c>
    </row>
    <row r="200" customFormat="false" ht="12.8" hidden="false" customHeight="false" outlineLevel="0" collapsed="false">
      <c r="C200" s="55" t="n">
        <v>14</v>
      </c>
      <c r="D200" s="63" t="s">
        <v>143</v>
      </c>
      <c r="E200" s="64" t="n">
        <f aca="false">SUM(E186:E199)</f>
        <v>14</v>
      </c>
      <c r="F200" s="65" t="s">
        <v>144</v>
      </c>
      <c r="G200" s="65"/>
    </row>
    <row r="201" customFormat="false" ht="13.35" hidden="false" customHeight="false" outlineLevel="0" collapsed="false">
      <c r="C201" s="52" t="s">
        <v>112</v>
      </c>
      <c r="D201" s="52" t="s">
        <v>193</v>
      </c>
      <c r="E201" s="60" t="n">
        <v>1</v>
      </c>
    </row>
    <row r="202" customFormat="false" ht="13.35" hidden="false" customHeight="false" outlineLevel="0" collapsed="false">
      <c r="C202" s="52" t="s">
        <v>112</v>
      </c>
      <c r="D202" s="52" t="s">
        <v>195</v>
      </c>
      <c r="E202" s="60" t="n">
        <v>1</v>
      </c>
    </row>
    <row r="203" customFormat="false" ht="13.35" hidden="false" customHeight="false" outlineLevel="0" collapsed="false">
      <c r="C203" s="52" t="s">
        <v>112</v>
      </c>
      <c r="D203" s="52" t="s">
        <v>194</v>
      </c>
      <c r="E203" s="60" t="n">
        <v>1</v>
      </c>
    </row>
    <row r="204" customFormat="false" ht="12.8" hidden="false" customHeight="false" outlineLevel="0" collapsed="false">
      <c r="C204" s="55" t="n">
        <v>3</v>
      </c>
      <c r="D204" s="63" t="s">
        <v>145</v>
      </c>
      <c r="E204" s="64" t="n">
        <v>3</v>
      </c>
      <c r="F204" s="65" t="s">
        <v>146</v>
      </c>
      <c r="G204" s="65"/>
    </row>
    <row r="205" customFormat="false" ht="12.8" hidden="false" customHeight="false" outlineLevel="0" collapsed="false">
      <c r="C205" s="52" t="s">
        <v>124</v>
      </c>
      <c r="D205" s="52" t="s">
        <v>196</v>
      </c>
      <c r="E205" s="60" t="n">
        <v>1</v>
      </c>
    </row>
    <row r="206" customFormat="false" ht="13.35" hidden="false" customHeight="false" outlineLevel="0" collapsed="false">
      <c r="C206" s="52" t="s">
        <v>124</v>
      </c>
      <c r="D206" s="52" t="s">
        <v>204</v>
      </c>
      <c r="E206" s="60" t="n">
        <v>0</v>
      </c>
    </row>
    <row r="207" customFormat="false" ht="12.8" hidden="false" customHeight="false" outlineLevel="0" collapsed="false">
      <c r="C207" s="52" t="s">
        <v>124</v>
      </c>
      <c r="D207" s="52" t="s">
        <v>208</v>
      </c>
      <c r="E207" s="60" t="n">
        <v>1</v>
      </c>
    </row>
    <row r="208" customFormat="false" ht="12.8" hidden="false" customHeight="false" outlineLevel="0" collapsed="false">
      <c r="C208" s="52" t="s">
        <v>124</v>
      </c>
      <c r="D208" s="52" t="s">
        <v>199</v>
      </c>
      <c r="E208" s="60" t="n">
        <v>1</v>
      </c>
    </row>
    <row r="209" customFormat="false" ht="12.8" hidden="false" customHeight="false" outlineLevel="0" collapsed="false">
      <c r="C209" s="52" t="s">
        <v>124</v>
      </c>
      <c r="D209" s="52" t="s">
        <v>209</v>
      </c>
      <c r="E209" s="60" t="n">
        <v>0</v>
      </c>
    </row>
    <row r="210" customFormat="false" ht="13.35" hidden="false" customHeight="false" outlineLevel="0" collapsed="false">
      <c r="C210" s="52" t="s">
        <v>124</v>
      </c>
      <c r="D210" s="52" t="s">
        <v>206</v>
      </c>
      <c r="E210" s="60" t="n">
        <v>0</v>
      </c>
    </row>
    <row r="211" customFormat="false" ht="12.8" hidden="false" customHeight="false" outlineLevel="0" collapsed="false">
      <c r="C211" s="55" t="n">
        <v>3</v>
      </c>
      <c r="D211" s="63" t="s">
        <v>155</v>
      </c>
      <c r="E211" s="64" t="n">
        <f aca="false">SUM(E205:E210)/2</f>
        <v>1.5</v>
      </c>
      <c r="F211" s="65" t="s">
        <v>156</v>
      </c>
      <c r="G211" s="65"/>
    </row>
    <row r="213" customFormat="false" ht="12.8" hidden="false" customHeight="false" outlineLevel="0" collapsed="false">
      <c r="C213" s="55" t="n">
        <f aca="false">(C185+C200+C204+C211)</f>
        <v>25</v>
      </c>
      <c r="D213" s="63" t="s">
        <v>157</v>
      </c>
      <c r="E213" s="55" t="n">
        <f aca="false">(E185+E200+E204+E211)</f>
        <v>23.5</v>
      </c>
      <c r="F213" s="65" t="s">
        <v>158</v>
      </c>
      <c r="G213" s="65"/>
    </row>
    <row r="217" customFormat="false" ht="25.1" hidden="false" customHeight="false" outlineLevel="0" collapsed="false">
      <c r="E217" s="68" t="s">
        <v>160</v>
      </c>
      <c r="F217" s="68" t="s">
        <v>161</v>
      </c>
    </row>
    <row r="218" customFormat="false" ht="12.8" hidden="false" customHeight="false" outlineLevel="0" collapsed="false">
      <c r="C218" s="69" t="s">
        <v>162</v>
      </c>
      <c r="D218" s="69" t="s">
        <v>163</v>
      </c>
      <c r="E218" s="69" t="s">
        <v>51</v>
      </c>
      <c r="F218" s="69" t="s">
        <v>51</v>
      </c>
    </row>
    <row r="219" customFormat="false" ht="13.35" hidden="false" customHeight="false" outlineLevel="0" collapsed="false">
      <c r="C219" s="11" t="n">
        <v>1</v>
      </c>
      <c r="D219" s="52" t="s">
        <v>191</v>
      </c>
      <c r="E219" s="11" t="n">
        <v>1</v>
      </c>
      <c r="F219" s="11" t="n">
        <v>1</v>
      </c>
      <c r="G219" s="1" t="s">
        <v>175</v>
      </c>
    </row>
    <row r="220" customFormat="false" ht="13.35" hidden="false" customHeight="false" outlineLevel="0" collapsed="false">
      <c r="C220" s="11" t="n">
        <v>2</v>
      </c>
      <c r="D220" s="52" t="s">
        <v>192</v>
      </c>
      <c r="E220" s="11" t="n">
        <v>0</v>
      </c>
      <c r="F220" s="11" t="n">
        <v>1</v>
      </c>
      <c r="G220" s="1" t="s">
        <v>210</v>
      </c>
    </row>
    <row r="221" customFormat="false" ht="12.8" hidden="false" customHeight="false" outlineLevel="0" collapsed="false">
      <c r="C221" s="69" t="s">
        <v>169</v>
      </c>
      <c r="D221" s="72" t="n">
        <v>2</v>
      </c>
      <c r="E221" s="72" t="n">
        <f aca="false">SUM(E219:E220)</f>
        <v>1</v>
      </c>
      <c r="F221" s="72" t="n">
        <f aca="false">SUM(F219:F220)</f>
        <v>2</v>
      </c>
    </row>
    <row r="222" customFormat="false" ht="12.8" hidden="false" customHeight="false" outlineLevel="0" collapsed="false">
      <c r="E222" s="29"/>
    </row>
    <row r="224" customFormat="false" ht="25.1" hidden="false" customHeight="false" outlineLevel="0" collapsed="false">
      <c r="C224" s="67"/>
      <c r="D224" s="67"/>
      <c r="E224" s="68" t="s">
        <v>160</v>
      </c>
      <c r="F224" s="68" t="s">
        <v>171</v>
      </c>
    </row>
    <row r="225" customFormat="false" ht="12.8" hidden="false" customHeight="false" outlineLevel="0" collapsed="false">
      <c r="C225" s="69" t="s">
        <v>162</v>
      </c>
      <c r="D225" s="69" t="s">
        <v>163</v>
      </c>
      <c r="E225" s="69" t="s">
        <v>51</v>
      </c>
      <c r="F225" s="69" t="s">
        <v>51</v>
      </c>
    </row>
    <row r="226" customFormat="false" ht="13.35" hidden="false" customHeight="false" outlineLevel="0" collapsed="false">
      <c r="C226" s="11" t="n">
        <v>1</v>
      </c>
      <c r="D226" s="52" t="s">
        <v>191</v>
      </c>
      <c r="E226" s="11" t="n">
        <v>1</v>
      </c>
      <c r="F226" s="11" t="n">
        <v>0</v>
      </c>
      <c r="G226" s="1" t="s">
        <v>211</v>
      </c>
    </row>
    <row r="227" customFormat="false" ht="13.35" hidden="false" customHeight="false" outlineLevel="0" collapsed="false">
      <c r="C227" s="11" t="n">
        <v>2</v>
      </c>
      <c r="D227" s="52" t="s">
        <v>192</v>
      </c>
      <c r="E227" s="11" t="n">
        <v>0</v>
      </c>
      <c r="F227" s="11" t="n">
        <v>0</v>
      </c>
      <c r="G227" s="1" t="s">
        <v>212</v>
      </c>
    </row>
    <row r="228" customFormat="false" ht="12.8" hidden="false" customHeight="false" outlineLevel="0" collapsed="false">
      <c r="C228" s="69" t="s">
        <v>169</v>
      </c>
      <c r="D228" s="71" t="n">
        <v>2</v>
      </c>
      <c r="E228" s="72" t="n">
        <f aca="false">SUM(E226:E227)</f>
        <v>1</v>
      </c>
      <c r="F228" s="72" t="n">
        <f aca="false">SUM(F226:F227)</f>
        <v>0</v>
      </c>
    </row>
    <row r="231" customFormat="false" ht="25.1" hidden="false" customHeight="false" outlineLevel="0" collapsed="false">
      <c r="C231" s="67"/>
      <c r="D231" s="67"/>
      <c r="E231" s="68" t="s">
        <v>160</v>
      </c>
      <c r="F231" s="68" t="s">
        <v>174</v>
      </c>
    </row>
    <row r="232" customFormat="false" ht="12.8" hidden="false" customHeight="false" outlineLevel="0" collapsed="false">
      <c r="C232" s="69" t="s">
        <v>162</v>
      </c>
      <c r="D232" s="69" t="s">
        <v>163</v>
      </c>
      <c r="E232" s="69" t="s">
        <v>51</v>
      </c>
      <c r="F232" s="69" t="s">
        <v>51</v>
      </c>
    </row>
    <row r="233" customFormat="false" ht="13.35" hidden="false" customHeight="false" outlineLevel="0" collapsed="false">
      <c r="C233" s="11" t="n">
        <v>1</v>
      </c>
      <c r="D233" s="52" t="s">
        <v>191</v>
      </c>
      <c r="E233" s="11" t="n">
        <v>1</v>
      </c>
      <c r="F233" s="11" t="n">
        <v>1</v>
      </c>
      <c r="G233" s="1" t="s">
        <v>211</v>
      </c>
    </row>
    <row r="234" customFormat="false" ht="13.35" hidden="false" customHeight="false" outlineLevel="0" collapsed="false">
      <c r="C234" s="11" t="n">
        <v>2</v>
      </c>
      <c r="D234" s="52" t="s">
        <v>192</v>
      </c>
      <c r="E234" s="11" t="n">
        <v>0</v>
      </c>
      <c r="F234" s="11" t="n">
        <v>0</v>
      </c>
      <c r="G234" s="1" t="s">
        <v>210</v>
      </c>
    </row>
    <row r="235" customFormat="false" ht="12.8" hidden="false" customHeight="false" outlineLevel="0" collapsed="false">
      <c r="C235" s="69" t="s">
        <v>169</v>
      </c>
      <c r="D235" s="71" t="n">
        <v>2</v>
      </c>
      <c r="E235" s="72" t="n">
        <f aca="false">SUM(E233:E234)</f>
        <v>1</v>
      </c>
      <c r="F235" s="72" t="n">
        <f aca="false">SUM(F233:F234)</f>
        <v>1</v>
      </c>
    </row>
    <row r="239" customFormat="false" ht="15" hidden="false" customHeight="false" outlineLevel="0" collapsed="false">
      <c r="C239" s="66" t="s">
        <v>213</v>
      </c>
      <c r="D239" s="66"/>
      <c r="E239" s="47"/>
    </row>
    <row r="241" customFormat="false" ht="15" hidden="false" customHeight="false" outlineLevel="0" collapsed="false">
      <c r="C241" s="58" t="s">
        <v>18</v>
      </c>
      <c r="D241" s="59" t="s">
        <v>140</v>
      </c>
      <c r="E241" s="50"/>
    </row>
    <row r="242" customFormat="false" ht="13.35" hidden="false" customHeight="false" outlineLevel="0" collapsed="false">
      <c r="C242" s="52" t="s">
        <v>77</v>
      </c>
      <c r="D242" s="52" t="s">
        <v>186</v>
      </c>
      <c r="E242" s="60" t="n">
        <v>1</v>
      </c>
    </row>
    <row r="243" customFormat="false" ht="12.8" hidden="false" customHeight="false" outlineLevel="0" collapsed="false">
      <c r="C243" s="52" t="s">
        <v>77</v>
      </c>
      <c r="D243" s="52" t="s">
        <v>214</v>
      </c>
      <c r="E243" s="60" t="n">
        <v>1</v>
      </c>
    </row>
    <row r="244" customFormat="false" ht="13.35" hidden="false" customHeight="false" outlineLevel="0" collapsed="false">
      <c r="C244" s="52" t="s">
        <v>77</v>
      </c>
      <c r="D244" s="52" t="s">
        <v>78</v>
      </c>
      <c r="E244" s="60" t="n">
        <v>1</v>
      </c>
    </row>
    <row r="245" customFormat="false" ht="12.8" hidden="false" customHeight="false" outlineLevel="0" collapsed="false">
      <c r="C245" s="52" t="s">
        <v>77</v>
      </c>
      <c r="D245" s="52" t="s">
        <v>215</v>
      </c>
      <c r="E245" s="60" t="n">
        <v>1</v>
      </c>
    </row>
    <row r="246" customFormat="false" ht="13.35" hidden="false" customHeight="false" outlineLevel="0" collapsed="false">
      <c r="C246" s="52" t="s">
        <v>77</v>
      </c>
      <c r="D246" s="52" t="s">
        <v>216</v>
      </c>
      <c r="E246" s="60" t="n">
        <v>1</v>
      </c>
    </row>
    <row r="247" customFormat="false" ht="13.35" hidden="false" customHeight="false" outlineLevel="0" collapsed="false">
      <c r="C247" s="52" t="s">
        <v>87</v>
      </c>
      <c r="D247" s="52" t="s">
        <v>187</v>
      </c>
      <c r="E247" s="60" t="n">
        <v>1</v>
      </c>
    </row>
    <row r="248" customFormat="false" ht="12.8" hidden="false" customHeight="false" outlineLevel="0" collapsed="false">
      <c r="C248" s="55" t="n">
        <v>6</v>
      </c>
      <c r="D248" s="63" t="s">
        <v>141</v>
      </c>
      <c r="E248" s="64" t="n">
        <f aca="false">SUM(E242:E247)</f>
        <v>6</v>
      </c>
      <c r="F248" s="65" t="s">
        <v>142</v>
      </c>
      <c r="G248" s="65"/>
    </row>
    <row r="249" customFormat="false" ht="13.35" hidden="false" customHeight="false" outlineLevel="0" collapsed="false">
      <c r="C249" s="52" t="s">
        <v>91</v>
      </c>
      <c r="D249" s="52" t="s">
        <v>188</v>
      </c>
      <c r="E249" s="60" t="n">
        <v>1</v>
      </c>
    </row>
    <row r="250" customFormat="false" ht="13.35" hidden="false" customHeight="false" outlineLevel="0" collapsed="false">
      <c r="C250" s="52" t="s">
        <v>91</v>
      </c>
      <c r="D250" s="52" t="s">
        <v>189</v>
      </c>
      <c r="E250" s="60" t="n">
        <v>1</v>
      </c>
    </row>
    <row r="251" customFormat="false" ht="13.35" hidden="false" customHeight="false" outlineLevel="0" collapsed="false">
      <c r="C251" s="52" t="s">
        <v>91</v>
      </c>
      <c r="D251" s="52" t="s">
        <v>190</v>
      </c>
      <c r="E251" s="60" t="n">
        <v>1</v>
      </c>
    </row>
    <row r="252" customFormat="false" ht="13.35" hidden="false" customHeight="false" outlineLevel="0" collapsed="false">
      <c r="C252" s="52" t="s">
        <v>91</v>
      </c>
      <c r="D252" s="52" t="s">
        <v>94</v>
      </c>
      <c r="E252" s="60" t="n">
        <v>1</v>
      </c>
    </row>
    <row r="253" customFormat="false" ht="12.8" hidden="false" customHeight="false" outlineLevel="0" collapsed="false">
      <c r="C253" s="52" t="s">
        <v>105</v>
      </c>
      <c r="D253" s="52" t="s">
        <v>217</v>
      </c>
      <c r="E253" s="60" t="n">
        <v>1</v>
      </c>
    </row>
    <row r="254" customFormat="false" ht="12.8" hidden="false" customHeight="false" outlineLevel="0" collapsed="false">
      <c r="C254" s="52" t="s">
        <v>105</v>
      </c>
      <c r="D254" s="52" t="s">
        <v>218</v>
      </c>
      <c r="E254" s="60" t="n">
        <v>1</v>
      </c>
    </row>
    <row r="255" customFormat="false" ht="13.35" hidden="false" customHeight="false" outlineLevel="0" collapsed="false">
      <c r="C255" s="52" t="s">
        <v>91</v>
      </c>
      <c r="D255" s="52" t="s">
        <v>188</v>
      </c>
      <c r="E255" s="60" t="n">
        <v>1</v>
      </c>
    </row>
    <row r="256" customFormat="false" ht="13.35" hidden="false" customHeight="false" outlineLevel="0" collapsed="false">
      <c r="C256" s="52" t="s">
        <v>91</v>
      </c>
      <c r="D256" s="52" t="s">
        <v>189</v>
      </c>
      <c r="E256" s="60" t="n">
        <v>1</v>
      </c>
    </row>
    <row r="257" customFormat="false" ht="12.8" hidden="false" customHeight="false" outlineLevel="0" collapsed="false">
      <c r="C257" s="55" t="n">
        <v>8</v>
      </c>
      <c r="D257" s="63" t="s">
        <v>143</v>
      </c>
      <c r="E257" s="64" t="n">
        <f aca="false">SUM(E249:E256)</f>
        <v>8</v>
      </c>
      <c r="F257" s="65" t="s">
        <v>144</v>
      </c>
      <c r="G257" s="65"/>
    </row>
    <row r="258" customFormat="false" ht="12.8" hidden="false" customHeight="false" outlineLevel="0" collapsed="false">
      <c r="C258" s="52" t="s">
        <v>112</v>
      </c>
      <c r="D258" s="52" t="s">
        <v>219</v>
      </c>
      <c r="E258" s="60" t="n">
        <v>1</v>
      </c>
    </row>
    <row r="259" customFormat="false" ht="13.35" hidden="false" customHeight="false" outlineLevel="0" collapsed="false">
      <c r="C259" s="52" t="s">
        <v>112</v>
      </c>
      <c r="D259" s="52" t="s">
        <v>195</v>
      </c>
      <c r="E259" s="60" t="n">
        <v>1</v>
      </c>
    </row>
    <row r="260" customFormat="false" ht="13.35" hidden="false" customHeight="false" outlineLevel="0" collapsed="false">
      <c r="C260" s="52" t="s">
        <v>112</v>
      </c>
      <c r="D260" s="52" t="s">
        <v>194</v>
      </c>
      <c r="E260" s="60" t="n">
        <v>1</v>
      </c>
    </row>
    <row r="261" customFormat="false" ht="12.8" hidden="false" customHeight="false" outlineLevel="0" collapsed="false">
      <c r="C261" s="52" t="s">
        <v>112</v>
      </c>
      <c r="D261" s="52" t="s">
        <v>220</v>
      </c>
      <c r="E261" s="60" t="n">
        <v>1</v>
      </c>
    </row>
    <row r="262" customFormat="false" ht="12.8" hidden="false" customHeight="false" outlineLevel="0" collapsed="false">
      <c r="C262" s="52" t="s">
        <v>112</v>
      </c>
      <c r="D262" s="52" t="s">
        <v>221</v>
      </c>
      <c r="E262" s="60" t="n">
        <v>1</v>
      </c>
    </row>
    <row r="263" customFormat="false" ht="12.8" hidden="false" customHeight="false" outlineLevel="0" collapsed="false">
      <c r="C263" s="52" t="s">
        <v>112</v>
      </c>
      <c r="D263" s="52" t="s">
        <v>222</v>
      </c>
      <c r="E263" s="60" t="n">
        <v>1</v>
      </c>
    </row>
    <row r="264" customFormat="false" ht="12.8" hidden="false" customHeight="false" outlineLevel="0" collapsed="false">
      <c r="C264" s="55" t="n">
        <v>6</v>
      </c>
      <c r="D264" s="63" t="s">
        <v>145</v>
      </c>
      <c r="E264" s="64" t="n">
        <f aca="false">SUM(E258:E263)</f>
        <v>6</v>
      </c>
      <c r="F264" s="65" t="s">
        <v>146</v>
      </c>
      <c r="G264" s="65"/>
    </row>
    <row r="265" customFormat="false" ht="13.35" hidden="false" customHeight="false" outlineLevel="0" collapsed="false">
      <c r="C265" s="52" t="s">
        <v>124</v>
      </c>
      <c r="D265" s="52" t="s">
        <v>196</v>
      </c>
      <c r="E265" s="60" t="n">
        <v>1</v>
      </c>
    </row>
    <row r="266" customFormat="false" ht="13.35" hidden="false" customHeight="false" outlineLevel="0" collapsed="false">
      <c r="C266" s="52" t="s">
        <v>124</v>
      </c>
      <c r="D266" s="52" t="s">
        <v>204</v>
      </c>
      <c r="E266" s="60" t="n">
        <v>0</v>
      </c>
    </row>
    <row r="267" customFormat="false" ht="13.35" hidden="false" customHeight="false" outlineLevel="0" collapsed="false">
      <c r="C267" s="52" t="s">
        <v>124</v>
      </c>
      <c r="D267" s="52" t="s">
        <v>208</v>
      </c>
      <c r="E267" s="60" t="n">
        <v>1</v>
      </c>
    </row>
    <row r="268" customFormat="false" ht="13.35" hidden="false" customHeight="false" outlineLevel="0" collapsed="false">
      <c r="C268" s="52" t="s">
        <v>124</v>
      </c>
      <c r="D268" s="52" t="s">
        <v>199</v>
      </c>
      <c r="E268" s="60" t="n">
        <v>1</v>
      </c>
    </row>
    <row r="269" customFormat="false" ht="12.8" hidden="false" customHeight="false" outlineLevel="0" collapsed="false">
      <c r="C269" s="55" t="n">
        <v>2</v>
      </c>
      <c r="D269" s="63" t="s">
        <v>155</v>
      </c>
      <c r="E269" s="64" t="n">
        <f aca="false">SUM(E265:E268)/2</f>
        <v>1.5</v>
      </c>
      <c r="F269" s="65" t="s">
        <v>156</v>
      </c>
      <c r="G269" s="65"/>
    </row>
    <row r="271" customFormat="false" ht="12.8" hidden="false" customHeight="false" outlineLevel="0" collapsed="false">
      <c r="C271" s="55" t="n">
        <f aca="false">(C248+C257+C264+C269)</f>
        <v>22</v>
      </c>
      <c r="D271" s="63" t="s">
        <v>157</v>
      </c>
      <c r="E271" s="55" t="n">
        <f aca="false">(E248+E257+E264+E269)</f>
        <v>21.5</v>
      </c>
      <c r="F271" s="65" t="s">
        <v>158</v>
      </c>
      <c r="G271" s="65"/>
    </row>
  </sheetData>
  <mergeCells count="25">
    <mergeCell ref="B2:F2"/>
    <mergeCell ref="B3:F3"/>
    <mergeCell ref="B7:F7"/>
    <mergeCell ref="B32:F32"/>
    <mergeCell ref="B34:F34"/>
    <mergeCell ref="C83:D83"/>
    <mergeCell ref="C98:D98"/>
    <mergeCell ref="C102:D102"/>
    <mergeCell ref="C109:D109"/>
    <mergeCell ref="C111:D111"/>
    <mergeCell ref="F122:G122"/>
    <mergeCell ref="F137:G137"/>
    <mergeCell ref="F141:G141"/>
    <mergeCell ref="F148:G148"/>
    <mergeCell ref="F150:G150"/>
    <mergeCell ref="F185:G185"/>
    <mergeCell ref="F200:G200"/>
    <mergeCell ref="F204:G204"/>
    <mergeCell ref="F211:G211"/>
    <mergeCell ref="F213:G213"/>
    <mergeCell ref="F248:G248"/>
    <mergeCell ref="F257:G257"/>
    <mergeCell ref="F264:G264"/>
    <mergeCell ref="F269:G269"/>
    <mergeCell ref="F271:G271"/>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G2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cols>
    <col collapsed="false" customWidth="true" hidden="false" outlineLevel="0" max="1" min="1" style="1" width="6.81"/>
    <col collapsed="false" customWidth="true" hidden="false" outlineLevel="0" max="2" min="2" style="1" width="16.53"/>
    <col collapsed="false" customWidth="true" hidden="false" outlineLevel="0" max="3" min="3" style="1" width="18.61"/>
    <col collapsed="false" customWidth="true" hidden="false" outlineLevel="0" max="4" min="4" style="1" width="65.99"/>
    <col collapsed="false" customWidth="true" hidden="false" outlineLevel="0" max="5" min="5" style="1" width="18.34"/>
    <col collapsed="false" customWidth="true" hidden="false" outlineLevel="0" max="6" min="6" style="1" width="21.11"/>
    <col collapsed="false" customWidth="true" hidden="false" outlineLevel="0" max="7" min="7" style="1" width="49.18"/>
    <col collapsed="false" customWidth="true" hidden="false" outlineLevel="0" max="8" min="8" style="1" width="20.01"/>
    <col collapsed="false" customWidth="false" hidden="false" outlineLevel="0" max="1024" min="65" style="2" width="11.74"/>
  </cols>
  <sheetData>
    <row r="1" s="1" customFormat="true" ht="12.8" hidden="false" customHeight="false" outlineLevel="0" collapsed="false"/>
    <row r="2" s="1" customFormat="true" ht="15" hidden="false" customHeight="true" outlineLevel="0" collapsed="false">
      <c r="B2" s="42" t="s">
        <v>223</v>
      </c>
      <c r="C2" s="42"/>
      <c r="D2" s="42"/>
      <c r="E2" s="42"/>
      <c r="F2" s="42"/>
    </row>
    <row r="3" s="1" customFormat="true" ht="58.1" hidden="false" customHeight="true" outlineLevel="0" collapsed="false">
      <c r="B3" s="43" t="s">
        <v>224</v>
      </c>
      <c r="C3" s="43"/>
      <c r="D3" s="43"/>
      <c r="E3" s="43"/>
      <c r="F3" s="43"/>
    </row>
    <row r="4" s="1" customFormat="true" ht="12.8" hidden="false" customHeight="false" outlineLevel="0" collapsed="false"/>
    <row r="5" s="1" customFormat="true" ht="12.8" hidden="false" customHeight="false" outlineLevel="0" collapsed="false"/>
    <row r="6" s="1" customFormat="true" ht="12.8" hidden="false" customHeight="false" outlineLevel="0" collapsed="false"/>
    <row r="7" s="1" customFormat="true" ht="15" hidden="false" customHeight="true" outlineLevel="0" collapsed="false">
      <c r="B7" s="42" t="s">
        <v>72</v>
      </c>
      <c r="C7" s="42"/>
      <c r="D7" s="42"/>
      <c r="E7" s="42"/>
      <c r="F7" s="42"/>
    </row>
    <row r="8" s="1" customFormat="true" ht="12.8" hidden="false" customHeight="false" outlineLevel="0" collapsed="false"/>
    <row r="9" s="1" customFormat="true" ht="12.8" hidden="false" customHeight="false" outlineLevel="0" collapsed="false"/>
    <row r="10" s="1" customFormat="true" ht="12.8" hidden="false" customHeight="false" outlineLevel="0" collapsed="false"/>
    <row r="11" s="1" customFormat="true" ht="12.8" hidden="false" customHeight="false" outlineLevel="0" collapsed="false"/>
    <row r="12" s="1" customFormat="true" ht="12.8" hidden="false" customHeight="false" outlineLevel="0" collapsed="false"/>
    <row r="13" s="1" customFormat="true" ht="12.8" hidden="false" customHeight="false" outlineLevel="0" collapsed="false"/>
    <row r="14" s="1" customFormat="true" ht="12.8" hidden="false" customHeight="false" outlineLevel="0" collapsed="false"/>
    <row r="15" s="1" customFormat="true" ht="12.8" hidden="false" customHeight="false" outlineLevel="0" collapsed="false"/>
    <row r="16" s="1" customFormat="true" ht="12.8" hidden="false" customHeight="false" outlineLevel="0" collapsed="false"/>
    <row r="17" s="1" customFormat="true" ht="12.8" hidden="false" customHeight="false" outlineLevel="0" collapsed="false"/>
    <row r="18" s="1" customFormat="true" ht="12.8" hidden="false" customHeight="false" outlineLevel="0" collapsed="false"/>
    <row r="19" s="1" customFormat="true" ht="12.8" hidden="false" customHeight="false" outlineLevel="0" collapsed="false"/>
    <row r="20" s="1" customFormat="true" ht="12.8" hidden="false" customHeight="false" outlineLevel="0" collapsed="false"/>
    <row r="21" s="1" customFormat="true" ht="12.8" hidden="false" customHeight="false" outlineLevel="0" collapsed="false"/>
    <row r="22" s="1" customFormat="true" ht="12.8" hidden="false" customHeight="false" outlineLevel="0" collapsed="false"/>
    <row r="23" s="1" customFormat="true" ht="12.8" hidden="false" customHeight="false" outlineLevel="0" collapsed="false"/>
    <row r="24" s="1" customFormat="true" ht="12.8" hidden="false" customHeight="false" outlineLevel="0" collapsed="false"/>
    <row r="25" s="1" customFormat="true" ht="12.8" hidden="false" customHeight="false" outlineLevel="0" collapsed="false"/>
    <row r="26" s="1" customFormat="true" ht="12.8" hidden="false" customHeight="false" outlineLevel="0" collapsed="false">
      <c r="B26" s="44" t="s">
        <v>185</v>
      </c>
      <c r="C26" s="44"/>
      <c r="D26" s="44"/>
      <c r="E26" s="44"/>
      <c r="F26" s="44"/>
    </row>
    <row r="27" s="1" customFormat="true" ht="12.8" hidden="false" customHeight="false" outlineLevel="0" collapsed="false"/>
    <row r="28" s="1" customFormat="true" ht="15" hidden="false" customHeight="true" outlineLevel="0" collapsed="false">
      <c r="B28" s="45" t="s">
        <v>74</v>
      </c>
      <c r="C28" s="45"/>
      <c r="D28" s="45"/>
      <c r="E28" s="45"/>
      <c r="F28" s="45"/>
    </row>
    <row r="29" s="1" customFormat="true" ht="12.8" hidden="false" customHeight="false" outlineLevel="0" collapsed="false"/>
    <row r="30" s="1" customFormat="true" ht="12.8" hidden="false" customHeight="false" outlineLevel="0" collapsed="false"/>
    <row r="31" s="1" customFormat="true" ht="12.8" hidden="false" customHeight="false" outlineLevel="0" collapsed="false"/>
    <row r="32" s="1" customFormat="true" ht="12.8" hidden="false" customHeight="false" outlineLevel="0" collapsed="false"/>
    <row r="33" s="1" customFormat="true" ht="12.8" hidden="false" customHeight="false" outlineLevel="0" collapsed="false"/>
    <row r="34" s="1" customFormat="true" ht="12.8" hidden="false" customHeight="false" outlineLevel="0" collapsed="false"/>
    <row r="35" s="1" customFormat="true" ht="12.8" hidden="false" customHeight="false" outlineLevel="0" collapsed="false"/>
    <row r="36" s="1" customFormat="true" ht="12.8" hidden="false" customHeight="false" outlineLevel="0" collapsed="false"/>
    <row r="37" s="1" customFormat="true" ht="12.8" hidden="false" customHeight="false" outlineLevel="0" collapsed="false"/>
    <row r="38" s="1" customFormat="true" ht="12.8" hidden="false" customHeight="false" outlineLevel="0" collapsed="false"/>
    <row r="39" s="1" customFormat="true" ht="12.8" hidden="false" customHeight="false" outlineLevel="0" collapsed="false"/>
    <row r="40" s="1" customFormat="true" ht="12.8" hidden="false" customHeight="false" outlineLevel="0" collapsed="false"/>
    <row r="41" s="1" customFormat="true" ht="12.8" hidden="false" customHeight="false" outlineLevel="0" collapsed="false"/>
    <row r="42" s="1" customFormat="true" ht="12.8" hidden="false" customHeight="false" outlineLevel="0" collapsed="false"/>
    <row r="43" s="1" customFormat="true" ht="12.8" hidden="false" customHeight="false" outlineLevel="0" collapsed="false"/>
    <row r="44" s="1" customFormat="true" ht="12.8" hidden="false" customHeight="false" outlineLevel="0" collapsed="false"/>
    <row r="45" s="1" customFormat="true" ht="12.8" hidden="false" customHeight="false" outlineLevel="0" collapsed="false"/>
    <row r="46" s="1" customFormat="true" ht="12.8" hidden="false" customHeight="false" outlineLevel="0" collapsed="false"/>
    <row r="47" s="1" customFormat="true" ht="12.8" hidden="false" customHeight="false" outlineLevel="0" collapsed="false"/>
    <row r="48" s="1" customFormat="true" ht="12.8" hidden="false" customHeight="false" outlineLevel="0" collapsed="false"/>
    <row r="49" s="1" customFormat="true" ht="12.8" hidden="false" customHeight="false" outlineLevel="0" collapsed="false"/>
    <row r="52" customFormat="false" ht="15" hidden="false" customHeight="false" outlineLevel="0" collapsed="false">
      <c r="C52" s="46" t="s">
        <v>75</v>
      </c>
      <c r="D52" s="46"/>
      <c r="E52" s="47"/>
    </row>
    <row r="54" customFormat="false" ht="20.1" hidden="false" customHeight="true" outlineLevel="0" collapsed="false">
      <c r="C54" s="48" t="s">
        <v>18</v>
      </c>
      <c r="D54" s="49" t="s">
        <v>76</v>
      </c>
      <c r="E54" s="50"/>
      <c r="F54" s="51"/>
    </row>
    <row r="55" customFormat="false" ht="12.8" hidden="false" customHeight="false" outlineLevel="0" collapsed="false">
      <c r="C55" s="52" t="s">
        <v>77</v>
      </c>
      <c r="D55" s="52" t="s">
        <v>225</v>
      </c>
      <c r="E55" s="53"/>
      <c r="F55" s="54"/>
    </row>
    <row r="56" customFormat="false" ht="12.8" hidden="false" customHeight="false" outlineLevel="0" collapsed="false">
      <c r="C56" s="52" t="s">
        <v>77</v>
      </c>
      <c r="D56" s="52" t="s">
        <v>226</v>
      </c>
      <c r="E56" s="53"/>
      <c r="F56" s="54"/>
    </row>
    <row r="57" customFormat="false" ht="12.8" hidden="false" customHeight="false" outlineLevel="0" collapsed="false">
      <c r="C57" s="52" t="s">
        <v>87</v>
      </c>
      <c r="D57" s="52" t="s">
        <v>227</v>
      </c>
      <c r="E57" s="53"/>
      <c r="F57" s="54"/>
    </row>
    <row r="58" customFormat="false" ht="12.8" hidden="false" customHeight="false" outlineLevel="0" collapsed="false">
      <c r="C58" s="55" t="s">
        <v>90</v>
      </c>
      <c r="D58" s="55"/>
      <c r="E58" s="56" t="n">
        <v>3</v>
      </c>
      <c r="F58" s="54"/>
    </row>
    <row r="59" customFormat="false" ht="12.8" hidden="false" customHeight="false" outlineLevel="0" collapsed="false">
      <c r="C59" s="52" t="s">
        <v>91</v>
      </c>
      <c r="D59" s="52" t="s">
        <v>228</v>
      </c>
      <c r="E59" s="53"/>
      <c r="F59" s="54"/>
    </row>
    <row r="60" customFormat="false" ht="12.8" hidden="false" customHeight="false" outlineLevel="0" collapsed="false">
      <c r="C60" s="52" t="s">
        <v>91</v>
      </c>
      <c r="D60" s="52" t="s">
        <v>229</v>
      </c>
      <c r="E60" s="53"/>
      <c r="F60" s="54"/>
    </row>
    <row r="61" customFormat="false" ht="12.8" hidden="false" customHeight="false" outlineLevel="0" collapsed="false">
      <c r="C61" s="52" t="s">
        <v>105</v>
      </c>
      <c r="D61" s="52" t="s">
        <v>230</v>
      </c>
      <c r="E61" s="53"/>
      <c r="F61" s="54"/>
    </row>
    <row r="62" customFormat="false" ht="12.8" hidden="false" customHeight="false" outlineLevel="0" collapsed="false">
      <c r="C62" s="52" t="s">
        <v>105</v>
      </c>
      <c r="D62" s="52" t="s">
        <v>231</v>
      </c>
      <c r="E62" s="53"/>
      <c r="F62" s="54"/>
    </row>
    <row r="63" customFormat="false" ht="12.8" hidden="false" customHeight="false" outlineLevel="0" collapsed="false">
      <c r="C63" s="52" t="s">
        <v>105</v>
      </c>
      <c r="D63" s="52" t="s">
        <v>232</v>
      </c>
      <c r="E63" s="53"/>
      <c r="F63" s="54"/>
    </row>
    <row r="64" customFormat="false" ht="12.8" hidden="false" customHeight="false" outlineLevel="0" collapsed="false">
      <c r="C64" s="52" t="s">
        <v>91</v>
      </c>
      <c r="D64" s="52" t="s">
        <v>233</v>
      </c>
      <c r="E64" s="53"/>
      <c r="F64" s="54"/>
    </row>
    <row r="65" customFormat="false" ht="12.8" hidden="false" customHeight="false" outlineLevel="0" collapsed="false">
      <c r="C65" s="52" t="s">
        <v>91</v>
      </c>
      <c r="D65" s="52" t="s">
        <v>234</v>
      </c>
      <c r="E65" s="53"/>
      <c r="F65" s="54"/>
    </row>
    <row r="66" customFormat="false" ht="12.8" hidden="false" customHeight="false" outlineLevel="0" collapsed="false">
      <c r="C66" s="52" t="s">
        <v>91</v>
      </c>
      <c r="D66" s="52" t="s">
        <v>235</v>
      </c>
      <c r="E66" s="53"/>
      <c r="F66" s="54"/>
    </row>
    <row r="67" customFormat="false" ht="12.8" hidden="false" customHeight="false" outlineLevel="0" collapsed="false">
      <c r="C67" s="52" t="s">
        <v>91</v>
      </c>
      <c r="D67" s="52" t="s">
        <v>236</v>
      </c>
      <c r="E67" s="53"/>
      <c r="F67" s="54"/>
    </row>
    <row r="68" customFormat="false" ht="12.8" hidden="false" customHeight="false" outlineLevel="0" collapsed="false">
      <c r="C68" s="52" t="s">
        <v>91</v>
      </c>
      <c r="D68" s="52" t="s">
        <v>237</v>
      </c>
      <c r="E68" s="53"/>
      <c r="F68" s="54"/>
    </row>
    <row r="69" customFormat="false" ht="12.8" hidden="false" customHeight="false" outlineLevel="0" collapsed="false">
      <c r="C69" s="52" t="s">
        <v>91</v>
      </c>
      <c r="D69" s="52" t="s">
        <v>238</v>
      </c>
      <c r="E69" s="53"/>
      <c r="F69" s="54"/>
    </row>
    <row r="70" customFormat="false" ht="12.8" hidden="false" customHeight="false" outlineLevel="0" collapsed="false">
      <c r="C70" s="55" t="s">
        <v>111</v>
      </c>
      <c r="D70" s="55"/>
      <c r="E70" s="56" t="n">
        <v>11</v>
      </c>
      <c r="F70" s="54"/>
    </row>
    <row r="71" customFormat="false" ht="12.8" hidden="false" customHeight="false" outlineLevel="0" collapsed="false">
      <c r="C71" s="52" t="s">
        <v>112</v>
      </c>
      <c r="D71" s="52" t="s">
        <v>239</v>
      </c>
      <c r="E71" s="53"/>
      <c r="F71" s="54"/>
    </row>
    <row r="72" customFormat="false" ht="12.8" hidden="false" customHeight="false" outlineLevel="0" collapsed="false">
      <c r="C72" s="55" t="s">
        <v>123</v>
      </c>
      <c r="D72" s="55"/>
      <c r="E72" s="56" t="n">
        <v>1</v>
      </c>
      <c r="F72" s="54"/>
    </row>
    <row r="73" customFormat="false" ht="12.8" hidden="false" customHeight="false" outlineLevel="0" collapsed="false">
      <c r="C73" s="52" t="s">
        <v>124</v>
      </c>
      <c r="D73" s="52" t="s">
        <v>240</v>
      </c>
      <c r="E73" s="53"/>
      <c r="F73" s="54"/>
    </row>
    <row r="74" customFormat="false" ht="12.8" hidden="false" customHeight="false" outlineLevel="0" collapsed="false">
      <c r="C74" s="52" t="s">
        <v>124</v>
      </c>
      <c r="D74" s="52" t="s">
        <v>241</v>
      </c>
      <c r="E74" s="53"/>
      <c r="F74" s="54"/>
    </row>
    <row r="75" customFormat="false" ht="12.8" hidden="false" customHeight="false" outlineLevel="0" collapsed="false">
      <c r="C75" s="55" t="s">
        <v>137</v>
      </c>
      <c r="D75" s="55"/>
      <c r="E75" s="56" t="n">
        <v>1</v>
      </c>
      <c r="F75" s="54"/>
    </row>
    <row r="76" customFormat="false" ht="12.8" hidden="false" customHeight="false" outlineLevel="0" collapsed="false">
      <c r="C76" s="52"/>
      <c r="D76" s="52"/>
      <c r="E76" s="53" t="n">
        <v>4</v>
      </c>
      <c r="F76" s="54"/>
    </row>
    <row r="77" customFormat="false" ht="12.8" hidden="false" customHeight="false" outlineLevel="0" collapsed="false">
      <c r="C77" s="55" t="s">
        <v>138</v>
      </c>
      <c r="D77" s="55"/>
      <c r="E77" s="56" t="n">
        <f aca="false">(E70+E72+E75+E58+E76)</f>
        <v>20</v>
      </c>
      <c r="F77" s="54"/>
    </row>
    <row r="80" customFormat="false" ht="15" hidden="false" customHeight="false" outlineLevel="0" collapsed="false">
      <c r="C80" s="57" t="s">
        <v>202</v>
      </c>
      <c r="D80" s="57"/>
      <c r="E80" s="47"/>
    </row>
    <row r="82" customFormat="false" ht="15" hidden="false" customHeight="false" outlineLevel="0" collapsed="false">
      <c r="C82" s="58" t="s">
        <v>18</v>
      </c>
      <c r="D82" s="59" t="s">
        <v>140</v>
      </c>
      <c r="E82" s="50"/>
    </row>
    <row r="83" customFormat="false" ht="12.8" hidden="false" customHeight="false" outlineLevel="0" collapsed="false">
      <c r="C83" s="52" t="s">
        <v>77</v>
      </c>
      <c r="D83" s="52" t="s">
        <v>225</v>
      </c>
      <c r="E83" s="60" t="n">
        <v>1</v>
      </c>
    </row>
    <row r="84" customFormat="false" ht="12.8" hidden="false" customHeight="false" outlineLevel="0" collapsed="false">
      <c r="C84" s="52" t="s">
        <v>77</v>
      </c>
      <c r="D84" s="52" t="s">
        <v>226</v>
      </c>
      <c r="E84" s="60" t="n">
        <v>1</v>
      </c>
    </row>
    <row r="85" customFormat="false" ht="12.8" hidden="false" customHeight="false" outlineLevel="0" collapsed="false">
      <c r="C85" s="52" t="s">
        <v>87</v>
      </c>
      <c r="D85" s="52" t="s">
        <v>227</v>
      </c>
      <c r="E85" s="60" t="n">
        <v>1</v>
      </c>
    </row>
    <row r="86" s="62" customFormat="true" ht="17.9" hidden="false" customHeight="true" outlineLevel="0" collapsed="false">
      <c r="C86" s="55" t="n">
        <v>3</v>
      </c>
      <c r="D86" s="63" t="s">
        <v>141</v>
      </c>
      <c r="E86" s="64" t="n">
        <f aca="false">SUM(E83:E85)</f>
        <v>3</v>
      </c>
      <c r="F86" s="65" t="s">
        <v>142</v>
      </c>
      <c r="G86" s="65"/>
    </row>
    <row r="87" customFormat="false" ht="12.8" hidden="false" customHeight="false" outlineLevel="0" collapsed="false">
      <c r="C87" s="52" t="s">
        <v>91</v>
      </c>
      <c r="D87" s="52" t="s">
        <v>228</v>
      </c>
      <c r="E87" s="60" t="n">
        <v>1</v>
      </c>
    </row>
    <row r="88" customFormat="false" ht="12.8" hidden="false" customHeight="false" outlineLevel="0" collapsed="false">
      <c r="C88" s="52" t="s">
        <v>91</v>
      </c>
      <c r="D88" s="52" t="s">
        <v>229</v>
      </c>
      <c r="E88" s="60" t="n">
        <v>1</v>
      </c>
    </row>
    <row r="89" customFormat="false" ht="12.8" hidden="false" customHeight="false" outlineLevel="0" collapsed="false">
      <c r="C89" s="52" t="s">
        <v>105</v>
      </c>
      <c r="D89" s="52" t="s">
        <v>230</v>
      </c>
      <c r="E89" s="60" t="n">
        <v>1</v>
      </c>
    </row>
    <row r="90" customFormat="false" ht="12.8" hidden="false" customHeight="false" outlineLevel="0" collapsed="false">
      <c r="C90" s="52" t="s">
        <v>105</v>
      </c>
      <c r="D90" s="52" t="s">
        <v>231</v>
      </c>
      <c r="E90" s="60" t="n">
        <v>1</v>
      </c>
    </row>
    <row r="91" customFormat="false" ht="12.8" hidden="false" customHeight="false" outlineLevel="0" collapsed="false">
      <c r="C91" s="52" t="s">
        <v>105</v>
      </c>
      <c r="D91" s="52" t="s">
        <v>232</v>
      </c>
      <c r="E91" s="60" t="n">
        <v>1</v>
      </c>
    </row>
    <row r="92" customFormat="false" ht="12.8" hidden="false" customHeight="false" outlineLevel="0" collapsed="false">
      <c r="C92" s="52" t="s">
        <v>91</v>
      </c>
      <c r="D92" s="52" t="s">
        <v>233</v>
      </c>
      <c r="E92" s="60" t="n">
        <v>1</v>
      </c>
    </row>
    <row r="93" customFormat="false" ht="12.8" hidden="false" customHeight="false" outlineLevel="0" collapsed="false">
      <c r="C93" s="52" t="s">
        <v>91</v>
      </c>
      <c r="D93" s="52" t="s">
        <v>236</v>
      </c>
      <c r="E93" s="60" t="n">
        <v>1</v>
      </c>
    </row>
    <row r="94" customFormat="false" ht="12.8" hidden="false" customHeight="false" outlineLevel="0" collapsed="false">
      <c r="C94" s="52" t="s">
        <v>91</v>
      </c>
      <c r="D94" s="52" t="s">
        <v>237</v>
      </c>
      <c r="E94" s="60" t="n">
        <v>0.5</v>
      </c>
    </row>
    <row r="95" customFormat="false" ht="12.8" hidden="false" customHeight="false" outlineLevel="0" collapsed="false">
      <c r="C95" s="52" t="s">
        <v>91</v>
      </c>
      <c r="D95" s="52" t="s">
        <v>238</v>
      </c>
      <c r="E95" s="60" t="n">
        <v>0.5</v>
      </c>
    </row>
    <row r="96" s="62" customFormat="true" ht="17.9" hidden="false" customHeight="true" outlineLevel="0" collapsed="false">
      <c r="C96" s="55" t="n">
        <v>9</v>
      </c>
      <c r="D96" s="63" t="s">
        <v>143</v>
      </c>
      <c r="E96" s="64" t="n">
        <f aca="false">SUM(E87:E95)</f>
        <v>8</v>
      </c>
      <c r="F96" s="65" t="s">
        <v>144</v>
      </c>
      <c r="G96" s="65"/>
    </row>
    <row r="97" customFormat="false" ht="12.8" hidden="false" customHeight="false" outlineLevel="0" collapsed="false">
      <c r="C97" s="52" t="s">
        <v>112</v>
      </c>
      <c r="D97" s="52" t="s">
        <v>239</v>
      </c>
      <c r="E97" s="60" t="n">
        <v>1</v>
      </c>
    </row>
    <row r="98" s="62" customFormat="true" ht="17.9" hidden="false" customHeight="true" outlineLevel="0" collapsed="false">
      <c r="C98" s="55" t="n">
        <v>1</v>
      </c>
      <c r="D98" s="63" t="s">
        <v>145</v>
      </c>
      <c r="E98" s="64" t="n">
        <f aca="false">SUM(E97:E97)</f>
        <v>1</v>
      </c>
      <c r="F98" s="65" t="s">
        <v>146</v>
      </c>
      <c r="G98" s="65"/>
    </row>
    <row r="99" customFormat="false" ht="12.8" hidden="false" customHeight="false" outlineLevel="0" collapsed="false">
      <c r="C99" s="52" t="s">
        <v>124</v>
      </c>
      <c r="D99" s="52" t="s">
        <v>240</v>
      </c>
      <c r="E99" s="60" t="n">
        <v>0.5</v>
      </c>
    </row>
    <row r="100" customFormat="false" ht="12.8" hidden="false" customHeight="false" outlineLevel="0" collapsed="false">
      <c r="C100" s="52" t="s">
        <v>124</v>
      </c>
      <c r="D100" s="52" t="s">
        <v>241</v>
      </c>
      <c r="E100" s="60" t="n">
        <v>0.5</v>
      </c>
    </row>
    <row r="101" s="62" customFormat="true" ht="17.9" hidden="false" customHeight="true" outlineLevel="0" collapsed="false">
      <c r="C101" s="55" t="n">
        <v>1</v>
      </c>
      <c r="D101" s="63" t="s">
        <v>155</v>
      </c>
      <c r="E101" s="64" t="n">
        <f aca="false">SUM(E99:E100)/2</f>
        <v>0.5</v>
      </c>
      <c r="F101" s="65" t="s">
        <v>156</v>
      </c>
      <c r="G101" s="65"/>
    </row>
    <row r="102" customFormat="false" ht="12.8" hidden="false" customHeight="false" outlineLevel="0" collapsed="false">
      <c r="C102" s="1" t="n">
        <v>4</v>
      </c>
      <c r="E102" s="1" t="n">
        <v>4</v>
      </c>
    </row>
    <row r="103" s="62" customFormat="true" ht="17.9" hidden="false" customHeight="true" outlineLevel="0" collapsed="false">
      <c r="C103" s="55" t="n">
        <f aca="false">(C86+C96+C98+C101+C102)</f>
        <v>18</v>
      </c>
      <c r="D103" s="63" t="s">
        <v>157</v>
      </c>
      <c r="E103" s="55" t="n">
        <f aca="false">(E86+E96+E98+E101+E102)</f>
        <v>16.5</v>
      </c>
      <c r="F103" s="65" t="s">
        <v>158</v>
      </c>
      <c r="G103" s="65"/>
    </row>
    <row r="109" customFormat="false" ht="15" hidden="false" customHeight="false" outlineLevel="0" collapsed="false">
      <c r="C109" s="66" t="s">
        <v>159</v>
      </c>
      <c r="D109" s="66"/>
    </row>
    <row r="133" customFormat="false" ht="15" hidden="false" customHeight="false" outlineLevel="0" collapsed="false">
      <c r="C133" s="66" t="s">
        <v>207</v>
      </c>
      <c r="D133" s="66"/>
      <c r="E133" s="47"/>
    </row>
    <row r="136" customFormat="false" ht="15" hidden="false" customHeight="false" outlineLevel="0" collapsed="false">
      <c r="C136" s="58" t="s">
        <v>18</v>
      </c>
      <c r="D136" s="59" t="s">
        <v>140</v>
      </c>
      <c r="E136" s="50"/>
    </row>
    <row r="137" customFormat="false" ht="13.35" hidden="false" customHeight="false" outlineLevel="0" collapsed="false">
      <c r="C137" s="52" t="s">
        <v>77</v>
      </c>
      <c r="D137" s="52" t="s">
        <v>225</v>
      </c>
      <c r="E137" s="60" t="n">
        <v>1</v>
      </c>
    </row>
    <row r="138" customFormat="false" ht="13.35" hidden="false" customHeight="false" outlineLevel="0" collapsed="false">
      <c r="C138" s="52" t="s">
        <v>77</v>
      </c>
      <c r="D138" s="52" t="s">
        <v>226</v>
      </c>
      <c r="E138" s="60" t="n">
        <v>1</v>
      </c>
    </row>
    <row r="139" customFormat="false" ht="13.35" hidden="false" customHeight="false" outlineLevel="0" collapsed="false">
      <c r="C139" s="52" t="s">
        <v>87</v>
      </c>
      <c r="D139" s="52" t="s">
        <v>227</v>
      </c>
      <c r="E139" s="60" t="n">
        <v>1</v>
      </c>
    </row>
    <row r="140" customFormat="false" ht="12.8" hidden="false" customHeight="false" outlineLevel="0" collapsed="false">
      <c r="C140" s="52" t="s">
        <v>77</v>
      </c>
      <c r="D140" s="52" t="s">
        <v>242</v>
      </c>
      <c r="E140" s="60" t="n">
        <v>0</v>
      </c>
    </row>
    <row r="141" s="62" customFormat="true" ht="17.9" hidden="false" customHeight="true" outlineLevel="0" collapsed="false">
      <c r="C141" s="55" t="n">
        <v>4</v>
      </c>
      <c r="D141" s="63" t="s">
        <v>141</v>
      </c>
      <c r="E141" s="64" t="n">
        <f aca="false">SUM(E137:E139)</f>
        <v>3</v>
      </c>
      <c r="F141" s="65" t="s">
        <v>142</v>
      </c>
      <c r="G141" s="65"/>
    </row>
    <row r="142" customFormat="false" ht="13.35" hidden="false" customHeight="false" outlineLevel="0" collapsed="false">
      <c r="C142" s="52" t="s">
        <v>91</v>
      </c>
      <c r="D142" s="52" t="s">
        <v>228</v>
      </c>
      <c r="E142" s="60" t="n">
        <v>1</v>
      </c>
    </row>
    <row r="143" customFormat="false" ht="13.35" hidden="false" customHeight="false" outlineLevel="0" collapsed="false">
      <c r="C143" s="52" t="s">
        <v>91</v>
      </c>
      <c r="D143" s="52" t="s">
        <v>229</v>
      </c>
      <c r="E143" s="60" t="n">
        <v>1</v>
      </c>
    </row>
    <row r="144" customFormat="false" ht="12.8" hidden="false" customHeight="false" outlineLevel="0" collapsed="false">
      <c r="C144" s="52" t="s">
        <v>91</v>
      </c>
      <c r="D144" s="52" t="s">
        <v>243</v>
      </c>
      <c r="E144" s="60" t="n">
        <v>0</v>
      </c>
    </row>
    <row r="145" customFormat="false" ht="13.35" hidden="false" customHeight="false" outlineLevel="0" collapsed="false">
      <c r="C145" s="52" t="s">
        <v>105</v>
      </c>
      <c r="D145" s="52" t="s">
        <v>230</v>
      </c>
      <c r="E145" s="60" t="n">
        <v>1</v>
      </c>
    </row>
    <row r="146" customFormat="false" ht="13.35" hidden="false" customHeight="false" outlineLevel="0" collapsed="false">
      <c r="C146" s="52" t="s">
        <v>105</v>
      </c>
      <c r="D146" s="52" t="s">
        <v>231</v>
      </c>
      <c r="E146" s="60" t="n">
        <v>1</v>
      </c>
    </row>
    <row r="147" customFormat="false" ht="13.35" hidden="false" customHeight="false" outlineLevel="0" collapsed="false">
      <c r="C147" s="52" t="s">
        <v>105</v>
      </c>
      <c r="D147" s="52" t="s">
        <v>232</v>
      </c>
      <c r="E147" s="60" t="n">
        <v>1</v>
      </c>
    </row>
    <row r="148" customFormat="false" ht="13.35" hidden="false" customHeight="false" outlineLevel="0" collapsed="false">
      <c r="C148" s="52" t="s">
        <v>91</v>
      </c>
      <c r="D148" s="52" t="s">
        <v>233</v>
      </c>
      <c r="E148" s="60" t="n">
        <v>1</v>
      </c>
    </row>
    <row r="149" customFormat="false" ht="12.8" hidden="false" customHeight="false" outlineLevel="0" collapsed="false">
      <c r="C149" s="52" t="s">
        <v>91</v>
      </c>
      <c r="D149" s="52" t="s">
        <v>234</v>
      </c>
      <c r="E149" s="60" t="n">
        <v>0.5</v>
      </c>
    </row>
    <row r="150" customFormat="false" ht="12.8" hidden="false" customHeight="false" outlineLevel="0" collapsed="false">
      <c r="C150" s="52" t="s">
        <v>91</v>
      </c>
      <c r="D150" s="52" t="s">
        <v>235</v>
      </c>
      <c r="E150" s="60" t="n">
        <v>1</v>
      </c>
    </row>
    <row r="151" customFormat="false" ht="13.35" hidden="false" customHeight="false" outlineLevel="0" collapsed="false">
      <c r="C151" s="52" t="s">
        <v>91</v>
      </c>
      <c r="D151" s="52" t="s">
        <v>236</v>
      </c>
      <c r="E151" s="60" t="n">
        <v>1</v>
      </c>
    </row>
    <row r="152" customFormat="false" ht="12.8" hidden="false" customHeight="false" outlineLevel="0" collapsed="false">
      <c r="C152" s="52" t="s">
        <v>91</v>
      </c>
      <c r="D152" s="52" t="s">
        <v>237</v>
      </c>
      <c r="E152" s="60" t="n">
        <v>1</v>
      </c>
    </row>
    <row r="153" customFormat="false" ht="12.8" hidden="false" customHeight="false" outlineLevel="0" collapsed="false">
      <c r="C153" s="52" t="s">
        <v>91</v>
      </c>
      <c r="D153" s="52" t="s">
        <v>238</v>
      </c>
      <c r="E153" s="60" t="n">
        <v>1</v>
      </c>
    </row>
    <row r="154" s="62" customFormat="true" ht="17.9" hidden="false" customHeight="true" outlineLevel="0" collapsed="false">
      <c r="C154" s="55" t="n">
        <v>12</v>
      </c>
      <c r="D154" s="63" t="s">
        <v>143</v>
      </c>
      <c r="E154" s="64" t="n">
        <f aca="false">SUM(E142:E153)</f>
        <v>10.5</v>
      </c>
      <c r="F154" s="65" t="s">
        <v>144</v>
      </c>
      <c r="G154" s="65"/>
    </row>
    <row r="155" customFormat="false" ht="13.35" hidden="false" customHeight="false" outlineLevel="0" collapsed="false">
      <c r="C155" s="52" t="s">
        <v>112</v>
      </c>
      <c r="D155" s="52" t="s">
        <v>239</v>
      </c>
      <c r="E155" s="60" t="n">
        <v>1</v>
      </c>
    </row>
    <row r="156" s="62" customFormat="true" ht="17.9" hidden="false" customHeight="true" outlineLevel="0" collapsed="false">
      <c r="C156" s="55" t="n">
        <v>1</v>
      </c>
      <c r="D156" s="63" t="s">
        <v>145</v>
      </c>
      <c r="E156" s="64" t="n">
        <f aca="false">SUM(E155:E155)</f>
        <v>1</v>
      </c>
      <c r="F156" s="65" t="s">
        <v>146</v>
      </c>
      <c r="G156" s="65"/>
    </row>
    <row r="157" customFormat="false" ht="12.8" hidden="false" customHeight="false" outlineLevel="0" collapsed="false">
      <c r="C157" s="52" t="s">
        <v>124</v>
      </c>
      <c r="D157" s="52" t="s">
        <v>240</v>
      </c>
      <c r="E157" s="60" t="n">
        <v>1</v>
      </c>
    </row>
    <row r="158" customFormat="false" ht="12.8" hidden="false" customHeight="false" outlineLevel="0" collapsed="false">
      <c r="C158" s="52" t="s">
        <v>124</v>
      </c>
      <c r="D158" s="52" t="s">
        <v>241</v>
      </c>
      <c r="E158" s="60" t="n">
        <v>0.5</v>
      </c>
    </row>
    <row r="159" s="62" customFormat="true" ht="17.9" hidden="false" customHeight="true" outlineLevel="0" collapsed="false">
      <c r="C159" s="55" t="n">
        <v>1</v>
      </c>
      <c r="D159" s="63" t="s">
        <v>155</v>
      </c>
      <c r="E159" s="64" t="n">
        <f aca="false">SUM(E157:E158)/2</f>
        <v>0.75</v>
      </c>
      <c r="F159" s="65" t="s">
        <v>156</v>
      </c>
      <c r="G159" s="65"/>
    </row>
    <row r="160" customFormat="false" ht="12.8" hidden="false" customHeight="false" outlineLevel="0" collapsed="false">
      <c r="C160" s="1" t="n">
        <v>2</v>
      </c>
      <c r="E160" s="1" t="n">
        <v>2</v>
      </c>
    </row>
    <row r="161" s="62" customFormat="true" ht="17.9" hidden="false" customHeight="true" outlineLevel="0" collapsed="false">
      <c r="C161" s="55" t="n">
        <f aca="false">(C141+C154+C156+C159+C160)</f>
        <v>20</v>
      </c>
      <c r="D161" s="63" t="s">
        <v>157</v>
      </c>
      <c r="E161" s="55" t="n">
        <f aca="false">(E141+E154+E156+E159+E160)</f>
        <v>17.25</v>
      </c>
      <c r="F161" s="65" t="s">
        <v>158</v>
      </c>
      <c r="G161" s="65"/>
    </row>
    <row r="165" customFormat="false" ht="25.1" hidden="false" customHeight="false" outlineLevel="0" collapsed="false">
      <c r="E165" s="68" t="s">
        <v>160</v>
      </c>
      <c r="F165" s="68" t="s">
        <v>161</v>
      </c>
    </row>
    <row r="166" customFormat="false" ht="12.8" hidden="false" customHeight="false" outlineLevel="0" collapsed="false">
      <c r="C166" s="75" t="s">
        <v>162</v>
      </c>
      <c r="D166" s="69" t="s">
        <v>163</v>
      </c>
      <c r="E166" s="69" t="s">
        <v>51</v>
      </c>
      <c r="F166" s="69" t="s">
        <v>51</v>
      </c>
    </row>
    <row r="167" customFormat="false" ht="13.35" hidden="false" customHeight="false" outlineLevel="0" collapsed="false">
      <c r="C167" s="11" t="n">
        <v>1</v>
      </c>
      <c r="D167" s="52" t="s">
        <v>244</v>
      </c>
      <c r="E167" s="11" t="n">
        <v>1</v>
      </c>
      <c r="F167" s="11" t="n">
        <v>0</v>
      </c>
      <c r="G167" s="1" t="s">
        <v>172</v>
      </c>
    </row>
    <row r="168" customFormat="false" ht="12.8" hidden="false" customHeight="false" outlineLevel="0" collapsed="false">
      <c r="C168" s="69" t="s">
        <v>169</v>
      </c>
      <c r="D168" s="72" t="n">
        <v>1</v>
      </c>
      <c r="E168" s="72" t="n">
        <f aca="false">SUM(E166:E167)</f>
        <v>1</v>
      </c>
      <c r="F168" s="72" t="n">
        <f aca="false">SUM(F166:F167)</f>
        <v>0</v>
      </c>
    </row>
    <row r="172" customFormat="false" ht="25.1" hidden="false" customHeight="false" outlineLevel="0" collapsed="false">
      <c r="C172" s="67"/>
      <c r="D172" s="67"/>
      <c r="E172" s="68" t="s">
        <v>160</v>
      </c>
      <c r="F172" s="68" t="s">
        <v>171</v>
      </c>
    </row>
    <row r="173" customFormat="false" ht="12.8" hidden="false" customHeight="false" outlineLevel="0" collapsed="false">
      <c r="C173" s="69" t="s">
        <v>162</v>
      </c>
      <c r="D173" s="69" t="s">
        <v>163</v>
      </c>
      <c r="E173" s="69" t="s">
        <v>51</v>
      </c>
      <c r="F173" s="69" t="s">
        <v>51</v>
      </c>
    </row>
    <row r="174" customFormat="false" ht="13.35" hidden="false" customHeight="false" outlineLevel="0" collapsed="false">
      <c r="C174" s="11" t="n">
        <v>1</v>
      </c>
      <c r="D174" s="52" t="s">
        <v>244</v>
      </c>
      <c r="E174" s="11" t="n">
        <v>1</v>
      </c>
      <c r="F174" s="11" t="n">
        <v>0</v>
      </c>
      <c r="G174" s="1" t="s">
        <v>172</v>
      </c>
    </row>
    <row r="175" customFormat="false" ht="12.8" hidden="false" customHeight="false" outlineLevel="0" collapsed="false">
      <c r="C175" s="69" t="s">
        <v>169</v>
      </c>
      <c r="D175" s="71" t="n">
        <v>1</v>
      </c>
      <c r="E175" s="71" t="n">
        <f aca="false">(E174)</f>
        <v>1</v>
      </c>
      <c r="F175" s="72" t="n">
        <f aca="false">(F174)</f>
        <v>0</v>
      </c>
    </row>
    <row r="178" customFormat="false" ht="25.1" hidden="false" customHeight="false" outlineLevel="0" collapsed="false">
      <c r="C178" s="67"/>
      <c r="D178" s="67"/>
      <c r="E178" s="68" t="s">
        <v>160</v>
      </c>
      <c r="F178" s="68" t="s">
        <v>174</v>
      </c>
    </row>
    <row r="179" customFormat="false" ht="12.8" hidden="false" customHeight="false" outlineLevel="0" collapsed="false">
      <c r="C179" s="69" t="s">
        <v>162</v>
      </c>
      <c r="D179" s="69" t="s">
        <v>163</v>
      </c>
      <c r="E179" s="69" t="s">
        <v>51</v>
      </c>
      <c r="F179" s="69" t="s">
        <v>51</v>
      </c>
    </row>
    <row r="180" customFormat="false" ht="13.35" hidden="false" customHeight="false" outlineLevel="0" collapsed="false">
      <c r="C180" s="11" t="n">
        <v>1</v>
      </c>
      <c r="D180" s="52" t="s">
        <v>244</v>
      </c>
      <c r="E180" s="11" t="n">
        <v>1</v>
      </c>
      <c r="F180" s="11" t="n">
        <v>0</v>
      </c>
      <c r="G180" s="1" t="s">
        <v>172</v>
      </c>
    </row>
    <row r="181" customFormat="false" ht="12.8" hidden="false" customHeight="false" outlineLevel="0" collapsed="false">
      <c r="C181" s="69" t="s">
        <v>169</v>
      </c>
      <c r="D181" s="71" t="n">
        <v>1</v>
      </c>
      <c r="E181" s="71" t="n">
        <f aca="false">(E180)</f>
        <v>1</v>
      </c>
      <c r="F181" s="71" t="n">
        <f aca="false">(F180)</f>
        <v>0</v>
      </c>
    </row>
    <row r="185" customFormat="false" ht="15" hidden="false" customHeight="false" outlineLevel="0" collapsed="false">
      <c r="C185" s="66" t="s">
        <v>213</v>
      </c>
      <c r="D185" s="66"/>
      <c r="E185" s="47"/>
    </row>
    <row r="188" customFormat="false" ht="15" hidden="false" customHeight="false" outlineLevel="0" collapsed="false">
      <c r="C188" s="58" t="s">
        <v>18</v>
      </c>
      <c r="D188" s="59" t="s">
        <v>140</v>
      </c>
      <c r="E188" s="50"/>
    </row>
    <row r="189" customFormat="false" ht="13.35" hidden="false" customHeight="false" outlineLevel="0" collapsed="false">
      <c r="C189" s="52" t="s">
        <v>77</v>
      </c>
      <c r="D189" s="52" t="s">
        <v>225</v>
      </c>
      <c r="E189" s="60" t="n">
        <v>1</v>
      </c>
    </row>
    <row r="190" customFormat="false" ht="13.35" hidden="false" customHeight="false" outlineLevel="0" collapsed="false">
      <c r="C190" s="52" t="s">
        <v>77</v>
      </c>
      <c r="D190" s="52" t="s">
        <v>226</v>
      </c>
      <c r="E190" s="60" t="n">
        <v>1</v>
      </c>
    </row>
    <row r="191" customFormat="false" ht="13.35" hidden="false" customHeight="false" outlineLevel="0" collapsed="false">
      <c r="C191" s="52" t="s">
        <v>77</v>
      </c>
      <c r="D191" s="52" t="s">
        <v>245</v>
      </c>
      <c r="E191" s="60" t="n">
        <v>1</v>
      </c>
    </row>
    <row r="192" customFormat="false" ht="12.8" hidden="false" customHeight="false" outlineLevel="0" collapsed="false">
      <c r="C192" s="52" t="s">
        <v>77</v>
      </c>
      <c r="D192" s="52" t="s">
        <v>246</v>
      </c>
      <c r="E192" s="60" t="n">
        <v>1</v>
      </c>
    </row>
    <row r="193" customFormat="false" ht="12.8" hidden="false" customHeight="false" outlineLevel="0" collapsed="false">
      <c r="C193" s="52" t="s">
        <v>77</v>
      </c>
      <c r="D193" s="52" t="s">
        <v>247</v>
      </c>
      <c r="E193" s="60" t="n">
        <v>1</v>
      </c>
    </row>
    <row r="194" customFormat="false" ht="13.35" hidden="false" customHeight="false" outlineLevel="0" collapsed="false">
      <c r="C194" s="52" t="s">
        <v>77</v>
      </c>
      <c r="D194" s="52" t="s">
        <v>242</v>
      </c>
      <c r="E194" s="60" t="n">
        <v>0</v>
      </c>
    </row>
    <row r="195" s="62" customFormat="true" ht="17.9" hidden="false" customHeight="true" outlineLevel="0" collapsed="false">
      <c r="C195" s="55" t="n">
        <v>6</v>
      </c>
      <c r="D195" s="63" t="s">
        <v>141</v>
      </c>
      <c r="E195" s="64" t="n">
        <f aca="false">SUM(E189:E193)</f>
        <v>5</v>
      </c>
      <c r="F195" s="65" t="s">
        <v>142</v>
      </c>
      <c r="G195" s="65"/>
    </row>
    <row r="196" customFormat="false" ht="13.35" hidden="false" customHeight="false" outlineLevel="0" collapsed="false">
      <c r="C196" s="52" t="s">
        <v>91</v>
      </c>
      <c r="D196" s="52" t="s">
        <v>228</v>
      </c>
      <c r="E196" s="60" t="n">
        <v>1</v>
      </c>
    </row>
    <row r="197" customFormat="false" ht="13.35" hidden="false" customHeight="false" outlineLevel="0" collapsed="false">
      <c r="C197" s="52" t="s">
        <v>91</v>
      </c>
      <c r="D197" s="52" t="s">
        <v>229</v>
      </c>
      <c r="E197" s="60" t="n">
        <v>1</v>
      </c>
    </row>
    <row r="198" customFormat="false" ht="13.35" hidden="false" customHeight="false" outlineLevel="0" collapsed="false">
      <c r="C198" s="52" t="s">
        <v>91</v>
      </c>
      <c r="D198" s="52" t="s">
        <v>243</v>
      </c>
      <c r="E198" s="60" t="n">
        <v>0</v>
      </c>
    </row>
    <row r="199" customFormat="false" ht="13.35" hidden="false" customHeight="false" outlineLevel="0" collapsed="false">
      <c r="C199" s="52" t="s">
        <v>91</v>
      </c>
      <c r="D199" s="52" t="s">
        <v>233</v>
      </c>
      <c r="E199" s="60" t="n">
        <v>1</v>
      </c>
    </row>
    <row r="200" customFormat="false" ht="13.35" hidden="false" customHeight="false" outlineLevel="0" collapsed="false">
      <c r="C200" s="52" t="s">
        <v>91</v>
      </c>
      <c r="D200" s="52" t="s">
        <v>234</v>
      </c>
      <c r="E200" s="60" t="n">
        <v>0.5</v>
      </c>
    </row>
    <row r="201" customFormat="false" ht="13.35" hidden="false" customHeight="false" outlineLevel="0" collapsed="false">
      <c r="C201" s="52" t="s">
        <v>91</v>
      </c>
      <c r="D201" s="52" t="s">
        <v>235</v>
      </c>
      <c r="E201" s="60" t="n">
        <v>1</v>
      </c>
    </row>
    <row r="202" customFormat="false" ht="13.35" hidden="false" customHeight="false" outlineLevel="0" collapsed="false">
      <c r="C202" s="52" t="s">
        <v>91</v>
      </c>
      <c r="D202" s="52" t="s">
        <v>236</v>
      </c>
      <c r="E202" s="60" t="n">
        <v>1</v>
      </c>
    </row>
    <row r="203" customFormat="false" ht="13.35" hidden="false" customHeight="false" outlineLevel="0" collapsed="false">
      <c r="C203" s="52" t="s">
        <v>91</v>
      </c>
      <c r="D203" s="52" t="s">
        <v>237</v>
      </c>
      <c r="E203" s="60" t="n">
        <v>1</v>
      </c>
    </row>
    <row r="204" customFormat="false" ht="13.35" hidden="false" customHeight="false" outlineLevel="0" collapsed="false">
      <c r="C204" s="52" t="s">
        <v>91</v>
      </c>
      <c r="D204" s="52" t="s">
        <v>238</v>
      </c>
      <c r="E204" s="60" t="n">
        <v>1</v>
      </c>
    </row>
    <row r="205" s="62" customFormat="true" ht="17.9" hidden="false" customHeight="true" outlineLevel="0" collapsed="false">
      <c r="C205" s="55" t="n">
        <v>9</v>
      </c>
      <c r="D205" s="63" t="s">
        <v>143</v>
      </c>
      <c r="E205" s="64" t="n">
        <f aca="false">SUM(E196:E204)</f>
        <v>7.5</v>
      </c>
      <c r="F205" s="65" t="s">
        <v>144</v>
      </c>
      <c r="G205" s="65"/>
    </row>
    <row r="206" customFormat="false" ht="13.35" hidden="false" customHeight="false" outlineLevel="0" collapsed="false">
      <c r="C206" s="52" t="s">
        <v>112</v>
      </c>
      <c r="D206" s="52" t="s">
        <v>239</v>
      </c>
      <c r="E206" s="60" t="n">
        <v>1</v>
      </c>
    </row>
    <row r="207" customFormat="false" ht="12.8" hidden="false" customHeight="false" outlineLevel="0" collapsed="false">
      <c r="C207" s="52" t="s">
        <v>112</v>
      </c>
      <c r="D207" s="52" t="s">
        <v>248</v>
      </c>
      <c r="E207" s="60" t="n">
        <v>1</v>
      </c>
    </row>
    <row r="208" customFormat="false" ht="12.8" hidden="false" customHeight="false" outlineLevel="0" collapsed="false">
      <c r="C208" s="52" t="s">
        <v>112</v>
      </c>
      <c r="D208" s="52" t="s">
        <v>249</v>
      </c>
      <c r="E208" s="60" t="n">
        <v>1</v>
      </c>
    </row>
    <row r="209" customFormat="false" ht="12.8" hidden="false" customHeight="false" outlineLevel="0" collapsed="false">
      <c r="C209" s="52" t="s">
        <v>112</v>
      </c>
      <c r="D209" s="52" t="s">
        <v>250</v>
      </c>
      <c r="E209" s="60" t="n">
        <v>1</v>
      </c>
    </row>
    <row r="210" s="62" customFormat="true" ht="17.9" hidden="false" customHeight="true" outlineLevel="0" collapsed="false">
      <c r="C210" s="55" t="n">
        <v>4</v>
      </c>
      <c r="D210" s="63" t="s">
        <v>145</v>
      </c>
      <c r="E210" s="64" t="n">
        <f aca="false">SUM(E206:E209)</f>
        <v>4</v>
      </c>
      <c r="F210" s="65" t="s">
        <v>146</v>
      </c>
      <c r="G210" s="65"/>
    </row>
    <row r="211" customFormat="false" ht="12.8" hidden="false" customHeight="false" outlineLevel="0" collapsed="false">
      <c r="C211" s="52" t="s">
        <v>124</v>
      </c>
      <c r="D211" s="52" t="s">
        <v>240</v>
      </c>
      <c r="E211" s="60" t="n">
        <v>1</v>
      </c>
    </row>
    <row r="212" customFormat="false" ht="12.8" hidden="false" customHeight="false" outlineLevel="0" collapsed="false">
      <c r="C212" s="52" t="s">
        <v>124</v>
      </c>
      <c r="D212" s="52" t="s">
        <v>241</v>
      </c>
      <c r="E212" s="60" t="n">
        <v>1</v>
      </c>
    </row>
    <row r="213" s="62" customFormat="true" ht="17.9" hidden="false" customHeight="true" outlineLevel="0" collapsed="false">
      <c r="C213" s="55" t="n">
        <v>1</v>
      </c>
      <c r="D213" s="63" t="s">
        <v>155</v>
      </c>
      <c r="E213" s="64" t="n">
        <f aca="false">SUM(E211:E212)/2</f>
        <v>1</v>
      </c>
      <c r="F213" s="65" t="s">
        <v>156</v>
      </c>
      <c r="G213" s="65"/>
    </row>
    <row r="215" s="62" customFormat="true" ht="17.9" hidden="false" customHeight="true" outlineLevel="0" collapsed="false">
      <c r="C215" s="55" t="n">
        <f aca="false">(C195+C205+C210+C213)</f>
        <v>20</v>
      </c>
      <c r="D215" s="63" t="s">
        <v>157</v>
      </c>
      <c r="E215" s="55" t="n">
        <f aca="false">(E195+E205+E210+E213)</f>
        <v>17.5</v>
      </c>
      <c r="F215" s="65" t="s">
        <v>158</v>
      </c>
      <c r="G215" s="65"/>
    </row>
  </sheetData>
  <mergeCells count="25">
    <mergeCell ref="B2:F2"/>
    <mergeCell ref="B3:F3"/>
    <mergeCell ref="B7:F7"/>
    <mergeCell ref="B26:F26"/>
    <mergeCell ref="B28:F28"/>
    <mergeCell ref="C58:D58"/>
    <mergeCell ref="C70:D70"/>
    <mergeCell ref="C72:D72"/>
    <mergeCell ref="C75:D75"/>
    <mergeCell ref="C77:D77"/>
    <mergeCell ref="F86:G86"/>
    <mergeCell ref="F96:G96"/>
    <mergeCell ref="F98:G98"/>
    <mergeCell ref="F101:G101"/>
    <mergeCell ref="F103:G103"/>
    <mergeCell ref="F141:G141"/>
    <mergeCell ref="F154:G154"/>
    <mergeCell ref="F156:G156"/>
    <mergeCell ref="F159:G159"/>
    <mergeCell ref="F161:G161"/>
    <mergeCell ref="F195:G195"/>
    <mergeCell ref="F205:G205"/>
    <mergeCell ref="F210:G210"/>
    <mergeCell ref="F213:G213"/>
    <mergeCell ref="F215:G215"/>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G2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cols>
    <col collapsed="false" customWidth="true" hidden="false" outlineLevel="0" max="1" min="1" style="1" width="6.81"/>
    <col collapsed="false" customWidth="true" hidden="false" outlineLevel="0" max="2" min="2" style="1" width="16.39"/>
    <col collapsed="false" customWidth="true" hidden="false" outlineLevel="0" max="3" min="3" style="1" width="18.61"/>
    <col collapsed="false" customWidth="true" hidden="false" outlineLevel="0" max="4" min="4" style="1" width="65.99"/>
    <col collapsed="false" customWidth="true" hidden="false" outlineLevel="0" max="5" min="5" style="1" width="18.34"/>
    <col collapsed="false" customWidth="true" hidden="false" outlineLevel="0" max="6" min="6" style="1" width="21.11"/>
    <col collapsed="false" customWidth="true" hidden="false" outlineLevel="0" max="7" min="7" style="1" width="49.18"/>
    <col collapsed="false" customWidth="true" hidden="false" outlineLevel="0" max="8" min="8" style="1" width="20.01"/>
    <col collapsed="false" customWidth="false" hidden="false" outlineLevel="0" max="1024" min="65" style="2" width="11.74"/>
  </cols>
  <sheetData>
    <row r="1" s="1" customFormat="true" ht="12.8" hidden="false" customHeight="false" outlineLevel="0" collapsed="false"/>
    <row r="2" s="1" customFormat="true" ht="15" hidden="false" customHeight="true" outlineLevel="0" collapsed="false">
      <c r="B2" s="42" t="s">
        <v>251</v>
      </c>
      <c r="C2" s="42"/>
      <c r="D2" s="42"/>
      <c r="E2" s="42"/>
      <c r="F2" s="42"/>
    </row>
    <row r="3" s="1" customFormat="true" ht="67.15" hidden="false" customHeight="true" outlineLevel="0" collapsed="false">
      <c r="B3" s="43" t="s">
        <v>252</v>
      </c>
      <c r="C3" s="43"/>
      <c r="D3" s="43"/>
      <c r="E3" s="43"/>
      <c r="F3" s="43"/>
    </row>
    <row r="4" s="1" customFormat="true" ht="12.8" hidden="false" customHeight="false" outlineLevel="0" collapsed="false"/>
    <row r="5" s="1" customFormat="true" ht="12.8" hidden="false" customHeight="false" outlineLevel="0" collapsed="false"/>
    <row r="6" s="1" customFormat="true" ht="12.8" hidden="false" customHeight="false" outlineLevel="0" collapsed="false"/>
    <row r="7" s="1" customFormat="true" ht="15" hidden="false" customHeight="true" outlineLevel="0" collapsed="false">
      <c r="B7" s="42" t="s">
        <v>72</v>
      </c>
      <c r="C7" s="42"/>
      <c r="D7" s="42"/>
      <c r="E7" s="42"/>
      <c r="F7" s="42"/>
    </row>
    <row r="8" s="1" customFormat="true" ht="12.8" hidden="false" customHeight="false" outlineLevel="0" collapsed="false"/>
    <row r="9" s="1" customFormat="true" ht="12.8" hidden="false" customHeight="false" outlineLevel="0" collapsed="false"/>
    <row r="10" s="1" customFormat="true" ht="12.8" hidden="false" customHeight="false" outlineLevel="0" collapsed="false"/>
    <row r="11" s="1" customFormat="true" ht="12.8" hidden="false" customHeight="false" outlineLevel="0" collapsed="false"/>
    <row r="12" s="1" customFormat="true" ht="12.8" hidden="false" customHeight="false" outlineLevel="0" collapsed="false"/>
    <row r="13" s="1" customFormat="true" ht="12.8" hidden="false" customHeight="false" outlineLevel="0" collapsed="false"/>
    <row r="14" s="1" customFormat="true" ht="12.8" hidden="false" customHeight="false" outlineLevel="0" collapsed="false"/>
    <row r="15" s="1" customFormat="true" ht="12.8" hidden="false" customHeight="false" outlineLevel="0" collapsed="false"/>
    <row r="16" s="1" customFormat="true" ht="12.8" hidden="false" customHeight="false" outlineLevel="0" collapsed="false"/>
    <row r="17" s="1" customFormat="true" ht="12.8" hidden="false" customHeight="false" outlineLevel="0" collapsed="false"/>
    <row r="18" s="1" customFormat="true" ht="12.8" hidden="false" customHeight="false" outlineLevel="0" collapsed="false"/>
    <row r="19" s="1" customFormat="true" ht="12.8" hidden="false" customHeight="false" outlineLevel="0" collapsed="false"/>
    <row r="20" s="1" customFormat="true" ht="12.8" hidden="false" customHeight="false" outlineLevel="0" collapsed="false"/>
    <row r="21" s="1" customFormat="true" ht="12.8" hidden="false" customHeight="false" outlineLevel="0" collapsed="false"/>
    <row r="22" s="1" customFormat="true" ht="12.8" hidden="false" customHeight="false" outlineLevel="0" collapsed="false"/>
    <row r="23" s="1" customFormat="true" ht="12.8" hidden="false" customHeight="false" outlineLevel="0" collapsed="false"/>
    <row r="24" s="1" customFormat="true" ht="12.8" hidden="false" customHeight="false" outlineLevel="0" collapsed="false"/>
    <row r="25" s="1" customFormat="true" ht="12.8" hidden="false" customHeight="false" outlineLevel="0" collapsed="false"/>
    <row r="26" s="1" customFormat="true" ht="12.8" hidden="false" customHeight="false" outlineLevel="0" collapsed="false"/>
    <row r="27" s="1" customFormat="true" ht="12.8" hidden="false" customHeight="false" outlineLevel="0" collapsed="false"/>
    <row r="28" s="1" customFormat="true" ht="12.8" hidden="false" customHeight="false" outlineLevel="0" collapsed="false"/>
    <row r="29" s="1" customFormat="true" ht="12.8" hidden="false" customHeight="false" outlineLevel="0" collapsed="false"/>
    <row r="30" s="1" customFormat="true" ht="12.8" hidden="false" customHeight="false" outlineLevel="0" collapsed="false"/>
    <row r="31" s="1" customFormat="true" ht="12.8" hidden="false" customHeight="false" outlineLevel="0" collapsed="false"/>
    <row r="32" s="1" customFormat="true" ht="12.8" hidden="false" customHeight="false" outlineLevel="0" collapsed="false"/>
    <row r="33" s="1" customFormat="true" ht="12.8" hidden="false" customHeight="false" outlineLevel="0" collapsed="false"/>
    <row r="34" s="1" customFormat="true" ht="12.8" hidden="false" customHeight="false" outlineLevel="0" collapsed="false"/>
    <row r="35" s="1" customFormat="true" ht="12.8" hidden="false" customHeight="false" outlineLevel="0" collapsed="false"/>
    <row r="36" s="1" customFormat="true" ht="12.8" hidden="false" customHeight="false" outlineLevel="0" collapsed="false"/>
    <row r="37" s="1" customFormat="true" ht="12.8" hidden="false" customHeight="false" outlineLevel="0" collapsed="false"/>
    <row r="38" s="1" customFormat="true" ht="12.8" hidden="false" customHeight="false" outlineLevel="0" collapsed="false">
      <c r="B38" s="44" t="s">
        <v>185</v>
      </c>
      <c r="C38" s="44"/>
      <c r="D38" s="44"/>
      <c r="E38" s="44"/>
      <c r="F38" s="44"/>
    </row>
    <row r="39" s="1" customFormat="true" ht="12.8" hidden="false" customHeight="false" outlineLevel="0" collapsed="false"/>
    <row r="40" s="1" customFormat="true" ht="15" hidden="false" customHeight="true" outlineLevel="0" collapsed="false">
      <c r="B40" s="45" t="s">
        <v>253</v>
      </c>
      <c r="C40" s="45"/>
      <c r="D40" s="45"/>
      <c r="E40" s="45"/>
      <c r="F40" s="45"/>
    </row>
    <row r="41" s="1" customFormat="true" ht="12.8" hidden="false" customHeight="false" outlineLevel="0" collapsed="false"/>
    <row r="42" s="1" customFormat="true" ht="12.8" hidden="false" customHeight="false" outlineLevel="0" collapsed="false"/>
    <row r="43" s="1" customFormat="true" ht="12.8" hidden="false" customHeight="false" outlineLevel="0" collapsed="false"/>
    <row r="44" s="1" customFormat="true" ht="12.8" hidden="false" customHeight="false" outlineLevel="0" collapsed="false"/>
    <row r="45" s="1" customFormat="true" ht="12.8" hidden="false" customHeight="false" outlineLevel="0" collapsed="false"/>
    <row r="46" s="1" customFormat="true" ht="12.8" hidden="false" customHeight="false" outlineLevel="0" collapsed="false"/>
    <row r="47" s="1" customFormat="true" ht="12.8" hidden="false" customHeight="false" outlineLevel="0" collapsed="false"/>
    <row r="48" s="1" customFormat="true" ht="12.8" hidden="false" customHeight="false" outlineLevel="0" collapsed="false"/>
    <row r="49" s="1" customFormat="true" ht="12.8" hidden="false" customHeight="false" outlineLevel="0" collapsed="false"/>
    <row r="50" s="1" customFormat="true" ht="12.8" hidden="false" customHeight="false" outlineLevel="0" collapsed="false"/>
    <row r="51" s="1" customFormat="true" ht="12.8" hidden="false" customHeight="false" outlineLevel="0" collapsed="false"/>
    <row r="52" s="1" customFormat="true" ht="12.8" hidden="false" customHeight="false" outlineLevel="0" collapsed="false"/>
    <row r="53" s="1" customFormat="true" ht="12.8" hidden="false" customHeight="false" outlineLevel="0" collapsed="false"/>
    <row r="54" s="1" customFormat="true" ht="12.8" hidden="false" customHeight="false" outlineLevel="0" collapsed="false"/>
    <row r="55" s="1" customFormat="true" ht="12.8" hidden="false" customHeight="false" outlineLevel="0" collapsed="false"/>
    <row r="56" s="1" customFormat="true" ht="12.8" hidden="false" customHeight="false" outlineLevel="0" collapsed="false"/>
    <row r="57" s="1" customFormat="true" ht="12.8" hidden="false" customHeight="false" outlineLevel="0" collapsed="false"/>
    <row r="58" s="1" customFormat="true" ht="12.8" hidden="false" customHeight="false" outlineLevel="0" collapsed="false"/>
    <row r="59" s="1" customFormat="true" ht="12.8" hidden="false" customHeight="false" outlineLevel="0" collapsed="false"/>
    <row r="60" s="1" customFormat="true" ht="12.8" hidden="false" customHeight="false" outlineLevel="0" collapsed="false"/>
    <row r="61" s="1" customFormat="true" ht="12.8" hidden="false" customHeight="false" outlineLevel="0" collapsed="false"/>
    <row r="62" s="1" customFormat="true" ht="12.8" hidden="false" customHeight="false" outlineLevel="0" collapsed="false"/>
    <row r="63" s="1" customFormat="true" ht="12.8" hidden="false" customHeight="false" outlineLevel="0" collapsed="false"/>
    <row r="64" s="1" customFormat="true" ht="12.8" hidden="false" customHeight="false" outlineLevel="0" collapsed="false"/>
    <row r="65" s="1" customFormat="true" ht="12.8" hidden="false" customHeight="false" outlineLevel="0" collapsed="false"/>
    <row r="66" s="1" customFormat="true" ht="12.8" hidden="false" customHeight="false" outlineLevel="0" collapsed="false"/>
    <row r="67" s="1" customFormat="true" ht="12.8" hidden="false" customHeight="false" outlineLevel="0" collapsed="false"/>
    <row r="75" customFormat="false" ht="15" hidden="false" customHeight="false" outlineLevel="0" collapsed="false">
      <c r="C75" s="46" t="s">
        <v>75</v>
      </c>
      <c r="D75" s="46"/>
      <c r="E75" s="47"/>
    </row>
    <row r="77" customFormat="false" ht="20.1" hidden="false" customHeight="true" outlineLevel="0" collapsed="false">
      <c r="C77" s="48" t="s">
        <v>18</v>
      </c>
      <c r="D77" s="49" t="s">
        <v>76</v>
      </c>
      <c r="E77" s="50"/>
      <c r="F77" s="51"/>
    </row>
    <row r="78" customFormat="false" ht="12.8" hidden="false" customHeight="false" outlineLevel="0" collapsed="false">
      <c r="C78" s="52" t="s">
        <v>77</v>
      </c>
      <c r="D78" s="52" t="s">
        <v>254</v>
      </c>
      <c r="E78" s="53"/>
      <c r="F78" s="54"/>
    </row>
    <row r="79" customFormat="false" ht="12.8" hidden="false" customHeight="false" outlineLevel="0" collapsed="false">
      <c r="C79" s="52" t="s">
        <v>77</v>
      </c>
      <c r="D79" s="52" t="s">
        <v>255</v>
      </c>
      <c r="E79" s="53"/>
      <c r="F79" s="54"/>
    </row>
    <row r="80" customFormat="false" ht="12.8" hidden="false" customHeight="false" outlineLevel="0" collapsed="false">
      <c r="C80" s="52" t="s">
        <v>77</v>
      </c>
      <c r="D80" s="52" t="s">
        <v>256</v>
      </c>
      <c r="E80" s="53"/>
      <c r="F80" s="54"/>
    </row>
    <row r="81" customFormat="false" ht="12.8" hidden="false" customHeight="false" outlineLevel="0" collapsed="false">
      <c r="C81" s="52" t="s">
        <v>77</v>
      </c>
      <c r="D81" s="52" t="s">
        <v>257</v>
      </c>
      <c r="E81" s="53"/>
      <c r="F81" s="54"/>
    </row>
    <row r="82" customFormat="false" ht="12.8" hidden="false" customHeight="false" outlineLevel="0" collapsed="false">
      <c r="C82" s="52" t="s">
        <v>77</v>
      </c>
      <c r="D82" s="52" t="s">
        <v>258</v>
      </c>
      <c r="E82" s="53"/>
      <c r="F82" s="54"/>
    </row>
    <row r="83" customFormat="false" ht="12.8" hidden="false" customHeight="false" outlineLevel="0" collapsed="false">
      <c r="C83" s="52" t="s">
        <v>87</v>
      </c>
      <c r="D83" s="52" t="s">
        <v>259</v>
      </c>
      <c r="E83" s="53"/>
      <c r="F83" s="54"/>
    </row>
    <row r="84" customFormat="false" ht="12.8" hidden="false" customHeight="false" outlineLevel="0" collapsed="false">
      <c r="C84" s="52" t="s">
        <v>87</v>
      </c>
      <c r="D84" s="52" t="s">
        <v>260</v>
      </c>
      <c r="E84" s="53"/>
      <c r="F84" s="54"/>
    </row>
    <row r="85" customFormat="false" ht="12.8" hidden="false" customHeight="false" outlineLevel="0" collapsed="false">
      <c r="C85" s="52" t="s">
        <v>87</v>
      </c>
      <c r="D85" s="52" t="s">
        <v>261</v>
      </c>
      <c r="E85" s="53"/>
      <c r="F85" s="54"/>
    </row>
    <row r="86" customFormat="false" ht="12.8" hidden="false" customHeight="false" outlineLevel="0" collapsed="false">
      <c r="C86" s="55" t="s">
        <v>90</v>
      </c>
      <c r="D86" s="55"/>
      <c r="E86" s="56" t="n">
        <v>8</v>
      </c>
      <c r="F86" s="54"/>
    </row>
    <row r="87" customFormat="false" ht="12.8" hidden="false" customHeight="false" outlineLevel="0" collapsed="false">
      <c r="C87" s="52" t="s">
        <v>91</v>
      </c>
      <c r="D87" s="52" t="s">
        <v>262</v>
      </c>
      <c r="E87" s="53"/>
      <c r="F87" s="54"/>
    </row>
    <row r="88" customFormat="false" ht="12.8" hidden="false" customHeight="false" outlineLevel="0" collapsed="false">
      <c r="C88" s="52" t="s">
        <v>91</v>
      </c>
      <c r="D88" s="52" t="s">
        <v>263</v>
      </c>
      <c r="E88" s="53"/>
      <c r="F88" s="54"/>
    </row>
    <row r="89" customFormat="false" ht="12.8" hidden="false" customHeight="false" outlineLevel="0" collapsed="false">
      <c r="C89" s="52" t="s">
        <v>91</v>
      </c>
      <c r="D89" s="52" t="s">
        <v>264</v>
      </c>
      <c r="E89" s="53"/>
      <c r="F89" s="54"/>
    </row>
    <row r="90" customFormat="false" ht="12.8" hidden="false" customHeight="false" outlineLevel="0" collapsed="false">
      <c r="C90" s="52" t="s">
        <v>91</v>
      </c>
      <c r="D90" s="52" t="s">
        <v>265</v>
      </c>
      <c r="E90" s="53"/>
      <c r="F90" s="54"/>
    </row>
    <row r="91" customFormat="false" ht="12.8" hidden="false" customHeight="false" outlineLevel="0" collapsed="false">
      <c r="C91" s="52" t="s">
        <v>91</v>
      </c>
      <c r="D91" s="52" t="s">
        <v>266</v>
      </c>
      <c r="E91" s="53"/>
      <c r="F91" s="54"/>
    </row>
    <row r="92" customFormat="false" ht="12.8" hidden="false" customHeight="false" outlineLevel="0" collapsed="false">
      <c r="C92" s="52" t="s">
        <v>105</v>
      </c>
      <c r="D92" s="52" t="s">
        <v>267</v>
      </c>
      <c r="E92" s="53"/>
      <c r="F92" s="54"/>
    </row>
    <row r="93" customFormat="false" ht="12.8" hidden="false" customHeight="false" outlineLevel="0" collapsed="false">
      <c r="C93" s="52" t="s">
        <v>105</v>
      </c>
      <c r="D93" s="52" t="s">
        <v>268</v>
      </c>
      <c r="E93" s="53"/>
      <c r="F93" s="54"/>
    </row>
    <row r="94" customFormat="false" ht="12.8" hidden="false" customHeight="false" outlineLevel="0" collapsed="false">
      <c r="C94" s="52" t="s">
        <v>105</v>
      </c>
      <c r="D94" s="52" t="s">
        <v>269</v>
      </c>
      <c r="E94" s="53"/>
      <c r="F94" s="54"/>
    </row>
    <row r="95" customFormat="false" ht="12.8" hidden="false" customHeight="false" outlineLevel="0" collapsed="false">
      <c r="C95" s="52" t="s">
        <v>105</v>
      </c>
      <c r="D95" s="52" t="s">
        <v>270</v>
      </c>
      <c r="E95" s="53"/>
      <c r="F95" s="54"/>
    </row>
    <row r="96" customFormat="false" ht="12.8" hidden="false" customHeight="false" outlineLevel="0" collapsed="false">
      <c r="C96" s="52" t="s">
        <v>105</v>
      </c>
      <c r="D96" s="52" t="s">
        <v>271</v>
      </c>
      <c r="E96" s="53"/>
      <c r="F96" s="54"/>
    </row>
    <row r="97" customFormat="false" ht="12.8" hidden="false" customHeight="false" outlineLevel="0" collapsed="false">
      <c r="C97" s="52" t="s">
        <v>105</v>
      </c>
      <c r="D97" s="52" t="s">
        <v>272</v>
      </c>
      <c r="E97" s="53"/>
      <c r="F97" s="54"/>
    </row>
    <row r="98" customFormat="false" ht="12.8" hidden="false" customHeight="false" outlineLevel="0" collapsed="false">
      <c r="C98" s="55" t="s">
        <v>111</v>
      </c>
      <c r="D98" s="55"/>
      <c r="E98" s="56" t="n">
        <v>11</v>
      </c>
      <c r="F98" s="54"/>
    </row>
    <row r="99" customFormat="false" ht="12.8" hidden="false" customHeight="false" outlineLevel="0" collapsed="false">
      <c r="C99" s="52" t="s">
        <v>112</v>
      </c>
      <c r="D99" s="52" t="s">
        <v>273</v>
      </c>
      <c r="E99" s="53"/>
      <c r="F99" s="54"/>
    </row>
    <row r="100" customFormat="false" ht="12.8" hidden="false" customHeight="false" outlineLevel="0" collapsed="false">
      <c r="C100" s="52" t="s">
        <v>112</v>
      </c>
      <c r="D100" s="52" t="s">
        <v>274</v>
      </c>
      <c r="E100" s="53"/>
      <c r="F100" s="54"/>
    </row>
    <row r="101" customFormat="false" ht="12.8" hidden="false" customHeight="false" outlineLevel="0" collapsed="false">
      <c r="C101" s="52" t="s">
        <v>112</v>
      </c>
      <c r="D101" s="52" t="s">
        <v>275</v>
      </c>
      <c r="E101" s="53"/>
      <c r="F101" s="54"/>
    </row>
    <row r="102" customFormat="false" ht="12.8" hidden="false" customHeight="false" outlineLevel="0" collapsed="false">
      <c r="C102" s="52" t="s">
        <v>112</v>
      </c>
      <c r="D102" s="52" t="s">
        <v>276</v>
      </c>
      <c r="E102" s="53"/>
      <c r="F102" s="54"/>
    </row>
    <row r="103" customFormat="false" ht="12.8" hidden="false" customHeight="false" outlineLevel="0" collapsed="false">
      <c r="C103" s="52" t="s">
        <v>112</v>
      </c>
      <c r="D103" s="52" t="s">
        <v>277</v>
      </c>
      <c r="E103" s="53"/>
      <c r="F103" s="54"/>
    </row>
    <row r="104" customFormat="false" ht="12.8" hidden="false" customHeight="false" outlineLevel="0" collapsed="false">
      <c r="C104" s="55" t="s">
        <v>123</v>
      </c>
      <c r="D104" s="55"/>
      <c r="E104" s="56" t="n">
        <v>5</v>
      </c>
      <c r="F104" s="54"/>
    </row>
    <row r="105" customFormat="false" ht="12.8" hidden="false" customHeight="false" outlineLevel="0" collapsed="false">
      <c r="C105" s="52" t="s">
        <v>124</v>
      </c>
      <c r="D105" s="52" t="s">
        <v>278</v>
      </c>
      <c r="E105" s="53"/>
      <c r="F105" s="54"/>
    </row>
    <row r="106" customFormat="false" ht="12.8" hidden="false" customHeight="false" outlineLevel="0" collapsed="false">
      <c r="C106" s="52" t="s">
        <v>124</v>
      </c>
      <c r="D106" s="52" t="s">
        <v>279</v>
      </c>
      <c r="E106" s="53"/>
      <c r="F106" s="54"/>
    </row>
    <row r="107" customFormat="false" ht="12.8" hidden="false" customHeight="false" outlineLevel="0" collapsed="false">
      <c r="C107" s="52" t="s">
        <v>124</v>
      </c>
      <c r="D107" s="52" t="s">
        <v>280</v>
      </c>
      <c r="E107" s="53"/>
      <c r="F107" s="54"/>
    </row>
    <row r="108" customFormat="false" ht="12.8" hidden="false" customHeight="false" outlineLevel="0" collapsed="false">
      <c r="C108" s="52" t="s">
        <v>124</v>
      </c>
      <c r="D108" s="52" t="s">
        <v>281</v>
      </c>
      <c r="E108" s="53"/>
      <c r="F108" s="54"/>
    </row>
    <row r="109" customFormat="false" ht="12.8" hidden="false" customHeight="false" outlineLevel="0" collapsed="false">
      <c r="C109" s="52" t="s">
        <v>124</v>
      </c>
      <c r="D109" s="52" t="s">
        <v>282</v>
      </c>
      <c r="E109" s="53"/>
      <c r="F109" s="54"/>
    </row>
    <row r="110" customFormat="false" ht="12.8" hidden="false" customHeight="false" outlineLevel="0" collapsed="false">
      <c r="C110" s="52" t="s">
        <v>124</v>
      </c>
      <c r="D110" s="52" t="s">
        <v>283</v>
      </c>
      <c r="E110" s="53"/>
      <c r="F110" s="54"/>
    </row>
    <row r="111" customFormat="false" ht="12.8" hidden="false" customHeight="false" outlineLevel="0" collapsed="false">
      <c r="C111" s="52" t="s">
        <v>124</v>
      </c>
      <c r="D111" s="52" t="s">
        <v>284</v>
      </c>
      <c r="E111" s="53"/>
      <c r="F111" s="54"/>
    </row>
    <row r="112" customFormat="false" ht="12.8" hidden="false" customHeight="false" outlineLevel="0" collapsed="false">
      <c r="C112" s="52" t="s">
        <v>124</v>
      </c>
      <c r="D112" s="52" t="s">
        <v>285</v>
      </c>
      <c r="E112" s="53"/>
      <c r="F112" s="54"/>
    </row>
    <row r="113" customFormat="false" ht="13.35" hidden="false" customHeight="false" outlineLevel="0" collapsed="false">
      <c r="C113" s="52" t="s">
        <v>124</v>
      </c>
      <c r="D113" s="52" t="s">
        <v>286</v>
      </c>
      <c r="E113" s="53"/>
      <c r="F113" s="54"/>
    </row>
    <row r="114" customFormat="false" ht="13.35" hidden="false" customHeight="false" outlineLevel="0" collapsed="false">
      <c r="C114" s="52" t="s">
        <v>124</v>
      </c>
      <c r="D114" s="52" t="s">
        <v>287</v>
      </c>
      <c r="E114" s="53"/>
      <c r="F114" s="54"/>
    </row>
    <row r="115" customFormat="false" ht="12.8" hidden="false" customHeight="false" outlineLevel="0" collapsed="false">
      <c r="C115" s="55" t="s">
        <v>137</v>
      </c>
      <c r="D115" s="55"/>
      <c r="E115" s="56" t="n">
        <v>5</v>
      </c>
      <c r="F115" s="54"/>
    </row>
    <row r="116" customFormat="false" ht="12.8" hidden="false" customHeight="false" outlineLevel="0" collapsed="false">
      <c r="C116" s="52"/>
      <c r="D116" s="52"/>
      <c r="E116" s="53"/>
      <c r="F116" s="54"/>
    </row>
    <row r="117" customFormat="false" ht="12.8" hidden="false" customHeight="false" outlineLevel="0" collapsed="false">
      <c r="C117" s="55" t="s">
        <v>138</v>
      </c>
      <c r="D117" s="55"/>
      <c r="E117" s="56" t="n">
        <f aca="false">(E98+E104+E115+E86)</f>
        <v>29</v>
      </c>
      <c r="F117" s="54"/>
    </row>
    <row r="120" customFormat="false" ht="15" hidden="false" customHeight="false" outlineLevel="0" collapsed="false">
      <c r="C120" s="57" t="s">
        <v>202</v>
      </c>
      <c r="D120" s="57"/>
      <c r="E120" s="47"/>
    </row>
    <row r="122" customFormat="false" ht="15" hidden="false" customHeight="false" outlineLevel="0" collapsed="false">
      <c r="C122" s="58" t="s">
        <v>18</v>
      </c>
      <c r="D122" s="59" t="s">
        <v>140</v>
      </c>
      <c r="E122" s="50"/>
    </row>
    <row r="123" customFormat="false" ht="12.8" hidden="false" customHeight="false" outlineLevel="0" collapsed="false">
      <c r="C123" s="52" t="s">
        <v>77</v>
      </c>
      <c r="D123" s="52" t="s">
        <v>254</v>
      </c>
      <c r="E123" s="60" t="n">
        <v>1</v>
      </c>
    </row>
    <row r="124" customFormat="false" ht="12.8" hidden="false" customHeight="false" outlineLevel="0" collapsed="false">
      <c r="C124" s="52" t="s">
        <v>77</v>
      </c>
      <c r="D124" s="52" t="s">
        <v>255</v>
      </c>
      <c r="E124" s="60" t="n">
        <v>1</v>
      </c>
    </row>
    <row r="125" customFormat="false" ht="12.8" hidden="false" customHeight="false" outlineLevel="0" collapsed="false">
      <c r="C125" s="52" t="s">
        <v>77</v>
      </c>
      <c r="D125" s="52" t="s">
        <v>256</v>
      </c>
      <c r="E125" s="60" t="n">
        <v>1</v>
      </c>
    </row>
    <row r="126" customFormat="false" ht="12.8" hidden="false" customHeight="false" outlineLevel="0" collapsed="false">
      <c r="C126" s="52" t="s">
        <v>77</v>
      </c>
      <c r="D126" s="52" t="s">
        <v>257</v>
      </c>
      <c r="E126" s="60" t="n">
        <v>1</v>
      </c>
    </row>
    <row r="127" customFormat="false" ht="12.8" hidden="false" customHeight="false" outlineLevel="0" collapsed="false">
      <c r="C127" s="52" t="s">
        <v>87</v>
      </c>
      <c r="D127" s="52" t="s">
        <v>259</v>
      </c>
      <c r="E127" s="60" t="n">
        <v>1</v>
      </c>
    </row>
    <row r="128" customFormat="false" ht="12.8" hidden="false" customHeight="false" outlineLevel="0" collapsed="false">
      <c r="C128" s="52" t="s">
        <v>87</v>
      </c>
      <c r="D128" s="52" t="s">
        <v>260</v>
      </c>
      <c r="E128" s="60" t="n">
        <v>1</v>
      </c>
    </row>
    <row r="129" customFormat="false" ht="12.8" hidden="false" customHeight="false" outlineLevel="0" collapsed="false">
      <c r="C129" s="52" t="s">
        <v>87</v>
      </c>
      <c r="D129" s="52" t="s">
        <v>261</v>
      </c>
      <c r="E129" s="60" t="n">
        <v>1</v>
      </c>
    </row>
    <row r="130" s="62" customFormat="true" ht="17.9" hidden="false" customHeight="true" outlineLevel="0" collapsed="false">
      <c r="C130" s="55" t="n">
        <v>7</v>
      </c>
      <c r="D130" s="63" t="s">
        <v>141</v>
      </c>
      <c r="E130" s="64" t="n">
        <f aca="false">SUM(E123:E129)</f>
        <v>7</v>
      </c>
      <c r="F130" s="65" t="s">
        <v>142</v>
      </c>
      <c r="G130" s="65"/>
    </row>
    <row r="131" customFormat="false" ht="12.8" hidden="false" customHeight="false" outlineLevel="0" collapsed="false">
      <c r="C131" s="52" t="s">
        <v>91</v>
      </c>
      <c r="D131" s="52" t="s">
        <v>262</v>
      </c>
      <c r="E131" s="60" t="n">
        <v>1</v>
      </c>
    </row>
    <row r="132" customFormat="false" ht="12.8" hidden="false" customHeight="false" outlineLevel="0" collapsed="false">
      <c r="C132" s="52" t="s">
        <v>91</v>
      </c>
      <c r="D132" s="52" t="s">
        <v>263</v>
      </c>
      <c r="E132" s="60" t="n">
        <v>1</v>
      </c>
    </row>
    <row r="133" customFormat="false" ht="12.8" hidden="false" customHeight="false" outlineLevel="0" collapsed="false">
      <c r="C133" s="52" t="s">
        <v>91</v>
      </c>
      <c r="D133" s="52" t="s">
        <v>264</v>
      </c>
      <c r="E133" s="60" t="n">
        <v>1</v>
      </c>
    </row>
    <row r="134" customFormat="false" ht="12.8" hidden="false" customHeight="false" outlineLevel="0" collapsed="false">
      <c r="C134" s="52" t="s">
        <v>91</v>
      </c>
      <c r="D134" s="52" t="s">
        <v>265</v>
      </c>
      <c r="E134" s="60" t="n">
        <v>1</v>
      </c>
    </row>
    <row r="135" customFormat="false" ht="12.8" hidden="false" customHeight="false" outlineLevel="0" collapsed="false">
      <c r="C135" s="52" t="s">
        <v>91</v>
      </c>
      <c r="D135" s="52" t="s">
        <v>288</v>
      </c>
      <c r="E135" s="60" t="n">
        <v>1</v>
      </c>
    </row>
    <row r="136" customFormat="false" ht="12.8" hidden="false" customHeight="false" outlineLevel="0" collapsed="false">
      <c r="C136" s="52" t="s">
        <v>105</v>
      </c>
      <c r="D136" s="52" t="s">
        <v>267</v>
      </c>
      <c r="E136" s="60" t="n">
        <v>0.25</v>
      </c>
    </row>
    <row r="137" customFormat="false" ht="12.8" hidden="false" customHeight="false" outlineLevel="0" collapsed="false">
      <c r="C137" s="52" t="s">
        <v>105</v>
      </c>
      <c r="D137" s="52" t="s">
        <v>268</v>
      </c>
      <c r="E137" s="60" t="n">
        <v>1</v>
      </c>
    </row>
    <row r="138" customFormat="false" ht="12.8" hidden="false" customHeight="false" outlineLevel="0" collapsed="false">
      <c r="C138" s="52" t="s">
        <v>105</v>
      </c>
      <c r="D138" s="52" t="s">
        <v>269</v>
      </c>
      <c r="E138" s="60" t="n">
        <v>1</v>
      </c>
    </row>
    <row r="139" customFormat="false" ht="12.8" hidden="false" customHeight="false" outlineLevel="0" collapsed="false">
      <c r="C139" s="52" t="s">
        <v>105</v>
      </c>
      <c r="D139" s="52" t="s">
        <v>270</v>
      </c>
      <c r="E139" s="60" t="n">
        <v>1</v>
      </c>
    </row>
    <row r="140" customFormat="false" ht="12.8" hidden="false" customHeight="false" outlineLevel="0" collapsed="false">
      <c r="C140" s="52" t="s">
        <v>105</v>
      </c>
      <c r="D140" s="52" t="s">
        <v>272</v>
      </c>
      <c r="E140" s="60" t="n">
        <v>1</v>
      </c>
    </row>
    <row r="141" customFormat="false" ht="13.35" hidden="false" customHeight="false" outlineLevel="0" collapsed="false">
      <c r="C141" s="52" t="s">
        <v>105</v>
      </c>
      <c r="D141" s="52" t="s">
        <v>271</v>
      </c>
      <c r="E141" s="60" t="n">
        <v>1</v>
      </c>
    </row>
    <row r="142" s="62" customFormat="true" ht="17.9" hidden="false" customHeight="true" outlineLevel="0" collapsed="false">
      <c r="C142" s="55" t="n">
        <v>11</v>
      </c>
      <c r="D142" s="63" t="s">
        <v>143</v>
      </c>
      <c r="E142" s="64" t="n">
        <f aca="false">SUM(E131:E141)</f>
        <v>10.25</v>
      </c>
      <c r="F142" s="65" t="s">
        <v>144</v>
      </c>
      <c r="G142" s="65"/>
    </row>
    <row r="143" customFormat="false" ht="12.8" hidden="false" customHeight="false" outlineLevel="0" collapsed="false">
      <c r="C143" s="52" t="s">
        <v>112</v>
      </c>
      <c r="D143" s="52" t="s">
        <v>273</v>
      </c>
      <c r="E143" s="60" t="n">
        <v>1</v>
      </c>
    </row>
    <row r="144" customFormat="false" ht="12.8" hidden="false" customHeight="false" outlineLevel="0" collapsed="false">
      <c r="C144" s="52" t="s">
        <v>112</v>
      </c>
      <c r="D144" s="52" t="s">
        <v>274</v>
      </c>
      <c r="E144" s="60" t="n">
        <v>1</v>
      </c>
    </row>
    <row r="145" customFormat="false" ht="12.8" hidden="false" customHeight="false" outlineLevel="0" collapsed="false">
      <c r="C145" s="52" t="s">
        <v>112</v>
      </c>
      <c r="D145" s="52" t="s">
        <v>275</v>
      </c>
      <c r="E145" s="60" t="n">
        <v>1</v>
      </c>
    </row>
    <row r="146" s="62" customFormat="true" ht="17.9" hidden="false" customHeight="true" outlineLevel="0" collapsed="false">
      <c r="C146" s="55" t="n">
        <v>3</v>
      </c>
      <c r="D146" s="63" t="s">
        <v>145</v>
      </c>
      <c r="E146" s="64" t="n">
        <f aca="false">SUM(E143:E145)</f>
        <v>3</v>
      </c>
      <c r="F146" s="65" t="s">
        <v>146</v>
      </c>
      <c r="G146" s="65"/>
    </row>
    <row r="147" customFormat="false" ht="12.8" hidden="false" customHeight="false" outlineLevel="0" collapsed="false">
      <c r="C147" s="52" t="s">
        <v>124</v>
      </c>
      <c r="D147" s="52" t="s">
        <v>278</v>
      </c>
      <c r="E147" s="60" t="n">
        <v>1</v>
      </c>
    </row>
    <row r="148" customFormat="false" ht="12.8" hidden="false" customHeight="false" outlineLevel="0" collapsed="false">
      <c r="C148" s="52" t="s">
        <v>124</v>
      </c>
      <c r="D148" s="52" t="s">
        <v>279</v>
      </c>
      <c r="E148" s="60" t="n">
        <v>0.25</v>
      </c>
    </row>
    <row r="149" customFormat="false" ht="12.8" hidden="false" customHeight="false" outlineLevel="0" collapsed="false">
      <c r="C149" s="52" t="s">
        <v>124</v>
      </c>
      <c r="D149" s="52" t="s">
        <v>280</v>
      </c>
      <c r="E149" s="60" t="n">
        <v>1</v>
      </c>
    </row>
    <row r="150" customFormat="false" ht="12.8" hidden="false" customHeight="false" outlineLevel="0" collapsed="false">
      <c r="C150" s="52" t="s">
        <v>124</v>
      </c>
      <c r="D150" s="52" t="s">
        <v>281</v>
      </c>
      <c r="E150" s="60" t="n">
        <v>0.5</v>
      </c>
    </row>
    <row r="151" customFormat="false" ht="12.8" hidden="false" customHeight="false" outlineLevel="0" collapsed="false">
      <c r="C151" s="52" t="s">
        <v>124</v>
      </c>
      <c r="D151" s="52" t="s">
        <v>282</v>
      </c>
      <c r="E151" s="60" t="n">
        <v>1</v>
      </c>
    </row>
    <row r="152" customFormat="false" ht="12.8" hidden="false" customHeight="false" outlineLevel="0" collapsed="false">
      <c r="C152" s="52" t="s">
        <v>124</v>
      </c>
      <c r="D152" s="52" t="s">
        <v>283</v>
      </c>
      <c r="E152" s="60" t="n">
        <v>1</v>
      </c>
    </row>
    <row r="153" s="62" customFormat="true" ht="17.9" hidden="false" customHeight="true" outlineLevel="0" collapsed="false">
      <c r="C153" s="55" t="n">
        <v>3</v>
      </c>
      <c r="D153" s="63" t="s">
        <v>155</v>
      </c>
      <c r="E153" s="64" t="n">
        <f aca="false">SUM(E147:E152)/2</f>
        <v>2.375</v>
      </c>
      <c r="F153" s="65" t="s">
        <v>156</v>
      </c>
      <c r="G153" s="65"/>
    </row>
    <row r="155" s="62" customFormat="true" ht="17.9" hidden="false" customHeight="true" outlineLevel="0" collapsed="false">
      <c r="C155" s="55" t="n">
        <f aca="false">(C130+C142+C146+C153)</f>
        <v>24</v>
      </c>
      <c r="D155" s="63" t="s">
        <v>157</v>
      </c>
      <c r="E155" s="55" t="n">
        <f aca="false">(E130+E142+E146+E153)</f>
        <v>22.625</v>
      </c>
      <c r="F155" s="65" t="s">
        <v>158</v>
      </c>
      <c r="G155" s="65"/>
    </row>
    <row r="158" customFormat="false" ht="15" hidden="false" customHeight="false" outlineLevel="0" collapsed="false">
      <c r="C158" s="66" t="s">
        <v>159</v>
      </c>
      <c r="D158" s="66"/>
    </row>
    <row r="189" customFormat="false" ht="15" hidden="false" customHeight="false" outlineLevel="0" collapsed="false">
      <c r="C189" s="66" t="s">
        <v>207</v>
      </c>
      <c r="D189" s="66"/>
      <c r="E189" s="47"/>
    </row>
    <row r="191" customFormat="false" ht="15" hidden="false" customHeight="false" outlineLevel="0" collapsed="false">
      <c r="C191" s="58" t="s">
        <v>18</v>
      </c>
      <c r="D191" s="59" t="s">
        <v>140</v>
      </c>
      <c r="E191" s="50"/>
    </row>
    <row r="192" customFormat="false" ht="13.35" hidden="false" customHeight="false" outlineLevel="0" collapsed="false">
      <c r="C192" s="52" t="s">
        <v>77</v>
      </c>
      <c r="D192" s="52" t="s">
        <v>254</v>
      </c>
      <c r="E192" s="60" t="n">
        <v>1</v>
      </c>
    </row>
    <row r="193" customFormat="false" ht="12.8" hidden="false" customHeight="false" outlineLevel="0" collapsed="false">
      <c r="C193" s="52" t="s">
        <v>77</v>
      </c>
      <c r="D193" s="52" t="s">
        <v>289</v>
      </c>
      <c r="E193" s="60" t="n">
        <v>1</v>
      </c>
    </row>
    <row r="194" customFormat="false" ht="13.35" hidden="false" customHeight="false" outlineLevel="0" collapsed="false">
      <c r="C194" s="52" t="s">
        <v>77</v>
      </c>
      <c r="D194" s="52" t="s">
        <v>256</v>
      </c>
      <c r="E194" s="60" t="n">
        <v>1</v>
      </c>
    </row>
    <row r="195" customFormat="false" ht="13.35" hidden="false" customHeight="false" outlineLevel="0" collapsed="false">
      <c r="C195" s="52" t="s">
        <v>77</v>
      </c>
      <c r="D195" s="52" t="s">
        <v>257</v>
      </c>
      <c r="E195" s="60" t="n">
        <v>1</v>
      </c>
    </row>
    <row r="196" customFormat="false" ht="12.8" hidden="false" customHeight="false" outlineLevel="0" collapsed="false">
      <c r="C196" s="52" t="s">
        <v>77</v>
      </c>
      <c r="D196" s="52" t="s">
        <v>290</v>
      </c>
      <c r="E196" s="60" t="n">
        <v>1</v>
      </c>
    </row>
    <row r="197" customFormat="false" ht="13.35" hidden="false" customHeight="false" outlineLevel="0" collapsed="false">
      <c r="C197" s="52" t="s">
        <v>87</v>
      </c>
      <c r="D197" s="52" t="s">
        <v>259</v>
      </c>
      <c r="E197" s="60" t="n">
        <v>1</v>
      </c>
    </row>
    <row r="198" customFormat="false" ht="13.35" hidden="false" customHeight="false" outlineLevel="0" collapsed="false">
      <c r="C198" s="52" t="s">
        <v>87</v>
      </c>
      <c r="D198" s="52" t="s">
        <v>260</v>
      </c>
      <c r="E198" s="60" t="n">
        <v>1</v>
      </c>
    </row>
    <row r="199" customFormat="false" ht="13.35" hidden="false" customHeight="false" outlineLevel="0" collapsed="false">
      <c r="C199" s="52" t="s">
        <v>87</v>
      </c>
      <c r="D199" s="52" t="s">
        <v>261</v>
      </c>
      <c r="E199" s="60" t="n">
        <v>1</v>
      </c>
    </row>
    <row r="200" s="62" customFormat="true" ht="17.9" hidden="false" customHeight="true" outlineLevel="0" collapsed="false">
      <c r="C200" s="55" t="n">
        <v>8</v>
      </c>
      <c r="D200" s="63" t="s">
        <v>141</v>
      </c>
      <c r="E200" s="64" t="n">
        <f aca="false">SUM(E192:E199)</f>
        <v>8</v>
      </c>
      <c r="F200" s="65" t="s">
        <v>142</v>
      </c>
      <c r="G200" s="65"/>
    </row>
    <row r="201" customFormat="false" ht="13.35" hidden="false" customHeight="false" outlineLevel="0" collapsed="false">
      <c r="C201" s="52" t="s">
        <v>91</v>
      </c>
      <c r="D201" s="52" t="s">
        <v>262</v>
      </c>
      <c r="E201" s="60" t="n">
        <v>1</v>
      </c>
    </row>
    <row r="202" customFormat="false" ht="13.35" hidden="false" customHeight="false" outlineLevel="0" collapsed="false">
      <c r="C202" s="52" t="s">
        <v>91</v>
      </c>
      <c r="D202" s="52" t="s">
        <v>263</v>
      </c>
      <c r="E202" s="60" t="n">
        <v>1</v>
      </c>
    </row>
    <row r="203" customFormat="false" ht="12.8" hidden="false" customHeight="false" outlineLevel="0" collapsed="false">
      <c r="C203" s="52" t="s">
        <v>91</v>
      </c>
      <c r="D203" s="52" t="s">
        <v>291</v>
      </c>
      <c r="E203" s="60" t="n">
        <v>1</v>
      </c>
    </row>
    <row r="204" customFormat="false" ht="12.8" hidden="false" customHeight="false" outlineLevel="0" collapsed="false">
      <c r="C204" s="52" t="s">
        <v>91</v>
      </c>
      <c r="D204" s="52" t="s">
        <v>264</v>
      </c>
      <c r="E204" s="60" t="n">
        <v>0.5</v>
      </c>
    </row>
    <row r="205" customFormat="false" ht="12.8" hidden="false" customHeight="false" outlineLevel="0" collapsed="false">
      <c r="C205" s="52" t="s">
        <v>91</v>
      </c>
      <c r="D205" s="52" t="s">
        <v>292</v>
      </c>
      <c r="E205" s="60" t="n">
        <v>0.25</v>
      </c>
    </row>
    <row r="206" customFormat="false" ht="13.35" hidden="false" customHeight="false" outlineLevel="0" collapsed="false">
      <c r="C206" s="52" t="s">
        <v>105</v>
      </c>
      <c r="D206" s="52" t="s">
        <v>267</v>
      </c>
      <c r="E206" s="60" t="n">
        <v>1</v>
      </c>
    </row>
    <row r="207" customFormat="false" ht="13.35" hidden="false" customHeight="false" outlineLevel="0" collapsed="false">
      <c r="C207" s="52" t="s">
        <v>105</v>
      </c>
      <c r="D207" s="52" t="s">
        <v>268</v>
      </c>
      <c r="E207" s="60" t="n">
        <v>1</v>
      </c>
    </row>
    <row r="208" customFormat="false" ht="13.35" hidden="false" customHeight="false" outlineLevel="0" collapsed="false">
      <c r="C208" s="52" t="s">
        <v>105</v>
      </c>
      <c r="D208" s="52" t="s">
        <v>269</v>
      </c>
      <c r="E208" s="60" t="n">
        <v>1</v>
      </c>
    </row>
    <row r="209" customFormat="false" ht="13.35" hidden="false" customHeight="false" outlineLevel="0" collapsed="false">
      <c r="C209" s="52" t="s">
        <v>105</v>
      </c>
      <c r="D209" s="52" t="s">
        <v>270</v>
      </c>
      <c r="E209" s="60" t="n">
        <v>1</v>
      </c>
    </row>
    <row r="210" customFormat="false" ht="13.35" hidden="false" customHeight="false" outlineLevel="0" collapsed="false">
      <c r="C210" s="52" t="s">
        <v>105</v>
      </c>
      <c r="D210" s="52" t="s">
        <v>272</v>
      </c>
      <c r="E210" s="60" t="n">
        <v>1</v>
      </c>
    </row>
    <row r="211" customFormat="false" ht="13.35" hidden="false" customHeight="false" outlineLevel="0" collapsed="false">
      <c r="C211" s="52" t="s">
        <v>105</v>
      </c>
      <c r="D211" s="52" t="s">
        <v>271</v>
      </c>
      <c r="E211" s="60" t="n">
        <v>1</v>
      </c>
    </row>
    <row r="212" s="62" customFormat="true" ht="17.9" hidden="false" customHeight="true" outlineLevel="0" collapsed="false">
      <c r="C212" s="55" t="n">
        <v>11</v>
      </c>
      <c r="D212" s="63" t="s">
        <v>143</v>
      </c>
      <c r="E212" s="64" t="n">
        <f aca="false">SUM(E201:E211)</f>
        <v>9.75</v>
      </c>
      <c r="F212" s="65" t="s">
        <v>144</v>
      </c>
      <c r="G212" s="65"/>
    </row>
    <row r="213" customFormat="false" ht="13.35" hidden="false" customHeight="false" outlineLevel="0" collapsed="false">
      <c r="C213" s="52" t="s">
        <v>112</v>
      </c>
      <c r="D213" s="52" t="s">
        <v>273</v>
      </c>
      <c r="E213" s="60" t="n">
        <v>1</v>
      </c>
    </row>
    <row r="214" customFormat="false" ht="12.8" hidden="false" customHeight="false" outlineLevel="0" collapsed="false">
      <c r="C214" s="52" t="s">
        <v>112</v>
      </c>
      <c r="D214" s="52" t="s">
        <v>293</v>
      </c>
      <c r="E214" s="60" t="n">
        <v>1</v>
      </c>
    </row>
    <row r="215" customFormat="false" ht="13.35" hidden="false" customHeight="false" outlineLevel="0" collapsed="false">
      <c r="C215" s="52" t="s">
        <v>112</v>
      </c>
      <c r="D215" s="52" t="s">
        <v>275</v>
      </c>
      <c r="E215" s="60" t="n">
        <v>1</v>
      </c>
    </row>
    <row r="216" s="62" customFormat="true" ht="17.9" hidden="false" customHeight="true" outlineLevel="0" collapsed="false">
      <c r="C216" s="55" t="n">
        <v>3</v>
      </c>
      <c r="D216" s="63" t="s">
        <v>145</v>
      </c>
      <c r="E216" s="64" t="n">
        <f aca="false">SUM(E213:E215)</f>
        <v>3</v>
      </c>
      <c r="F216" s="65" t="s">
        <v>146</v>
      </c>
      <c r="G216" s="65"/>
    </row>
    <row r="217" customFormat="false" ht="13.35" hidden="false" customHeight="false" outlineLevel="0" collapsed="false">
      <c r="C217" s="52" t="s">
        <v>124</v>
      </c>
      <c r="D217" s="52" t="s">
        <v>278</v>
      </c>
      <c r="E217" s="60" t="n">
        <v>1</v>
      </c>
    </row>
    <row r="218" customFormat="false" ht="12.8" hidden="false" customHeight="false" outlineLevel="0" collapsed="false">
      <c r="C218" s="52" t="s">
        <v>124</v>
      </c>
      <c r="D218" s="52" t="s">
        <v>279</v>
      </c>
      <c r="E218" s="60" t="n">
        <v>1</v>
      </c>
    </row>
    <row r="219" customFormat="false" ht="13.35" hidden="false" customHeight="false" outlineLevel="0" collapsed="false">
      <c r="C219" s="52" t="s">
        <v>124</v>
      </c>
      <c r="D219" s="52" t="s">
        <v>280</v>
      </c>
      <c r="E219" s="60" t="n">
        <v>1</v>
      </c>
    </row>
    <row r="220" customFormat="false" ht="12.8" hidden="false" customHeight="false" outlineLevel="0" collapsed="false">
      <c r="C220" s="52" t="s">
        <v>124</v>
      </c>
      <c r="D220" s="52" t="s">
        <v>281</v>
      </c>
      <c r="E220" s="60" t="n">
        <v>1</v>
      </c>
    </row>
    <row r="221" customFormat="false" ht="13.35" hidden="false" customHeight="false" outlineLevel="0" collapsed="false">
      <c r="C221" s="52" t="s">
        <v>124</v>
      </c>
      <c r="D221" s="52" t="s">
        <v>282</v>
      </c>
      <c r="E221" s="60" t="n">
        <v>1</v>
      </c>
    </row>
    <row r="222" customFormat="false" ht="13.35" hidden="false" customHeight="false" outlineLevel="0" collapsed="false">
      <c r="C222" s="52" t="s">
        <v>124</v>
      </c>
      <c r="D222" s="52" t="s">
        <v>283</v>
      </c>
      <c r="E222" s="60" t="n">
        <v>1</v>
      </c>
    </row>
    <row r="223" s="62" customFormat="true" ht="17.9" hidden="false" customHeight="true" outlineLevel="0" collapsed="false">
      <c r="C223" s="55" t="n">
        <v>3</v>
      </c>
      <c r="D223" s="63" t="s">
        <v>155</v>
      </c>
      <c r="E223" s="64" t="n">
        <f aca="false">SUM(E217:E222)/2</f>
        <v>3</v>
      </c>
      <c r="F223" s="65" t="s">
        <v>156</v>
      </c>
      <c r="G223" s="65"/>
    </row>
    <row r="225" s="62" customFormat="true" ht="17.9" hidden="false" customHeight="true" outlineLevel="0" collapsed="false">
      <c r="C225" s="55" t="n">
        <f aca="false">(C200+C212+C216+C223)</f>
        <v>25</v>
      </c>
      <c r="D225" s="63" t="s">
        <v>157</v>
      </c>
      <c r="E225" s="55" t="n">
        <f aca="false">(E200+E212+E216+E223)</f>
        <v>23.75</v>
      </c>
      <c r="F225" s="65" t="s">
        <v>158</v>
      </c>
      <c r="G225" s="65"/>
    </row>
    <row r="228" customFormat="false" ht="25.1" hidden="false" customHeight="false" outlineLevel="0" collapsed="false">
      <c r="E228" s="68" t="s">
        <v>160</v>
      </c>
      <c r="F228" s="68" t="s">
        <v>161</v>
      </c>
    </row>
    <row r="229" customFormat="false" ht="12.8" hidden="false" customHeight="false" outlineLevel="0" collapsed="false">
      <c r="C229" s="69" t="s">
        <v>162</v>
      </c>
      <c r="D229" s="69" t="s">
        <v>163</v>
      </c>
      <c r="E229" s="69" t="s">
        <v>51</v>
      </c>
      <c r="F229" s="69" t="s">
        <v>51</v>
      </c>
    </row>
    <row r="230" customFormat="false" ht="13.35" hidden="false" customHeight="false" outlineLevel="0" collapsed="false">
      <c r="C230" s="11" t="n">
        <v>1</v>
      </c>
      <c r="D230" s="70" t="s">
        <v>294</v>
      </c>
      <c r="E230" s="11" t="n">
        <v>1</v>
      </c>
      <c r="F230" s="11" t="n">
        <v>0</v>
      </c>
      <c r="G230" s="1" t="s">
        <v>172</v>
      </c>
    </row>
    <row r="231" customFormat="false" ht="13.35" hidden="false" customHeight="false" outlineLevel="0" collapsed="false">
      <c r="C231" s="11" t="n">
        <v>2</v>
      </c>
      <c r="D231" s="52" t="s">
        <v>295</v>
      </c>
      <c r="E231" s="11" t="n">
        <v>0</v>
      </c>
      <c r="F231" s="11" t="n">
        <v>1</v>
      </c>
      <c r="G231" s="1" t="s">
        <v>210</v>
      </c>
    </row>
    <row r="232" customFormat="false" ht="13.35" hidden="false" customHeight="false" outlineLevel="0" collapsed="false">
      <c r="C232" s="11" t="n">
        <v>3</v>
      </c>
      <c r="D232" s="52" t="s">
        <v>296</v>
      </c>
      <c r="E232" s="11" t="n">
        <v>1</v>
      </c>
      <c r="F232" s="11" t="n">
        <v>0</v>
      </c>
      <c r="G232" s="1" t="s">
        <v>172</v>
      </c>
    </row>
    <row r="233" customFormat="false" ht="12.8" hidden="false" customHeight="false" outlineLevel="0" collapsed="false">
      <c r="C233" s="69" t="s">
        <v>169</v>
      </c>
      <c r="D233" s="72" t="n">
        <v>3</v>
      </c>
      <c r="E233" s="72" t="n">
        <f aca="false">SUM(E230:E232)</f>
        <v>2</v>
      </c>
      <c r="F233" s="72" t="n">
        <f aca="false">SUM(F230:F232)</f>
        <v>1</v>
      </c>
    </row>
    <row r="237" customFormat="false" ht="25.1" hidden="false" customHeight="false" outlineLevel="0" collapsed="false">
      <c r="C237" s="67"/>
      <c r="D237" s="67"/>
      <c r="E237" s="68" t="s">
        <v>160</v>
      </c>
      <c r="F237" s="68" t="s">
        <v>171</v>
      </c>
    </row>
    <row r="238" customFormat="false" ht="12.8" hidden="false" customHeight="false" outlineLevel="0" collapsed="false">
      <c r="C238" s="69" t="s">
        <v>162</v>
      </c>
      <c r="D238" s="69" t="s">
        <v>163</v>
      </c>
      <c r="E238" s="69" t="s">
        <v>51</v>
      </c>
      <c r="F238" s="69" t="s">
        <v>51</v>
      </c>
    </row>
    <row r="239" customFormat="false" ht="13.35" hidden="false" customHeight="false" outlineLevel="0" collapsed="false">
      <c r="C239" s="11" t="n">
        <v>1</v>
      </c>
      <c r="D239" s="70" t="s">
        <v>294</v>
      </c>
      <c r="E239" s="11" t="n">
        <v>1</v>
      </c>
      <c r="F239" s="11" t="n">
        <v>1</v>
      </c>
      <c r="G239" s="1" t="s">
        <v>297</v>
      </c>
    </row>
    <row r="240" customFormat="false" ht="13.35" hidden="false" customHeight="false" outlineLevel="0" collapsed="false">
      <c r="C240" s="11" t="n">
        <v>2</v>
      </c>
      <c r="D240" s="52" t="s">
        <v>295</v>
      </c>
      <c r="E240" s="11" t="n">
        <v>0</v>
      </c>
      <c r="F240" s="11" t="n">
        <v>0</v>
      </c>
      <c r="G240" s="1" t="s">
        <v>212</v>
      </c>
    </row>
    <row r="241" customFormat="false" ht="12.8" hidden="false" customHeight="false" outlineLevel="0" collapsed="false">
      <c r="C241" s="11" t="n">
        <v>3</v>
      </c>
      <c r="D241" s="52" t="s">
        <v>296</v>
      </c>
      <c r="E241" s="11" t="n">
        <v>1</v>
      </c>
      <c r="F241" s="11" t="n">
        <v>0</v>
      </c>
      <c r="G241" s="1" t="s">
        <v>172</v>
      </c>
    </row>
    <row r="242" customFormat="false" ht="12.8" hidden="false" customHeight="false" outlineLevel="0" collapsed="false">
      <c r="C242" s="69" t="s">
        <v>169</v>
      </c>
      <c r="D242" s="71" t="n">
        <v>3</v>
      </c>
      <c r="E242" s="72" t="n">
        <f aca="false">SUM(E239:E241)</f>
        <v>2</v>
      </c>
      <c r="F242" s="72" t="n">
        <f aca="false">SUM(F239:F241)</f>
        <v>1</v>
      </c>
    </row>
    <row r="245" customFormat="false" ht="25.1" hidden="false" customHeight="false" outlineLevel="0" collapsed="false">
      <c r="C245" s="67"/>
      <c r="D245" s="67"/>
      <c r="E245" s="68" t="s">
        <v>160</v>
      </c>
      <c r="F245" s="68" t="s">
        <v>174</v>
      </c>
    </row>
    <row r="246" customFormat="false" ht="12.8" hidden="false" customHeight="false" outlineLevel="0" collapsed="false">
      <c r="C246" s="69" t="s">
        <v>162</v>
      </c>
      <c r="D246" s="69" t="s">
        <v>163</v>
      </c>
      <c r="E246" s="69" t="s">
        <v>51</v>
      </c>
      <c r="F246" s="69" t="s">
        <v>51</v>
      </c>
    </row>
    <row r="247" customFormat="false" ht="13.35" hidden="false" customHeight="false" outlineLevel="0" collapsed="false">
      <c r="C247" s="11" t="n">
        <v>1</v>
      </c>
      <c r="D247" s="70" t="s">
        <v>294</v>
      </c>
      <c r="E247" s="11" t="n">
        <v>1</v>
      </c>
      <c r="F247" s="11" t="n">
        <v>1</v>
      </c>
      <c r="G247" s="1" t="s">
        <v>166</v>
      </c>
    </row>
    <row r="248" customFormat="false" ht="13.35" hidden="false" customHeight="false" outlineLevel="0" collapsed="false">
      <c r="C248" s="11" t="n">
        <v>2</v>
      </c>
      <c r="D248" s="52" t="s">
        <v>295</v>
      </c>
      <c r="E248" s="11" t="n">
        <v>0</v>
      </c>
      <c r="F248" s="11" t="n">
        <v>0</v>
      </c>
      <c r="G248" s="1" t="s">
        <v>298</v>
      </c>
    </row>
    <row r="249" customFormat="false" ht="13.35" hidden="false" customHeight="false" outlineLevel="0" collapsed="false">
      <c r="C249" s="11" t="n">
        <v>3</v>
      </c>
      <c r="D249" s="52" t="s">
        <v>296</v>
      </c>
      <c r="E249" s="11" t="n">
        <v>1</v>
      </c>
      <c r="F249" s="11" t="n">
        <v>1</v>
      </c>
      <c r="G249" s="1" t="s">
        <v>166</v>
      </c>
    </row>
    <row r="250" customFormat="false" ht="12.8" hidden="false" customHeight="false" outlineLevel="0" collapsed="false">
      <c r="C250" s="69" t="s">
        <v>169</v>
      </c>
      <c r="D250" s="71" t="n">
        <v>3</v>
      </c>
      <c r="E250" s="72" t="n">
        <f aca="false">SUM(E247:E249)</f>
        <v>2</v>
      </c>
      <c r="F250" s="72" t="n">
        <f aca="false">SUM(F247:F249)</f>
        <v>2</v>
      </c>
    </row>
    <row r="254" customFormat="false" ht="15" hidden="false" customHeight="false" outlineLevel="0" collapsed="false">
      <c r="C254" s="66" t="s">
        <v>213</v>
      </c>
      <c r="D254" s="66"/>
      <c r="E254" s="47"/>
    </row>
    <row r="256" customFormat="false" ht="15" hidden="false" customHeight="false" outlineLevel="0" collapsed="false">
      <c r="C256" s="58" t="s">
        <v>18</v>
      </c>
      <c r="D256" s="59" t="s">
        <v>140</v>
      </c>
      <c r="E256" s="50"/>
    </row>
    <row r="257" customFormat="false" ht="13.35" hidden="false" customHeight="false" outlineLevel="0" collapsed="false">
      <c r="C257" s="52" t="s">
        <v>77</v>
      </c>
      <c r="D257" s="52" t="s">
        <v>254</v>
      </c>
      <c r="E257" s="60" t="n">
        <v>1</v>
      </c>
    </row>
    <row r="258" customFormat="false" ht="13.35" hidden="false" customHeight="false" outlineLevel="0" collapsed="false">
      <c r="C258" s="52" t="s">
        <v>77</v>
      </c>
      <c r="D258" s="52" t="s">
        <v>289</v>
      </c>
      <c r="E258" s="60" t="n">
        <v>1</v>
      </c>
    </row>
    <row r="259" customFormat="false" ht="13.35" hidden="false" customHeight="false" outlineLevel="0" collapsed="false">
      <c r="C259" s="52" t="s">
        <v>77</v>
      </c>
      <c r="D259" s="52" t="s">
        <v>256</v>
      </c>
      <c r="E259" s="60" t="n">
        <v>1</v>
      </c>
    </row>
    <row r="260" customFormat="false" ht="13.35" hidden="false" customHeight="false" outlineLevel="0" collapsed="false">
      <c r="C260" s="52" t="s">
        <v>77</v>
      </c>
      <c r="D260" s="52" t="s">
        <v>257</v>
      </c>
      <c r="E260" s="60" t="n">
        <v>1</v>
      </c>
    </row>
    <row r="261" customFormat="false" ht="13.35" hidden="false" customHeight="false" outlineLevel="0" collapsed="false">
      <c r="C261" s="52" t="s">
        <v>77</v>
      </c>
      <c r="D261" s="52" t="s">
        <v>290</v>
      </c>
      <c r="E261" s="60" t="n">
        <v>1</v>
      </c>
    </row>
    <row r="262" customFormat="false" ht="12.8" hidden="false" customHeight="false" outlineLevel="0" collapsed="false">
      <c r="C262" s="52" t="s">
        <v>77</v>
      </c>
      <c r="D262" s="52" t="s">
        <v>258</v>
      </c>
      <c r="E262" s="60" t="n">
        <v>1</v>
      </c>
    </row>
    <row r="263" customFormat="false" ht="13.35" hidden="false" customHeight="false" outlineLevel="0" collapsed="false">
      <c r="C263" s="52" t="s">
        <v>77</v>
      </c>
      <c r="D263" s="52" t="s">
        <v>299</v>
      </c>
      <c r="E263" s="60" t="n">
        <v>1</v>
      </c>
    </row>
    <row r="264" customFormat="false" ht="13.35" hidden="false" customHeight="false" outlineLevel="0" collapsed="false">
      <c r="C264" s="52" t="s">
        <v>77</v>
      </c>
      <c r="D264" s="52" t="s">
        <v>300</v>
      </c>
      <c r="E264" s="60" t="n">
        <v>1</v>
      </c>
    </row>
    <row r="265" customFormat="false" ht="12.8" hidden="false" customHeight="false" outlineLevel="0" collapsed="false">
      <c r="C265" s="52" t="s">
        <v>87</v>
      </c>
      <c r="D265" s="52" t="s">
        <v>259</v>
      </c>
      <c r="E265" s="60" t="n">
        <v>1</v>
      </c>
    </row>
    <row r="266" customFormat="false" ht="13.35" hidden="false" customHeight="false" outlineLevel="0" collapsed="false">
      <c r="C266" s="52" t="s">
        <v>87</v>
      </c>
      <c r="D266" s="52" t="s">
        <v>261</v>
      </c>
      <c r="E266" s="60" t="n">
        <v>1</v>
      </c>
    </row>
    <row r="267" s="62" customFormat="true" ht="17.9" hidden="false" customHeight="true" outlineLevel="0" collapsed="false">
      <c r="C267" s="55" t="n">
        <v>10</v>
      </c>
      <c r="D267" s="63" t="s">
        <v>141</v>
      </c>
      <c r="E267" s="64" t="n">
        <f aca="false">SUM(E257:E266)</f>
        <v>10</v>
      </c>
      <c r="F267" s="65" t="s">
        <v>142</v>
      </c>
      <c r="G267" s="65"/>
    </row>
    <row r="268" customFormat="false" ht="13.35" hidden="false" customHeight="false" outlineLevel="0" collapsed="false">
      <c r="C268" s="52" t="s">
        <v>91</v>
      </c>
      <c r="D268" s="52" t="s">
        <v>262</v>
      </c>
      <c r="E268" s="60" t="n">
        <v>1</v>
      </c>
    </row>
    <row r="269" customFormat="false" ht="13.35" hidden="false" customHeight="false" outlineLevel="0" collapsed="false">
      <c r="C269" s="52" t="s">
        <v>91</v>
      </c>
      <c r="D269" s="52" t="s">
        <v>263</v>
      </c>
      <c r="E269" s="60" t="n">
        <v>1</v>
      </c>
    </row>
    <row r="270" customFormat="false" ht="13.35" hidden="false" customHeight="false" outlineLevel="0" collapsed="false">
      <c r="C270" s="52" t="s">
        <v>91</v>
      </c>
      <c r="D270" s="52" t="s">
        <v>264</v>
      </c>
      <c r="E270" s="60" t="n">
        <v>1</v>
      </c>
    </row>
    <row r="271" customFormat="false" ht="12.8" hidden="false" customHeight="false" outlineLevel="0" collapsed="false">
      <c r="C271" s="52" t="s">
        <v>91</v>
      </c>
      <c r="D271" s="52" t="s">
        <v>266</v>
      </c>
      <c r="E271" s="60" t="n">
        <v>1</v>
      </c>
    </row>
    <row r="272" customFormat="false" ht="13.35" hidden="false" customHeight="false" outlineLevel="0" collapsed="false">
      <c r="C272" s="52" t="s">
        <v>105</v>
      </c>
      <c r="D272" s="52" t="s">
        <v>267</v>
      </c>
      <c r="E272" s="60" t="n">
        <v>1</v>
      </c>
    </row>
    <row r="273" customFormat="false" ht="13.35" hidden="false" customHeight="false" outlineLevel="0" collapsed="false">
      <c r="C273" s="52" t="s">
        <v>105</v>
      </c>
      <c r="D273" s="52" t="s">
        <v>268</v>
      </c>
      <c r="E273" s="60" t="n">
        <v>1</v>
      </c>
    </row>
    <row r="274" customFormat="false" ht="13.35" hidden="false" customHeight="false" outlineLevel="0" collapsed="false">
      <c r="C274" s="52" t="s">
        <v>105</v>
      </c>
      <c r="D274" s="52" t="s">
        <v>269</v>
      </c>
      <c r="E274" s="60" t="n">
        <v>1</v>
      </c>
    </row>
    <row r="275" customFormat="false" ht="13.35" hidden="false" customHeight="false" outlineLevel="0" collapsed="false">
      <c r="C275" s="52" t="s">
        <v>105</v>
      </c>
      <c r="D275" s="52" t="s">
        <v>270</v>
      </c>
      <c r="E275" s="60" t="n">
        <v>1</v>
      </c>
    </row>
    <row r="276" s="62" customFormat="true" ht="17.9" hidden="false" customHeight="true" outlineLevel="0" collapsed="false">
      <c r="C276" s="55" t="n">
        <v>8</v>
      </c>
      <c r="D276" s="63" t="s">
        <v>143</v>
      </c>
      <c r="E276" s="64" t="n">
        <f aca="false">SUM(E268:E275)</f>
        <v>8</v>
      </c>
      <c r="F276" s="65" t="s">
        <v>144</v>
      </c>
      <c r="G276" s="65"/>
    </row>
    <row r="277" customFormat="false" ht="13.35" hidden="false" customHeight="false" outlineLevel="0" collapsed="false">
      <c r="C277" s="52" t="s">
        <v>112</v>
      </c>
      <c r="D277" s="52" t="s">
        <v>273</v>
      </c>
      <c r="E277" s="60" t="n">
        <v>1</v>
      </c>
    </row>
    <row r="278" customFormat="false" ht="13.35" hidden="false" customHeight="false" outlineLevel="0" collapsed="false">
      <c r="C278" s="52" t="s">
        <v>112</v>
      </c>
      <c r="D278" s="52" t="s">
        <v>293</v>
      </c>
      <c r="E278" s="60" t="n">
        <v>1</v>
      </c>
    </row>
    <row r="279" customFormat="false" ht="13.35" hidden="false" customHeight="false" outlineLevel="0" collapsed="false">
      <c r="C279" s="52" t="s">
        <v>112</v>
      </c>
      <c r="D279" s="52" t="s">
        <v>275</v>
      </c>
      <c r="E279" s="60" t="n">
        <v>1</v>
      </c>
    </row>
    <row r="280" customFormat="false" ht="12.8" hidden="false" customHeight="false" outlineLevel="0" collapsed="false">
      <c r="C280" s="52" t="s">
        <v>112</v>
      </c>
      <c r="D280" s="52" t="s">
        <v>277</v>
      </c>
      <c r="E280" s="60" t="n">
        <v>1</v>
      </c>
    </row>
    <row r="281" s="62" customFormat="true" ht="17.9" hidden="false" customHeight="true" outlineLevel="0" collapsed="false">
      <c r="C281" s="55" t="n">
        <v>4</v>
      </c>
      <c r="D281" s="63" t="s">
        <v>145</v>
      </c>
      <c r="E281" s="64" t="n">
        <f aca="false">SUM(E277:E280)</f>
        <v>4</v>
      </c>
      <c r="F281" s="65" t="s">
        <v>146</v>
      </c>
      <c r="G281" s="65"/>
    </row>
    <row r="282" customFormat="false" ht="13.35" hidden="false" customHeight="false" outlineLevel="0" collapsed="false">
      <c r="C282" s="52" t="s">
        <v>124</v>
      </c>
      <c r="D282" s="52" t="s">
        <v>278</v>
      </c>
      <c r="E282" s="60" t="n">
        <v>1</v>
      </c>
    </row>
    <row r="283" customFormat="false" ht="12.8" hidden="false" customHeight="false" outlineLevel="0" collapsed="false">
      <c r="C283" s="52" t="s">
        <v>124</v>
      </c>
      <c r="D283" s="52" t="s">
        <v>279</v>
      </c>
      <c r="E283" s="60" t="n">
        <v>0</v>
      </c>
    </row>
    <row r="284" customFormat="false" ht="13.35" hidden="false" customHeight="false" outlineLevel="0" collapsed="false">
      <c r="C284" s="52" t="s">
        <v>124</v>
      </c>
      <c r="D284" s="52" t="s">
        <v>280</v>
      </c>
      <c r="E284" s="60" t="n">
        <v>1</v>
      </c>
    </row>
    <row r="285" customFormat="false" ht="13.35" hidden="false" customHeight="false" outlineLevel="0" collapsed="false">
      <c r="C285" s="52" t="s">
        <v>124</v>
      </c>
      <c r="D285" s="52" t="s">
        <v>281</v>
      </c>
      <c r="E285" s="60" t="n">
        <v>1</v>
      </c>
    </row>
    <row r="286" customFormat="false" ht="12.8" hidden="false" customHeight="false" outlineLevel="0" collapsed="false">
      <c r="C286" s="52" t="s">
        <v>124</v>
      </c>
      <c r="D286" s="52" t="s">
        <v>282</v>
      </c>
      <c r="E286" s="60" t="n">
        <v>0</v>
      </c>
    </row>
    <row r="287" customFormat="false" ht="13.35" hidden="false" customHeight="false" outlineLevel="0" collapsed="false">
      <c r="C287" s="52" t="s">
        <v>124</v>
      </c>
      <c r="D287" s="52" t="s">
        <v>283</v>
      </c>
      <c r="E287" s="60" t="n">
        <v>1</v>
      </c>
    </row>
    <row r="288" customFormat="false" ht="12.8" hidden="false" customHeight="false" outlineLevel="0" collapsed="false">
      <c r="C288" s="52" t="s">
        <v>124</v>
      </c>
      <c r="D288" s="52" t="s">
        <v>286</v>
      </c>
      <c r="E288" s="60" t="n">
        <v>1</v>
      </c>
    </row>
    <row r="289" customFormat="false" ht="12.8" hidden="false" customHeight="false" outlineLevel="0" collapsed="false">
      <c r="C289" s="52" t="s">
        <v>124</v>
      </c>
      <c r="D289" s="52" t="s">
        <v>287</v>
      </c>
      <c r="E289" s="60" t="n">
        <v>1</v>
      </c>
    </row>
    <row r="290" s="62" customFormat="true" ht="17.9" hidden="false" customHeight="true" outlineLevel="0" collapsed="false">
      <c r="C290" s="55" t="n">
        <v>4</v>
      </c>
      <c r="D290" s="63" t="s">
        <v>155</v>
      </c>
      <c r="E290" s="64" t="n">
        <f aca="false">SUM(E282:E289)/2</f>
        <v>3</v>
      </c>
      <c r="F290" s="65" t="s">
        <v>156</v>
      </c>
      <c r="G290" s="65"/>
    </row>
    <row r="292" s="62" customFormat="true" ht="17.9" hidden="false" customHeight="true" outlineLevel="0" collapsed="false">
      <c r="C292" s="55" t="n">
        <f aca="false">(C267+C276+C281+C290)</f>
        <v>26</v>
      </c>
      <c r="D292" s="63" t="s">
        <v>157</v>
      </c>
      <c r="E292" s="55" t="n">
        <f aca="false">(E267+E276+E281+E290)</f>
        <v>25</v>
      </c>
      <c r="F292" s="65" t="s">
        <v>158</v>
      </c>
      <c r="G292" s="65"/>
    </row>
  </sheetData>
  <mergeCells count="25">
    <mergeCell ref="B2:F2"/>
    <mergeCell ref="B3:F3"/>
    <mergeCell ref="B7:F7"/>
    <mergeCell ref="B38:F38"/>
    <mergeCell ref="B40:F40"/>
    <mergeCell ref="C86:D86"/>
    <mergeCell ref="C98:D98"/>
    <mergeCell ref="C104:D104"/>
    <mergeCell ref="C115:D115"/>
    <mergeCell ref="C117:D117"/>
    <mergeCell ref="F130:G130"/>
    <mergeCell ref="F142:G142"/>
    <mergeCell ref="F146:G146"/>
    <mergeCell ref="F153:G153"/>
    <mergeCell ref="F155:G155"/>
    <mergeCell ref="F200:G200"/>
    <mergeCell ref="F212:G212"/>
    <mergeCell ref="F216:G216"/>
    <mergeCell ref="F223:G223"/>
    <mergeCell ref="F225:G225"/>
    <mergeCell ref="F267:G267"/>
    <mergeCell ref="F276:G276"/>
    <mergeCell ref="F281:G281"/>
    <mergeCell ref="F290:G290"/>
    <mergeCell ref="F292:G292"/>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G2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cols>
    <col collapsed="false" customWidth="true" hidden="false" outlineLevel="0" max="1" min="1" style="1" width="6.81"/>
    <col collapsed="false" customWidth="true" hidden="false" outlineLevel="0" max="2" min="2" style="1" width="16.39"/>
    <col collapsed="false" customWidth="true" hidden="false" outlineLevel="0" max="3" min="3" style="1" width="18.61"/>
    <col collapsed="false" customWidth="true" hidden="false" outlineLevel="0" max="4" min="4" style="1" width="65.99"/>
    <col collapsed="false" customWidth="true" hidden="false" outlineLevel="0" max="5" min="5" style="1" width="18.34"/>
    <col collapsed="false" customWidth="true" hidden="false" outlineLevel="0" max="6" min="6" style="1" width="21.11"/>
    <col collapsed="false" customWidth="true" hidden="false" outlineLevel="0" max="7" min="7" style="1" width="49.18"/>
    <col collapsed="false" customWidth="true" hidden="false" outlineLevel="0" max="8" min="8" style="1" width="20.01"/>
    <col collapsed="false" customWidth="false" hidden="false" outlineLevel="0" max="1024" min="65" style="2" width="11.74"/>
  </cols>
  <sheetData>
    <row r="1" s="1" customFormat="true" ht="12.8" hidden="false" customHeight="false" outlineLevel="0" collapsed="false"/>
    <row r="2" s="1" customFormat="true" ht="15" hidden="false" customHeight="true" outlineLevel="0" collapsed="false">
      <c r="B2" s="42" t="s">
        <v>301</v>
      </c>
      <c r="C2" s="42"/>
      <c r="D2" s="42"/>
      <c r="E2" s="42"/>
      <c r="F2" s="42"/>
    </row>
    <row r="3" s="1" customFormat="true" ht="67.15" hidden="false" customHeight="true" outlineLevel="0" collapsed="false">
      <c r="B3" s="43" t="s">
        <v>302</v>
      </c>
      <c r="C3" s="43"/>
      <c r="D3" s="43"/>
      <c r="E3" s="43"/>
      <c r="F3" s="43"/>
    </row>
    <row r="4" s="1" customFormat="true" ht="12.8" hidden="false" customHeight="false" outlineLevel="0" collapsed="false"/>
    <row r="5" s="1" customFormat="true" ht="12.8" hidden="false" customHeight="false" outlineLevel="0" collapsed="false"/>
    <row r="6" s="1" customFormat="true" ht="12.8" hidden="false" customHeight="false" outlineLevel="0" collapsed="false"/>
    <row r="7" s="1" customFormat="true" ht="15" hidden="false" customHeight="true" outlineLevel="0" collapsed="false">
      <c r="B7" s="42" t="s">
        <v>72</v>
      </c>
      <c r="C7" s="42"/>
      <c r="D7" s="42"/>
      <c r="E7" s="42"/>
      <c r="F7" s="42"/>
    </row>
    <row r="8" s="1" customFormat="true" ht="12.8" hidden="false" customHeight="false" outlineLevel="0" collapsed="false"/>
    <row r="9" s="1" customFormat="true" ht="12.8" hidden="false" customHeight="false" outlineLevel="0" collapsed="false"/>
    <row r="10" s="1" customFormat="true" ht="12.8" hidden="false" customHeight="false" outlineLevel="0" collapsed="false"/>
    <row r="11" s="1" customFormat="true" ht="12.8" hidden="false" customHeight="false" outlineLevel="0" collapsed="false"/>
    <row r="12" s="1" customFormat="true" ht="12.8" hidden="false" customHeight="false" outlineLevel="0" collapsed="false"/>
    <row r="13" s="1" customFormat="true" ht="12.8" hidden="false" customHeight="false" outlineLevel="0" collapsed="false"/>
    <row r="14" s="1" customFormat="true" ht="12.8" hidden="false" customHeight="false" outlineLevel="0" collapsed="false"/>
    <row r="15" s="1" customFormat="true" ht="12.8" hidden="false" customHeight="false" outlineLevel="0" collapsed="false"/>
    <row r="16" s="1" customFormat="true" ht="12.8" hidden="false" customHeight="false" outlineLevel="0" collapsed="false"/>
    <row r="17" s="1" customFormat="true" ht="12.8" hidden="false" customHeight="false" outlineLevel="0" collapsed="false"/>
    <row r="18" s="1" customFormat="true" ht="12.8" hidden="false" customHeight="false" outlineLevel="0" collapsed="false"/>
    <row r="19" s="1" customFormat="true" ht="12.8" hidden="false" customHeight="false" outlineLevel="0" collapsed="false"/>
    <row r="20" s="1" customFormat="true" ht="12.8" hidden="false" customHeight="false" outlineLevel="0" collapsed="false"/>
    <row r="21" s="1" customFormat="true" ht="12.8" hidden="false" customHeight="false" outlineLevel="0" collapsed="false"/>
    <row r="22" s="1" customFormat="true" ht="12.8" hidden="false" customHeight="false" outlineLevel="0" collapsed="false"/>
    <row r="23" s="1" customFormat="true" ht="12.8" hidden="false" customHeight="false" outlineLevel="0" collapsed="false"/>
    <row r="24" s="1" customFormat="true" ht="12.8" hidden="false" customHeight="false" outlineLevel="0" collapsed="false"/>
    <row r="25" s="1" customFormat="true" ht="12.8" hidden="false" customHeight="false" outlineLevel="0" collapsed="false"/>
    <row r="26" s="1" customFormat="true" ht="12.8" hidden="false" customHeight="false" outlineLevel="0" collapsed="false"/>
    <row r="27" s="1" customFormat="true" ht="12.8" hidden="false" customHeight="false" outlineLevel="0" collapsed="false"/>
    <row r="28" s="1" customFormat="true" ht="12.8" hidden="false" customHeight="false" outlineLevel="0" collapsed="false"/>
    <row r="29" s="1" customFormat="true" ht="12.8" hidden="false" customHeight="false" outlineLevel="0" collapsed="false"/>
    <row r="30" s="1" customFormat="true" ht="12.8" hidden="false" customHeight="false" outlineLevel="0" collapsed="false"/>
    <row r="31" s="1" customFormat="true" ht="12.8" hidden="false" customHeight="false" outlineLevel="0" collapsed="false"/>
    <row r="32" s="1" customFormat="true" ht="12.8" hidden="false" customHeight="false" outlineLevel="0" collapsed="false"/>
    <row r="33" s="1" customFormat="true" ht="12.8" hidden="false" customHeight="false" outlineLevel="0" collapsed="false"/>
    <row r="34" s="1" customFormat="true" ht="12.8" hidden="false" customHeight="false" outlineLevel="0" collapsed="false"/>
    <row r="35" s="1" customFormat="true" ht="12.8" hidden="false" customHeight="false" outlineLevel="0" collapsed="false"/>
    <row r="36" s="1" customFormat="true" ht="12.8" hidden="false" customHeight="false" outlineLevel="0" collapsed="false"/>
    <row r="37" s="1" customFormat="true" ht="12.8" hidden="false" customHeight="false" outlineLevel="0" collapsed="false"/>
    <row r="38" s="1" customFormat="true" ht="12.8" hidden="false" customHeight="false" outlineLevel="0" collapsed="false">
      <c r="B38" s="44" t="s">
        <v>185</v>
      </c>
      <c r="C38" s="44"/>
      <c r="D38" s="44"/>
      <c r="E38" s="44"/>
      <c r="F38" s="44"/>
    </row>
    <row r="39" s="1" customFormat="true" ht="12.8" hidden="false" customHeight="false" outlineLevel="0" collapsed="false"/>
    <row r="40" s="1" customFormat="true" ht="15" hidden="false" customHeight="true" outlineLevel="0" collapsed="false">
      <c r="B40" s="45" t="s">
        <v>74</v>
      </c>
      <c r="C40" s="45"/>
      <c r="D40" s="45"/>
      <c r="E40" s="45"/>
      <c r="F40" s="45"/>
    </row>
    <row r="41" s="1" customFormat="true" ht="12.8" hidden="false" customHeight="false" outlineLevel="0" collapsed="false"/>
    <row r="42" s="1" customFormat="true" ht="12.8" hidden="false" customHeight="false" outlineLevel="0" collapsed="false"/>
    <row r="43" s="1" customFormat="true" ht="12.8" hidden="false" customHeight="false" outlineLevel="0" collapsed="false"/>
    <row r="44" s="1" customFormat="true" ht="12.8" hidden="false" customHeight="false" outlineLevel="0" collapsed="false"/>
    <row r="45" s="1" customFormat="true" ht="12.8" hidden="false" customHeight="false" outlineLevel="0" collapsed="false"/>
    <row r="46" s="1" customFormat="true" ht="12.8" hidden="false" customHeight="false" outlineLevel="0" collapsed="false"/>
    <row r="47" s="1" customFormat="true" ht="12.8" hidden="false" customHeight="false" outlineLevel="0" collapsed="false"/>
    <row r="48" s="1" customFormat="true" ht="12.8" hidden="false" customHeight="false" outlineLevel="0" collapsed="false"/>
    <row r="49" s="1" customFormat="true" ht="12.8" hidden="false" customHeight="false" outlineLevel="0" collapsed="false"/>
    <row r="50" s="1" customFormat="true" ht="12.8" hidden="false" customHeight="false" outlineLevel="0" collapsed="false"/>
    <row r="51" s="1" customFormat="true" ht="12.8" hidden="false" customHeight="false" outlineLevel="0" collapsed="false"/>
    <row r="52" s="1" customFormat="true" ht="12.8" hidden="false" customHeight="false" outlineLevel="0" collapsed="false"/>
    <row r="53" s="1" customFormat="true" ht="12.8" hidden="false" customHeight="false" outlineLevel="0" collapsed="false"/>
    <row r="54" s="1" customFormat="true" ht="12.8" hidden="false" customHeight="false" outlineLevel="0" collapsed="false"/>
    <row r="55" s="1" customFormat="true" ht="12.8" hidden="false" customHeight="false" outlineLevel="0" collapsed="false"/>
    <row r="56" s="1" customFormat="true" ht="12.8" hidden="false" customHeight="false" outlineLevel="0" collapsed="false"/>
    <row r="57" s="1" customFormat="true" ht="12.8" hidden="false" customHeight="false" outlineLevel="0" collapsed="false"/>
    <row r="58" s="1" customFormat="true" ht="12.8" hidden="false" customHeight="false" outlineLevel="0" collapsed="false"/>
    <row r="59" s="1" customFormat="true" ht="12.8" hidden="false" customHeight="false" outlineLevel="0" collapsed="false"/>
    <row r="60" s="1" customFormat="true" ht="12.8" hidden="false" customHeight="false" outlineLevel="0" collapsed="false"/>
    <row r="61" s="1" customFormat="true" ht="12.8" hidden="false" customHeight="false" outlineLevel="0" collapsed="false"/>
    <row r="62" s="1" customFormat="true" ht="12.8" hidden="false" customHeight="false" outlineLevel="0" collapsed="false"/>
    <row r="63" s="1" customFormat="true" ht="12.8" hidden="false" customHeight="false" outlineLevel="0" collapsed="false"/>
    <row r="64" s="1" customFormat="true" ht="12.8" hidden="false" customHeight="false" outlineLevel="0" collapsed="false"/>
    <row r="65" s="1" customFormat="true" ht="12.8" hidden="false" customHeight="false" outlineLevel="0" collapsed="false"/>
    <row r="66" s="1" customFormat="true" ht="12.8" hidden="false" customHeight="false" outlineLevel="0" collapsed="false"/>
    <row r="67" s="1" customFormat="true" ht="12.8" hidden="false" customHeight="false" outlineLevel="0" collapsed="false"/>
    <row r="68" s="1" customFormat="true" ht="12.8" hidden="false" customHeight="false" outlineLevel="0" collapsed="false"/>
    <row r="73" customFormat="false" ht="15" hidden="false" customHeight="false" outlineLevel="0" collapsed="false">
      <c r="C73" s="46" t="s">
        <v>75</v>
      </c>
      <c r="D73" s="46"/>
      <c r="E73" s="47"/>
    </row>
    <row r="75" customFormat="false" ht="20.1" hidden="false" customHeight="true" outlineLevel="0" collapsed="false">
      <c r="C75" s="48" t="s">
        <v>18</v>
      </c>
      <c r="D75" s="49" t="s">
        <v>76</v>
      </c>
      <c r="E75" s="50"/>
      <c r="F75" s="51"/>
    </row>
    <row r="76" customFormat="false" ht="12.8" hidden="false" customHeight="false" outlineLevel="0" collapsed="false">
      <c r="C76" s="52" t="s">
        <v>77</v>
      </c>
      <c r="D76" s="52" t="s">
        <v>303</v>
      </c>
      <c r="E76" s="53"/>
      <c r="F76" s="54"/>
    </row>
    <row r="77" customFormat="false" ht="12.8" hidden="false" customHeight="false" outlineLevel="0" collapsed="false">
      <c r="C77" s="52" t="s">
        <v>77</v>
      </c>
      <c r="D77" s="52" t="s">
        <v>304</v>
      </c>
      <c r="E77" s="53"/>
      <c r="F77" s="54"/>
    </row>
    <row r="78" customFormat="false" ht="12.8" hidden="false" customHeight="false" outlineLevel="0" collapsed="false">
      <c r="C78" s="52" t="s">
        <v>77</v>
      </c>
      <c r="D78" s="52" t="s">
        <v>305</v>
      </c>
      <c r="E78" s="53"/>
      <c r="F78" s="54"/>
    </row>
    <row r="79" customFormat="false" ht="12.8" hidden="false" customHeight="false" outlineLevel="0" collapsed="false">
      <c r="C79" s="52" t="s">
        <v>77</v>
      </c>
      <c r="D79" s="52" t="s">
        <v>306</v>
      </c>
      <c r="E79" s="53"/>
      <c r="F79" s="54"/>
    </row>
    <row r="80" customFormat="false" ht="12.8" hidden="false" customHeight="false" outlineLevel="0" collapsed="false">
      <c r="C80" s="52" t="s">
        <v>87</v>
      </c>
      <c r="D80" s="52" t="s">
        <v>307</v>
      </c>
      <c r="E80" s="53"/>
      <c r="F80" s="54"/>
    </row>
    <row r="81" customFormat="false" ht="12.8" hidden="false" customHeight="false" outlineLevel="0" collapsed="false">
      <c r="C81" s="52" t="s">
        <v>87</v>
      </c>
      <c r="D81" s="52" t="s">
        <v>308</v>
      </c>
      <c r="E81" s="53"/>
      <c r="F81" s="54"/>
    </row>
    <row r="82" customFormat="false" ht="12.8" hidden="false" customHeight="false" outlineLevel="0" collapsed="false">
      <c r="C82" s="52" t="s">
        <v>77</v>
      </c>
      <c r="D82" s="52" t="s">
        <v>309</v>
      </c>
      <c r="E82" s="53"/>
      <c r="F82" s="54"/>
    </row>
    <row r="83" customFormat="false" ht="12.8" hidden="false" customHeight="false" outlineLevel="0" collapsed="false">
      <c r="C83" s="52" t="s">
        <v>77</v>
      </c>
      <c r="D83" s="52" t="s">
        <v>214</v>
      </c>
      <c r="E83" s="53"/>
      <c r="F83" s="54"/>
    </row>
    <row r="84" customFormat="false" ht="12.8" hidden="false" customHeight="false" outlineLevel="0" collapsed="false">
      <c r="C84" s="55" t="s">
        <v>90</v>
      </c>
      <c r="D84" s="55"/>
      <c r="E84" s="56" t="n">
        <v>8</v>
      </c>
      <c r="F84" s="54"/>
    </row>
    <row r="85" customFormat="false" ht="12.8" hidden="false" customHeight="false" outlineLevel="0" collapsed="false">
      <c r="C85" s="52" t="s">
        <v>91</v>
      </c>
      <c r="D85" s="52" t="s">
        <v>310</v>
      </c>
      <c r="E85" s="53"/>
      <c r="F85" s="54"/>
    </row>
    <row r="86" customFormat="false" ht="12.8" hidden="false" customHeight="false" outlineLevel="0" collapsed="false">
      <c r="C86" s="52" t="s">
        <v>91</v>
      </c>
      <c r="D86" s="52" t="s">
        <v>311</v>
      </c>
      <c r="E86" s="53"/>
      <c r="F86" s="54"/>
    </row>
    <row r="87" customFormat="false" ht="12.8" hidden="false" customHeight="false" outlineLevel="0" collapsed="false">
      <c r="C87" s="52" t="s">
        <v>91</v>
      </c>
      <c r="D87" s="52" t="s">
        <v>312</v>
      </c>
      <c r="E87" s="53"/>
      <c r="F87" s="54"/>
    </row>
    <row r="88" customFormat="false" ht="12.8" hidden="false" customHeight="false" outlineLevel="0" collapsed="false">
      <c r="C88" s="52" t="s">
        <v>91</v>
      </c>
      <c r="D88" s="52" t="s">
        <v>313</v>
      </c>
      <c r="E88" s="53"/>
      <c r="F88" s="54"/>
    </row>
    <row r="89" customFormat="false" ht="12.8" hidden="false" customHeight="false" outlineLevel="0" collapsed="false">
      <c r="C89" s="52" t="s">
        <v>91</v>
      </c>
      <c r="D89" s="52" t="s">
        <v>314</v>
      </c>
      <c r="E89" s="53"/>
      <c r="F89" s="54"/>
    </row>
    <row r="90" customFormat="false" ht="12.8" hidden="false" customHeight="false" outlineLevel="0" collapsed="false">
      <c r="C90" s="52" t="s">
        <v>105</v>
      </c>
      <c r="D90" s="52" t="s">
        <v>315</v>
      </c>
      <c r="E90" s="53"/>
      <c r="F90" s="54"/>
    </row>
    <row r="91" customFormat="false" ht="12.8" hidden="false" customHeight="false" outlineLevel="0" collapsed="false">
      <c r="C91" s="52" t="s">
        <v>105</v>
      </c>
      <c r="D91" s="52" t="s">
        <v>316</v>
      </c>
      <c r="E91" s="53"/>
      <c r="F91" s="54"/>
    </row>
    <row r="92" customFormat="false" ht="12.8" hidden="false" customHeight="false" outlineLevel="0" collapsed="false">
      <c r="C92" s="52" t="s">
        <v>105</v>
      </c>
      <c r="D92" s="52" t="s">
        <v>317</v>
      </c>
      <c r="E92" s="53"/>
      <c r="F92" s="54"/>
    </row>
    <row r="93" customFormat="false" ht="12.8" hidden="false" customHeight="false" outlineLevel="0" collapsed="false">
      <c r="C93" s="52" t="s">
        <v>105</v>
      </c>
      <c r="D93" s="52" t="s">
        <v>318</v>
      </c>
      <c r="E93" s="53"/>
      <c r="F93" s="54"/>
    </row>
    <row r="94" customFormat="false" ht="12.8" hidden="false" customHeight="false" outlineLevel="0" collapsed="false">
      <c r="C94" s="52" t="s">
        <v>105</v>
      </c>
      <c r="D94" s="52" t="s">
        <v>319</v>
      </c>
      <c r="E94" s="53"/>
      <c r="F94" s="54"/>
    </row>
    <row r="95" customFormat="false" ht="12.8" hidden="false" customHeight="false" outlineLevel="0" collapsed="false">
      <c r="C95" s="52" t="s">
        <v>91</v>
      </c>
      <c r="D95" s="52" t="s">
        <v>320</v>
      </c>
      <c r="E95" s="53"/>
      <c r="F95" s="54"/>
    </row>
    <row r="96" customFormat="false" ht="12.8" hidden="false" customHeight="false" outlineLevel="0" collapsed="false">
      <c r="C96" s="52" t="s">
        <v>91</v>
      </c>
      <c r="D96" s="52" t="s">
        <v>321</v>
      </c>
      <c r="E96" s="53"/>
      <c r="F96" s="54"/>
    </row>
    <row r="97" customFormat="false" ht="12.8" hidden="false" customHeight="false" outlineLevel="0" collapsed="false">
      <c r="C97" s="55" t="s">
        <v>111</v>
      </c>
      <c r="D97" s="55"/>
      <c r="E97" s="56" t="n">
        <v>12</v>
      </c>
      <c r="F97" s="54"/>
    </row>
    <row r="98" customFormat="false" ht="12.8" hidden="false" customHeight="false" outlineLevel="0" collapsed="false">
      <c r="C98" s="52" t="s">
        <v>112</v>
      </c>
      <c r="D98" s="52" t="s">
        <v>322</v>
      </c>
      <c r="E98" s="53"/>
      <c r="F98" s="54"/>
    </row>
    <row r="99" customFormat="false" ht="12.8" hidden="false" customHeight="false" outlineLevel="0" collapsed="false">
      <c r="C99" s="52" t="s">
        <v>112</v>
      </c>
      <c r="D99" s="52" t="s">
        <v>323</v>
      </c>
      <c r="E99" s="53"/>
      <c r="F99" s="54"/>
    </row>
    <row r="100" customFormat="false" ht="12.8" hidden="false" customHeight="false" outlineLevel="0" collapsed="false">
      <c r="C100" s="52" t="s">
        <v>112</v>
      </c>
      <c r="D100" s="52" t="s">
        <v>324</v>
      </c>
      <c r="E100" s="53"/>
      <c r="F100" s="54"/>
    </row>
    <row r="101" customFormat="false" ht="12.8" hidden="false" customHeight="false" outlineLevel="0" collapsed="false">
      <c r="C101" s="52" t="s">
        <v>112</v>
      </c>
      <c r="D101" s="52" t="s">
        <v>325</v>
      </c>
      <c r="E101" s="53"/>
      <c r="F101" s="54"/>
    </row>
    <row r="102" customFormat="false" ht="12.8" hidden="false" customHeight="false" outlineLevel="0" collapsed="false">
      <c r="C102" s="52" t="s">
        <v>112</v>
      </c>
      <c r="D102" s="61" t="s">
        <v>326</v>
      </c>
      <c r="E102" s="53"/>
      <c r="F102" s="54"/>
    </row>
    <row r="103" customFormat="false" ht="12.8" hidden="false" customHeight="false" outlineLevel="0" collapsed="false">
      <c r="C103" s="55" t="s">
        <v>123</v>
      </c>
      <c r="D103" s="55"/>
      <c r="E103" s="56" t="n">
        <v>5</v>
      </c>
      <c r="F103" s="54"/>
    </row>
    <row r="104" customFormat="false" ht="12.8" hidden="false" customHeight="false" outlineLevel="0" collapsed="false">
      <c r="C104" s="52" t="s">
        <v>124</v>
      </c>
      <c r="D104" s="52" t="s">
        <v>327</v>
      </c>
      <c r="E104" s="53"/>
      <c r="F104" s="54"/>
    </row>
    <row r="105" customFormat="false" ht="12.8" hidden="false" customHeight="false" outlineLevel="0" collapsed="false">
      <c r="C105" s="52" t="s">
        <v>124</v>
      </c>
      <c r="D105" s="52" t="s">
        <v>328</v>
      </c>
      <c r="E105" s="53"/>
      <c r="F105" s="54"/>
    </row>
    <row r="106" customFormat="false" ht="12.8" hidden="false" customHeight="false" outlineLevel="0" collapsed="false">
      <c r="C106" s="52" t="s">
        <v>124</v>
      </c>
      <c r="D106" s="52" t="s">
        <v>329</v>
      </c>
      <c r="E106" s="53"/>
      <c r="F106" s="54"/>
    </row>
    <row r="107" customFormat="false" ht="12.8" hidden="false" customHeight="false" outlineLevel="0" collapsed="false">
      <c r="C107" s="52" t="s">
        <v>124</v>
      </c>
      <c r="D107" s="52" t="s">
        <v>330</v>
      </c>
      <c r="E107" s="53"/>
      <c r="F107" s="54"/>
    </row>
    <row r="108" customFormat="false" ht="12.8" hidden="false" customHeight="false" outlineLevel="0" collapsed="false">
      <c r="C108" s="52" t="s">
        <v>124</v>
      </c>
      <c r="D108" s="61" t="s">
        <v>331</v>
      </c>
      <c r="E108" s="53"/>
      <c r="F108" s="54"/>
    </row>
    <row r="109" customFormat="false" ht="12.8" hidden="false" customHeight="false" outlineLevel="0" collapsed="false">
      <c r="C109" s="52" t="s">
        <v>124</v>
      </c>
      <c r="D109" s="61" t="s">
        <v>332</v>
      </c>
      <c r="E109" s="53"/>
      <c r="F109" s="54"/>
    </row>
    <row r="110" customFormat="false" ht="12.8" hidden="false" customHeight="false" outlineLevel="0" collapsed="false">
      <c r="C110" s="55" t="s">
        <v>137</v>
      </c>
      <c r="D110" s="55"/>
      <c r="E110" s="56" t="n">
        <v>3</v>
      </c>
      <c r="F110" s="54"/>
    </row>
    <row r="111" customFormat="false" ht="12.8" hidden="false" customHeight="false" outlineLevel="0" collapsed="false">
      <c r="C111" s="52"/>
      <c r="D111" s="52"/>
      <c r="E111" s="53"/>
      <c r="F111" s="54"/>
    </row>
    <row r="112" customFormat="false" ht="12.8" hidden="false" customHeight="false" outlineLevel="0" collapsed="false">
      <c r="C112" s="55" t="s">
        <v>138</v>
      </c>
      <c r="D112" s="55"/>
      <c r="E112" s="56" t="n">
        <f aca="false">(E97+E103+E110+E84)</f>
        <v>28</v>
      </c>
      <c r="F112" s="54"/>
    </row>
    <row r="115" customFormat="false" ht="15" hidden="false" customHeight="false" outlineLevel="0" collapsed="false">
      <c r="C115" s="57" t="s">
        <v>202</v>
      </c>
      <c r="D115" s="57"/>
      <c r="E115" s="47"/>
    </row>
    <row r="117" customFormat="false" ht="15" hidden="false" customHeight="false" outlineLevel="0" collapsed="false">
      <c r="C117" s="58" t="s">
        <v>18</v>
      </c>
      <c r="D117" s="59" t="s">
        <v>140</v>
      </c>
      <c r="E117" s="50"/>
    </row>
    <row r="118" customFormat="false" ht="12.8" hidden="false" customHeight="false" outlineLevel="0" collapsed="false">
      <c r="C118" s="52" t="s">
        <v>77</v>
      </c>
      <c r="D118" s="52" t="s">
        <v>303</v>
      </c>
      <c r="E118" s="60" t="n">
        <v>1</v>
      </c>
    </row>
    <row r="119" customFormat="false" ht="12.8" hidden="false" customHeight="false" outlineLevel="0" collapsed="false">
      <c r="C119" s="52" t="s">
        <v>77</v>
      </c>
      <c r="D119" s="52" t="s">
        <v>304</v>
      </c>
      <c r="E119" s="60" t="n">
        <v>1</v>
      </c>
    </row>
    <row r="120" customFormat="false" ht="12.8" hidden="false" customHeight="false" outlineLevel="0" collapsed="false">
      <c r="C120" s="52" t="s">
        <v>77</v>
      </c>
      <c r="D120" s="52" t="s">
        <v>305</v>
      </c>
      <c r="E120" s="60" t="n">
        <v>1</v>
      </c>
    </row>
    <row r="121" customFormat="false" ht="12.8" hidden="false" customHeight="false" outlineLevel="0" collapsed="false">
      <c r="C121" s="52" t="s">
        <v>77</v>
      </c>
      <c r="D121" s="52" t="s">
        <v>306</v>
      </c>
      <c r="E121" s="60" t="n">
        <v>0.5</v>
      </c>
    </row>
    <row r="122" customFormat="false" ht="12.8" hidden="false" customHeight="false" outlineLevel="0" collapsed="false">
      <c r="C122" s="52" t="s">
        <v>87</v>
      </c>
      <c r="D122" s="52" t="s">
        <v>307</v>
      </c>
      <c r="E122" s="60" t="n">
        <v>1</v>
      </c>
    </row>
    <row r="123" customFormat="false" ht="12.8" hidden="false" customHeight="false" outlineLevel="0" collapsed="false">
      <c r="C123" s="52" t="s">
        <v>87</v>
      </c>
      <c r="D123" s="52" t="s">
        <v>333</v>
      </c>
      <c r="E123" s="60" t="n">
        <v>1</v>
      </c>
    </row>
    <row r="124" customFormat="false" ht="12.8" hidden="false" customHeight="false" outlineLevel="0" collapsed="false">
      <c r="C124" s="52" t="s">
        <v>77</v>
      </c>
      <c r="D124" s="52" t="s">
        <v>334</v>
      </c>
      <c r="E124" s="60" t="n">
        <v>1</v>
      </c>
    </row>
    <row r="125" customFormat="false" ht="12.8" hidden="false" customHeight="false" outlineLevel="0" collapsed="false">
      <c r="C125" s="52" t="s">
        <v>77</v>
      </c>
      <c r="D125" s="52" t="s">
        <v>214</v>
      </c>
      <c r="E125" s="60" t="n">
        <v>1</v>
      </c>
    </row>
    <row r="126" s="62" customFormat="true" ht="17.9" hidden="false" customHeight="true" outlineLevel="0" collapsed="false">
      <c r="C126" s="55" t="n">
        <v>8</v>
      </c>
      <c r="D126" s="63" t="s">
        <v>141</v>
      </c>
      <c r="E126" s="64" t="n">
        <f aca="false">SUM(E118:E125)</f>
        <v>7.5</v>
      </c>
      <c r="F126" s="65" t="s">
        <v>142</v>
      </c>
      <c r="G126" s="65"/>
    </row>
    <row r="127" customFormat="false" ht="12.8" hidden="false" customHeight="false" outlineLevel="0" collapsed="false">
      <c r="C127" s="52" t="s">
        <v>91</v>
      </c>
      <c r="D127" s="52" t="s">
        <v>310</v>
      </c>
      <c r="E127" s="60" t="n">
        <v>1</v>
      </c>
    </row>
    <row r="128" customFormat="false" ht="12.8" hidden="false" customHeight="false" outlineLevel="0" collapsed="false">
      <c r="C128" s="52" t="s">
        <v>91</v>
      </c>
      <c r="D128" s="52" t="s">
        <v>311</v>
      </c>
      <c r="E128" s="60" t="n">
        <v>1</v>
      </c>
    </row>
    <row r="129" customFormat="false" ht="12.8" hidden="false" customHeight="false" outlineLevel="0" collapsed="false">
      <c r="C129" s="52" t="s">
        <v>91</v>
      </c>
      <c r="D129" s="52" t="s">
        <v>313</v>
      </c>
      <c r="E129" s="60" t="n">
        <v>1</v>
      </c>
    </row>
    <row r="130" customFormat="false" ht="12.8" hidden="false" customHeight="false" outlineLevel="0" collapsed="false">
      <c r="C130" s="52" t="s">
        <v>91</v>
      </c>
      <c r="D130" s="52" t="s">
        <v>314</v>
      </c>
      <c r="E130" s="60" t="n">
        <v>1</v>
      </c>
    </row>
    <row r="131" customFormat="false" ht="12.8" hidden="false" customHeight="false" outlineLevel="0" collapsed="false">
      <c r="C131" s="52" t="s">
        <v>105</v>
      </c>
      <c r="D131" s="52" t="s">
        <v>315</v>
      </c>
      <c r="E131" s="60" t="n">
        <v>1</v>
      </c>
    </row>
    <row r="132" customFormat="false" ht="12.8" hidden="false" customHeight="false" outlineLevel="0" collapsed="false">
      <c r="C132" s="52" t="s">
        <v>105</v>
      </c>
      <c r="D132" s="52" t="s">
        <v>316</v>
      </c>
      <c r="E132" s="60" t="n">
        <v>1</v>
      </c>
    </row>
    <row r="133" customFormat="false" ht="12.8" hidden="false" customHeight="false" outlineLevel="0" collapsed="false">
      <c r="C133" s="52" t="s">
        <v>105</v>
      </c>
      <c r="D133" s="52" t="s">
        <v>317</v>
      </c>
      <c r="E133" s="60" t="n">
        <v>1</v>
      </c>
    </row>
    <row r="134" customFormat="false" ht="12.8" hidden="false" customHeight="false" outlineLevel="0" collapsed="false">
      <c r="C134" s="52" t="s">
        <v>105</v>
      </c>
      <c r="D134" s="52" t="s">
        <v>318</v>
      </c>
      <c r="E134" s="60" t="n">
        <v>1</v>
      </c>
    </row>
    <row r="135" s="62" customFormat="true" ht="17.9" hidden="false" customHeight="true" outlineLevel="0" collapsed="false">
      <c r="C135" s="55" t="n">
        <v>8</v>
      </c>
      <c r="D135" s="63" t="s">
        <v>143</v>
      </c>
      <c r="E135" s="64" t="n">
        <f aca="false">SUM(E127:E134)</f>
        <v>8</v>
      </c>
      <c r="F135" s="65" t="s">
        <v>144</v>
      </c>
      <c r="G135" s="65"/>
    </row>
    <row r="136" customFormat="false" ht="12.8" hidden="false" customHeight="false" outlineLevel="0" collapsed="false">
      <c r="C136" s="52" t="s">
        <v>112</v>
      </c>
      <c r="D136" s="52" t="s">
        <v>322</v>
      </c>
      <c r="E136" s="60" t="n">
        <v>0.5</v>
      </c>
    </row>
    <row r="137" customFormat="false" ht="12.8" hidden="false" customHeight="false" outlineLevel="0" collapsed="false">
      <c r="C137" s="52" t="s">
        <v>112</v>
      </c>
      <c r="D137" s="52" t="s">
        <v>323</v>
      </c>
      <c r="E137" s="60" t="n">
        <v>1</v>
      </c>
    </row>
    <row r="138" customFormat="false" ht="12.8" hidden="false" customHeight="false" outlineLevel="0" collapsed="false">
      <c r="C138" s="52" t="s">
        <v>112</v>
      </c>
      <c r="D138" s="52" t="s">
        <v>324</v>
      </c>
      <c r="E138" s="60" t="n">
        <v>1</v>
      </c>
    </row>
    <row r="139" customFormat="false" ht="12.8" hidden="false" customHeight="false" outlineLevel="0" collapsed="false">
      <c r="C139" s="52" t="s">
        <v>112</v>
      </c>
      <c r="D139" s="52" t="s">
        <v>325</v>
      </c>
      <c r="E139" s="60" t="n">
        <v>1</v>
      </c>
    </row>
    <row r="140" customFormat="false" ht="12.8" hidden="false" customHeight="false" outlineLevel="0" collapsed="false">
      <c r="C140" s="52" t="s">
        <v>112</v>
      </c>
      <c r="D140" s="61" t="s">
        <v>326</v>
      </c>
      <c r="E140" s="60" t="n">
        <v>1</v>
      </c>
    </row>
    <row r="141" s="62" customFormat="true" ht="17.9" hidden="false" customHeight="true" outlineLevel="0" collapsed="false">
      <c r="C141" s="55" t="n">
        <v>5</v>
      </c>
      <c r="D141" s="63" t="s">
        <v>145</v>
      </c>
      <c r="E141" s="64" t="n">
        <f aca="false">SUM(E136:E140)</f>
        <v>4.5</v>
      </c>
      <c r="F141" s="65" t="s">
        <v>146</v>
      </c>
      <c r="G141" s="65"/>
    </row>
    <row r="142" customFormat="false" ht="12.8" hidden="false" customHeight="false" outlineLevel="0" collapsed="false">
      <c r="C142" s="52" t="s">
        <v>124</v>
      </c>
      <c r="D142" s="52" t="s">
        <v>327</v>
      </c>
      <c r="E142" s="60" t="n">
        <v>1</v>
      </c>
    </row>
    <row r="143" customFormat="false" ht="12.8" hidden="false" customHeight="false" outlineLevel="0" collapsed="false">
      <c r="C143" s="52" t="s">
        <v>124</v>
      </c>
      <c r="D143" s="52" t="s">
        <v>328</v>
      </c>
      <c r="E143" s="60" t="n">
        <v>0.25</v>
      </c>
    </row>
    <row r="144" customFormat="false" ht="12.8" hidden="false" customHeight="false" outlineLevel="0" collapsed="false">
      <c r="C144" s="52" t="s">
        <v>124</v>
      </c>
      <c r="D144" s="52" t="s">
        <v>329</v>
      </c>
      <c r="E144" s="60" t="n">
        <v>0.25</v>
      </c>
    </row>
    <row r="145" customFormat="false" ht="12.8" hidden="false" customHeight="false" outlineLevel="0" collapsed="false">
      <c r="C145" s="52" t="s">
        <v>124</v>
      </c>
      <c r="D145" s="52" t="s">
        <v>330</v>
      </c>
      <c r="E145" s="60" t="n">
        <v>0.25</v>
      </c>
    </row>
    <row r="146" customFormat="false" ht="12.8" hidden="false" customHeight="false" outlineLevel="0" collapsed="false">
      <c r="C146" s="52" t="s">
        <v>124</v>
      </c>
      <c r="D146" s="61" t="s">
        <v>331</v>
      </c>
      <c r="E146" s="60" t="n">
        <v>1</v>
      </c>
    </row>
    <row r="147" customFormat="false" ht="12.8" hidden="false" customHeight="false" outlineLevel="0" collapsed="false">
      <c r="C147" s="52" t="s">
        <v>124</v>
      </c>
      <c r="D147" s="61" t="s">
        <v>332</v>
      </c>
      <c r="E147" s="60" t="n">
        <v>1</v>
      </c>
    </row>
    <row r="148" s="62" customFormat="true" ht="17.9" hidden="false" customHeight="true" outlineLevel="0" collapsed="false">
      <c r="C148" s="55" t="n">
        <v>3</v>
      </c>
      <c r="D148" s="63" t="s">
        <v>155</v>
      </c>
      <c r="E148" s="64" t="n">
        <f aca="false">SUM(E142:E147)/2</f>
        <v>1.875</v>
      </c>
      <c r="F148" s="65" t="s">
        <v>156</v>
      </c>
      <c r="G148" s="65"/>
    </row>
    <row r="150" s="62" customFormat="true" ht="17.9" hidden="false" customHeight="true" outlineLevel="0" collapsed="false">
      <c r="C150" s="55" t="n">
        <f aca="false">(C126+C135+C141+C148)</f>
        <v>24</v>
      </c>
      <c r="D150" s="63" t="s">
        <v>157</v>
      </c>
      <c r="E150" s="55" t="n">
        <f aca="false">(E126+E135+E141+E148)</f>
        <v>21.875</v>
      </c>
      <c r="F150" s="65" t="s">
        <v>158</v>
      </c>
      <c r="G150" s="65"/>
    </row>
    <row r="153" customFormat="false" ht="15" hidden="false" customHeight="false" outlineLevel="0" collapsed="false">
      <c r="C153" s="66" t="s">
        <v>159</v>
      </c>
      <c r="D153" s="66"/>
    </row>
    <row r="180" customFormat="false" ht="15" hidden="false" customHeight="false" outlineLevel="0" collapsed="false">
      <c r="C180" s="66" t="s">
        <v>207</v>
      </c>
      <c r="D180" s="66"/>
      <c r="E180" s="47"/>
    </row>
    <row r="182" customFormat="false" ht="15" hidden="false" customHeight="false" outlineLevel="0" collapsed="false">
      <c r="C182" s="58" t="s">
        <v>18</v>
      </c>
      <c r="D182" s="59" t="s">
        <v>140</v>
      </c>
      <c r="E182" s="50"/>
    </row>
    <row r="183" customFormat="false" ht="13.35" hidden="false" customHeight="false" outlineLevel="0" collapsed="false">
      <c r="C183" s="52" t="s">
        <v>77</v>
      </c>
      <c r="D183" s="52" t="s">
        <v>303</v>
      </c>
      <c r="E183" s="60" t="n">
        <v>1</v>
      </c>
    </row>
    <row r="184" customFormat="false" ht="13.35" hidden="false" customHeight="false" outlineLevel="0" collapsed="false">
      <c r="C184" s="52" t="s">
        <v>77</v>
      </c>
      <c r="D184" s="52" t="s">
        <v>304</v>
      </c>
      <c r="E184" s="60" t="n">
        <v>1</v>
      </c>
    </row>
    <row r="185" customFormat="false" ht="13.35" hidden="false" customHeight="false" outlineLevel="0" collapsed="false">
      <c r="C185" s="52" t="s">
        <v>77</v>
      </c>
      <c r="D185" s="52" t="s">
        <v>305</v>
      </c>
      <c r="E185" s="60" t="n">
        <v>1</v>
      </c>
    </row>
    <row r="186" customFormat="false" ht="12.8" hidden="false" customHeight="false" outlineLevel="0" collapsed="false">
      <c r="C186" s="52" t="s">
        <v>77</v>
      </c>
      <c r="D186" s="52" t="s">
        <v>306</v>
      </c>
      <c r="E186" s="60" t="n">
        <v>1</v>
      </c>
    </row>
    <row r="187" customFormat="false" ht="13.35" hidden="false" customHeight="false" outlineLevel="0" collapsed="false">
      <c r="C187" s="52" t="s">
        <v>87</v>
      </c>
      <c r="D187" s="52" t="s">
        <v>307</v>
      </c>
      <c r="E187" s="60" t="n">
        <v>1</v>
      </c>
    </row>
    <row r="188" customFormat="false" ht="13.35" hidden="false" customHeight="false" outlineLevel="0" collapsed="false">
      <c r="C188" s="52" t="s">
        <v>77</v>
      </c>
      <c r="D188" s="52" t="s">
        <v>214</v>
      </c>
      <c r="E188" s="60" t="n">
        <v>1</v>
      </c>
    </row>
    <row r="189" customFormat="false" ht="12.8" hidden="false" customHeight="false" outlineLevel="0" collapsed="false">
      <c r="C189" s="52" t="s">
        <v>77</v>
      </c>
      <c r="D189" s="52" t="s">
        <v>335</v>
      </c>
      <c r="E189" s="60" t="n">
        <v>0</v>
      </c>
    </row>
    <row r="190" customFormat="false" ht="12.8" hidden="false" customHeight="false" outlineLevel="0" collapsed="false">
      <c r="C190" s="52" t="s">
        <v>77</v>
      </c>
      <c r="D190" s="52" t="s">
        <v>336</v>
      </c>
      <c r="E190" s="60" t="n">
        <v>1</v>
      </c>
    </row>
    <row r="191" customFormat="false" ht="12.8" hidden="false" customHeight="false" outlineLevel="0" collapsed="false">
      <c r="C191" s="55" t="n">
        <v>8</v>
      </c>
      <c r="D191" s="63" t="s">
        <v>141</v>
      </c>
      <c r="E191" s="64" t="n">
        <f aca="false">SUM(E183:E190)</f>
        <v>7</v>
      </c>
      <c r="F191" s="65" t="s">
        <v>142</v>
      </c>
      <c r="G191" s="65"/>
    </row>
    <row r="192" customFormat="false" ht="13.35" hidden="false" customHeight="false" outlineLevel="0" collapsed="false">
      <c r="C192" s="52" t="s">
        <v>91</v>
      </c>
      <c r="D192" s="52" t="s">
        <v>310</v>
      </c>
      <c r="E192" s="60" t="n">
        <v>1</v>
      </c>
    </row>
    <row r="193" customFormat="false" ht="13.35" hidden="false" customHeight="false" outlineLevel="0" collapsed="false">
      <c r="C193" s="52" t="s">
        <v>91</v>
      </c>
      <c r="D193" s="52" t="s">
        <v>313</v>
      </c>
      <c r="E193" s="60" t="n">
        <v>1</v>
      </c>
    </row>
    <row r="194" customFormat="false" ht="13.35" hidden="false" customHeight="false" outlineLevel="0" collapsed="false">
      <c r="C194" s="52" t="s">
        <v>91</v>
      </c>
      <c r="D194" s="52" t="s">
        <v>314</v>
      </c>
      <c r="E194" s="60" t="n">
        <v>1</v>
      </c>
    </row>
    <row r="195" customFormat="false" ht="12.8" hidden="false" customHeight="false" outlineLevel="0" collapsed="false">
      <c r="C195" s="52" t="s">
        <v>91</v>
      </c>
      <c r="D195" s="52" t="s">
        <v>337</v>
      </c>
      <c r="E195" s="60" t="n">
        <v>0</v>
      </c>
    </row>
    <row r="196" customFormat="false" ht="13.35" hidden="false" customHeight="false" outlineLevel="0" collapsed="false">
      <c r="C196" s="52" t="s">
        <v>105</v>
      </c>
      <c r="D196" s="52" t="s">
        <v>315</v>
      </c>
      <c r="E196" s="60" t="n">
        <v>1</v>
      </c>
    </row>
    <row r="197" customFormat="false" ht="13.35" hidden="false" customHeight="false" outlineLevel="0" collapsed="false">
      <c r="C197" s="52" t="s">
        <v>105</v>
      </c>
      <c r="D197" s="52" t="s">
        <v>316</v>
      </c>
      <c r="E197" s="60" t="n">
        <v>1</v>
      </c>
    </row>
    <row r="198" customFormat="false" ht="12.8" hidden="false" customHeight="false" outlineLevel="0" collapsed="false">
      <c r="C198" s="55" t="n">
        <v>6</v>
      </c>
      <c r="D198" s="63" t="s">
        <v>143</v>
      </c>
      <c r="E198" s="64" t="n">
        <f aca="false">SUM(E192:E197)</f>
        <v>5</v>
      </c>
      <c r="F198" s="65" t="s">
        <v>144</v>
      </c>
      <c r="G198" s="65"/>
    </row>
    <row r="199" customFormat="false" ht="12.8" hidden="false" customHeight="false" outlineLevel="0" collapsed="false">
      <c r="C199" s="52" t="s">
        <v>112</v>
      </c>
      <c r="D199" s="52" t="s">
        <v>322</v>
      </c>
      <c r="E199" s="60" t="n">
        <v>1</v>
      </c>
    </row>
    <row r="200" customFormat="false" ht="12.8" hidden="false" customHeight="false" outlineLevel="0" collapsed="false">
      <c r="C200" s="52" t="s">
        <v>112</v>
      </c>
      <c r="D200" s="52" t="s">
        <v>338</v>
      </c>
      <c r="E200" s="60" t="n">
        <v>1</v>
      </c>
    </row>
    <row r="201" customFormat="false" ht="12.8" hidden="false" customHeight="false" outlineLevel="0" collapsed="false">
      <c r="C201" s="52" t="s">
        <v>112</v>
      </c>
      <c r="D201" s="52" t="s">
        <v>339</v>
      </c>
      <c r="E201" s="60" t="n">
        <v>1</v>
      </c>
    </row>
    <row r="202" customFormat="false" ht="13.35" hidden="false" customHeight="false" outlineLevel="0" collapsed="false">
      <c r="C202" s="52" t="s">
        <v>112</v>
      </c>
      <c r="D202" s="52" t="s">
        <v>340</v>
      </c>
      <c r="E202" s="60" t="n">
        <v>1</v>
      </c>
    </row>
    <row r="203" customFormat="false" ht="12.8" hidden="false" customHeight="false" outlineLevel="0" collapsed="false">
      <c r="C203" s="52" t="s">
        <v>112</v>
      </c>
      <c r="D203" s="52" t="s">
        <v>341</v>
      </c>
      <c r="E203" s="60" t="n">
        <v>0</v>
      </c>
    </row>
    <row r="204" customFormat="false" ht="13.35" hidden="false" customHeight="false" outlineLevel="0" collapsed="false">
      <c r="C204" s="52" t="s">
        <v>112</v>
      </c>
      <c r="D204" s="52" t="s">
        <v>325</v>
      </c>
      <c r="E204" s="60" t="n">
        <v>1</v>
      </c>
    </row>
    <row r="205" customFormat="false" ht="12.8" hidden="false" customHeight="false" outlineLevel="0" collapsed="false">
      <c r="C205" s="52" t="s">
        <v>112</v>
      </c>
      <c r="D205" s="61" t="s">
        <v>342</v>
      </c>
      <c r="E205" s="60" t="n">
        <v>0.5</v>
      </c>
    </row>
    <row r="206" customFormat="false" ht="12.8" hidden="false" customHeight="false" outlineLevel="0" collapsed="false">
      <c r="C206" s="55" t="n">
        <v>7</v>
      </c>
      <c r="D206" s="63" t="s">
        <v>145</v>
      </c>
      <c r="E206" s="64" t="n">
        <f aca="false">SUM(E199:E205)</f>
        <v>5.5</v>
      </c>
      <c r="F206" s="65" t="s">
        <v>146</v>
      </c>
      <c r="G206" s="65"/>
    </row>
    <row r="207" customFormat="false" ht="12.8" hidden="false" customHeight="false" outlineLevel="0" collapsed="false">
      <c r="C207" s="52" t="s">
        <v>124</v>
      </c>
      <c r="D207" s="52" t="s">
        <v>343</v>
      </c>
      <c r="E207" s="60" t="n">
        <v>0</v>
      </c>
    </row>
    <row r="208" customFormat="false" ht="12.8" hidden="false" customHeight="false" outlineLevel="0" collapsed="false">
      <c r="C208" s="52" t="s">
        <v>124</v>
      </c>
      <c r="D208" s="52" t="s">
        <v>328</v>
      </c>
      <c r="E208" s="60" t="n">
        <v>0</v>
      </c>
    </row>
    <row r="209" customFormat="false" ht="12.8" hidden="false" customHeight="false" outlineLevel="0" collapsed="false">
      <c r="C209" s="52" t="s">
        <v>124</v>
      </c>
      <c r="D209" s="52" t="s">
        <v>329</v>
      </c>
      <c r="E209" s="60" t="n">
        <v>0</v>
      </c>
    </row>
    <row r="210" customFormat="false" ht="12.8" hidden="false" customHeight="false" outlineLevel="0" collapsed="false">
      <c r="C210" s="52" t="s">
        <v>124</v>
      </c>
      <c r="D210" s="52" t="s">
        <v>330</v>
      </c>
      <c r="E210" s="60" t="n">
        <v>0</v>
      </c>
    </row>
    <row r="211" customFormat="false" ht="12.8" hidden="false" customHeight="false" outlineLevel="0" collapsed="false">
      <c r="C211" s="55" t="n">
        <v>2</v>
      </c>
      <c r="D211" s="63" t="s">
        <v>155</v>
      </c>
      <c r="E211" s="64" t="n">
        <f aca="false">SUM(E207:E210)/2</f>
        <v>0</v>
      </c>
      <c r="F211" s="65" t="s">
        <v>156</v>
      </c>
      <c r="G211" s="65"/>
    </row>
    <row r="213" customFormat="false" ht="12.8" hidden="false" customHeight="false" outlineLevel="0" collapsed="false">
      <c r="C213" s="55" t="n">
        <f aca="false">(C191+C198+C206+C211)</f>
        <v>23</v>
      </c>
      <c r="D213" s="63" t="s">
        <v>157</v>
      </c>
      <c r="E213" s="55" t="n">
        <f aca="false">(E191+E198+E206+E211)</f>
        <v>17.5</v>
      </c>
      <c r="F213" s="65" t="s">
        <v>158</v>
      </c>
      <c r="G213" s="65"/>
    </row>
    <row r="221" customFormat="false" ht="25.1" hidden="false" customHeight="false" outlineLevel="0" collapsed="false">
      <c r="E221" s="68" t="s">
        <v>160</v>
      </c>
      <c r="F221" s="68" t="s">
        <v>161</v>
      </c>
    </row>
    <row r="222" customFormat="false" ht="12.8" hidden="false" customHeight="false" outlineLevel="0" collapsed="false">
      <c r="C222" s="69" t="s">
        <v>162</v>
      </c>
      <c r="D222" s="69" t="s">
        <v>163</v>
      </c>
      <c r="E222" s="69" t="s">
        <v>51</v>
      </c>
      <c r="F222" s="69" t="s">
        <v>51</v>
      </c>
    </row>
    <row r="223" customFormat="false" ht="13.35" hidden="false" customHeight="false" outlineLevel="0" collapsed="false">
      <c r="C223" s="11" t="n">
        <v>1</v>
      </c>
      <c r="D223" s="70" t="s">
        <v>344</v>
      </c>
      <c r="E223" s="11" t="n">
        <v>0</v>
      </c>
      <c r="F223" s="11" t="n">
        <v>1</v>
      </c>
      <c r="G223" s="1" t="s">
        <v>210</v>
      </c>
    </row>
    <row r="224" customFormat="false" ht="13.35" hidden="false" customHeight="false" outlineLevel="0" collapsed="false">
      <c r="C224" s="11" t="n">
        <v>2</v>
      </c>
      <c r="D224" s="70" t="s">
        <v>345</v>
      </c>
      <c r="E224" s="11" t="n">
        <v>1</v>
      </c>
      <c r="F224" s="11" t="n">
        <v>0</v>
      </c>
      <c r="G224" s="1" t="s">
        <v>211</v>
      </c>
    </row>
    <row r="225" customFormat="false" ht="13.35" hidden="false" customHeight="false" outlineLevel="0" collapsed="false">
      <c r="C225" s="11" t="n">
        <v>3</v>
      </c>
      <c r="D225" s="70" t="s">
        <v>346</v>
      </c>
      <c r="E225" s="11" t="n">
        <v>1</v>
      </c>
      <c r="F225" s="11" t="n">
        <v>0</v>
      </c>
      <c r="G225" s="1" t="s">
        <v>172</v>
      </c>
    </row>
    <row r="226" customFormat="false" ht="12.8" hidden="false" customHeight="false" outlineLevel="0" collapsed="false">
      <c r="C226" s="69" t="s">
        <v>169</v>
      </c>
      <c r="D226" s="72" t="n">
        <v>3</v>
      </c>
      <c r="E226" s="72" t="n">
        <f aca="false">SUM(E223:E225)</f>
        <v>2</v>
      </c>
      <c r="F226" s="72" t="n">
        <f aca="false">SUM(F223:F225)</f>
        <v>1</v>
      </c>
    </row>
    <row r="230" customFormat="false" ht="25.1" hidden="false" customHeight="false" outlineLevel="0" collapsed="false">
      <c r="C230" s="67"/>
      <c r="D230" s="67"/>
      <c r="E230" s="68" t="s">
        <v>160</v>
      </c>
      <c r="F230" s="68" t="s">
        <v>171</v>
      </c>
    </row>
    <row r="231" customFormat="false" ht="12.8" hidden="false" customHeight="false" outlineLevel="0" collapsed="false">
      <c r="C231" s="69" t="s">
        <v>162</v>
      </c>
      <c r="D231" s="69" t="s">
        <v>163</v>
      </c>
      <c r="E231" s="69" t="s">
        <v>51</v>
      </c>
      <c r="F231" s="69" t="s">
        <v>51</v>
      </c>
    </row>
    <row r="232" customFormat="false" ht="13.35" hidden="false" customHeight="false" outlineLevel="0" collapsed="false">
      <c r="C232" s="11" t="n">
        <v>1</v>
      </c>
      <c r="D232" s="70" t="s">
        <v>344</v>
      </c>
      <c r="E232" s="11" t="n">
        <v>0</v>
      </c>
      <c r="F232" s="11" t="n">
        <v>0</v>
      </c>
      <c r="G232" s="1" t="s">
        <v>212</v>
      </c>
    </row>
    <row r="233" customFormat="false" ht="13.35" hidden="false" customHeight="false" outlineLevel="0" collapsed="false">
      <c r="C233" s="11" t="n">
        <v>2</v>
      </c>
      <c r="D233" s="70" t="s">
        <v>345</v>
      </c>
      <c r="E233" s="11" t="n">
        <v>1</v>
      </c>
      <c r="F233" s="11" t="n">
        <v>0</v>
      </c>
      <c r="G233" s="1" t="s">
        <v>211</v>
      </c>
    </row>
    <row r="234" customFormat="false" ht="13.35" hidden="false" customHeight="false" outlineLevel="0" collapsed="false">
      <c r="C234" s="11" t="n">
        <v>3</v>
      </c>
      <c r="D234" s="70" t="s">
        <v>346</v>
      </c>
      <c r="E234" s="11" t="n">
        <v>1</v>
      </c>
      <c r="F234" s="11" t="n">
        <v>0</v>
      </c>
      <c r="G234" s="1" t="s">
        <v>172</v>
      </c>
    </row>
    <row r="235" customFormat="false" ht="12.8" hidden="false" customHeight="false" outlineLevel="0" collapsed="false">
      <c r="C235" s="69" t="s">
        <v>169</v>
      </c>
      <c r="D235" s="71" t="n">
        <v>3</v>
      </c>
      <c r="E235" s="72" t="n">
        <f aca="false">SUM(E232:E234)</f>
        <v>2</v>
      </c>
      <c r="F235" s="72" t="n">
        <f aca="false">SUM(F232:F234)</f>
        <v>0</v>
      </c>
    </row>
    <row r="238" customFormat="false" ht="25.1" hidden="false" customHeight="false" outlineLevel="0" collapsed="false">
      <c r="C238" s="67"/>
      <c r="D238" s="67"/>
      <c r="E238" s="68" t="s">
        <v>160</v>
      </c>
      <c r="F238" s="68" t="s">
        <v>174</v>
      </c>
    </row>
    <row r="239" customFormat="false" ht="12.8" hidden="false" customHeight="false" outlineLevel="0" collapsed="false">
      <c r="C239" s="69" t="s">
        <v>162</v>
      </c>
      <c r="D239" s="69" t="s">
        <v>163</v>
      </c>
      <c r="E239" s="69" t="s">
        <v>51</v>
      </c>
      <c r="F239" s="69" t="s">
        <v>51</v>
      </c>
    </row>
    <row r="240" customFormat="false" ht="13.35" hidden="false" customHeight="false" outlineLevel="0" collapsed="false">
      <c r="C240" s="11" t="n">
        <v>1</v>
      </c>
      <c r="D240" s="70" t="s">
        <v>344</v>
      </c>
      <c r="E240" s="11" t="n">
        <v>0</v>
      </c>
      <c r="F240" s="11" t="n">
        <v>0</v>
      </c>
      <c r="G240" s="1" t="s">
        <v>212</v>
      </c>
    </row>
    <row r="241" customFormat="false" ht="13.35" hidden="false" customHeight="false" outlineLevel="0" collapsed="false">
      <c r="C241" s="11" t="n">
        <v>2</v>
      </c>
      <c r="D241" s="70" t="s">
        <v>345</v>
      </c>
      <c r="E241" s="11" t="n">
        <v>1</v>
      </c>
      <c r="F241" s="11" t="n">
        <v>0</v>
      </c>
      <c r="G241" s="1" t="s">
        <v>211</v>
      </c>
    </row>
    <row r="242" customFormat="false" ht="13.35" hidden="false" customHeight="false" outlineLevel="0" collapsed="false">
      <c r="C242" s="11" t="n">
        <v>3</v>
      </c>
      <c r="D242" s="70" t="s">
        <v>346</v>
      </c>
      <c r="E242" s="11" t="n">
        <v>1</v>
      </c>
      <c r="F242" s="11" t="n">
        <v>0</v>
      </c>
      <c r="G242" s="1" t="s">
        <v>172</v>
      </c>
    </row>
    <row r="243" customFormat="false" ht="12.8" hidden="false" customHeight="false" outlineLevel="0" collapsed="false">
      <c r="C243" s="69" t="s">
        <v>169</v>
      </c>
      <c r="D243" s="71" t="n">
        <v>3</v>
      </c>
      <c r="E243" s="72" t="n">
        <f aca="false">SUM(E240:E242)</f>
        <v>2</v>
      </c>
      <c r="F243" s="72" t="n">
        <f aca="false">SUM(F240:F242)</f>
        <v>0</v>
      </c>
    </row>
    <row r="246" customFormat="false" ht="15" hidden="false" customHeight="false" outlineLevel="0" collapsed="false">
      <c r="C246" s="66" t="s">
        <v>213</v>
      </c>
      <c r="D246" s="66"/>
      <c r="E246" s="47"/>
    </row>
    <row r="248" customFormat="false" ht="15" hidden="false" customHeight="false" outlineLevel="0" collapsed="false">
      <c r="C248" s="58" t="s">
        <v>18</v>
      </c>
      <c r="D248" s="59" t="s">
        <v>140</v>
      </c>
      <c r="E248" s="50"/>
    </row>
    <row r="249" customFormat="false" ht="13.35" hidden="false" customHeight="false" outlineLevel="0" collapsed="false">
      <c r="C249" s="52" t="s">
        <v>77</v>
      </c>
      <c r="D249" s="52" t="s">
        <v>303</v>
      </c>
      <c r="E249" s="60" t="n">
        <v>1</v>
      </c>
    </row>
    <row r="250" customFormat="false" ht="13.35" hidden="false" customHeight="false" outlineLevel="0" collapsed="false">
      <c r="C250" s="52" t="s">
        <v>77</v>
      </c>
      <c r="D250" s="52" t="s">
        <v>304</v>
      </c>
      <c r="E250" s="60" t="n">
        <v>1</v>
      </c>
    </row>
    <row r="251" customFormat="false" ht="13.35" hidden="false" customHeight="false" outlineLevel="0" collapsed="false">
      <c r="C251" s="52" t="s">
        <v>77</v>
      </c>
      <c r="D251" s="52" t="s">
        <v>305</v>
      </c>
      <c r="E251" s="60" t="n">
        <v>1</v>
      </c>
    </row>
    <row r="252" customFormat="false" ht="12.8" hidden="false" customHeight="false" outlineLevel="0" collapsed="false">
      <c r="C252" s="52" t="s">
        <v>77</v>
      </c>
      <c r="D252" s="52" t="s">
        <v>347</v>
      </c>
      <c r="E252" s="60" t="n">
        <v>0.5</v>
      </c>
    </row>
    <row r="253" customFormat="false" ht="13.35" hidden="false" customHeight="false" outlineLevel="0" collapsed="false">
      <c r="C253" s="52" t="s">
        <v>87</v>
      </c>
      <c r="D253" s="52" t="s">
        <v>307</v>
      </c>
      <c r="E253" s="60" t="n">
        <v>1</v>
      </c>
    </row>
    <row r="254" customFormat="false" ht="12.8" hidden="false" customHeight="false" outlineLevel="0" collapsed="false">
      <c r="C254" s="52" t="s">
        <v>77</v>
      </c>
      <c r="D254" s="52" t="s">
        <v>348</v>
      </c>
      <c r="E254" s="60" t="n">
        <v>1</v>
      </c>
    </row>
    <row r="255" customFormat="false" ht="13.35" hidden="false" customHeight="false" outlineLevel="0" collapsed="false">
      <c r="C255" s="52" t="s">
        <v>77</v>
      </c>
      <c r="D255" s="52" t="s">
        <v>214</v>
      </c>
      <c r="E255" s="60" t="n">
        <v>1</v>
      </c>
    </row>
    <row r="256" customFormat="false" ht="12.8" hidden="false" customHeight="false" outlineLevel="0" collapsed="false">
      <c r="C256" s="52" t="s">
        <v>77</v>
      </c>
      <c r="D256" s="52" t="s">
        <v>334</v>
      </c>
      <c r="E256" s="60" t="n">
        <v>1</v>
      </c>
    </row>
    <row r="257" customFormat="false" ht="13.35" hidden="false" customHeight="false" outlineLevel="0" collapsed="false">
      <c r="C257" s="52" t="s">
        <v>77</v>
      </c>
      <c r="D257" s="52" t="s">
        <v>335</v>
      </c>
      <c r="E257" s="60" t="n">
        <v>0</v>
      </c>
    </row>
    <row r="258" customFormat="false" ht="12.8" hidden="false" customHeight="false" outlineLevel="0" collapsed="false">
      <c r="C258" s="52" t="s">
        <v>77</v>
      </c>
      <c r="D258" s="52" t="s">
        <v>336</v>
      </c>
      <c r="E258" s="60" t="n">
        <v>0</v>
      </c>
    </row>
    <row r="259" customFormat="false" ht="12.8" hidden="false" customHeight="false" outlineLevel="0" collapsed="false">
      <c r="C259" s="55" t="n">
        <v>10</v>
      </c>
      <c r="D259" s="63" t="s">
        <v>141</v>
      </c>
      <c r="E259" s="64" t="n">
        <f aca="false">SUM(E249:E258)</f>
        <v>7.5</v>
      </c>
      <c r="F259" s="65" t="s">
        <v>142</v>
      </c>
      <c r="G259" s="65"/>
    </row>
    <row r="260" customFormat="false" ht="13.35" hidden="false" customHeight="false" outlineLevel="0" collapsed="false">
      <c r="C260" s="52" t="s">
        <v>91</v>
      </c>
      <c r="D260" s="52" t="s">
        <v>310</v>
      </c>
      <c r="E260" s="60" t="n">
        <v>1</v>
      </c>
    </row>
    <row r="261" customFormat="false" ht="13.35" hidden="false" customHeight="false" outlineLevel="0" collapsed="false">
      <c r="C261" s="52" t="s">
        <v>91</v>
      </c>
      <c r="D261" s="52" t="s">
        <v>313</v>
      </c>
      <c r="E261" s="60" t="n">
        <v>1</v>
      </c>
    </row>
    <row r="262" customFormat="false" ht="12.8" hidden="false" customHeight="false" outlineLevel="0" collapsed="false">
      <c r="C262" s="52" t="s">
        <v>91</v>
      </c>
      <c r="D262" s="52" t="s">
        <v>311</v>
      </c>
      <c r="E262" s="60" t="n">
        <v>1</v>
      </c>
    </row>
    <row r="263" customFormat="false" ht="13.35" hidden="false" customHeight="false" outlineLevel="0" collapsed="false">
      <c r="C263" s="52" t="s">
        <v>91</v>
      </c>
      <c r="D263" s="52" t="s">
        <v>337</v>
      </c>
      <c r="E263" s="60" t="n">
        <v>0</v>
      </c>
    </row>
    <row r="264" customFormat="false" ht="12.8" hidden="false" customHeight="false" outlineLevel="0" collapsed="false">
      <c r="C264" s="55" t="n">
        <v>4</v>
      </c>
      <c r="D264" s="63" t="s">
        <v>143</v>
      </c>
      <c r="E264" s="64" t="n">
        <f aca="false">SUM(E260:E263)</f>
        <v>3</v>
      </c>
      <c r="F264" s="65" t="s">
        <v>144</v>
      </c>
      <c r="G264" s="65"/>
    </row>
    <row r="265" customFormat="false" ht="13.35" hidden="false" customHeight="false" outlineLevel="0" collapsed="false">
      <c r="C265" s="52" t="s">
        <v>112</v>
      </c>
      <c r="D265" s="52" t="s">
        <v>322</v>
      </c>
      <c r="E265" s="60" t="n">
        <v>1</v>
      </c>
    </row>
    <row r="266" customFormat="false" ht="12.8" hidden="false" customHeight="false" outlineLevel="0" collapsed="false">
      <c r="C266" s="52" t="s">
        <v>112</v>
      </c>
      <c r="D266" s="52" t="s">
        <v>349</v>
      </c>
      <c r="E266" s="60" t="n">
        <v>1</v>
      </c>
    </row>
    <row r="267" customFormat="false" ht="13.35" hidden="false" customHeight="false" outlineLevel="0" collapsed="false">
      <c r="C267" s="52" t="s">
        <v>112</v>
      </c>
      <c r="D267" s="52" t="s">
        <v>350</v>
      </c>
      <c r="E267" s="60" t="n">
        <v>1</v>
      </c>
    </row>
    <row r="268" customFormat="false" ht="13.35" hidden="false" customHeight="false" outlineLevel="0" collapsed="false">
      <c r="C268" s="52" t="s">
        <v>112</v>
      </c>
      <c r="D268" s="52" t="s">
        <v>351</v>
      </c>
      <c r="E268" s="60" t="n">
        <v>1</v>
      </c>
    </row>
    <row r="269" customFormat="false" ht="12.8" hidden="false" customHeight="false" outlineLevel="0" collapsed="false">
      <c r="C269" s="52" t="s">
        <v>112</v>
      </c>
      <c r="D269" s="52" t="s">
        <v>352</v>
      </c>
      <c r="E269" s="60" t="n">
        <v>0</v>
      </c>
    </row>
    <row r="270" customFormat="false" ht="12.8" hidden="false" customHeight="false" outlineLevel="0" collapsed="false">
      <c r="C270" s="52" t="s">
        <v>112</v>
      </c>
      <c r="D270" s="52" t="s">
        <v>353</v>
      </c>
      <c r="E270" s="60" t="n">
        <v>1</v>
      </c>
    </row>
    <row r="271" customFormat="false" ht="13.35" hidden="false" customHeight="false" outlineLevel="0" collapsed="false">
      <c r="C271" s="52" t="s">
        <v>112</v>
      </c>
      <c r="D271" s="52" t="s">
        <v>325</v>
      </c>
      <c r="E271" s="60" t="n">
        <v>1</v>
      </c>
    </row>
    <row r="272" customFormat="false" ht="13.35" hidden="false" customHeight="false" outlineLevel="0" collapsed="false">
      <c r="C272" s="52" t="s">
        <v>112</v>
      </c>
      <c r="D272" s="61" t="s">
        <v>342</v>
      </c>
      <c r="E272" s="60" t="n">
        <v>0.5</v>
      </c>
    </row>
    <row r="273" customFormat="false" ht="12.8" hidden="false" customHeight="false" outlineLevel="0" collapsed="false">
      <c r="C273" s="55" t="n">
        <v>8</v>
      </c>
      <c r="D273" s="63" t="s">
        <v>145</v>
      </c>
      <c r="E273" s="64" t="n">
        <f aca="false">SUM(E265:E272)</f>
        <v>6.5</v>
      </c>
      <c r="F273" s="65" t="s">
        <v>146</v>
      </c>
      <c r="G273" s="65"/>
    </row>
    <row r="274" customFormat="false" ht="12.8" hidden="false" customHeight="false" outlineLevel="0" collapsed="false">
      <c r="C274" s="52" t="s">
        <v>124</v>
      </c>
      <c r="D274" s="52" t="s">
        <v>343</v>
      </c>
      <c r="E274" s="60" t="n">
        <v>1</v>
      </c>
    </row>
    <row r="275" customFormat="false" ht="13.35" hidden="false" customHeight="false" outlineLevel="0" collapsed="false">
      <c r="C275" s="52" t="s">
        <v>124</v>
      </c>
      <c r="D275" s="52" t="s">
        <v>328</v>
      </c>
      <c r="E275" s="60" t="n">
        <v>0</v>
      </c>
    </row>
    <row r="276" customFormat="false" ht="13.35" hidden="false" customHeight="false" outlineLevel="0" collapsed="false">
      <c r="C276" s="52" t="s">
        <v>124</v>
      </c>
      <c r="D276" s="52" t="s">
        <v>329</v>
      </c>
      <c r="E276" s="60" t="n">
        <v>0</v>
      </c>
    </row>
    <row r="277" customFormat="false" ht="13.35" hidden="false" customHeight="false" outlineLevel="0" collapsed="false">
      <c r="C277" s="52" t="s">
        <v>124</v>
      </c>
      <c r="D277" s="52" t="s">
        <v>330</v>
      </c>
      <c r="E277" s="60" t="n">
        <v>0</v>
      </c>
    </row>
    <row r="278" customFormat="false" ht="12.8" hidden="false" customHeight="false" outlineLevel="0" collapsed="false">
      <c r="C278" s="52" t="s">
        <v>124</v>
      </c>
      <c r="D278" s="52" t="s">
        <v>354</v>
      </c>
      <c r="E278" s="60" t="n">
        <v>0.75</v>
      </c>
    </row>
    <row r="279" customFormat="false" ht="12.8" hidden="false" customHeight="false" outlineLevel="0" collapsed="false">
      <c r="C279" s="52" t="s">
        <v>124</v>
      </c>
      <c r="D279" s="52" t="s">
        <v>355</v>
      </c>
      <c r="E279" s="60" t="n">
        <v>1</v>
      </c>
    </row>
    <row r="280" customFormat="false" ht="12.8" hidden="false" customHeight="false" outlineLevel="0" collapsed="false">
      <c r="C280" s="55" t="n">
        <v>3</v>
      </c>
      <c r="D280" s="63" t="s">
        <v>155</v>
      </c>
      <c r="E280" s="64" t="n">
        <f aca="false">SUM(E274:E279)/2</f>
        <v>1.375</v>
      </c>
      <c r="F280" s="65" t="s">
        <v>156</v>
      </c>
      <c r="G280" s="65"/>
    </row>
    <row r="282" customFormat="false" ht="12.8" hidden="false" customHeight="false" outlineLevel="0" collapsed="false">
      <c r="C282" s="55" t="n">
        <f aca="false">(C259+C264+C273+C280)</f>
        <v>25</v>
      </c>
      <c r="D282" s="63" t="s">
        <v>157</v>
      </c>
      <c r="E282" s="55" t="n">
        <f aca="false">(E259+E264+E273+E280)</f>
        <v>18.375</v>
      </c>
      <c r="F282" s="65" t="s">
        <v>158</v>
      </c>
      <c r="G282" s="65"/>
    </row>
  </sheetData>
  <mergeCells count="25">
    <mergeCell ref="B2:F2"/>
    <mergeCell ref="B3:F3"/>
    <mergeCell ref="B7:F7"/>
    <mergeCell ref="B38:F38"/>
    <mergeCell ref="B40:F40"/>
    <mergeCell ref="C84:D84"/>
    <mergeCell ref="C97:D97"/>
    <mergeCell ref="C103:D103"/>
    <mergeCell ref="C110:D110"/>
    <mergeCell ref="C112:D112"/>
    <mergeCell ref="F126:G126"/>
    <mergeCell ref="F135:G135"/>
    <mergeCell ref="F141:G141"/>
    <mergeCell ref="F148:G148"/>
    <mergeCell ref="F150:G150"/>
    <mergeCell ref="F191:G191"/>
    <mergeCell ref="F198:G198"/>
    <mergeCell ref="F206:G206"/>
    <mergeCell ref="F211:G211"/>
    <mergeCell ref="F213:G213"/>
    <mergeCell ref="F259:G259"/>
    <mergeCell ref="F264:G264"/>
    <mergeCell ref="F273:G273"/>
    <mergeCell ref="F280:G280"/>
    <mergeCell ref="F282:G282"/>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G3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cols>
    <col collapsed="false" customWidth="true" hidden="false" outlineLevel="0" max="1" min="1" style="1" width="6.81"/>
    <col collapsed="false" customWidth="true" hidden="false" outlineLevel="0" max="2" min="2" style="1" width="16.39"/>
    <col collapsed="false" customWidth="true" hidden="false" outlineLevel="0" max="3" min="3" style="1" width="18.61"/>
    <col collapsed="false" customWidth="true" hidden="false" outlineLevel="0" max="4" min="4" style="1" width="65.99"/>
    <col collapsed="false" customWidth="true" hidden="false" outlineLevel="0" max="5" min="5" style="1" width="18.34"/>
    <col collapsed="false" customWidth="true" hidden="false" outlineLevel="0" max="6" min="6" style="1" width="21.11"/>
    <col collapsed="false" customWidth="true" hidden="false" outlineLevel="0" max="7" min="7" style="1" width="49.18"/>
    <col collapsed="false" customWidth="true" hidden="false" outlineLevel="0" max="8" min="8" style="1" width="20.01"/>
    <col collapsed="false" customWidth="false" hidden="false" outlineLevel="0" max="1024" min="65" style="2" width="11.74"/>
  </cols>
  <sheetData>
    <row r="1" s="1" customFormat="true" ht="12.8" hidden="false" customHeight="false" outlineLevel="0" collapsed="false"/>
    <row r="2" s="1" customFormat="true" ht="15" hidden="false" customHeight="true" outlineLevel="0" collapsed="false">
      <c r="B2" s="42" t="s">
        <v>356</v>
      </c>
      <c r="C2" s="42"/>
      <c r="D2" s="42"/>
      <c r="E2" s="42"/>
      <c r="F2" s="42"/>
    </row>
    <row r="3" s="1" customFormat="true" ht="67.15" hidden="false" customHeight="true" outlineLevel="0" collapsed="false">
      <c r="B3" s="43" t="s">
        <v>357</v>
      </c>
      <c r="C3" s="43"/>
      <c r="D3" s="43"/>
      <c r="E3" s="43"/>
      <c r="F3" s="43"/>
    </row>
    <row r="4" s="1" customFormat="true" ht="12.8" hidden="false" customHeight="false" outlineLevel="0" collapsed="false"/>
    <row r="5" s="1" customFormat="true" ht="12.8" hidden="false" customHeight="false" outlineLevel="0" collapsed="false"/>
    <row r="6" s="1" customFormat="true" ht="12.8" hidden="false" customHeight="false" outlineLevel="0" collapsed="false"/>
    <row r="7" s="1" customFormat="true" ht="15" hidden="false" customHeight="true" outlineLevel="0" collapsed="false">
      <c r="B7" s="42" t="s">
        <v>72</v>
      </c>
      <c r="C7" s="42"/>
      <c r="D7" s="42"/>
      <c r="E7" s="42"/>
      <c r="F7" s="42"/>
    </row>
    <row r="8" s="1" customFormat="true" ht="12.8" hidden="false" customHeight="false" outlineLevel="0" collapsed="false"/>
    <row r="9" s="1" customFormat="true" ht="12.8" hidden="false" customHeight="false" outlineLevel="0" collapsed="false"/>
    <row r="10" s="1" customFormat="true" ht="12.8" hidden="false" customHeight="false" outlineLevel="0" collapsed="false"/>
    <row r="11" s="1" customFormat="true" ht="12.8" hidden="false" customHeight="false" outlineLevel="0" collapsed="false"/>
    <row r="12" s="1" customFormat="true" ht="12.8" hidden="false" customHeight="false" outlineLevel="0" collapsed="false"/>
    <row r="13" s="1" customFormat="true" ht="12.8" hidden="false" customHeight="false" outlineLevel="0" collapsed="false"/>
    <row r="14" s="1" customFormat="true" ht="12.8" hidden="false" customHeight="false" outlineLevel="0" collapsed="false"/>
    <row r="15" s="1" customFormat="true" ht="12.8" hidden="false" customHeight="false" outlineLevel="0" collapsed="false"/>
    <row r="16" s="1" customFormat="true" ht="12.8" hidden="false" customHeight="false" outlineLevel="0" collapsed="false"/>
    <row r="17" s="1" customFormat="true" ht="12.8" hidden="false" customHeight="false" outlineLevel="0" collapsed="false"/>
    <row r="18" s="1" customFormat="true" ht="12.8" hidden="false" customHeight="false" outlineLevel="0" collapsed="false"/>
    <row r="19" s="1" customFormat="true" ht="12.8" hidden="false" customHeight="false" outlineLevel="0" collapsed="false"/>
    <row r="20" s="1" customFormat="true" ht="12.8" hidden="false" customHeight="false" outlineLevel="0" collapsed="false"/>
    <row r="21" s="1" customFormat="true" ht="12.8" hidden="false" customHeight="false" outlineLevel="0" collapsed="false"/>
    <row r="22" s="1" customFormat="true" ht="12.8" hidden="false" customHeight="false" outlineLevel="0" collapsed="false"/>
    <row r="23" s="1" customFormat="true" ht="12.8" hidden="false" customHeight="false" outlineLevel="0" collapsed="false"/>
    <row r="24" s="1" customFormat="true" ht="12.8" hidden="false" customHeight="false" outlineLevel="0" collapsed="false"/>
    <row r="25" s="1" customFormat="true" ht="12.8" hidden="false" customHeight="false" outlineLevel="0" collapsed="false"/>
    <row r="26" s="1" customFormat="true" ht="12.8" hidden="false" customHeight="false" outlineLevel="0" collapsed="false"/>
    <row r="27" s="1" customFormat="true" ht="12.8" hidden="false" customHeight="false" outlineLevel="0" collapsed="false"/>
    <row r="28" s="1" customFormat="true" ht="12.8" hidden="false" customHeight="false" outlineLevel="0" collapsed="false"/>
    <row r="29" s="1" customFormat="true" ht="12.8" hidden="false" customHeight="false" outlineLevel="0" collapsed="false"/>
    <row r="30" s="1" customFormat="true" ht="12.8" hidden="false" customHeight="false" outlineLevel="0" collapsed="false"/>
    <row r="31" s="1" customFormat="true" ht="12.8" hidden="false" customHeight="false" outlineLevel="0" collapsed="false"/>
    <row r="32" s="1" customFormat="true" ht="12.8" hidden="false" customHeight="false" outlineLevel="0" collapsed="false"/>
    <row r="33" s="1" customFormat="true" ht="12.8" hidden="false" customHeight="false" outlineLevel="0" collapsed="false"/>
    <row r="34" s="1" customFormat="true" ht="12.8" hidden="false" customHeight="false" outlineLevel="0" collapsed="false"/>
    <row r="35" s="1" customFormat="true" ht="12.8" hidden="false" customHeight="false" outlineLevel="0" collapsed="false"/>
    <row r="36" s="1" customFormat="true" ht="12.8" hidden="false" customHeight="false" outlineLevel="0" collapsed="false"/>
    <row r="37" s="1" customFormat="true" ht="12.8" hidden="false" customHeight="false" outlineLevel="0" collapsed="false"/>
    <row r="38" s="1" customFormat="true" ht="12.8" hidden="false" customHeight="false" outlineLevel="0" collapsed="false">
      <c r="B38" s="44" t="s">
        <v>185</v>
      </c>
      <c r="C38" s="44"/>
      <c r="D38" s="44"/>
      <c r="E38" s="44"/>
      <c r="F38" s="44"/>
    </row>
    <row r="39" s="1" customFormat="true" ht="12.8" hidden="false" customHeight="false" outlineLevel="0" collapsed="false"/>
    <row r="40" s="1" customFormat="true" ht="15" hidden="false" customHeight="true" outlineLevel="0" collapsed="false">
      <c r="B40" s="45" t="s">
        <v>74</v>
      </c>
      <c r="C40" s="45"/>
      <c r="D40" s="45"/>
      <c r="E40" s="45"/>
      <c r="F40" s="45"/>
    </row>
    <row r="41" s="1" customFormat="true" ht="12.8" hidden="false" customHeight="false" outlineLevel="0" collapsed="false"/>
    <row r="42" s="1" customFormat="true" ht="12.8" hidden="false" customHeight="false" outlineLevel="0" collapsed="false"/>
    <row r="43" s="1" customFormat="true" ht="12.8" hidden="false" customHeight="false" outlineLevel="0" collapsed="false"/>
    <row r="44" s="1" customFormat="true" ht="12.8" hidden="false" customHeight="false" outlineLevel="0" collapsed="false"/>
    <row r="45" s="1" customFormat="true" ht="12.8" hidden="false" customHeight="false" outlineLevel="0" collapsed="false"/>
    <row r="46" s="1" customFormat="true" ht="12.8" hidden="false" customHeight="false" outlineLevel="0" collapsed="false"/>
    <row r="47" s="1" customFormat="true" ht="12.8" hidden="false" customHeight="false" outlineLevel="0" collapsed="false"/>
    <row r="48" s="1" customFormat="true" ht="12.8" hidden="false" customHeight="false" outlineLevel="0" collapsed="false"/>
    <row r="49" s="1" customFormat="true" ht="12.8" hidden="false" customHeight="false" outlineLevel="0" collapsed="false"/>
    <row r="50" s="1" customFormat="true" ht="12.8" hidden="false" customHeight="false" outlineLevel="0" collapsed="false"/>
    <row r="51" s="1" customFormat="true" ht="12.8" hidden="false" customHeight="false" outlineLevel="0" collapsed="false"/>
    <row r="52" s="1" customFormat="true" ht="12.8" hidden="false" customHeight="false" outlineLevel="0" collapsed="false"/>
    <row r="53" s="1" customFormat="true" ht="12.8" hidden="false" customHeight="false" outlineLevel="0" collapsed="false"/>
    <row r="54" s="1" customFormat="true" ht="12.8" hidden="false" customHeight="false" outlineLevel="0" collapsed="false"/>
    <row r="55" s="1" customFormat="true" ht="12.8" hidden="false" customHeight="false" outlineLevel="0" collapsed="false"/>
    <row r="56" s="1" customFormat="true" ht="12.8" hidden="false" customHeight="false" outlineLevel="0" collapsed="false"/>
    <row r="57" s="1" customFormat="true" ht="12.8" hidden="false" customHeight="false" outlineLevel="0" collapsed="false"/>
    <row r="58" s="1" customFormat="true" ht="12.8" hidden="false" customHeight="false" outlineLevel="0" collapsed="false"/>
    <row r="59" s="1" customFormat="true" ht="12.8" hidden="false" customHeight="false" outlineLevel="0" collapsed="false"/>
    <row r="60" s="1" customFormat="true" ht="12.8" hidden="false" customHeight="false" outlineLevel="0" collapsed="false"/>
    <row r="61" s="1" customFormat="true" ht="12.8" hidden="false" customHeight="false" outlineLevel="0" collapsed="false"/>
    <row r="62" s="1" customFormat="true" ht="12.8" hidden="false" customHeight="false" outlineLevel="0" collapsed="false"/>
    <row r="63" s="1" customFormat="true" ht="12.8" hidden="false" customHeight="false" outlineLevel="0" collapsed="false"/>
    <row r="64" s="1" customFormat="true" ht="12.8" hidden="false" customHeight="false" outlineLevel="0" collapsed="false"/>
    <row r="65" s="1" customFormat="true" ht="12.8" hidden="false" customHeight="false" outlineLevel="0" collapsed="false"/>
    <row r="66" s="1" customFormat="true" ht="12.8" hidden="false" customHeight="false" outlineLevel="0" collapsed="false"/>
    <row r="73" customFormat="false" ht="15" hidden="false" customHeight="false" outlineLevel="0" collapsed="false">
      <c r="C73" s="46" t="s">
        <v>75</v>
      </c>
      <c r="D73" s="46"/>
      <c r="E73" s="47"/>
    </row>
    <row r="75" customFormat="false" ht="20.1" hidden="false" customHeight="true" outlineLevel="0" collapsed="false">
      <c r="C75" s="48" t="s">
        <v>18</v>
      </c>
      <c r="D75" s="49" t="s">
        <v>76</v>
      </c>
      <c r="E75" s="50"/>
      <c r="F75" s="51"/>
    </row>
    <row r="76" customFormat="false" ht="12.8" hidden="false" customHeight="false" outlineLevel="0" collapsed="false">
      <c r="C76" s="52" t="s">
        <v>77</v>
      </c>
      <c r="D76" s="52" t="s">
        <v>358</v>
      </c>
      <c r="E76" s="53"/>
      <c r="F76" s="54"/>
    </row>
    <row r="77" customFormat="false" ht="12.8" hidden="false" customHeight="false" outlineLevel="0" collapsed="false">
      <c r="C77" s="52" t="s">
        <v>77</v>
      </c>
      <c r="D77" s="52" t="s">
        <v>359</v>
      </c>
      <c r="E77" s="53"/>
      <c r="F77" s="54"/>
    </row>
    <row r="78" customFormat="false" ht="12.8" hidden="false" customHeight="false" outlineLevel="0" collapsed="false">
      <c r="C78" s="52" t="s">
        <v>77</v>
      </c>
      <c r="D78" s="52" t="s">
        <v>360</v>
      </c>
      <c r="E78" s="53"/>
      <c r="F78" s="54"/>
    </row>
    <row r="79" customFormat="false" ht="12.8" hidden="false" customHeight="false" outlineLevel="0" collapsed="false">
      <c r="C79" s="52" t="s">
        <v>77</v>
      </c>
      <c r="D79" s="52" t="s">
        <v>361</v>
      </c>
      <c r="E79" s="53"/>
      <c r="F79" s="54"/>
    </row>
    <row r="80" customFormat="false" ht="12.8" hidden="false" customHeight="false" outlineLevel="0" collapsed="false">
      <c r="C80" s="52" t="s">
        <v>77</v>
      </c>
      <c r="D80" s="52" t="s">
        <v>362</v>
      </c>
      <c r="E80" s="53"/>
      <c r="F80" s="54"/>
    </row>
    <row r="81" customFormat="false" ht="12.8" hidden="false" customHeight="false" outlineLevel="0" collapsed="false">
      <c r="C81" s="52" t="s">
        <v>77</v>
      </c>
      <c r="D81" s="52" t="s">
        <v>363</v>
      </c>
      <c r="E81" s="53"/>
      <c r="F81" s="54"/>
    </row>
    <row r="82" customFormat="false" ht="12.8" hidden="false" customHeight="false" outlineLevel="0" collapsed="false">
      <c r="C82" s="52" t="s">
        <v>77</v>
      </c>
      <c r="D82" s="52" t="s">
        <v>364</v>
      </c>
      <c r="E82" s="53"/>
      <c r="F82" s="54"/>
    </row>
    <row r="83" customFormat="false" ht="12.8" hidden="false" customHeight="false" outlineLevel="0" collapsed="false">
      <c r="C83" s="52" t="s">
        <v>77</v>
      </c>
      <c r="D83" s="52" t="s">
        <v>365</v>
      </c>
      <c r="E83" s="53"/>
      <c r="F83" s="54"/>
    </row>
    <row r="84" customFormat="false" ht="12.8" hidden="false" customHeight="false" outlineLevel="0" collapsed="false">
      <c r="C84" s="52" t="s">
        <v>87</v>
      </c>
      <c r="D84" s="52" t="s">
        <v>366</v>
      </c>
      <c r="E84" s="53"/>
      <c r="F84" s="54"/>
    </row>
    <row r="85" customFormat="false" ht="12.8" hidden="false" customHeight="false" outlineLevel="0" collapsed="false">
      <c r="C85" s="52" t="s">
        <v>87</v>
      </c>
      <c r="D85" s="52" t="s">
        <v>367</v>
      </c>
      <c r="E85" s="53"/>
      <c r="F85" s="54"/>
    </row>
    <row r="86" customFormat="false" ht="12.8" hidden="false" customHeight="false" outlineLevel="0" collapsed="false">
      <c r="C86" s="52" t="s">
        <v>87</v>
      </c>
      <c r="D86" s="52" t="s">
        <v>368</v>
      </c>
      <c r="E86" s="53"/>
      <c r="F86" s="54"/>
    </row>
    <row r="87" customFormat="false" ht="12.8" hidden="false" customHeight="false" outlineLevel="0" collapsed="false">
      <c r="C87" s="52" t="s">
        <v>87</v>
      </c>
      <c r="D87" s="52" t="s">
        <v>369</v>
      </c>
      <c r="E87" s="53"/>
      <c r="F87" s="54"/>
    </row>
    <row r="88" customFormat="false" ht="12.8" hidden="false" customHeight="false" outlineLevel="0" collapsed="false">
      <c r="C88" s="55" t="s">
        <v>90</v>
      </c>
      <c r="D88" s="55"/>
      <c r="E88" s="56" t="n">
        <v>12</v>
      </c>
      <c r="F88" s="54"/>
    </row>
    <row r="89" customFormat="false" ht="12.8" hidden="false" customHeight="false" outlineLevel="0" collapsed="false">
      <c r="C89" s="52" t="s">
        <v>91</v>
      </c>
      <c r="D89" s="52" t="s">
        <v>370</v>
      </c>
      <c r="E89" s="53"/>
      <c r="F89" s="54"/>
    </row>
    <row r="90" customFormat="false" ht="12.8" hidden="false" customHeight="false" outlineLevel="0" collapsed="false">
      <c r="C90" s="52" t="s">
        <v>91</v>
      </c>
      <c r="D90" s="52" t="s">
        <v>371</v>
      </c>
      <c r="E90" s="53"/>
      <c r="F90" s="54"/>
    </row>
    <row r="91" customFormat="false" ht="12.8" hidden="false" customHeight="false" outlineLevel="0" collapsed="false">
      <c r="C91" s="52" t="s">
        <v>91</v>
      </c>
      <c r="D91" s="52" t="s">
        <v>372</v>
      </c>
      <c r="E91" s="53"/>
      <c r="F91" s="54"/>
    </row>
    <row r="92" customFormat="false" ht="12.8" hidden="false" customHeight="false" outlineLevel="0" collapsed="false">
      <c r="C92" s="52" t="s">
        <v>91</v>
      </c>
      <c r="D92" s="52" t="s">
        <v>373</v>
      </c>
      <c r="E92" s="53"/>
      <c r="F92" s="54"/>
    </row>
    <row r="93" customFormat="false" ht="12.8" hidden="false" customHeight="false" outlineLevel="0" collapsed="false">
      <c r="C93" s="52" t="s">
        <v>91</v>
      </c>
      <c r="D93" s="52" t="s">
        <v>374</v>
      </c>
      <c r="E93" s="53"/>
      <c r="F93" s="54"/>
    </row>
    <row r="94" customFormat="false" ht="12.8" hidden="false" customHeight="false" outlineLevel="0" collapsed="false">
      <c r="C94" s="52" t="s">
        <v>105</v>
      </c>
      <c r="D94" s="52" t="s">
        <v>375</v>
      </c>
      <c r="E94" s="53"/>
      <c r="F94" s="54"/>
    </row>
    <row r="95" customFormat="false" ht="12.8" hidden="false" customHeight="false" outlineLevel="0" collapsed="false">
      <c r="C95" s="52" t="s">
        <v>105</v>
      </c>
      <c r="D95" s="52" t="s">
        <v>376</v>
      </c>
      <c r="E95" s="53"/>
      <c r="F95" s="54"/>
    </row>
    <row r="96" customFormat="false" ht="12.8" hidden="false" customHeight="false" outlineLevel="0" collapsed="false">
      <c r="C96" s="52" t="s">
        <v>105</v>
      </c>
      <c r="D96" s="52" t="s">
        <v>377</v>
      </c>
      <c r="E96" s="53"/>
      <c r="F96" s="54"/>
    </row>
    <row r="97" customFormat="false" ht="12.8" hidden="false" customHeight="false" outlineLevel="0" collapsed="false">
      <c r="C97" s="52" t="s">
        <v>105</v>
      </c>
      <c r="D97" s="52" t="s">
        <v>378</v>
      </c>
      <c r="E97" s="53"/>
      <c r="F97" s="54"/>
    </row>
    <row r="98" customFormat="false" ht="12.8" hidden="false" customHeight="false" outlineLevel="0" collapsed="false">
      <c r="C98" s="52" t="s">
        <v>105</v>
      </c>
      <c r="D98" s="52" t="s">
        <v>379</v>
      </c>
      <c r="E98" s="53"/>
      <c r="F98" s="54"/>
    </row>
    <row r="99" customFormat="false" ht="12.8" hidden="false" customHeight="false" outlineLevel="0" collapsed="false">
      <c r="C99" s="52" t="s">
        <v>105</v>
      </c>
      <c r="D99" s="52" t="s">
        <v>380</v>
      </c>
      <c r="E99" s="53"/>
      <c r="F99" s="54"/>
    </row>
    <row r="100" customFormat="false" ht="12.8" hidden="false" customHeight="false" outlineLevel="0" collapsed="false">
      <c r="C100" s="52" t="s">
        <v>105</v>
      </c>
      <c r="D100" s="52" t="s">
        <v>381</v>
      </c>
      <c r="E100" s="53"/>
      <c r="F100" s="54"/>
    </row>
    <row r="101" customFormat="false" ht="12.8" hidden="false" customHeight="false" outlineLevel="0" collapsed="false">
      <c r="C101" s="52" t="s">
        <v>105</v>
      </c>
      <c r="D101" s="52" t="s">
        <v>382</v>
      </c>
      <c r="E101" s="53"/>
      <c r="F101" s="54"/>
    </row>
    <row r="102" customFormat="false" ht="12.8" hidden="false" customHeight="false" outlineLevel="0" collapsed="false">
      <c r="C102" s="52" t="s">
        <v>105</v>
      </c>
      <c r="D102" s="52" t="s">
        <v>383</v>
      </c>
      <c r="E102" s="53"/>
      <c r="F102" s="54"/>
    </row>
    <row r="103" customFormat="false" ht="12.8" hidden="false" customHeight="false" outlineLevel="0" collapsed="false">
      <c r="C103" s="55" t="s">
        <v>111</v>
      </c>
      <c r="D103" s="55"/>
      <c r="E103" s="56" t="n">
        <v>14</v>
      </c>
      <c r="F103" s="54"/>
    </row>
    <row r="104" customFormat="false" ht="12.8" hidden="false" customHeight="false" outlineLevel="0" collapsed="false">
      <c r="C104" s="52" t="s">
        <v>112</v>
      </c>
      <c r="D104" s="52" t="s">
        <v>384</v>
      </c>
      <c r="E104" s="53"/>
      <c r="F104" s="54"/>
    </row>
    <row r="105" customFormat="false" ht="12.8" hidden="false" customHeight="false" outlineLevel="0" collapsed="false">
      <c r="C105" s="52" t="s">
        <v>112</v>
      </c>
      <c r="D105" s="52" t="s">
        <v>385</v>
      </c>
      <c r="E105" s="53"/>
      <c r="F105" s="54"/>
    </row>
    <row r="106" customFormat="false" ht="12.8" hidden="false" customHeight="false" outlineLevel="0" collapsed="false">
      <c r="C106" s="52" t="s">
        <v>112</v>
      </c>
      <c r="D106" s="52" t="s">
        <v>386</v>
      </c>
      <c r="E106" s="53"/>
      <c r="F106" s="54"/>
    </row>
    <row r="107" customFormat="false" ht="12.8" hidden="false" customHeight="false" outlineLevel="0" collapsed="false">
      <c r="C107" s="52" t="s">
        <v>112</v>
      </c>
      <c r="D107" s="52" t="s">
        <v>387</v>
      </c>
      <c r="E107" s="53"/>
      <c r="F107" s="54"/>
    </row>
    <row r="108" customFormat="false" ht="12.8" hidden="false" customHeight="false" outlineLevel="0" collapsed="false">
      <c r="C108" s="52" t="s">
        <v>112</v>
      </c>
      <c r="D108" s="52" t="s">
        <v>388</v>
      </c>
      <c r="E108" s="53"/>
      <c r="F108" s="54"/>
    </row>
    <row r="109" customFormat="false" ht="12.8" hidden="false" customHeight="false" outlineLevel="0" collapsed="false">
      <c r="C109" s="52" t="s">
        <v>112</v>
      </c>
      <c r="D109" s="52" t="s">
        <v>389</v>
      </c>
      <c r="E109" s="53"/>
      <c r="F109" s="54"/>
    </row>
    <row r="110" customFormat="false" ht="12.8" hidden="false" customHeight="false" outlineLevel="0" collapsed="false">
      <c r="C110" s="52" t="s">
        <v>112</v>
      </c>
      <c r="D110" s="52" t="s">
        <v>390</v>
      </c>
      <c r="E110" s="53"/>
      <c r="F110" s="54"/>
    </row>
    <row r="111" customFormat="false" ht="12.8" hidden="false" customHeight="false" outlineLevel="0" collapsed="false">
      <c r="C111" s="55" t="s">
        <v>123</v>
      </c>
      <c r="D111" s="55"/>
      <c r="E111" s="56" t="n">
        <v>7</v>
      </c>
      <c r="F111" s="54"/>
    </row>
    <row r="112" customFormat="false" ht="12.8" hidden="false" customHeight="false" outlineLevel="0" collapsed="false">
      <c r="C112" s="52" t="s">
        <v>124</v>
      </c>
      <c r="D112" s="52" t="s">
        <v>391</v>
      </c>
      <c r="E112" s="53"/>
      <c r="F112" s="54"/>
    </row>
    <row r="113" customFormat="false" ht="12.8" hidden="false" customHeight="false" outlineLevel="0" collapsed="false">
      <c r="C113" s="52" t="s">
        <v>124</v>
      </c>
      <c r="D113" s="52" t="s">
        <v>392</v>
      </c>
      <c r="E113" s="53"/>
      <c r="F113" s="54"/>
    </row>
    <row r="114" customFormat="false" ht="12.8" hidden="false" customHeight="false" outlineLevel="0" collapsed="false">
      <c r="C114" s="52" t="s">
        <v>124</v>
      </c>
      <c r="D114" s="52" t="s">
        <v>393</v>
      </c>
      <c r="E114" s="53"/>
      <c r="F114" s="54"/>
    </row>
    <row r="115" customFormat="false" ht="12.8" hidden="false" customHeight="false" outlineLevel="0" collapsed="false">
      <c r="C115" s="52" t="s">
        <v>124</v>
      </c>
      <c r="D115" s="52" t="s">
        <v>394</v>
      </c>
      <c r="E115" s="53"/>
      <c r="F115" s="54"/>
    </row>
    <row r="116" customFormat="false" ht="12.8" hidden="false" customHeight="false" outlineLevel="0" collapsed="false">
      <c r="C116" s="52" t="s">
        <v>124</v>
      </c>
      <c r="D116" s="52" t="s">
        <v>395</v>
      </c>
      <c r="E116" s="53"/>
      <c r="F116" s="54"/>
    </row>
    <row r="117" customFormat="false" ht="12.8" hidden="false" customHeight="false" outlineLevel="0" collapsed="false">
      <c r="C117" s="52" t="s">
        <v>124</v>
      </c>
      <c r="D117" s="52" t="s">
        <v>396</v>
      </c>
      <c r="E117" s="53"/>
      <c r="F117" s="54"/>
    </row>
    <row r="118" customFormat="false" ht="12.8" hidden="false" customHeight="false" outlineLevel="0" collapsed="false">
      <c r="C118" s="55" t="s">
        <v>137</v>
      </c>
      <c r="D118" s="55"/>
      <c r="E118" s="56" t="n">
        <v>3</v>
      </c>
      <c r="F118" s="54"/>
    </row>
    <row r="119" customFormat="false" ht="12.8" hidden="false" customHeight="false" outlineLevel="0" collapsed="false">
      <c r="C119" s="52"/>
      <c r="D119" s="52"/>
      <c r="E119" s="53"/>
      <c r="F119" s="54"/>
    </row>
    <row r="120" customFormat="false" ht="12.8" hidden="false" customHeight="false" outlineLevel="0" collapsed="false">
      <c r="C120" s="55" t="s">
        <v>138</v>
      </c>
      <c r="D120" s="55"/>
      <c r="E120" s="56" t="n">
        <f aca="false">(E103+E111+E118+E88)</f>
        <v>36</v>
      </c>
      <c r="F120" s="54"/>
    </row>
    <row r="123" customFormat="false" ht="15" hidden="false" customHeight="false" outlineLevel="0" collapsed="false">
      <c r="C123" s="57" t="s">
        <v>139</v>
      </c>
      <c r="D123" s="57"/>
      <c r="E123" s="47"/>
    </row>
    <row r="125" customFormat="false" ht="15" hidden="false" customHeight="false" outlineLevel="0" collapsed="false">
      <c r="C125" s="58" t="s">
        <v>18</v>
      </c>
      <c r="D125" s="59" t="s">
        <v>140</v>
      </c>
      <c r="E125" s="50"/>
    </row>
    <row r="126" customFormat="false" ht="12.8" hidden="false" customHeight="false" outlineLevel="0" collapsed="false">
      <c r="C126" s="52" t="s">
        <v>77</v>
      </c>
      <c r="D126" s="52" t="s">
        <v>358</v>
      </c>
      <c r="E126" s="60" t="n">
        <v>1</v>
      </c>
    </row>
    <row r="127" customFormat="false" ht="12.8" hidden="false" customHeight="false" outlineLevel="0" collapsed="false">
      <c r="C127" s="52" t="s">
        <v>77</v>
      </c>
      <c r="D127" s="52" t="s">
        <v>359</v>
      </c>
      <c r="E127" s="60" t="n">
        <v>1</v>
      </c>
    </row>
    <row r="128" customFormat="false" ht="12.8" hidden="false" customHeight="false" outlineLevel="0" collapsed="false">
      <c r="C128" s="52" t="s">
        <v>77</v>
      </c>
      <c r="D128" s="52" t="s">
        <v>360</v>
      </c>
      <c r="E128" s="60" t="n">
        <v>1</v>
      </c>
    </row>
    <row r="129" customFormat="false" ht="12.8" hidden="false" customHeight="false" outlineLevel="0" collapsed="false">
      <c r="C129" s="52" t="s">
        <v>77</v>
      </c>
      <c r="D129" s="52" t="s">
        <v>361</v>
      </c>
      <c r="E129" s="60" t="n">
        <v>1</v>
      </c>
    </row>
    <row r="130" customFormat="false" ht="12.8" hidden="false" customHeight="false" outlineLevel="0" collapsed="false">
      <c r="C130" s="52" t="s">
        <v>77</v>
      </c>
      <c r="D130" s="52" t="s">
        <v>362</v>
      </c>
      <c r="E130" s="60" t="n">
        <v>1</v>
      </c>
    </row>
    <row r="131" customFormat="false" ht="12.8" hidden="false" customHeight="false" outlineLevel="0" collapsed="false">
      <c r="C131" s="52" t="s">
        <v>77</v>
      </c>
      <c r="D131" s="52" t="s">
        <v>365</v>
      </c>
      <c r="E131" s="60" t="n">
        <v>1</v>
      </c>
    </row>
    <row r="132" customFormat="false" ht="12.8" hidden="false" customHeight="false" outlineLevel="0" collapsed="false">
      <c r="C132" s="52" t="s">
        <v>87</v>
      </c>
      <c r="D132" s="52" t="s">
        <v>366</v>
      </c>
      <c r="E132" s="60" t="n">
        <v>1</v>
      </c>
    </row>
    <row r="133" customFormat="false" ht="12.8" hidden="false" customHeight="false" outlineLevel="0" collapsed="false">
      <c r="C133" s="52" t="s">
        <v>87</v>
      </c>
      <c r="D133" s="52" t="s">
        <v>367</v>
      </c>
      <c r="E133" s="60" t="n">
        <v>1</v>
      </c>
    </row>
    <row r="134" customFormat="false" ht="12.8" hidden="false" customHeight="false" outlineLevel="0" collapsed="false">
      <c r="C134" s="52" t="s">
        <v>87</v>
      </c>
      <c r="D134" s="52" t="s">
        <v>368</v>
      </c>
      <c r="E134" s="60" t="n">
        <v>1</v>
      </c>
    </row>
    <row r="135" customFormat="false" ht="12.8" hidden="false" customHeight="false" outlineLevel="0" collapsed="false">
      <c r="C135" s="52" t="s">
        <v>87</v>
      </c>
      <c r="D135" s="52" t="s">
        <v>369</v>
      </c>
      <c r="E135" s="60" t="n">
        <v>1</v>
      </c>
    </row>
    <row r="136" s="62" customFormat="true" ht="17.9" hidden="false" customHeight="true" outlineLevel="0" collapsed="false">
      <c r="C136" s="55" t="n">
        <v>10</v>
      </c>
      <c r="D136" s="63" t="s">
        <v>141</v>
      </c>
      <c r="E136" s="64" t="n">
        <f aca="false">SUM(E126:E135)</f>
        <v>10</v>
      </c>
      <c r="F136" s="65" t="s">
        <v>142</v>
      </c>
      <c r="G136" s="65"/>
    </row>
    <row r="137" customFormat="false" ht="12.8" hidden="false" customHeight="false" outlineLevel="0" collapsed="false">
      <c r="C137" s="52" t="s">
        <v>91</v>
      </c>
      <c r="D137" s="52" t="s">
        <v>370</v>
      </c>
      <c r="E137" s="60" t="n">
        <v>1</v>
      </c>
    </row>
    <row r="138" customFormat="false" ht="12.8" hidden="false" customHeight="false" outlineLevel="0" collapsed="false">
      <c r="C138" s="52" t="s">
        <v>91</v>
      </c>
      <c r="D138" s="52" t="s">
        <v>371</v>
      </c>
      <c r="E138" s="60" t="n">
        <v>1</v>
      </c>
    </row>
    <row r="139" customFormat="false" ht="12.8" hidden="false" customHeight="false" outlineLevel="0" collapsed="false">
      <c r="C139" s="52" t="s">
        <v>91</v>
      </c>
      <c r="D139" s="52" t="s">
        <v>372</v>
      </c>
      <c r="E139" s="60" t="n">
        <v>1</v>
      </c>
    </row>
    <row r="140" customFormat="false" ht="12.8" hidden="false" customHeight="false" outlineLevel="0" collapsed="false">
      <c r="C140" s="52" t="s">
        <v>91</v>
      </c>
      <c r="D140" s="52" t="s">
        <v>373</v>
      </c>
      <c r="E140" s="60" t="n">
        <v>1</v>
      </c>
    </row>
    <row r="141" customFormat="false" ht="12.8" hidden="false" customHeight="false" outlineLevel="0" collapsed="false">
      <c r="C141" s="52" t="s">
        <v>91</v>
      </c>
      <c r="D141" s="52" t="s">
        <v>374</v>
      </c>
      <c r="E141" s="60" t="n">
        <v>1</v>
      </c>
    </row>
    <row r="142" customFormat="false" ht="12.8" hidden="false" customHeight="false" outlineLevel="0" collapsed="false">
      <c r="C142" s="52" t="s">
        <v>91</v>
      </c>
      <c r="D142" s="52" t="s">
        <v>397</v>
      </c>
      <c r="E142" s="60" t="n">
        <v>1</v>
      </c>
    </row>
    <row r="143" customFormat="false" ht="12.8" hidden="false" customHeight="false" outlineLevel="0" collapsed="false">
      <c r="C143" s="52" t="s">
        <v>105</v>
      </c>
      <c r="D143" s="52" t="s">
        <v>375</v>
      </c>
      <c r="E143" s="60" t="n">
        <v>1</v>
      </c>
    </row>
    <row r="144" customFormat="false" ht="12.8" hidden="false" customHeight="false" outlineLevel="0" collapsed="false">
      <c r="C144" s="52" t="s">
        <v>105</v>
      </c>
      <c r="D144" s="52" t="s">
        <v>376</v>
      </c>
      <c r="E144" s="60" t="n">
        <v>0.5</v>
      </c>
    </row>
    <row r="145" customFormat="false" ht="12.8" hidden="false" customHeight="false" outlineLevel="0" collapsed="false">
      <c r="C145" s="52" t="s">
        <v>105</v>
      </c>
      <c r="D145" s="52" t="s">
        <v>377</v>
      </c>
      <c r="E145" s="60" t="n">
        <v>1</v>
      </c>
    </row>
    <row r="146" customFormat="false" ht="12.8" hidden="false" customHeight="false" outlineLevel="0" collapsed="false">
      <c r="C146" s="52" t="s">
        <v>105</v>
      </c>
      <c r="D146" s="52" t="s">
        <v>378</v>
      </c>
      <c r="E146" s="60" t="n">
        <v>1</v>
      </c>
    </row>
    <row r="147" customFormat="false" ht="12.8" hidden="false" customHeight="false" outlineLevel="0" collapsed="false">
      <c r="C147" s="52" t="s">
        <v>105</v>
      </c>
      <c r="D147" s="52" t="s">
        <v>379</v>
      </c>
      <c r="E147" s="60" t="n">
        <v>1</v>
      </c>
    </row>
    <row r="148" customFormat="false" ht="12.8" hidden="false" customHeight="false" outlineLevel="0" collapsed="false">
      <c r="C148" s="52" t="s">
        <v>105</v>
      </c>
      <c r="D148" s="52" t="s">
        <v>398</v>
      </c>
      <c r="E148" s="60" t="n">
        <v>1</v>
      </c>
    </row>
    <row r="149" customFormat="false" ht="12.8" hidden="false" customHeight="false" outlineLevel="0" collapsed="false">
      <c r="C149" s="52" t="s">
        <v>105</v>
      </c>
      <c r="D149" s="52" t="s">
        <v>399</v>
      </c>
      <c r="E149" s="60" t="n">
        <v>1</v>
      </c>
    </row>
    <row r="150" s="62" customFormat="true" ht="17.9" hidden="false" customHeight="true" outlineLevel="0" collapsed="false">
      <c r="C150" s="55" t="n">
        <v>13</v>
      </c>
      <c r="D150" s="63" t="s">
        <v>143</v>
      </c>
      <c r="E150" s="64" t="n">
        <f aca="false">SUM(E137:E149)</f>
        <v>12.5</v>
      </c>
      <c r="F150" s="65" t="s">
        <v>144</v>
      </c>
      <c r="G150" s="65"/>
    </row>
    <row r="151" customFormat="false" ht="12.8" hidden="false" customHeight="false" outlineLevel="0" collapsed="false">
      <c r="C151" s="52" t="s">
        <v>112</v>
      </c>
      <c r="D151" s="52" t="s">
        <v>384</v>
      </c>
      <c r="E151" s="60" t="n">
        <v>1</v>
      </c>
    </row>
    <row r="152" customFormat="false" ht="12.8" hidden="false" customHeight="false" outlineLevel="0" collapsed="false">
      <c r="C152" s="52" t="s">
        <v>112</v>
      </c>
      <c r="D152" s="52" t="s">
        <v>385</v>
      </c>
      <c r="E152" s="60" t="n">
        <v>1</v>
      </c>
    </row>
    <row r="153" customFormat="false" ht="12.8" hidden="false" customHeight="false" outlineLevel="0" collapsed="false">
      <c r="C153" s="52" t="s">
        <v>112</v>
      </c>
      <c r="D153" s="52" t="s">
        <v>386</v>
      </c>
      <c r="E153" s="60" t="n">
        <v>0.5</v>
      </c>
    </row>
    <row r="154" customFormat="false" ht="12.8" hidden="false" customHeight="false" outlineLevel="0" collapsed="false">
      <c r="C154" s="52" t="s">
        <v>112</v>
      </c>
      <c r="D154" s="52" t="s">
        <v>387</v>
      </c>
      <c r="E154" s="60" t="n">
        <v>1</v>
      </c>
    </row>
    <row r="155" customFormat="false" ht="12.8" hidden="false" customHeight="false" outlineLevel="0" collapsed="false">
      <c r="C155" s="52" t="s">
        <v>112</v>
      </c>
      <c r="D155" s="52" t="s">
        <v>388</v>
      </c>
      <c r="E155" s="60" t="n">
        <v>1</v>
      </c>
    </row>
    <row r="156" s="62" customFormat="true" ht="17.9" hidden="false" customHeight="true" outlineLevel="0" collapsed="false">
      <c r="C156" s="55" t="n">
        <v>5</v>
      </c>
      <c r="D156" s="63" t="s">
        <v>145</v>
      </c>
      <c r="E156" s="64" t="n">
        <f aca="false">SUM(E151:E155)</f>
        <v>4.5</v>
      </c>
      <c r="F156" s="65" t="s">
        <v>146</v>
      </c>
      <c r="G156" s="65"/>
    </row>
    <row r="157" customFormat="false" ht="12.8" hidden="false" customHeight="false" outlineLevel="0" collapsed="false">
      <c r="C157" s="52" t="s">
        <v>124</v>
      </c>
      <c r="D157" s="52" t="s">
        <v>391</v>
      </c>
      <c r="E157" s="60" t="n">
        <v>1</v>
      </c>
    </row>
    <row r="158" customFormat="false" ht="12.8" hidden="false" customHeight="false" outlineLevel="0" collapsed="false">
      <c r="C158" s="52" t="s">
        <v>124</v>
      </c>
      <c r="D158" s="52" t="s">
        <v>400</v>
      </c>
      <c r="E158" s="60" t="n">
        <v>0.5</v>
      </c>
    </row>
    <row r="159" customFormat="false" ht="12.8" hidden="false" customHeight="false" outlineLevel="0" collapsed="false">
      <c r="C159" s="52" t="s">
        <v>124</v>
      </c>
      <c r="D159" s="52" t="s">
        <v>393</v>
      </c>
      <c r="E159" s="60" t="n">
        <v>0.5</v>
      </c>
    </row>
    <row r="160" customFormat="false" ht="12.8" hidden="false" customHeight="false" outlineLevel="0" collapsed="false">
      <c r="C160" s="52" t="s">
        <v>124</v>
      </c>
      <c r="D160" s="52" t="s">
        <v>401</v>
      </c>
      <c r="E160" s="60" t="n">
        <v>1</v>
      </c>
    </row>
    <row r="161" customFormat="false" ht="12.8" hidden="false" customHeight="false" outlineLevel="0" collapsed="false">
      <c r="C161" s="52" t="s">
        <v>124</v>
      </c>
      <c r="D161" s="52" t="s">
        <v>402</v>
      </c>
      <c r="E161" s="60" t="n">
        <v>1</v>
      </c>
    </row>
    <row r="162" customFormat="false" ht="12.8" hidden="false" customHeight="false" outlineLevel="0" collapsed="false">
      <c r="C162" s="52" t="s">
        <v>124</v>
      </c>
      <c r="D162" s="52" t="s">
        <v>395</v>
      </c>
      <c r="E162" s="60" t="n">
        <v>1</v>
      </c>
    </row>
    <row r="163" s="62" customFormat="true" ht="17.9" hidden="false" customHeight="true" outlineLevel="0" collapsed="false">
      <c r="C163" s="55" t="n">
        <v>3</v>
      </c>
      <c r="D163" s="63" t="s">
        <v>155</v>
      </c>
      <c r="E163" s="64" t="n">
        <f aca="false">SUM(E157:E162)/2</f>
        <v>2.5</v>
      </c>
      <c r="F163" s="65" t="s">
        <v>156</v>
      </c>
      <c r="G163" s="65"/>
    </row>
    <row r="165" s="62" customFormat="true" ht="17.9" hidden="false" customHeight="true" outlineLevel="0" collapsed="false">
      <c r="C165" s="55" t="n">
        <f aca="false">(C136+C150+C156+C163)</f>
        <v>31</v>
      </c>
      <c r="D165" s="63" t="s">
        <v>157</v>
      </c>
      <c r="E165" s="55" t="n">
        <f aca="false">(E136+E150+E156+E163)</f>
        <v>29.5</v>
      </c>
      <c r="F165" s="65" t="s">
        <v>158</v>
      </c>
      <c r="G165" s="65"/>
    </row>
    <row r="169" customFormat="false" ht="15" hidden="false" customHeight="false" outlineLevel="0" collapsed="false">
      <c r="C169" s="66" t="s">
        <v>159</v>
      </c>
      <c r="D169" s="66"/>
    </row>
    <row r="214" customFormat="false" ht="15" hidden="false" customHeight="false" outlineLevel="0" collapsed="false">
      <c r="C214" s="66" t="s">
        <v>207</v>
      </c>
      <c r="D214" s="66"/>
      <c r="E214" s="47"/>
    </row>
    <row r="216" customFormat="false" ht="15" hidden="false" customHeight="false" outlineLevel="0" collapsed="false">
      <c r="C216" s="58" t="s">
        <v>18</v>
      </c>
      <c r="D216" s="59" t="s">
        <v>140</v>
      </c>
      <c r="E216" s="50"/>
    </row>
    <row r="217" customFormat="false" ht="13.35" hidden="false" customHeight="false" outlineLevel="0" collapsed="false">
      <c r="C217" s="52" t="s">
        <v>77</v>
      </c>
      <c r="D217" s="52" t="s">
        <v>358</v>
      </c>
      <c r="E217" s="60" t="n">
        <v>1</v>
      </c>
    </row>
    <row r="218" customFormat="false" ht="13.35" hidden="false" customHeight="false" outlineLevel="0" collapsed="false">
      <c r="C218" s="52" t="s">
        <v>77</v>
      </c>
      <c r="D218" s="52" t="s">
        <v>361</v>
      </c>
      <c r="E218" s="60" t="n">
        <v>1</v>
      </c>
    </row>
    <row r="219" customFormat="false" ht="13.35" hidden="false" customHeight="false" outlineLevel="0" collapsed="false">
      <c r="C219" s="52" t="s">
        <v>77</v>
      </c>
      <c r="D219" s="52" t="s">
        <v>360</v>
      </c>
      <c r="E219" s="60" t="n">
        <v>1</v>
      </c>
    </row>
    <row r="220" customFormat="false" ht="12.8" hidden="false" customHeight="false" outlineLevel="0" collapsed="false">
      <c r="C220" s="52" t="s">
        <v>77</v>
      </c>
      <c r="D220" s="52" t="s">
        <v>359</v>
      </c>
      <c r="E220" s="60" t="n">
        <v>1</v>
      </c>
    </row>
    <row r="221" customFormat="false" ht="13.35" hidden="false" customHeight="false" outlineLevel="0" collapsed="false">
      <c r="C221" s="52" t="s">
        <v>87</v>
      </c>
      <c r="D221" s="52" t="s">
        <v>367</v>
      </c>
      <c r="E221" s="60" t="n">
        <v>1</v>
      </c>
    </row>
    <row r="222" customFormat="false" ht="13.35" hidden="false" customHeight="false" outlineLevel="0" collapsed="false">
      <c r="C222" s="52" t="s">
        <v>87</v>
      </c>
      <c r="D222" s="52" t="s">
        <v>368</v>
      </c>
      <c r="E222" s="60" t="n">
        <v>1</v>
      </c>
    </row>
    <row r="223" customFormat="false" ht="12.8" hidden="false" customHeight="false" outlineLevel="0" collapsed="false">
      <c r="C223" s="52" t="s">
        <v>77</v>
      </c>
      <c r="D223" s="1" t="s">
        <v>365</v>
      </c>
      <c r="E223" s="60" t="n">
        <v>1</v>
      </c>
    </row>
    <row r="224" s="62" customFormat="true" ht="17.9" hidden="false" customHeight="true" outlineLevel="0" collapsed="false">
      <c r="C224" s="55" t="n">
        <v>7</v>
      </c>
      <c r="D224" s="63" t="s">
        <v>141</v>
      </c>
      <c r="E224" s="64" t="n">
        <f aca="false">SUM(E217:E223)</f>
        <v>7</v>
      </c>
      <c r="F224" s="65" t="s">
        <v>142</v>
      </c>
      <c r="G224" s="65"/>
    </row>
    <row r="225" customFormat="false" ht="12.8" hidden="false" customHeight="false" outlineLevel="0" collapsed="false">
      <c r="C225" s="52" t="s">
        <v>91</v>
      </c>
      <c r="D225" s="52" t="s">
        <v>372</v>
      </c>
      <c r="E225" s="60" t="n">
        <v>0.5</v>
      </c>
    </row>
    <row r="226" customFormat="false" ht="12.8" hidden="false" customHeight="false" outlineLevel="0" collapsed="false">
      <c r="C226" s="52" t="s">
        <v>91</v>
      </c>
      <c r="D226" s="52" t="s">
        <v>370</v>
      </c>
      <c r="E226" s="60" t="n">
        <v>0.5</v>
      </c>
    </row>
    <row r="227" customFormat="false" ht="12.8" hidden="false" customHeight="false" outlineLevel="0" collapsed="false">
      <c r="C227" s="52" t="s">
        <v>91</v>
      </c>
      <c r="D227" s="52" t="s">
        <v>371</v>
      </c>
      <c r="E227" s="60" t="n">
        <v>1</v>
      </c>
    </row>
    <row r="228" customFormat="false" ht="12.8" hidden="false" customHeight="false" outlineLevel="0" collapsed="false">
      <c r="C228" s="52" t="s">
        <v>91</v>
      </c>
      <c r="D228" s="52" t="s">
        <v>373</v>
      </c>
      <c r="E228" s="60" t="n">
        <v>1</v>
      </c>
    </row>
    <row r="229" customFormat="false" ht="13.35" hidden="false" customHeight="false" outlineLevel="0" collapsed="false">
      <c r="C229" s="52" t="s">
        <v>91</v>
      </c>
      <c r="D229" s="52" t="s">
        <v>374</v>
      </c>
      <c r="E229" s="60" t="n">
        <v>1</v>
      </c>
    </row>
    <row r="230" customFormat="false" ht="12.8" hidden="false" customHeight="false" outlineLevel="0" collapsed="false">
      <c r="C230" s="52" t="s">
        <v>105</v>
      </c>
      <c r="D230" s="52" t="s">
        <v>403</v>
      </c>
      <c r="E230" s="60" t="n">
        <v>1</v>
      </c>
    </row>
    <row r="231" customFormat="false" ht="13.35" hidden="false" customHeight="false" outlineLevel="0" collapsed="false">
      <c r="C231" s="52" t="s">
        <v>105</v>
      </c>
      <c r="D231" s="52" t="s">
        <v>404</v>
      </c>
      <c r="E231" s="60" t="n">
        <v>1</v>
      </c>
    </row>
    <row r="232" customFormat="false" ht="12.8" hidden="false" customHeight="false" outlineLevel="0" collapsed="false">
      <c r="C232" s="52" t="s">
        <v>91</v>
      </c>
      <c r="D232" s="52" t="s">
        <v>405</v>
      </c>
      <c r="E232" s="60" t="n">
        <v>1</v>
      </c>
    </row>
    <row r="233" customFormat="false" ht="12.8" hidden="false" customHeight="false" outlineLevel="0" collapsed="false">
      <c r="C233" s="52" t="s">
        <v>105</v>
      </c>
      <c r="D233" s="52" t="s">
        <v>406</v>
      </c>
      <c r="E233" s="60" t="n">
        <v>1</v>
      </c>
    </row>
    <row r="234" customFormat="false" ht="12.8" hidden="false" customHeight="false" outlineLevel="0" collapsed="false">
      <c r="C234" s="52" t="s">
        <v>105</v>
      </c>
      <c r="D234" s="52" t="s">
        <v>407</v>
      </c>
      <c r="E234" s="60" t="n">
        <v>1</v>
      </c>
    </row>
    <row r="235" customFormat="false" ht="13.35" hidden="false" customHeight="false" outlineLevel="0" collapsed="false">
      <c r="C235" s="52" t="s">
        <v>105</v>
      </c>
      <c r="D235" s="52" t="s">
        <v>398</v>
      </c>
      <c r="E235" s="60" t="n">
        <v>1</v>
      </c>
    </row>
    <row r="236" customFormat="false" ht="13.35" hidden="false" customHeight="false" outlineLevel="0" collapsed="false">
      <c r="C236" s="52" t="s">
        <v>105</v>
      </c>
      <c r="D236" s="52" t="s">
        <v>399</v>
      </c>
      <c r="E236" s="60" t="n">
        <v>1</v>
      </c>
    </row>
    <row r="237" s="62" customFormat="true" ht="17.9" hidden="false" customHeight="true" outlineLevel="0" collapsed="false">
      <c r="C237" s="55" t="n">
        <v>12</v>
      </c>
      <c r="D237" s="63" t="s">
        <v>143</v>
      </c>
      <c r="E237" s="64" t="n">
        <f aca="false">SUM(E225:E236)</f>
        <v>11</v>
      </c>
      <c r="F237" s="65" t="s">
        <v>144</v>
      </c>
      <c r="G237" s="65"/>
    </row>
    <row r="238" customFormat="false" ht="13.35" hidden="false" customHeight="false" outlineLevel="0" collapsed="false">
      <c r="C238" s="52" t="s">
        <v>112</v>
      </c>
      <c r="D238" s="52" t="s">
        <v>387</v>
      </c>
      <c r="E238" s="60" t="n">
        <v>1</v>
      </c>
    </row>
    <row r="239" customFormat="false" ht="12.8" hidden="false" customHeight="false" outlineLevel="0" collapsed="false">
      <c r="C239" s="52" t="s">
        <v>112</v>
      </c>
      <c r="D239" s="52" t="s">
        <v>384</v>
      </c>
      <c r="E239" s="60" t="n">
        <v>1</v>
      </c>
    </row>
    <row r="240" customFormat="false" ht="12.8" hidden="false" customHeight="false" outlineLevel="0" collapsed="false">
      <c r="C240" s="52" t="s">
        <v>112</v>
      </c>
      <c r="D240" s="52" t="s">
        <v>385</v>
      </c>
      <c r="E240" s="60" t="n">
        <v>0.5</v>
      </c>
    </row>
    <row r="241" customFormat="false" ht="13.35" hidden="false" customHeight="false" outlineLevel="0" collapsed="false">
      <c r="C241" s="52" t="s">
        <v>112</v>
      </c>
      <c r="D241" s="52" t="s">
        <v>386</v>
      </c>
      <c r="E241" s="60" t="n">
        <v>0.5</v>
      </c>
    </row>
    <row r="242" customFormat="false" ht="13.35" hidden="false" customHeight="false" outlineLevel="0" collapsed="false">
      <c r="C242" s="52" t="s">
        <v>112</v>
      </c>
      <c r="D242" s="52" t="s">
        <v>388</v>
      </c>
      <c r="E242" s="60" t="n">
        <v>1</v>
      </c>
    </row>
    <row r="243" s="62" customFormat="true" ht="17.9" hidden="false" customHeight="true" outlineLevel="0" collapsed="false">
      <c r="C243" s="55" t="n">
        <v>5</v>
      </c>
      <c r="D243" s="63" t="s">
        <v>145</v>
      </c>
      <c r="E243" s="64" t="n">
        <f aca="false">SUM(E238:E242)</f>
        <v>4</v>
      </c>
      <c r="F243" s="65" t="s">
        <v>146</v>
      </c>
      <c r="G243" s="65"/>
    </row>
    <row r="244" customFormat="false" ht="12.8" hidden="false" customHeight="false" outlineLevel="0" collapsed="false">
      <c r="C244" s="52" t="s">
        <v>124</v>
      </c>
      <c r="D244" s="52" t="s">
        <v>408</v>
      </c>
      <c r="E244" s="60" t="n">
        <v>0</v>
      </c>
    </row>
    <row r="245" customFormat="false" ht="12.8" hidden="false" customHeight="false" outlineLevel="0" collapsed="false">
      <c r="C245" s="52" t="s">
        <v>124</v>
      </c>
      <c r="D245" s="52" t="s">
        <v>401</v>
      </c>
      <c r="E245" s="60" t="n">
        <v>0.5</v>
      </c>
    </row>
    <row r="246" customFormat="false" ht="12.8" hidden="false" customHeight="false" outlineLevel="0" collapsed="false">
      <c r="C246" s="52" t="s">
        <v>124</v>
      </c>
      <c r="D246" s="52" t="s">
        <v>402</v>
      </c>
      <c r="E246" s="60" t="n">
        <v>0.5</v>
      </c>
    </row>
    <row r="247" customFormat="false" ht="12.8" hidden="false" customHeight="false" outlineLevel="0" collapsed="false">
      <c r="C247" s="52" t="s">
        <v>124</v>
      </c>
      <c r="D247" s="52" t="s">
        <v>409</v>
      </c>
      <c r="E247" s="60" t="n">
        <v>0</v>
      </c>
    </row>
    <row r="248" s="62" customFormat="true" ht="17.9" hidden="false" customHeight="true" outlineLevel="0" collapsed="false">
      <c r="C248" s="55" t="n">
        <v>2</v>
      </c>
      <c r="D248" s="63" t="s">
        <v>155</v>
      </c>
      <c r="E248" s="64" t="n">
        <f aca="false">SUM(E244:E247)/2</f>
        <v>0.5</v>
      </c>
      <c r="F248" s="65" t="s">
        <v>156</v>
      </c>
      <c r="G248" s="65"/>
    </row>
    <row r="249" customFormat="false" ht="12.8" hidden="false" customHeight="false" outlineLevel="0" collapsed="false">
      <c r="C249" s="1" t="n">
        <v>3</v>
      </c>
      <c r="E249" s="1" t="n">
        <v>3</v>
      </c>
    </row>
    <row r="250" s="62" customFormat="true" ht="17.9" hidden="false" customHeight="true" outlineLevel="0" collapsed="false">
      <c r="C250" s="55" t="n">
        <f aca="false">(C224+C237+C243+C248+C249)</f>
        <v>29</v>
      </c>
      <c r="D250" s="63" t="s">
        <v>157</v>
      </c>
      <c r="E250" s="55" t="n">
        <f aca="false">(E224+E237+E243+E248+E249)</f>
        <v>25.5</v>
      </c>
      <c r="F250" s="65" t="s">
        <v>158</v>
      </c>
      <c r="G250" s="65"/>
    </row>
    <row r="257" customFormat="false" ht="25.1" hidden="false" customHeight="false" outlineLevel="0" collapsed="false">
      <c r="E257" s="68" t="s">
        <v>160</v>
      </c>
      <c r="F257" s="68" t="s">
        <v>161</v>
      </c>
    </row>
    <row r="258" customFormat="false" ht="12.8" hidden="false" customHeight="false" outlineLevel="0" collapsed="false">
      <c r="C258" s="69" t="s">
        <v>162</v>
      </c>
      <c r="D258" s="69" t="s">
        <v>163</v>
      </c>
      <c r="E258" s="69" t="s">
        <v>51</v>
      </c>
      <c r="F258" s="69" t="s">
        <v>51</v>
      </c>
    </row>
    <row r="259" customFormat="false" ht="13.35" hidden="false" customHeight="false" outlineLevel="0" collapsed="false">
      <c r="C259" s="11" t="n">
        <v>1</v>
      </c>
      <c r="D259" s="1" t="s">
        <v>410</v>
      </c>
      <c r="E259" s="11" t="n">
        <v>0</v>
      </c>
      <c r="F259" s="11" t="n">
        <v>1</v>
      </c>
      <c r="G259" s="1" t="s">
        <v>210</v>
      </c>
    </row>
    <row r="260" customFormat="false" ht="13.35" hidden="false" customHeight="false" outlineLevel="0" collapsed="false">
      <c r="C260" s="11" t="n">
        <v>2</v>
      </c>
      <c r="D260" s="1" t="s">
        <v>411</v>
      </c>
      <c r="E260" s="11" t="n">
        <v>1</v>
      </c>
      <c r="F260" s="11" t="n">
        <v>0</v>
      </c>
      <c r="G260" s="1" t="s">
        <v>172</v>
      </c>
    </row>
    <row r="261" customFormat="false" ht="13.35" hidden="false" customHeight="false" outlineLevel="0" collapsed="false">
      <c r="C261" s="11" t="n">
        <v>3</v>
      </c>
      <c r="D261" s="1" t="s">
        <v>412</v>
      </c>
      <c r="E261" s="11" t="n">
        <v>1</v>
      </c>
      <c r="F261" s="11" t="n">
        <v>0</v>
      </c>
      <c r="G261" s="1" t="s">
        <v>172</v>
      </c>
    </row>
    <row r="262" customFormat="false" ht="13.35" hidden="false" customHeight="false" outlineLevel="0" collapsed="false">
      <c r="C262" s="11" t="n">
        <v>4</v>
      </c>
      <c r="D262" s="1" t="s">
        <v>413</v>
      </c>
      <c r="E262" s="11" t="n">
        <v>0</v>
      </c>
      <c r="F262" s="11" t="n">
        <v>0</v>
      </c>
      <c r="G262" s="1" t="s">
        <v>212</v>
      </c>
    </row>
    <row r="263" customFormat="false" ht="13.35" hidden="false" customHeight="false" outlineLevel="0" collapsed="false">
      <c r="C263" s="11" t="n">
        <v>5</v>
      </c>
      <c r="D263" s="1" t="s">
        <v>414</v>
      </c>
      <c r="E263" s="11" t="n">
        <v>1</v>
      </c>
      <c r="F263" s="11" t="n">
        <v>0</v>
      </c>
      <c r="G263" s="1" t="s">
        <v>172</v>
      </c>
    </row>
    <row r="264" customFormat="false" ht="13.35" hidden="false" customHeight="false" outlineLevel="0" collapsed="false">
      <c r="C264" s="11" t="n">
        <v>6</v>
      </c>
      <c r="D264" s="1" t="s">
        <v>415</v>
      </c>
      <c r="E264" s="11" t="n">
        <v>0</v>
      </c>
      <c r="F264" s="11" t="n">
        <v>0</v>
      </c>
      <c r="G264" s="1" t="s">
        <v>172</v>
      </c>
    </row>
    <row r="265" customFormat="false" ht="12.8" hidden="false" customHeight="false" outlineLevel="0" collapsed="false">
      <c r="C265" s="69" t="s">
        <v>169</v>
      </c>
      <c r="D265" s="72" t="n">
        <v>6</v>
      </c>
      <c r="E265" s="72" t="n">
        <f aca="false">SUM(E259:E264)</f>
        <v>3</v>
      </c>
      <c r="F265" s="72" t="n">
        <f aca="false">SUM(F259:F264)</f>
        <v>1</v>
      </c>
    </row>
    <row r="269" customFormat="false" ht="25.1" hidden="false" customHeight="false" outlineLevel="0" collapsed="false">
      <c r="C269" s="67"/>
      <c r="D269" s="67"/>
      <c r="E269" s="68" t="s">
        <v>160</v>
      </c>
      <c r="F269" s="68" t="s">
        <v>171</v>
      </c>
    </row>
    <row r="270" customFormat="false" ht="12.8" hidden="false" customHeight="false" outlineLevel="0" collapsed="false">
      <c r="C270" s="69" t="s">
        <v>162</v>
      </c>
      <c r="D270" s="69" t="s">
        <v>163</v>
      </c>
      <c r="E270" s="69" t="s">
        <v>51</v>
      </c>
      <c r="F270" s="69" t="s">
        <v>51</v>
      </c>
    </row>
    <row r="271" customFormat="false" ht="13.35" hidden="false" customHeight="false" outlineLevel="0" collapsed="false">
      <c r="C271" s="11" t="n">
        <v>1</v>
      </c>
      <c r="D271" s="1" t="s">
        <v>410</v>
      </c>
      <c r="E271" s="11" t="n">
        <v>0</v>
      </c>
      <c r="F271" s="11" t="n">
        <v>0</v>
      </c>
      <c r="G271" s="1" t="s">
        <v>212</v>
      </c>
    </row>
    <row r="272" customFormat="false" ht="12.8" hidden="false" customHeight="false" outlineLevel="0" collapsed="false">
      <c r="C272" s="11" t="n">
        <v>2</v>
      </c>
      <c r="D272" s="1" t="s">
        <v>411</v>
      </c>
      <c r="E272" s="11" t="n">
        <v>1</v>
      </c>
      <c r="F272" s="11" t="n">
        <v>0</v>
      </c>
      <c r="G272" s="1" t="s">
        <v>172</v>
      </c>
    </row>
    <row r="273" customFormat="false" ht="12.8" hidden="false" customHeight="false" outlineLevel="0" collapsed="false">
      <c r="C273" s="11" t="n">
        <v>3</v>
      </c>
      <c r="D273" s="1" t="s">
        <v>412</v>
      </c>
      <c r="E273" s="11" t="n">
        <v>1</v>
      </c>
      <c r="F273" s="11" t="n">
        <v>0</v>
      </c>
      <c r="G273" s="1" t="s">
        <v>172</v>
      </c>
    </row>
    <row r="274" customFormat="false" ht="12.8" hidden="false" customHeight="false" outlineLevel="0" collapsed="false">
      <c r="C274" s="11" t="n">
        <v>4</v>
      </c>
      <c r="D274" s="1" t="s">
        <v>413</v>
      </c>
      <c r="E274" s="11" t="n">
        <v>0</v>
      </c>
      <c r="F274" s="11" t="n">
        <v>0</v>
      </c>
      <c r="G274" s="1" t="s">
        <v>212</v>
      </c>
    </row>
    <row r="275" customFormat="false" ht="13.35" hidden="false" customHeight="false" outlineLevel="0" collapsed="false">
      <c r="C275" s="11" t="n">
        <v>5</v>
      </c>
      <c r="D275" s="1" t="s">
        <v>414</v>
      </c>
      <c r="E275" s="11" t="n">
        <v>1</v>
      </c>
      <c r="F275" s="11" t="n">
        <v>1</v>
      </c>
      <c r="G275" s="1" t="s">
        <v>297</v>
      </c>
    </row>
    <row r="276" customFormat="false" ht="12.8" hidden="false" customHeight="false" outlineLevel="0" collapsed="false">
      <c r="C276" s="11" t="n">
        <v>6</v>
      </c>
      <c r="D276" s="1" t="s">
        <v>415</v>
      </c>
      <c r="E276" s="11" t="n">
        <v>0</v>
      </c>
      <c r="F276" s="11" t="n">
        <v>0</v>
      </c>
      <c r="G276" s="1" t="s">
        <v>172</v>
      </c>
    </row>
    <row r="277" customFormat="false" ht="12.8" hidden="false" customHeight="false" outlineLevel="0" collapsed="false">
      <c r="C277" s="69" t="s">
        <v>169</v>
      </c>
      <c r="D277" s="71" t="n">
        <v>6</v>
      </c>
      <c r="E277" s="72" t="n">
        <f aca="false">SUM(E271:E276)</f>
        <v>3</v>
      </c>
      <c r="F277" s="72" t="n">
        <f aca="false">SUM(F271:F276)</f>
        <v>1</v>
      </c>
    </row>
    <row r="280" customFormat="false" ht="25.1" hidden="false" customHeight="false" outlineLevel="0" collapsed="false">
      <c r="C280" s="67"/>
      <c r="D280" s="67"/>
      <c r="E280" s="68" t="s">
        <v>160</v>
      </c>
      <c r="F280" s="68" t="s">
        <v>174</v>
      </c>
    </row>
    <row r="281" customFormat="false" ht="12.8" hidden="false" customHeight="false" outlineLevel="0" collapsed="false">
      <c r="C281" s="69" t="s">
        <v>162</v>
      </c>
      <c r="D281" s="69" t="s">
        <v>163</v>
      </c>
      <c r="E281" s="69" t="s">
        <v>51</v>
      </c>
      <c r="F281" s="69" t="s">
        <v>51</v>
      </c>
    </row>
    <row r="282" customFormat="false" ht="13.35" hidden="false" customHeight="false" outlineLevel="0" collapsed="false">
      <c r="C282" s="11" t="n">
        <v>1</v>
      </c>
      <c r="D282" s="1" t="s">
        <v>410</v>
      </c>
      <c r="E282" s="11" t="n">
        <v>0</v>
      </c>
      <c r="F282" s="11" t="n">
        <v>0</v>
      </c>
      <c r="G282" s="1" t="s">
        <v>212</v>
      </c>
    </row>
    <row r="283" customFormat="false" ht="12.8" hidden="false" customHeight="false" outlineLevel="0" collapsed="false">
      <c r="C283" s="11" t="n">
        <v>2</v>
      </c>
      <c r="D283" s="1" t="s">
        <v>411</v>
      </c>
      <c r="E283" s="11" t="n">
        <v>1</v>
      </c>
      <c r="F283" s="11" t="n">
        <v>0</v>
      </c>
      <c r="G283" s="1" t="s">
        <v>172</v>
      </c>
    </row>
    <row r="284" customFormat="false" ht="12.8" hidden="false" customHeight="false" outlineLevel="0" collapsed="false">
      <c r="C284" s="11" t="n">
        <v>3</v>
      </c>
      <c r="D284" s="1" t="s">
        <v>412</v>
      </c>
      <c r="E284" s="11" t="n">
        <v>1</v>
      </c>
      <c r="F284" s="11" t="n">
        <v>0</v>
      </c>
      <c r="G284" s="1" t="s">
        <v>172</v>
      </c>
    </row>
    <row r="285" customFormat="false" ht="12.8" hidden="false" customHeight="false" outlineLevel="0" collapsed="false">
      <c r="C285" s="11" t="n">
        <v>4</v>
      </c>
      <c r="D285" s="1" t="s">
        <v>413</v>
      </c>
      <c r="E285" s="11" t="n">
        <v>0</v>
      </c>
      <c r="F285" s="11" t="n">
        <v>0</v>
      </c>
      <c r="G285" s="1" t="s">
        <v>212</v>
      </c>
    </row>
    <row r="286" customFormat="false" ht="13.35" hidden="false" customHeight="false" outlineLevel="0" collapsed="false">
      <c r="C286" s="11" t="n">
        <v>5</v>
      </c>
      <c r="D286" s="1" t="s">
        <v>414</v>
      </c>
      <c r="E286" s="11" t="n">
        <v>1</v>
      </c>
      <c r="F286" s="11" t="n">
        <v>1</v>
      </c>
      <c r="G286" s="1" t="s">
        <v>297</v>
      </c>
    </row>
    <row r="287" customFormat="false" ht="12.8" hidden="false" customHeight="false" outlineLevel="0" collapsed="false">
      <c r="C287" s="11" t="n">
        <v>6</v>
      </c>
      <c r="D287" s="1" t="s">
        <v>415</v>
      </c>
      <c r="E287" s="11" t="n">
        <v>0</v>
      </c>
      <c r="F287" s="11" t="n">
        <v>0</v>
      </c>
      <c r="G287" s="1" t="s">
        <v>172</v>
      </c>
    </row>
    <row r="288" customFormat="false" ht="12.8" hidden="false" customHeight="false" outlineLevel="0" collapsed="false">
      <c r="C288" s="69" t="s">
        <v>169</v>
      </c>
      <c r="D288" s="71" t="n">
        <v>6</v>
      </c>
      <c r="E288" s="72" t="n">
        <f aca="false">SUM(E282:E287)</f>
        <v>3</v>
      </c>
      <c r="F288" s="72" t="n">
        <f aca="false">SUM(F282:F287)</f>
        <v>1</v>
      </c>
    </row>
    <row r="291" customFormat="false" ht="15" hidden="false" customHeight="false" outlineLevel="0" collapsed="false">
      <c r="C291" s="66" t="s">
        <v>213</v>
      </c>
      <c r="D291" s="66"/>
      <c r="E291" s="47"/>
    </row>
    <row r="293" customFormat="false" ht="15" hidden="false" customHeight="false" outlineLevel="0" collapsed="false">
      <c r="C293" s="58" t="s">
        <v>18</v>
      </c>
      <c r="D293" s="59" t="s">
        <v>140</v>
      </c>
      <c r="E293" s="50"/>
    </row>
    <row r="294" customFormat="false" ht="13.35" hidden="false" customHeight="false" outlineLevel="0" collapsed="false">
      <c r="C294" s="52" t="s">
        <v>77</v>
      </c>
      <c r="D294" s="52" t="s">
        <v>358</v>
      </c>
      <c r="E294" s="60" t="n">
        <v>1</v>
      </c>
    </row>
    <row r="295" customFormat="false" ht="12.8" hidden="false" customHeight="false" outlineLevel="0" collapsed="false">
      <c r="C295" s="52" t="s">
        <v>77</v>
      </c>
      <c r="D295" s="1" t="s">
        <v>416</v>
      </c>
      <c r="E295" s="60" t="n">
        <v>1</v>
      </c>
    </row>
    <row r="296" customFormat="false" ht="12.8" hidden="false" customHeight="false" outlineLevel="0" collapsed="false">
      <c r="C296" s="52" t="s">
        <v>77</v>
      </c>
      <c r="D296" s="1" t="s">
        <v>417</v>
      </c>
      <c r="E296" s="60" t="n">
        <v>1</v>
      </c>
    </row>
    <row r="297" customFormat="false" ht="12.8" hidden="false" customHeight="false" outlineLevel="0" collapsed="false">
      <c r="C297" s="52" t="s">
        <v>87</v>
      </c>
      <c r="D297" s="52" t="s">
        <v>369</v>
      </c>
      <c r="E297" s="60" t="n">
        <v>1</v>
      </c>
    </row>
    <row r="298" customFormat="false" ht="12.8" hidden="false" customHeight="false" outlineLevel="0" collapsed="false">
      <c r="C298" s="52" t="s">
        <v>77</v>
      </c>
      <c r="D298" s="52" t="s">
        <v>418</v>
      </c>
      <c r="E298" s="60" t="n">
        <v>1</v>
      </c>
    </row>
    <row r="299" customFormat="false" ht="12.8" hidden="false" customHeight="false" outlineLevel="0" collapsed="false">
      <c r="C299" s="52" t="s">
        <v>77</v>
      </c>
      <c r="D299" s="52" t="s">
        <v>360</v>
      </c>
      <c r="E299" s="60" t="n">
        <v>1</v>
      </c>
    </row>
    <row r="300" customFormat="false" ht="12.8" hidden="false" customHeight="false" outlineLevel="0" collapsed="false">
      <c r="C300" s="52" t="s">
        <v>77</v>
      </c>
      <c r="D300" s="52" t="s">
        <v>419</v>
      </c>
      <c r="E300" s="60" t="n">
        <v>1</v>
      </c>
    </row>
    <row r="301" customFormat="false" ht="12.8" hidden="false" customHeight="false" outlineLevel="0" collapsed="false">
      <c r="C301" s="52" t="s">
        <v>77</v>
      </c>
      <c r="D301" s="52" t="s">
        <v>420</v>
      </c>
      <c r="E301" s="60" t="n">
        <v>1</v>
      </c>
    </row>
    <row r="302" customFormat="false" ht="13.35" hidden="false" customHeight="false" outlineLevel="0" collapsed="false">
      <c r="C302" s="52" t="s">
        <v>77</v>
      </c>
      <c r="D302" s="1" t="s">
        <v>365</v>
      </c>
      <c r="E302" s="60" t="n">
        <v>1</v>
      </c>
    </row>
    <row r="303" customFormat="false" ht="13.35" hidden="false" customHeight="false" outlineLevel="0" collapsed="false">
      <c r="C303" s="52" t="s">
        <v>87</v>
      </c>
      <c r="D303" s="52" t="s">
        <v>420</v>
      </c>
      <c r="E303" s="60" t="n">
        <v>1</v>
      </c>
    </row>
    <row r="304" customFormat="false" ht="12.8" hidden="false" customHeight="false" outlineLevel="0" collapsed="false">
      <c r="C304" s="52" t="s">
        <v>77</v>
      </c>
      <c r="D304" s="52" t="s">
        <v>367</v>
      </c>
      <c r="E304" s="60" t="n">
        <v>1</v>
      </c>
    </row>
    <row r="305" customFormat="false" ht="12.8" hidden="false" customHeight="false" outlineLevel="0" collapsed="false">
      <c r="C305" s="52" t="s">
        <v>77</v>
      </c>
      <c r="D305" s="52" t="s">
        <v>361</v>
      </c>
      <c r="E305" s="60" t="n">
        <v>1</v>
      </c>
    </row>
    <row r="306" customFormat="false" ht="13.35" hidden="false" customHeight="false" outlineLevel="0" collapsed="false">
      <c r="C306" s="52" t="s">
        <v>77</v>
      </c>
      <c r="D306" s="52" t="s">
        <v>421</v>
      </c>
      <c r="E306" s="60" t="n">
        <v>1</v>
      </c>
    </row>
    <row r="307" customFormat="false" ht="12.8" hidden="false" customHeight="false" outlineLevel="0" collapsed="false">
      <c r="C307" s="52" t="s">
        <v>77</v>
      </c>
      <c r="D307" s="52" t="s">
        <v>422</v>
      </c>
      <c r="E307" s="60" t="n">
        <v>1</v>
      </c>
    </row>
    <row r="308" s="62" customFormat="true" ht="17.9" hidden="false" customHeight="true" outlineLevel="0" collapsed="false">
      <c r="C308" s="55" t="n">
        <v>14</v>
      </c>
      <c r="D308" s="63" t="s">
        <v>141</v>
      </c>
      <c r="E308" s="64" t="n">
        <f aca="false">SUM(E294:E307)</f>
        <v>14</v>
      </c>
      <c r="F308" s="65" t="s">
        <v>142</v>
      </c>
      <c r="G308" s="65"/>
    </row>
    <row r="309" customFormat="false" ht="13.35" hidden="false" customHeight="false" outlineLevel="0" collapsed="false">
      <c r="C309" s="52" t="s">
        <v>91</v>
      </c>
      <c r="D309" s="52" t="s">
        <v>372</v>
      </c>
      <c r="E309" s="60" t="n">
        <v>0.5</v>
      </c>
    </row>
    <row r="310" customFormat="false" ht="13.35" hidden="false" customHeight="false" outlineLevel="0" collapsed="false">
      <c r="C310" s="52" t="s">
        <v>91</v>
      </c>
      <c r="D310" s="52" t="s">
        <v>370</v>
      </c>
      <c r="E310" s="60" t="n">
        <v>0.5</v>
      </c>
    </row>
    <row r="311" customFormat="false" ht="12.8" hidden="false" customHeight="false" outlineLevel="0" collapsed="false">
      <c r="C311" s="52" t="s">
        <v>91</v>
      </c>
      <c r="D311" s="52" t="s">
        <v>423</v>
      </c>
      <c r="E311" s="60" t="n">
        <v>0.5</v>
      </c>
    </row>
    <row r="312" customFormat="false" ht="12.8" hidden="false" customHeight="false" outlineLevel="0" collapsed="false">
      <c r="C312" s="52" t="s">
        <v>105</v>
      </c>
      <c r="D312" s="52" t="s">
        <v>424</v>
      </c>
      <c r="E312" s="60" t="n">
        <v>1</v>
      </c>
    </row>
    <row r="313" customFormat="false" ht="13.35" hidden="false" customHeight="false" outlineLevel="0" collapsed="false">
      <c r="C313" s="52" t="s">
        <v>105</v>
      </c>
      <c r="D313" s="52" t="s">
        <v>425</v>
      </c>
      <c r="E313" s="60" t="n">
        <v>1</v>
      </c>
    </row>
    <row r="314" customFormat="false" ht="13.35" hidden="false" customHeight="false" outlineLevel="0" collapsed="false">
      <c r="C314" s="52" t="s">
        <v>91</v>
      </c>
      <c r="D314" s="52" t="s">
        <v>405</v>
      </c>
      <c r="E314" s="60" t="n">
        <v>1</v>
      </c>
    </row>
    <row r="315" customFormat="false" ht="13.35" hidden="false" customHeight="false" outlineLevel="0" collapsed="false">
      <c r="C315" s="52" t="s">
        <v>105</v>
      </c>
      <c r="D315" s="52" t="s">
        <v>426</v>
      </c>
      <c r="E315" s="60" t="n">
        <v>1</v>
      </c>
    </row>
    <row r="316" customFormat="false" ht="13.35" hidden="false" customHeight="false" outlineLevel="0" collapsed="false">
      <c r="C316" s="52" t="s">
        <v>105</v>
      </c>
      <c r="D316" s="52" t="s">
        <v>427</v>
      </c>
      <c r="E316" s="60" t="n">
        <v>1</v>
      </c>
    </row>
    <row r="317" s="62" customFormat="true" ht="17.9" hidden="false" customHeight="true" outlineLevel="0" collapsed="false">
      <c r="C317" s="55" t="n">
        <v>8</v>
      </c>
      <c r="D317" s="63" t="s">
        <v>143</v>
      </c>
      <c r="E317" s="64" t="n">
        <f aca="false">SUM(E309:E316)</f>
        <v>6.5</v>
      </c>
      <c r="F317" s="65" t="s">
        <v>144</v>
      </c>
      <c r="G317" s="65"/>
    </row>
    <row r="318" customFormat="false" ht="13.35" hidden="false" customHeight="false" outlineLevel="0" collapsed="false">
      <c r="C318" s="52" t="s">
        <v>112</v>
      </c>
      <c r="D318" s="52" t="s">
        <v>387</v>
      </c>
      <c r="E318" s="60" t="n">
        <v>1</v>
      </c>
    </row>
    <row r="319" customFormat="false" ht="13.35" hidden="false" customHeight="false" outlineLevel="0" collapsed="false">
      <c r="C319" s="52" t="s">
        <v>112</v>
      </c>
      <c r="D319" s="52" t="s">
        <v>384</v>
      </c>
      <c r="E319" s="60" t="n">
        <v>1</v>
      </c>
    </row>
    <row r="320" customFormat="false" ht="13.35" hidden="false" customHeight="false" outlineLevel="0" collapsed="false">
      <c r="C320" s="52" t="s">
        <v>112</v>
      </c>
      <c r="D320" s="52" t="s">
        <v>385</v>
      </c>
      <c r="E320" s="60" t="n">
        <v>0.5</v>
      </c>
    </row>
    <row r="321" customFormat="false" ht="13.35" hidden="false" customHeight="false" outlineLevel="0" collapsed="false">
      <c r="C321" s="52" t="s">
        <v>112</v>
      </c>
      <c r="D321" s="52" t="s">
        <v>386</v>
      </c>
      <c r="E321" s="60" t="n">
        <v>0.5</v>
      </c>
    </row>
    <row r="322" customFormat="false" ht="13.35" hidden="false" customHeight="false" outlineLevel="0" collapsed="false">
      <c r="C322" s="52" t="s">
        <v>112</v>
      </c>
      <c r="D322" s="52" t="s">
        <v>388</v>
      </c>
      <c r="E322" s="60" t="n">
        <v>1</v>
      </c>
    </row>
    <row r="323" s="62" customFormat="true" ht="17.9" hidden="false" customHeight="true" outlineLevel="0" collapsed="false">
      <c r="C323" s="55" t="n">
        <v>5</v>
      </c>
      <c r="D323" s="63" t="s">
        <v>145</v>
      </c>
      <c r="E323" s="64" t="n">
        <f aca="false">SUM(E318:E322)</f>
        <v>4</v>
      </c>
      <c r="F323" s="65" t="s">
        <v>146</v>
      </c>
      <c r="G323" s="65"/>
    </row>
    <row r="324" customFormat="false" ht="13.35" hidden="false" customHeight="false" outlineLevel="0" collapsed="false">
      <c r="C324" s="52" t="s">
        <v>124</v>
      </c>
      <c r="D324" s="52" t="s">
        <v>408</v>
      </c>
      <c r="E324" s="60" t="n">
        <v>0</v>
      </c>
    </row>
    <row r="325" customFormat="false" ht="13.35" hidden="false" customHeight="false" outlineLevel="0" collapsed="false">
      <c r="C325" s="52" t="s">
        <v>124</v>
      </c>
      <c r="D325" s="52" t="s">
        <v>401</v>
      </c>
      <c r="E325" s="60" t="n">
        <v>0.5</v>
      </c>
    </row>
    <row r="326" customFormat="false" ht="13.35" hidden="false" customHeight="false" outlineLevel="0" collapsed="false">
      <c r="C326" s="52" t="s">
        <v>124</v>
      </c>
      <c r="D326" s="52" t="s">
        <v>402</v>
      </c>
      <c r="E326" s="60" t="n">
        <v>0.5</v>
      </c>
    </row>
    <row r="327" customFormat="false" ht="13.35" hidden="false" customHeight="false" outlineLevel="0" collapsed="false">
      <c r="C327" s="52" t="s">
        <v>124</v>
      </c>
      <c r="D327" s="52" t="s">
        <v>409</v>
      </c>
      <c r="E327" s="60" t="n">
        <v>0</v>
      </c>
    </row>
    <row r="328" s="62" customFormat="true" ht="17.9" hidden="false" customHeight="true" outlineLevel="0" collapsed="false">
      <c r="C328" s="55" t="n">
        <v>2</v>
      </c>
      <c r="D328" s="63" t="s">
        <v>155</v>
      </c>
      <c r="E328" s="64" t="n">
        <f aca="false">SUM(E324:E327)</f>
        <v>1</v>
      </c>
      <c r="F328" s="65" t="s">
        <v>156</v>
      </c>
      <c r="G328" s="65"/>
    </row>
    <row r="330" s="62" customFormat="true" ht="17.9" hidden="false" customHeight="true" outlineLevel="0" collapsed="false">
      <c r="C330" s="55" t="n">
        <f aca="false">(C308+C317+C323+C328)</f>
        <v>29</v>
      </c>
      <c r="D330" s="63" t="s">
        <v>157</v>
      </c>
      <c r="E330" s="55" t="n">
        <f aca="false">(E308+E317+E323+E328)</f>
        <v>25.5</v>
      </c>
      <c r="F330" s="65" t="s">
        <v>158</v>
      </c>
      <c r="G330" s="65"/>
    </row>
  </sheetData>
  <mergeCells count="25">
    <mergeCell ref="B2:F2"/>
    <mergeCell ref="B3:F3"/>
    <mergeCell ref="B7:F7"/>
    <mergeCell ref="B38:F38"/>
    <mergeCell ref="B40:F40"/>
    <mergeCell ref="C88:D88"/>
    <mergeCell ref="C103:D103"/>
    <mergeCell ref="C111:D111"/>
    <mergeCell ref="C118:D118"/>
    <mergeCell ref="C120:D120"/>
    <mergeCell ref="F136:G136"/>
    <mergeCell ref="F150:G150"/>
    <mergeCell ref="F156:G156"/>
    <mergeCell ref="F163:G163"/>
    <mergeCell ref="F165:G165"/>
    <mergeCell ref="F224:G224"/>
    <mergeCell ref="F237:G237"/>
    <mergeCell ref="F243:G243"/>
    <mergeCell ref="F248:G248"/>
    <mergeCell ref="F250:G250"/>
    <mergeCell ref="F308:G308"/>
    <mergeCell ref="F317:G317"/>
    <mergeCell ref="F323:G323"/>
    <mergeCell ref="F328:G328"/>
    <mergeCell ref="F330:G330"/>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G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cols>
    <col collapsed="false" customWidth="true" hidden="false" outlineLevel="0" max="1" min="1" style="1" width="6.81"/>
    <col collapsed="false" customWidth="true" hidden="false" outlineLevel="0" max="2" min="2" style="1" width="16.39"/>
    <col collapsed="false" customWidth="true" hidden="false" outlineLevel="0" max="3" min="3" style="1" width="18.61"/>
    <col collapsed="false" customWidth="true" hidden="false" outlineLevel="0" max="4" min="4" style="1" width="65.99"/>
    <col collapsed="false" customWidth="true" hidden="false" outlineLevel="0" max="5" min="5" style="1" width="18.34"/>
    <col collapsed="false" customWidth="true" hidden="false" outlineLevel="0" max="6" min="6" style="1" width="21.11"/>
    <col collapsed="false" customWidth="true" hidden="false" outlineLevel="0" max="7" min="7" style="1" width="49.18"/>
    <col collapsed="false" customWidth="true" hidden="false" outlineLevel="0" max="8" min="8" style="1" width="20.01"/>
    <col collapsed="false" customWidth="false" hidden="false" outlineLevel="0" max="1024" min="65" style="2" width="11.74"/>
  </cols>
  <sheetData>
    <row r="1" s="1" customFormat="true" ht="12.8" hidden="false" customHeight="false" outlineLevel="0" collapsed="false"/>
    <row r="2" s="1" customFormat="true" ht="15" hidden="false" customHeight="true" outlineLevel="0" collapsed="false">
      <c r="B2" s="42" t="s">
        <v>428</v>
      </c>
      <c r="C2" s="42"/>
      <c r="D2" s="42"/>
      <c r="E2" s="42"/>
      <c r="F2" s="42"/>
    </row>
    <row r="3" s="1" customFormat="true" ht="67.15" hidden="false" customHeight="true" outlineLevel="0" collapsed="false">
      <c r="B3" s="43" t="s">
        <v>429</v>
      </c>
      <c r="C3" s="43"/>
      <c r="D3" s="43"/>
      <c r="E3" s="43"/>
      <c r="F3" s="43"/>
    </row>
    <row r="4" s="1" customFormat="true" ht="12.8" hidden="false" customHeight="false" outlineLevel="0" collapsed="false"/>
    <row r="5" s="1" customFormat="true" ht="12.8" hidden="false" customHeight="false" outlineLevel="0" collapsed="false"/>
    <row r="6" s="1" customFormat="true" ht="12.8" hidden="false" customHeight="false" outlineLevel="0" collapsed="false"/>
    <row r="7" s="1" customFormat="true" ht="15" hidden="false" customHeight="true" outlineLevel="0" collapsed="false">
      <c r="B7" s="42" t="s">
        <v>72</v>
      </c>
      <c r="C7" s="42"/>
      <c r="D7" s="42"/>
      <c r="E7" s="42"/>
      <c r="F7" s="42"/>
    </row>
    <row r="8" s="1" customFormat="true" ht="12.8" hidden="false" customHeight="false" outlineLevel="0" collapsed="false"/>
    <row r="9" s="1" customFormat="true" ht="12.8" hidden="false" customHeight="false" outlineLevel="0" collapsed="false"/>
    <row r="10" s="1" customFormat="true" ht="12.8" hidden="false" customHeight="false" outlineLevel="0" collapsed="false"/>
    <row r="11" s="1" customFormat="true" ht="12.8" hidden="false" customHeight="false" outlineLevel="0" collapsed="false"/>
    <row r="12" s="1" customFormat="true" ht="12.8" hidden="false" customHeight="false" outlineLevel="0" collapsed="false"/>
    <row r="13" s="1" customFormat="true" ht="12.8" hidden="false" customHeight="false" outlineLevel="0" collapsed="false"/>
    <row r="14" s="1" customFormat="true" ht="12.8" hidden="false" customHeight="false" outlineLevel="0" collapsed="false"/>
    <row r="15" s="1" customFormat="true" ht="12.8" hidden="false" customHeight="false" outlineLevel="0" collapsed="false"/>
    <row r="16" s="1" customFormat="true" ht="12.8" hidden="false" customHeight="false" outlineLevel="0" collapsed="false"/>
    <row r="17" s="1" customFormat="true" ht="12.8" hidden="false" customHeight="false" outlineLevel="0" collapsed="false"/>
    <row r="18" s="1" customFormat="true" ht="12.8" hidden="false" customHeight="false" outlineLevel="0" collapsed="false"/>
    <row r="19" s="1" customFormat="true" ht="12.8" hidden="false" customHeight="false" outlineLevel="0" collapsed="false"/>
    <row r="20" s="1" customFormat="true" ht="12.8" hidden="false" customHeight="false" outlineLevel="0" collapsed="false"/>
    <row r="21" s="1" customFormat="true" ht="12.8" hidden="false" customHeight="false" outlineLevel="0" collapsed="false"/>
    <row r="22" s="1" customFormat="true" ht="12.8" hidden="false" customHeight="false" outlineLevel="0" collapsed="false"/>
    <row r="23" s="1" customFormat="true" ht="12.8" hidden="false" customHeight="false" outlineLevel="0" collapsed="false"/>
    <row r="24" s="1" customFormat="true" ht="12.8" hidden="false" customHeight="false" outlineLevel="0" collapsed="false"/>
    <row r="25" s="1" customFormat="true" ht="12.8" hidden="false" customHeight="false" outlineLevel="0" collapsed="false"/>
    <row r="26" s="1" customFormat="true" ht="12.8" hidden="false" customHeight="false" outlineLevel="0" collapsed="false"/>
    <row r="27" s="1" customFormat="true" ht="12.8" hidden="false" customHeight="false" outlineLevel="0" collapsed="false"/>
    <row r="28" s="1" customFormat="true" ht="12.8" hidden="false" customHeight="false" outlineLevel="0" collapsed="false"/>
    <row r="29" s="1" customFormat="true" ht="12.8" hidden="false" customHeight="false" outlineLevel="0" collapsed="false"/>
    <row r="30" s="1" customFormat="true" ht="12.8" hidden="false" customHeight="false" outlineLevel="0" collapsed="false">
      <c r="B30" s="44" t="s">
        <v>185</v>
      </c>
      <c r="C30" s="44"/>
      <c r="D30" s="44"/>
      <c r="E30" s="44"/>
      <c r="F30" s="44"/>
    </row>
    <row r="31" s="1" customFormat="true" ht="12.8" hidden="false" customHeight="false" outlineLevel="0" collapsed="false"/>
    <row r="32" s="1" customFormat="true" ht="15" hidden="false" customHeight="true" outlineLevel="0" collapsed="false">
      <c r="B32" s="45" t="s">
        <v>74</v>
      </c>
      <c r="C32" s="45"/>
      <c r="D32" s="45"/>
      <c r="E32" s="45"/>
      <c r="F32" s="45"/>
    </row>
    <row r="33" s="1" customFormat="true" ht="12.8" hidden="false" customHeight="false" outlineLevel="0" collapsed="false"/>
    <row r="34" s="1" customFormat="true" ht="12.8" hidden="false" customHeight="false" outlineLevel="0" collapsed="false"/>
    <row r="35" s="1" customFormat="true" ht="12.8" hidden="false" customHeight="false" outlineLevel="0" collapsed="false"/>
    <row r="36" s="1" customFormat="true" ht="12.8" hidden="false" customHeight="false" outlineLevel="0" collapsed="false"/>
    <row r="37" s="1" customFormat="true" ht="12.8" hidden="false" customHeight="false" outlineLevel="0" collapsed="false"/>
    <row r="38" s="1" customFormat="true" ht="12.8" hidden="false" customHeight="false" outlineLevel="0" collapsed="false"/>
    <row r="39" s="1" customFormat="true" ht="12.8" hidden="false" customHeight="false" outlineLevel="0" collapsed="false"/>
    <row r="40" s="1" customFormat="true" ht="12.8" hidden="false" customHeight="false" outlineLevel="0" collapsed="false"/>
    <row r="41" s="1" customFormat="true" ht="12.8" hidden="false" customHeight="false" outlineLevel="0" collapsed="false"/>
    <row r="42" s="1" customFormat="true" ht="12.8" hidden="false" customHeight="false" outlineLevel="0" collapsed="false"/>
    <row r="43" s="1" customFormat="true" ht="12.8" hidden="false" customHeight="false" outlineLevel="0" collapsed="false"/>
    <row r="44" s="1" customFormat="true" ht="12.8" hidden="false" customHeight="false" outlineLevel="0" collapsed="false"/>
    <row r="45" s="1" customFormat="true" ht="12.8" hidden="false" customHeight="false" outlineLevel="0" collapsed="false"/>
    <row r="46" s="1" customFormat="true" ht="12.8" hidden="false" customHeight="false" outlineLevel="0" collapsed="false"/>
    <row r="47" s="1" customFormat="true" ht="12.8" hidden="false" customHeight="false" outlineLevel="0" collapsed="false"/>
    <row r="48" s="1" customFormat="true" ht="12.8" hidden="false" customHeight="false" outlineLevel="0" collapsed="false"/>
    <row r="49" s="1" customFormat="true" ht="12.8" hidden="false" customHeight="false" outlineLevel="0" collapsed="false"/>
    <row r="50" s="1" customFormat="true" ht="12.8" hidden="false" customHeight="false" outlineLevel="0" collapsed="false"/>
    <row r="51" s="1" customFormat="true" ht="12.8" hidden="false" customHeight="false" outlineLevel="0" collapsed="false"/>
    <row r="52" s="1" customFormat="true" ht="12.8" hidden="false" customHeight="false" outlineLevel="0" collapsed="false"/>
    <row r="53" s="1" customFormat="true" ht="12.8" hidden="false" customHeight="false" outlineLevel="0" collapsed="false"/>
    <row r="54" s="1" customFormat="true" ht="12.8" hidden="false" customHeight="false" outlineLevel="0" collapsed="false"/>
    <row r="58" customFormat="false" ht="15" hidden="false" customHeight="false" outlineLevel="0" collapsed="false">
      <c r="C58" s="46" t="s">
        <v>75</v>
      </c>
      <c r="D58" s="46"/>
      <c r="E58" s="47"/>
    </row>
    <row r="60" customFormat="false" ht="20.1" hidden="false" customHeight="true" outlineLevel="0" collapsed="false">
      <c r="C60" s="48" t="s">
        <v>18</v>
      </c>
      <c r="D60" s="49" t="s">
        <v>76</v>
      </c>
      <c r="E60" s="50"/>
      <c r="F60" s="51"/>
    </row>
    <row r="61" customFormat="false" ht="12.8" hidden="false" customHeight="false" outlineLevel="0" collapsed="false">
      <c r="C61" s="52" t="s">
        <v>77</v>
      </c>
      <c r="D61" s="52" t="s">
        <v>430</v>
      </c>
      <c r="E61" s="53"/>
      <c r="F61" s="54"/>
    </row>
    <row r="62" customFormat="false" ht="12.8" hidden="false" customHeight="false" outlineLevel="0" collapsed="false">
      <c r="C62" s="52" t="s">
        <v>77</v>
      </c>
      <c r="D62" s="52" t="s">
        <v>431</v>
      </c>
      <c r="E62" s="53"/>
      <c r="F62" s="54"/>
    </row>
    <row r="63" customFormat="false" ht="12.8" hidden="false" customHeight="false" outlineLevel="0" collapsed="false">
      <c r="C63" s="52" t="s">
        <v>77</v>
      </c>
      <c r="D63" s="52" t="s">
        <v>432</v>
      </c>
      <c r="E63" s="53"/>
      <c r="F63" s="54"/>
    </row>
    <row r="64" customFormat="false" ht="12.8" hidden="false" customHeight="false" outlineLevel="0" collapsed="false">
      <c r="C64" s="52" t="s">
        <v>87</v>
      </c>
      <c r="D64" s="52" t="s">
        <v>433</v>
      </c>
      <c r="E64" s="53"/>
      <c r="F64" s="54"/>
    </row>
    <row r="65" customFormat="false" ht="12.8" hidden="false" customHeight="false" outlineLevel="0" collapsed="false">
      <c r="C65" s="52" t="s">
        <v>87</v>
      </c>
      <c r="D65" s="52" t="s">
        <v>434</v>
      </c>
      <c r="E65" s="53"/>
      <c r="F65" s="54"/>
    </row>
    <row r="66" customFormat="false" ht="12.8" hidden="false" customHeight="false" outlineLevel="0" collapsed="false">
      <c r="C66" s="55" t="s">
        <v>90</v>
      </c>
      <c r="D66" s="55"/>
      <c r="E66" s="56" t="n">
        <v>5</v>
      </c>
      <c r="F66" s="54"/>
    </row>
    <row r="67" customFormat="false" ht="12.8" hidden="false" customHeight="false" outlineLevel="0" collapsed="false">
      <c r="C67" s="52" t="s">
        <v>91</v>
      </c>
      <c r="D67" s="52" t="s">
        <v>435</v>
      </c>
      <c r="E67" s="53"/>
      <c r="F67" s="54"/>
    </row>
    <row r="68" customFormat="false" ht="12.8" hidden="false" customHeight="false" outlineLevel="0" collapsed="false">
      <c r="C68" s="52" t="s">
        <v>91</v>
      </c>
      <c r="D68" s="52" t="s">
        <v>436</v>
      </c>
      <c r="E68" s="53"/>
      <c r="F68" s="54"/>
    </row>
    <row r="69" customFormat="false" ht="12.8" hidden="false" customHeight="false" outlineLevel="0" collapsed="false">
      <c r="C69" s="52" t="s">
        <v>91</v>
      </c>
      <c r="D69" s="52" t="s">
        <v>437</v>
      </c>
      <c r="E69" s="53"/>
      <c r="F69" s="54"/>
    </row>
    <row r="70" customFormat="false" ht="12.8" hidden="false" customHeight="false" outlineLevel="0" collapsed="false">
      <c r="C70" s="61" t="s">
        <v>91</v>
      </c>
      <c r="D70" s="61" t="s">
        <v>438</v>
      </c>
      <c r="E70" s="53"/>
      <c r="F70" s="54"/>
    </row>
    <row r="71" customFormat="false" ht="12.8" hidden="false" customHeight="false" outlineLevel="0" collapsed="false">
      <c r="C71" s="52" t="s">
        <v>105</v>
      </c>
      <c r="D71" s="52" t="s">
        <v>439</v>
      </c>
      <c r="E71" s="53"/>
      <c r="F71" s="54"/>
    </row>
    <row r="72" customFormat="false" ht="12.8" hidden="false" customHeight="false" outlineLevel="0" collapsed="false">
      <c r="C72" s="52" t="s">
        <v>105</v>
      </c>
      <c r="D72" s="52" t="s">
        <v>440</v>
      </c>
      <c r="E72" s="53"/>
      <c r="F72" s="54"/>
    </row>
    <row r="73" customFormat="false" ht="12.8" hidden="false" customHeight="false" outlineLevel="0" collapsed="false">
      <c r="C73" s="52" t="s">
        <v>105</v>
      </c>
      <c r="D73" s="52" t="s">
        <v>441</v>
      </c>
      <c r="E73" s="53"/>
      <c r="F73" s="54"/>
    </row>
    <row r="74" customFormat="false" ht="12.8" hidden="false" customHeight="false" outlineLevel="0" collapsed="false">
      <c r="C74" s="52" t="s">
        <v>105</v>
      </c>
      <c r="D74" s="52" t="s">
        <v>442</v>
      </c>
      <c r="E74" s="53"/>
      <c r="F74" s="54"/>
    </row>
    <row r="75" customFormat="false" ht="12.8" hidden="false" customHeight="false" outlineLevel="0" collapsed="false">
      <c r="C75" s="55" t="s">
        <v>111</v>
      </c>
      <c r="D75" s="55"/>
      <c r="E75" s="56" t="n">
        <v>8</v>
      </c>
      <c r="F75" s="54"/>
    </row>
    <row r="76" customFormat="false" ht="12.8" hidden="false" customHeight="false" outlineLevel="0" collapsed="false">
      <c r="C76" s="52" t="s">
        <v>112</v>
      </c>
      <c r="D76" s="52" t="s">
        <v>443</v>
      </c>
      <c r="E76" s="53"/>
      <c r="F76" s="54"/>
    </row>
    <row r="77" customFormat="false" ht="12.8" hidden="false" customHeight="false" outlineLevel="0" collapsed="false">
      <c r="C77" s="52" t="s">
        <v>112</v>
      </c>
      <c r="D77" s="52" t="s">
        <v>444</v>
      </c>
      <c r="E77" s="53"/>
      <c r="F77" s="54"/>
    </row>
    <row r="78" customFormat="false" ht="12.8" hidden="false" customHeight="false" outlineLevel="0" collapsed="false">
      <c r="C78" s="55" t="s">
        <v>123</v>
      </c>
      <c r="D78" s="55"/>
      <c r="E78" s="56" t="n">
        <v>2</v>
      </c>
      <c r="F78" s="54"/>
    </row>
    <row r="79" customFormat="false" ht="12.8" hidden="false" customHeight="false" outlineLevel="0" collapsed="false">
      <c r="C79" s="52" t="s">
        <v>124</v>
      </c>
      <c r="D79" s="52" t="s">
        <v>445</v>
      </c>
      <c r="E79" s="53"/>
      <c r="F79" s="54"/>
    </row>
    <row r="80" customFormat="false" ht="12.8" hidden="false" customHeight="false" outlineLevel="0" collapsed="false">
      <c r="C80" s="52" t="s">
        <v>124</v>
      </c>
      <c r="D80" s="52" t="s">
        <v>446</v>
      </c>
      <c r="E80" s="53"/>
      <c r="F80" s="54"/>
    </row>
    <row r="81" customFormat="false" ht="12.8" hidden="false" customHeight="false" outlineLevel="0" collapsed="false">
      <c r="C81" s="52" t="s">
        <v>124</v>
      </c>
      <c r="D81" s="52" t="s">
        <v>447</v>
      </c>
      <c r="E81" s="53"/>
      <c r="F81" s="54"/>
    </row>
    <row r="82" customFormat="false" ht="12.8" hidden="false" customHeight="false" outlineLevel="0" collapsed="false">
      <c r="C82" s="52" t="s">
        <v>124</v>
      </c>
      <c r="D82" s="52" t="s">
        <v>448</v>
      </c>
      <c r="E82" s="53"/>
      <c r="F82" s="54"/>
    </row>
    <row r="83" customFormat="false" ht="12.8" hidden="false" customHeight="false" outlineLevel="0" collapsed="false">
      <c r="C83" s="55" t="s">
        <v>137</v>
      </c>
      <c r="D83" s="55"/>
      <c r="E83" s="56" t="n">
        <v>2</v>
      </c>
      <c r="F83" s="54"/>
    </row>
    <row r="84" customFormat="false" ht="12.8" hidden="false" customHeight="false" outlineLevel="0" collapsed="false">
      <c r="C84" s="52"/>
      <c r="D84" s="52"/>
      <c r="E84" s="53"/>
      <c r="F84" s="54"/>
    </row>
    <row r="85" customFormat="false" ht="12.8" hidden="false" customHeight="false" outlineLevel="0" collapsed="false">
      <c r="C85" s="55" t="s">
        <v>138</v>
      </c>
      <c r="D85" s="55"/>
      <c r="E85" s="56" t="n">
        <f aca="false">(E75+E78+E83+E66)</f>
        <v>17</v>
      </c>
      <c r="F85" s="54"/>
    </row>
    <row r="88" customFormat="false" ht="15" hidden="false" customHeight="false" outlineLevel="0" collapsed="false">
      <c r="C88" s="57" t="s">
        <v>139</v>
      </c>
      <c r="D88" s="57"/>
      <c r="E88" s="47"/>
    </row>
    <row r="90" customFormat="false" ht="15" hidden="false" customHeight="false" outlineLevel="0" collapsed="false">
      <c r="C90" s="58" t="s">
        <v>18</v>
      </c>
      <c r="D90" s="59" t="s">
        <v>140</v>
      </c>
      <c r="E90" s="50"/>
    </row>
    <row r="91" customFormat="false" ht="12.8" hidden="false" customHeight="false" outlineLevel="0" collapsed="false">
      <c r="C91" s="52" t="s">
        <v>77</v>
      </c>
      <c r="D91" s="52" t="s">
        <v>430</v>
      </c>
      <c r="E91" s="60" t="n">
        <v>1</v>
      </c>
    </row>
    <row r="92" customFormat="false" ht="12.8" hidden="false" customHeight="false" outlineLevel="0" collapsed="false">
      <c r="C92" s="52" t="s">
        <v>77</v>
      </c>
      <c r="D92" s="52" t="s">
        <v>431</v>
      </c>
      <c r="E92" s="60" t="n">
        <v>1</v>
      </c>
    </row>
    <row r="93" customFormat="false" ht="12.8" hidden="false" customHeight="false" outlineLevel="0" collapsed="false">
      <c r="C93" s="52" t="s">
        <v>77</v>
      </c>
      <c r="D93" s="52" t="s">
        <v>432</v>
      </c>
      <c r="E93" s="60" t="n">
        <v>1</v>
      </c>
    </row>
    <row r="94" customFormat="false" ht="12.8" hidden="false" customHeight="false" outlineLevel="0" collapsed="false">
      <c r="C94" s="52" t="s">
        <v>87</v>
      </c>
      <c r="D94" s="52" t="s">
        <v>433</v>
      </c>
      <c r="E94" s="60" t="n">
        <v>1</v>
      </c>
    </row>
    <row r="95" customFormat="false" ht="12.8" hidden="false" customHeight="false" outlineLevel="0" collapsed="false">
      <c r="C95" s="52" t="s">
        <v>87</v>
      </c>
      <c r="D95" s="52" t="s">
        <v>434</v>
      </c>
      <c r="E95" s="60" t="n">
        <v>1</v>
      </c>
    </row>
    <row r="96" s="62" customFormat="true" ht="17.9" hidden="false" customHeight="true" outlineLevel="0" collapsed="false">
      <c r="C96" s="55" t="n">
        <v>5</v>
      </c>
      <c r="D96" s="63" t="s">
        <v>141</v>
      </c>
      <c r="E96" s="64" t="n">
        <f aca="false">SUM(E91:E95)</f>
        <v>5</v>
      </c>
      <c r="F96" s="65" t="s">
        <v>142</v>
      </c>
      <c r="G96" s="65"/>
    </row>
    <row r="97" customFormat="false" ht="12.8" hidden="false" customHeight="false" outlineLevel="0" collapsed="false">
      <c r="C97" s="52" t="s">
        <v>91</v>
      </c>
      <c r="D97" s="52" t="s">
        <v>435</v>
      </c>
      <c r="E97" s="60" t="n">
        <v>1</v>
      </c>
    </row>
    <row r="98" customFormat="false" ht="12.8" hidden="false" customHeight="false" outlineLevel="0" collapsed="false">
      <c r="C98" s="52" t="s">
        <v>91</v>
      </c>
      <c r="D98" s="52" t="s">
        <v>436</v>
      </c>
      <c r="E98" s="60" t="n">
        <v>1</v>
      </c>
    </row>
    <row r="99" customFormat="false" ht="12.8" hidden="false" customHeight="false" outlineLevel="0" collapsed="false">
      <c r="C99" s="52" t="s">
        <v>91</v>
      </c>
      <c r="D99" s="52" t="s">
        <v>437</v>
      </c>
      <c r="E99" s="60" t="n">
        <v>1</v>
      </c>
    </row>
    <row r="100" customFormat="false" ht="12.8" hidden="false" customHeight="false" outlineLevel="0" collapsed="false">
      <c r="C100" s="61" t="s">
        <v>91</v>
      </c>
      <c r="D100" s="61" t="s">
        <v>438</v>
      </c>
      <c r="E100" s="60" t="n">
        <v>1</v>
      </c>
    </row>
    <row r="101" customFormat="false" ht="12.8" hidden="false" customHeight="false" outlineLevel="0" collapsed="false">
      <c r="C101" s="52" t="s">
        <v>105</v>
      </c>
      <c r="D101" s="52" t="s">
        <v>439</v>
      </c>
      <c r="E101" s="60" t="n">
        <v>1</v>
      </c>
    </row>
    <row r="102" customFormat="false" ht="12.8" hidden="false" customHeight="false" outlineLevel="0" collapsed="false">
      <c r="C102" s="52" t="s">
        <v>105</v>
      </c>
      <c r="D102" s="52" t="s">
        <v>440</v>
      </c>
      <c r="E102" s="60" t="n">
        <v>1</v>
      </c>
    </row>
    <row r="103" customFormat="false" ht="12.8" hidden="false" customHeight="false" outlineLevel="0" collapsed="false">
      <c r="C103" s="52" t="s">
        <v>105</v>
      </c>
      <c r="D103" s="52" t="s">
        <v>441</v>
      </c>
      <c r="E103" s="60" t="n">
        <v>0.5</v>
      </c>
    </row>
    <row r="104" customFormat="false" ht="12.8" hidden="false" customHeight="false" outlineLevel="0" collapsed="false">
      <c r="C104" s="52" t="s">
        <v>105</v>
      </c>
      <c r="D104" s="52" t="s">
        <v>442</v>
      </c>
      <c r="E104" s="60" t="n">
        <v>0.5</v>
      </c>
    </row>
    <row r="105" s="62" customFormat="true" ht="17.9" hidden="false" customHeight="true" outlineLevel="0" collapsed="false">
      <c r="C105" s="55" t="n">
        <v>8</v>
      </c>
      <c r="D105" s="63" t="s">
        <v>143</v>
      </c>
      <c r="E105" s="64" t="n">
        <f aca="false">SUM(E97:E104)</f>
        <v>7</v>
      </c>
      <c r="F105" s="65" t="s">
        <v>144</v>
      </c>
      <c r="G105" s="65"/>
    </row>
    <row r="106" customFormat="false" ht="12.8" hidden="false" customHeight="false" outlineLevel="0" collapsed="false">
      <c r="C106" s="52" t="s">
        <v>112</v>
      </c>
      <c r="D106" s="52" t="s">
        <v>443</v>
      </c>
      <c r="E106" s="60" t="n">
        <v>1</v>
      </c>
    </row>
    <row r="107" customFormat="false" ht="12.8" hidden="false" customHeight="false" outlineLevel="0" collapsed="false">
      <c r="C107" s="52" t="s">
        <v>112</v>
      </c>
      <c r="D107" s="52" t="s">
        <v>444</v>
      </c>
      <c r="E107" s="60" t="n">
        <v>1</v>
      </c>
    </row>
    <row r="108" s="62" customFormat="true" ht="17.9" hidden="false" customHeight="true" outlineLevel="0" collapsed="false">
      <c r="C108" s="55" t="n">
        <v>2</v>
      </c>
      <c r="D108" s="63" t="s">
        <v>145</v>
      </c>
      <c r="E108" s="64" t="n">
        <f aca="false">SUM(E106:E107)</f>
        <v>2</v>
      </c>
      <c r="F108" s="65" t="s">
        <v>146</v>
      </c>
      <c r="G108" s="65"/>
    </row>
    <row r="109" customFormat="false" ht="12.8" hidden="false" customHeight="false" outlineLevel="0" collapsed="false">
      <c r="C109" s="52" t="s">
        <v>124</v>
      </c>
      <c r="D109" s="52" t="s">
        <v>445</v>
      </c>
      <c r="E109" s="60" t="n">
        <v>1</v>
      </c>
    </row>
    <row r="110" customFormat="false" ht="12.8" hidden="false" customHeight="false" outlineLevel="0" collapsed="false">
      <c r="C110" s="52" t="s">
        <v>124</v>
      </c>
      <c r="D110" s="52" t="s">
        <v>446</v>
      </c>
      <c r="E110" s="60" t="n">
        <v>1</v>
      </c>
    </row>
    <row r="111" customFormat="false" ht="12.8" hidden="false" customHeight="false" outlineLevel="0" collapsed="false">
      <c r="C111" s="52" t="s">
        <v>124</v>
      </c>
      <c r="D111" s="52" t="s">
        <v>449</v>
      </c>
      <c r="E111" s="60" t="n">
        <v>0</v>
      </c>
    </row>
    <row r="112" customFormat="false" ht="12.8" hidden="false" customHeight="false" outlineLevel="0" collapsed="false">
      <c r="C112" s="52" t="s">
        <v>124</v>
      </c>
      <c r="D112" s="52" t="s">
        <v>450</v>
      </c>
      <c r="E112" s="60" t="n">
        <v>0</v>
      </c>
    </row>
    <row r="113" s="62" customFormat="true" ht="17.9" hidden="false" customHeight="true" outlineLevel="0" collapsed="false">
      <c r="C113" s="55" t="n">
        <v>2</v>
      </c>
      <c r="D113" s="63" t="s">
        <v>155</v>
      </c>
      <c r="E113" s="64" t="n">
        <f aca="false">SUM(E109:E112)/2</f>
        <v>1</v>
      </c>
      <c r="F113" s="65" t="s">
        <v>156</v>
      </c>
      <c r="G113" s="65"/>
    </row>
    <row r="115" s="62" customFormat="true" ht="17.9" hidden="false" customHeight="true" outlineLevel="0" collapsed="false">
      <c r="C115" s="55" t="n">
        <f aca="false">(C96+C105+C108+C113)</f>
        <v>17</v>
      </c>
      <c r="D115" s="63" t="s">
        <v>157</v>
      </c>
      <c r="E115" s="55" t="n">
        <f aca="false">(E96+E105+E108+E113)</f>
        <v>15</v>
      </c>
      <c r="F115" s="65" t="s">
        <v>158</v>
      </c>
      <c r="G115" s="65"/>
    </row>
    <row r="118" customFormat="false" ht="15" hidden="false" customHeight="false" outlineLevel="0" collapsed="false">
      <c r="C118" s="66" t="s">
        <v>159</v>
      </c>
      <c r="D118" s="66"/>
    </row>
    <row r="151" customFormat="false" ht="15" hidden="false" customHeight="false" outlineLevel="0" collapsed="false">
      <c r="C151" s="66" t="s">
        <v>207</v>
      </c>
      <c r="D151" s="66"/>
      <c r="E151" s="47"/>
    </row>
    <row r="153" customFormat="false" ht="15" hidden="false" customHeight="false" outlineLevel="0" collapsed="false">
      <c r="C153" s="58" t="s">
        <v>18</v>
      </c>
      <c r="D153" s="59" t="s">
        <v>140</v>
      </c>
      <c r="E153" s="50"/>
    </row>
    <row r="154" customFormat="false" ht="13.35" hidden="false" customHeight="false" outlineLevel="0" collapsed="false">
      <c r="C154" s="52" t="s">
        <v>77</v>
      </c>
      <c r="D154" s="52" t="s">
        <v>430</v>
      </c>
      <c r="E154" s="60" t="n">
        <v>1</v>
      </c>
    </row>
    <row r="155" customFormat="false" ht="13.35" hidden="false" customHeight="false" outlineLevel="0" collapsed="false">
      <c r="C155" s="52" t="s">
        <v>77</v>
      </c>
      <c r="D155" s="52" t="s">
        <v>431</v>
      </c>
      <c r="E155" s="60" t="n">
        <v>1</v>
      </c>
    </row>
    <row r="156" customFormat="false" ht="13.35" hidden="false" customHeight="false" outlineLevel="0" collapsed="false">
      <c r="C156" s="52" t="s">
        <v>77</v>
      </c>
      <c r="D156" s="52" t="s">
        <v>432</v>
      </c>
      <c r="E156" s="60" t="n">
        <v>1</v>
      </c>
    </row>
    <row r="157" customFormat="false" ht="13.35" hidden="false" customHeight="false" outlineLevel="0" collapsed="false">
      <c r="C157" s="52" t="s">
        <v>87</v>
      </c>
      <c r="D157" s="52" t="s">
        <v>433</v>
      </c>
      <c r="E157" s="60" t="n">
        <v>1</v>
      </c>
    </row>
    <row r="158" customFormat="false" ht="13.35" hidden="false" customHeight="false" outlineLevel="0" collapsed="false">
      <c r="C158" s="52" t="s">
        <v>87</v>
      </c>
      <c r="D158" s="52" t="s">
        <v>434</v>
      </c>
      <c r="E158" s="60" t="n">
        <v>1</v>
      </c>
    </row>
    <row r="159" s="62" customFormat="true" ht="17.9" hidden="false" customHeight="true" outlineLevel="0" collapsed="false">
      <c r="C159" s="55" t="n">
        <v>5</v>
      </c>
      <c r="D159" s="63" t="s">
        <v>141</v>
      </c>
      <c r="E159" s="64" t="n">
        <f aca="false">SUM(E154:E158)</f>
        <v>5</v>
      </c>
      <c r="F159" s="65" t="s">
        <v>142</v>
      </c>
      <c r="G159" s="65"/>
    </row>
    <row r="160" customFormat="false" ht="13.35" hidden="false" customHeight="false" outlineLevel="0" collapsed="false">
      <c r="C160" s="52" t="s">
        <v>91</v>
      </c>
      <c r="D160" s="52" t="s">
        <v>435</v>
      </c>
      <c r="E160" s="60" t="n">
        <v>1</v>
      </c>
    </row>
    <row r="161" customFormat="false" ht="13.35" hidden="false" customHeight="false" outlineLevel="0" collapsed="false">
      <c r="C161" s="52" t="s">
        <v>91</v>
      </c>
      <c r="D161" s="52" t="s">
        <v>436</v>
      </c>
      <c r="E161" s="60" t="n">
        <v>1</v>
      </c>
    </row>
    <row r="162" customFormat="false" ht="13.35" hidden="false" customHeight="false" outlineLevel="0" collapsed="false">
      <c r="C162" s="52" t="s">
        <v>91</v>
      </c>
      <c r="D162" s="52" t="s">
        <v>437</v>
      </c>
      <c r="E162" s="60" t="n">
        <v>1</v>
      </c>
    </row>
    <row r="163" customFormat="false" ht="13.35" hidden="false" customHeight="false" outlineLevel="0" collapsed="false">
      <c r="C163" s="61" t="s">
        <v>91</v>
      </c>
      <c r="D163" s="61" t="s">
        <v>438</v>
      </c>
      <c r="E163" s="60" t="n">
        <v>1</v>
      </c>
    </row>
    <row r="164" customFormat="false" ht="13.35" hidden="false" customHeight="false" outlineLevel="0" collapsed="false">
      <c r="C164" s="52" t="s">
        <v>105</v>
      </c>
      <c r="D164" s="52" t="s">
        <v>439</v>
      </c>
      <c r="E164" s="60" t="n">
        <v>1</v>
      </c>
    </row>
    <row r="165" customFormat="false" ht="13.35" hidden="false" customHeight="false" outlineLevel="0" collapsed="false">
      <c r="C165" s="52" t="s">
        <v>105</v>
      </c>
      <c r="D165" s="52" t="s">
        <v>440</v>
      </c>
      <c r="E165" s="60" t="n">
        <v>1</v>
      </c>
    </row>
    <row r="166" customFormat="false" ht="12.8" hidden="false" customHeight="false" outlineLevel="0" collapsed="false">
      <c r="C166" s="52" t="s">
        <v>105</v>
      </c>
      <c r="D166" s="52" t="s">
        <v>441</v>
      </c>
      <c r="E166" s="60" t="n">
        <v>1</v>
      </c>
    </row>
    <row r="167" customFormat="false" ht="12.8" hidden="false" customHeight="false" outlineLevel="0" collapsed="false">
      <c r="C167" s="52" t="s">
        <v>105</v>
      </c>
      <c r="D167" s="52" t="s">
        <v>442</v>
      </c>
      <c r="E167" s="60" t="n">
        <v>1</v>
      </c>
    </row>
    <row r="168" s="62" customFormat="true" ht="17.9" hidden="false" customHeight="true" outlineLevel="0" collapsed="false">
      <c r="C168" s="55" t="n">
        <v>8</v>
      </c>
      <c r="D168" s="63" t="s">
        <v>143</v>
      </c>
      <c r="E168" s="64" t="n">
        <f aca="false">SUM(E160:E167)</f>
        <v>8</v>
      </c>
      <c r="F168" s="65" t="s">
        <v>144</v>
      </c>
      <c r="G168" s="65"/>
    </row>
    <row r="169" customFormat="false" ht="13.35" hidden="false" customHeight="false" outlineLevel="0" collapsed="false">
      <c r="C169" s="52" t="s">
        <v>112</v>
      </c>
      <c r="D169" s="52" t="s">
        <v>443</v>
      </c>
      <c r="E169" s="60" t="n">
        <v>1</v>
      </c>
    </row>
    <row r="170" customFormat="false" ht="13.35" hidden="false" customHeight="false" outlineLevel="0" collapsed="false">
      <c r="C170" s="52" t="s">
        <v>112</v>
      </c>
      <c r="D170" s="52" t="s">
        <v>444</v>
      </c>
      <c r="E170" s="60" t="n">
        <v>1</v>
      </c>
    </row>
    <row r="171" s="62" customFormat="true" ht="17.9" hidden="false" customHeight="true" outlineLevel="0" collapsed="false">
      <c r="C171" s="55" t="n">
        <v>2</v>
      </c>
      <c r="D171" s="63" t="s">
        <v>145</v>
      </c>
      <c r="E171" s="64" t="n">
        <f aca="false">SUM(E169:E170)</f>
        <v>2</v>
      </c>
      <c r="F171" s="65" t="s">
        <v>146</v>
      </c>
      <c r="G171" s="65"/>
    </row>
    <row r="172" customFormat="false" ht="12.8" hidden="false" customHeight="false" outlineLevel="0" collapsed="false">
      <c r="C172" s="52" t="s">
        <v>124</v>
      </c>
      <c r="D172" s="52" t="s">
        <v>445</v>
      </c>
      <c r="E172" s="60" t="n">
        <v>1</v>
      </c>
    </row>
    <row r="173" customFormat="false" ht="13.35" hidden="false" customHeight="false" outlineLevel="0" collapsed="false">
      <c r="C173" s="52" t="s">
        <v>124</v>
      </c>
      <c r="D173" s="52" t="s">
        <v>446</v>
      </c>
      <c r="E173" s="60" t="n">
        <v>1</v>
      </c>
    </row>
    <row r="174" customFormat="false" ht="13.35" hidden="false" customHeight="false" outlineLevel="0" collapsed="false">
      <c r="C174" s="52" t="s">
        <v>124</v>
      </c>
      <c r="D174" s="52" t="s">
        <v>449</v>
      </c>
      <c r="E174" s="60" t="n">
        <v>0</v>
      </c>
    </row>
    <row r="175" customFormat="false" ht="13.35" hidden="false" customHeight="false" outlineLevel="0" collapsed="false">
      <c r="C175" s="52" t="s">
        <v>124</v>
      </c>
      <c r="D175" s="52" t="s">
        <v>450</v>
      </c>
      <c r="E175" s="60" t="n">
        <v>0</v>
      </c>
    </row>
    <row r="176" s="62" customFormat="true" ht="17.9" hidden="false" customHeight="true" outlineLevel="0" collapsed="false">
      <c r="C176" s="55" t="n">
        <v>2</v>
      </c>
      <c r="D176" s="63" t="s">
        <v>155</v>
      </c>
      <c r="E176" s="64" t="n">
        <f aca="false">SUM(E172:E175)/2</f>
        <v>1</v>
      </c>
      <c r="F176" s="65" t="s">
        <v>156</v>
      </c>
      <c r="G176" s="65"/>
    </row>
    <row r="178" s="62" customFormat="true" ht="17.9" hidden="false" customHeight="true" outlineLevel="0" collapsed="false">
      <c r="C178" s="55" t="n">
        <f aca="false">(C159+C168+C171+C176)</f>
        <v>17</v>
      </c>
      <c r="D178" s="63" t="s">
        <v>157</v>
      </c>
      <c r="E178" s="55" t="n">
        <f aca="false">(E159+E168+E171+E176)</f>
        <v>16</v>
      </c>
      <c r="F178" s="65" t="s">
        <v>158</v>
      </c>
      <c r="G178" s="65"/>
    </row>
    <row r="189" customFormat="false" ht="25.1" hidden="false" customHeight="false" outlineLevel="0" collapsed="false">
      <c r="E189" s="68" t="s">
        <v>160</v>
      </c>
      <c r="F189" s="68" t="s">
        <v>161</v>
      </c>
    </row>
    <row r="190" customFormat="false" ht="12.8" hidden="false" customHeight="false" outlineLevel="0" collapsed="false">
      <c r="C190" s="69" t="s">
        <v>162</v>
      </c>
      <c r="D190" s="69" t="s">
        <v>163</v>
      </c>
      <c r="E190" s="69" t="s">
        <v>51</v>
      </c>
      <c r="F190" s="69" t="s">
        <v>51</v>
      </c>
    </row>
    <row r="191" customFormat="false" ht="13.35" hidden="false" customHeight="false" outlineLevel="0" collapsed="false">
      <c r="C191" s="11" t="n">
        <v>1</v>
      </c>
      <c r="D191" s="1" t="s">
        <v>451</v>
      </c>
      <c r="E191" s="11" t="n">
        <v>1</v>
      </c>
      <c r="F191" s="11" t="n">
        <v>0</v>
      </c>
      <c r="G191" s="1" t="s">
        <v>172</v>
      </c>
    </row>
    <row r="192" customFormat="false" ht="13.35" hidden="false" customHeight="false" outlineLevel="0" collapsed="false">
      <c r="C192" s="11" t="n">
        <v>2</v>
      </c>
      <c r="D192" s="1" t="s">
        <v>452</v>
      </c>
      <c r="E192" s="11" t="n">
        <v>1</v>
      </c>
      <c r="F192" s="11" t="n">
        <v>0</v>
      </c>
      <c r="G192" s="1" t="s">
        <v>211</v>
      </c>
    </row>
    <row r="193" customFormat="false" ht="12.8" hidden="false" customHeight="false" outlineLevel="0" collapsed="false">
      <c r="C193" s="69" t="s">
        <v>169</v>
      </c>
      <c r="D193" s="72" t="n">
        <v>2</v>
      </c>
      <c r="E193" s="72" t="n">
        <f aca="false">SUM(E191,E192)</f>
        <v>2</v>
      </c>
      <c r="F193" s="72" t="n">
        <f aca="false">SUM(F191,F192)</f>
        <v>0</v>
      </c>
    </row>
    <row r="197" customFormat="false" ht="25.1" hidden="false" customHeight="false" outlineLevel="0" collapsed="false">
      <c r="C197" s="67"/>
      <c r="D197" s="67"/>
      <c r="E197" s="68" t="s">
        <v>160</v>
      </c>
      <c r="F197" s="68" t="s">
        <v>171</v>
      </c>
    </row>
    <row r="198" customFormat="false" ht="12.8" hidden="false" customHeight="false" outlineLevel="0" collapsed="false">
      <c r="C198" s="69" t="s">
        <v>162</v>
      </c>
      <c r="D198" s="69" t="s">
        <v>163</v>
      </c>
      <c r="E198" s="69" t="s">
        <v>51</v>
      </c>
      <c r="F198" s="69" t="s">
        <v>51</v>
      </c>
    </row>
    <row r="199" customFormat="false" ht="13.35" hidden="false" customHeight="false" outlineLevel="0" collapsed="false">
      <c r="C199" s="11" t="n">
        <v>1</v>
      </c>
      <c r="D199" s="1" t="s">
        <v>451</v>
      </c>
      <c r="E199" s="11" t="n">
        <v>1</v>
      </c>
      <c r="F199" s="11" t="n">
        <v>1</v>
      </c>
      <c r="G199" s="1" t="s">
        <v>297</v>
      </c>
    </row>
    <row r="200" customFormat="false" ht="13.35" hidden="false" customHeight="false" outlineLevel="0" collapsed="false">
      <c r="C200" s="11" t="n">
        <v>2</v>
      </c>
      <c r="D200" s="1" t="s">
        <v>452</v>
      </c>
      <c r="E200" s="11" t="n">
        <v>1</v>
      </c>
      <c r="F200" s="11" t="n">
        <v>0</v>
      </c>
      <c r="G200" s="1" t="s">
        <v>211</v>
      </c>
    </row>
    <row r="201" customFormat="false" ht="12.8" hidden="false" customHeight="false" outlineLevel="0" collapsed="false">
      <c r="C201" s="69" t="s">
        <v>169</v>
      </c>
      <c r="D201" s="71" t="n">
        <v>2</v>
      </c>
      <c r="E201" s="72" t="n">
        <f aca="false">SUM(E199,E200)</f>
        <v>2</v>
      </c>
      <c r="F201" s="72" t="n">
        <f aca="false">SUM(F199,F200)</f>
        <v>1</v>
      </c>
    </row>
    <row r="204" customFormat="false" ht="25.1" hidden="false" customHeight="false" outlineLevel="0" collapsed="false">
      <c r="C204" s="67"/>
      <c r="D204" s="67"/>
      <c r="E204" s="68" t="s">
        <v>160</v>
      </c>
      <c r="F204" s="68" t="s">
        <v>174</v>
      </c>
    </row>
    <row r="205" customFormat="false" ht="12.8" hidden="false" customHeight="false" outlineLevel="0" collapsed="false">
      <c r="C205" s="69" t="s">
        <v>162</v>
      </c>
      <c r="D205" s="69" t="s">
        <v>163</v>
      </c>
      <c r="E205" s="69" t="s">
        <v>51</v>
      </c>
      <c r="F205" s="69" t="s">
        <v>51</v>
      </c>
    </row>
    <row r="206" customFormat="false" ht="13.35" hidden="false" customHeight="false" outlineLevel="0" collapsed="false">
      <c r="C206" s="11" t="n">
        <v>1</v>
      </c>
      <c r="D206" s="1" t="s">
        <v>451</v>
      </c>
      <c r="E206" s="11" t="n">
        <v>1</v>
      </c>
      <c r="F206" s="11" t="n">
        <v>0</v>
      </c>
      <c r="G206" s="1" t="s">
        <v>172</v>
      </c>
    </row>
    <row r="207" customFormat="false" ht="13.35" hidden="false" customHeight="false" outlineLevel="0" collapsed="false">
      <c r="C207" s="11" t="n">
        <v>2</v>
      </c>
      <c r="D207" s="1" t="s">
        <v>452</v>
      </c>
      <c r="E207" s="11" t="n">
        <v>1</v>
      </c>
      <c r="F207" s="11" t="n">
        <v>1</v>
      </c>
      <c r="G207" s="1" t="s">
        <v>173</v>
      </c>
    </row>
    <row r="208" customFormat="false" ht="12.8" hidden="false" customHeight="false" outlineLevel="0" collapsed="false">
      <c r="C208" s="69" t="s">
        <v>169</v>
      </c>
      <c r="D208" s="71" t="n">
        <v>2</v>
      </c>
      <c r="E208" s="72" t="n">
        <f aca="false">SUM(E206,E207)</f>
        <v>2</v>
      </c>
      <c r="F208" s="72" t="n">
        <f aca="false">SUM(F206,F207)</f>
        <v>1</v>
      </c>
    </row>
  </sheetData>
  <mergeCells count="20">
    <mergeCell ref="B2:F2"/>
    <mergeCell ref="B3:F3"/>
    <mergeCell ref="B7:F7"/>
    <mergeCell ref="B30:F30"/>
    <mergeCell ref="B32:F32"/>
    <mergeCell ref="C66:D66"/>
    <mergeCell ref="C75:D75"/>
    <mergeCell ref="C78:D78"/>
    <mergeCell ref="C83:D83"/>
    <mergeCell ref="C85:D85"/>
    <mergeCell ref="F96:G96"/>
    <mergeCell ref="F105:G105"/>
    <mergeCell ref="F108:G108"/>
    <mergeCell ref="F113:G113"/>
    <mergeCell ref="F115:G115"/>
    <mergeCell ref="F159:G159"/>
    <mergeCell ref="F168:G168"/>
    <mergeCell ref="F171:G171"/>
    <mergeCell ref="F176:G176"/>
    <mergeCell ref="F178:G178"/>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8251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2021-03-20T23:53:35Z</dcterms:created>
  <dc:creator/>
  <dc:description/>
  <dc:language>en-CA</dc:language>
  <cp:lastModifiedBy/>
  <dcterms:modified xsi:type="dcterms:W3CDTF">2022-07-23T00:40:43Z</dcterms:modified>
  <cp:revision>97</cp:revision>
  <dc:subject/>
  <dc:title/>
</cp:coreProperties>
</file>