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cardo.rinaldi\Downloads\"/>
    </mc:Choice>
  </mc:AlternateContent>
  <xr:revisionPtr revIDLastSave="0" documentId="13_ncr:1_{13FB0977-E880-4D7D-B294-C40529C9E050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Assoluti_Iva!$A$7:$E$343</definedName>
    <definedName name="_xlnm._FilterDatabase" localSheetId="2" hidden="1">CONTA!$B$1:$C$110</definedName>
    <definedName name="_xlnm._FilterDatabase" localSheetId="1" hidden="1">LOGICA!$A$1:$D$80</definedName>
    <definedName name="abitanti">CONTA!$C$2:$C$110</definedName>
    <definedName name="ACCES">Assoluti_Iva!$A$199:$C$233</definedName>
    <definedName name="_xlnm.Print_Area" localSheetId="0">Assoluti_Iva!$A$7:$A$343</definedName>
    <definedName name="CAB">Assoluti_Iva!$A$321:$C$330</definedName>
    <definedName name="cate">LOGICA!$C$2:$C$80</definedName>
    <definedName name="categoria">Assoluti_Iva!$B$8:$B$343</definedName>
    <definedName name="CDROM">Assoluti_Iva!$A$114:$C$121</definedName>
    <definedName name="clie">LOGICA!$B$2:$B$80</definedName>
    <definedName name="clienti">Assoluti_Iva!$A$8:$A$343</definedName>
    <definedName name="Codice">#REF!</definedName>
    <definedName name="COMUNE">CONTA!$B$2:$B$110</definedName>
    <definedName name="comuni">CONTA!$B$2:$B$110</definedName>
    <definedName name="CONT">Assoluti_Iva!$A$332:$C$343</definedName>
    <definedName name="CPU">Assoluti_Iva!$A$169:$C$189</definedName>
    <definedName name="DANIELE">#REF!</definedName>
    <definedName name="DATI">Assoluti_Iva!$A$7:$C$343</definedName>
    <definedName name="HD">Assoluti_Iva!$A$85:$C$108</definedName>
    <definedName name="impo">Assoluti_Iva!$C$8:$C$343</definedName>
    <definedName name="IMPONIBILE">Assoluti_Iva!$C$8:$C$155</definedName>
    <definedName name="import">LOGICA!$D$2:$D$80</definedName>
    <definedName name="IMPORTO">#REF!</definedName>
    <definedName name="IO_B">Assoluti_Iva!$A$69:$C$83</definedName>
    <definedName name="IVA">Assoluti_Iva!$E$6</definedName>
    <definedName name="IVATOT">Assoluti_Iva!#REF!</definedName>
    <definedName name="MAIN_B">Assoluti_Iva!$A$26:$C$41</definedName>
    <definedName name="MAST">Assoluti_Iva!$A$123:$C$133</definedName>
    <definedName name="MEDIA">Assoluti_Iva!$A$157:$C$167</definedName>
    <definedName name="MEM">Assoluti_Iva!$A$135:$C$137</definedName>
    <definedName name="MO">Assoluti_Iva!$A$12:$C$12</definedName>
    <definedName name="MODEM">Assoluti_Iva!$A$139:$C$155</definedName>
    <definedName name="MON">Assoluti_Iva!$A$8:$C$21</definedName>
    <definedName name="MONLCD">Assoluti_Iva!$A$23:$C$24</definedName>
    <definedName name="PRIMA_LETTERA">CONTA!$A$2:$A$109</definedName>
    <definedName name="SOFT">Assoluti_Iva!$A$235:$C$284</definedName>
    <definedName name="SOMMA_ABITANTI">CONTA!$D$2:$D$109</definedName>
    <definedName name="sped">LOGICA!$E$2:$E$80</definedName>
    <definedName name="STAMP">Assoluti_Iva!$A$286:$C$319</definedName>
    <definedName name="TAST">Assoluti_Iva!$A$191:$C$197</definedName>
    <definedName name="VIDEO_B">Assoluti_Iva!$A$43:$C$67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5" l="1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8" i="15"/>
  <c r="F5" i="15"/>
  <c r="G5" i="15"/>
  <c r="G4" i="15"/>
  <c r="F4" i="15"/>
  <c r="E10" i="15"/>
  <c r="E9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8" i="15"/>
  <c r="E11" i="32"/>
  <c r="E9" i="32"/>
  <c r="E7" i="32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62" i="32"/>
  <c r="A63" i="32"/>
  <c r="A64" i="32"/>
  <c r="A65" i="32"/>
  <c r="A66" i="32"/>
  <c r="A67" i="32"/>
  <c r="A68" i="32"/>
  <c r="A69" i="32"/>
  <c r="A70" i="32"/>
  <c r="A71" i="32"/>
  <c r="A72" i="32"/>
  <c r="A73" i="32"/>
  <c r="A74" i="32"/>
  <c r="A75" i="32"/>
  <c r="A76" i="32"/>
  <c r="A77" i="32"/>
  <c r="A78" i="32"/>
  <c r="A79" i="32"/>
  <c r="A80" i="32"/>
  <c r="A81" i="32"/>
  <c r="A82" i="32"/>
  <c r="A83" i="32"/>
  <c r="A84" i="32"/>
  <c r="A85" i="32"/>
  <c r="A86" i="32"/>
  <c r="A87" i="32"/>
  <c r="A88" i="32"/>
  <c r="A89" i="32"/>
  <c r="A90" i="32"/>
  <c r="A91" i="32"/>
  <c r="A92" i="32"/>
  <c r="A93" i="32"/>
  <c r="A94" i="32"/>
  <c r="A95" i="32"/>
  <c r="A96" i="32"/>
  <c r="A97" i="32"/>
  <c r="A98" i="32"/>
  <c r="A99" i="32"/>
  <c r="A100" i="32"/>
  <c r="A101" i="32"/>
  <c r="A102" i="32"/>
  <c r="A103" i="32"/>
  <c r="A104" i="32"/>
  <c r="A105" i="32"/>
  <c r="A106" i="32"/>
  <c r="A107" i="32"/>
  <c r="A108" i="32"/>
  <c r="A109" i="32"/>
  <c r="A2" i="32"/>
  <c r="E5" i="32"/>
  <c r="E2" i="32"/>
  <c r="F2" i="32"/>
  <c r="H14" i="8"/>
  <c r="H13" i="8"/>
  <c r="H12" i="8"/>
  <c r="H11" i="8"/>
  <c r="H10" i="8"/>
  <c r="H9" i="8"/>
  <c r="H8" i="8"/>
  <c r="H6" i="8"/>
  <c r="H5" i="8"/>
  <c r="H4" i="8"/>
  <c r="H3" i="8"/>
</calcChain>
</file>

<file path=xl/sharedStrings.xml><?xml version="1.0" encoding="utf-8"?>
<sst xmlns="http://schemas.openxmlformats.org/spreadsheetml/2006/main" count="1000" uniqueCount="209">
  <si>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</si>
  <si>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</si>
  <si>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</si>
  <si>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</si>
  <si>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</si>
  <si>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</si>
  <si>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</si>
  <si>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</si>
  <si>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</si>
  <si>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</si>
  <si>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</si>
  <si>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</si>
  <si>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</si>
  <si>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</si>
  <si>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</si>
  <si>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</si>
  <si>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</si>
  <si>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</si>
  <si>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</si>
  <si>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</si>
  <si>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</si>
  <si>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</si>
  <si>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</si>
  <si>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</si>
  <si>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</si>
  <si>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</si>
  <si>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</si>
  <si>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</si>
  <si>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</si>
  <si>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</si>
  <si>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</si>
  <si>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</si>
  <si>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</si>
  <si>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</si>
  <si>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</si>
  <si>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</si>
  <si>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</si>
  <si>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</si>
  <si>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</si>
  <si>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</si>
  <si>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</si>
  <si>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</si>
  <si>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</si>
  <si>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</si>
  <si>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</si>
  <si>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</si>
  <si>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</si>
  <si>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</si>
  <si>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</si>
  <si>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</si>
  <si>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</si>
  <si>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</si>
  <si>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</si>
  <si>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</si>
  <si>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</si>
  <si>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</si>
  <si>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</si>
  <si>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</si>
  <si>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</si>
  <si>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</si>
  <si>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</si>
  <si>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</si>
  <si>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</si>
  <si>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</si>
  <si>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</si>
  <si>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</si>
  <si>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</si>
  <si>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</si>
  <si>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</si>
  <si>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</si>
  <si>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</si>
  <si>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</si>
  <si>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</si>
  <si>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</si>
  <si>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</si>
  <si>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</si>
  <si>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</si>
  <si>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</si>
  <si>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</si>
  <si>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</si>
  <si>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</si>
  <si>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</si>
  <si>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</si>
  <si>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</si>
  <si>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</si>
  <si>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</si>
  <si>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</si>
  <si>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</si>
  <si>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</si>
  <si>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</si>
  <si>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</si>
  <si>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</si>
  <si>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</si>
  <si>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</si>
  <si>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</si>
  <si>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</si>
  <si>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</si>
  <si>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</si>
  <si>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</si>
  <si>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</si>
  <si>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</si>
  <si>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</si>
  <si>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</si>
  <si>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</si>
  <si>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</si>
  <si>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</si>
  <si>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</si>
  <si>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</si>
  <si>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</si>
  <si>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</si>
  <si>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</si>
  <si>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</si>
  <si>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</si>
  <si>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</si>
  <si>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</si>
  <si>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</si>
  <si>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</si>
  <si>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</si>
  <si>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</si>
  <si>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</si>
  <si>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</si>
  <si>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</si>
  <si>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</si>
  <si>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</si>
  <si>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</si>
  <si>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</si>
  <si>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</si>
  <si>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</si>
  <si>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</si>
  <si>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</si>
  <si>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</si>
  <si>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</si>
  <si>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</si>
  <si>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</si>
  <si>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</si>
  <si>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</si>
  <si>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</si>
  <si>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</si>
  <si>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</si>
  <si>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</si>
  <si>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</si>
  <si>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</si>
  <si>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</si>
  <si>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</si>
  <si>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</si>
  <si>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</si>
  <si>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</si>
  <si>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</si>
  <si>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</si>
  <si>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</si>
  <si>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</si>
  <si>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</si>
  <si>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</si>
  <si>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</si>
  <si>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</si>
  <si>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</si>
  <si>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</si>
  <si>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</si>
  <si>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</si>
  <si>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</si>
  <si>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</si>
  <si>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</si>
  <si>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</si>
  <si>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</si>
  <si>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</si>
  <si>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</si>
  <si>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</si>
  <si>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</si>
  <si>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</si>
  <si>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</si>
  <si>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</si>
  <si>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</si>
  <si>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</si>
  <si>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</si>
  <si>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</si>
  <si>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</si>
  <si>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</si>
  <si>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</si>
  <si>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</si>
  <si>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</si>
  <si>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</si>
  <si>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</si>
  <si>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</si>
  <si>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</si>
  <si>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</si>
  <si>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</si>
  <si>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</si>
  <si>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</si>
  <si>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</si>
  <si>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</si>
  <si>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</si>
  <si>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</si>
  <si>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</si>
  <si>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</si>
  <si>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</si>
  <si>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</si>
  <si>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</si>
  <si>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</si>
  <si>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</si>
  <si>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</si>
  <si>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</si>
  <si>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</si>
  <si>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SOMMA ABITANTI</t>
  </si>
  <si>
    <t>Passaggi per rimuovere duplicati e ottenere numero corretto abitanti per ogni comune: 
1-creare colonna "somma.più.se" per ottenere il totale di abitanti per ogni comune 
2-dati--&gt;rimuovi duplicati--&gt;selezionare colonne "comune", "somma abitanti"
3-verificare che non ci siano duplicati tramite formattazione condizionale</t>
  </si>
  <si>
    <t>PRIMA LETTERA</t>
  </si>
  <si>
    <t>IVA</t>
  </si>
  <si>
    <t>ASSEGNAZIONE</t>
  </si>
  <si>
    <t>MEDIA</t>
  </si>
  <si>
    <t>SOMMA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</si>
</sst>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_-* #,##0.00\ [$€-803]_-;\-* #,##0.00\ [$€-803]_-;_-* &quot;-&quot;??\ [$€-803]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68" fontId="0" fillId="2" borderId="8" xfId="0" applyNumberFormat="1" applyFill="1" applyBorder="1"/>
    <xf numFmtId="167" fontId="3" fillId="0" borderId="9" xfId="4" applyNumberFormat="1" applyFont="1" applyBorder="1"/>
    <xf numFmtId="168" fontId="0" fillId="2" borderId="4" xfId="0" applyNumberFormat="1" applyFill="1" applyBorder="1"/>
    <xf numFmtId="167" fontId="3" fillId="0" borderId="10" xfId="4" applyNumberFormat="1" applyFont="1" applyBorder="1"/>
    <xf numFmtId="167" fontId="3" fillId="0" borderId="11" xfId="4" applyNumberFormat="1" applyFon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71" fontId="2" fillId="0" borderId="0" xfId="6" applyNumberFormat="1"/>
    <xf numFmtId="9" fontId="6" fillId="0" borderId="0" xfId="6" applyNumberFormat="1" applyFont="1" applyAlignment="1">
      <alignment horizontal="center"/>
    </xf>
    <xf numFmtId="0" fontId="6" fillId="0" borderId="0" xfId="6" applyFont="1" applyAlignment="1">
      <alignment horizontal="center" vertical="center"/>
    </xf>
    <xf numFmtId="0" fontId="6" fillId="0" borderId="12" xfId="6" applyFont="1" applyBorder="1"/>
    <xf numFmtId="0" fontId="6" fillId="0" borderId="12" xfId="6" applyFont="1" applyBorder="1" applyAlignment="1">
      <alignment horizontal="center" vertical="center"/>
    </xf>
    <xf numFmtId="0" fontId="6" fillId="0" borderId="12" xfId="6" applyFont="1" applyBorder="1" applyAlignment="1">
      <alignment horizontal="center" vertical="center"/>
    </xf>
    <xf numFmtId="44" fontId="2" fillId="0" borderId="13" xfId="11" applyFont="1" applyBorder="1" applyAlignment="1">
      <alignment horizontal="center" vertical="center"/>
    </xf>
    <xf numFmtId="44" fontId="2" fillId="0" borderId="12" xfId="11" applyFont="1" applyBorder="1" applyAlignment="1">
      <alignment horizontal="center"/>
    </xf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" xfId="11" builtinId="4"/>
    <cellStyle name="Valuta 2" xfId="7" xr:uid="{207091F5-721C-455F-B370-D6B4AD03B231}"/>
    <cellStyle name="Valuta_gestione clienti(out)-1" xfId="4" xr:uid="{00000000-0005-0000-0000-000006000000}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3"/>
  <sheetViews>
    <sheetView zoomScale="82" zoomScaleNormal="82" workbookViewId="0">
      <pane ySplit="7" topLeftCell="A8" activePane="bottomLeft" state="frozen"/>
      <selection pane="bottomLeft" activeCell="E5" sqref="E5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15.33203125" style="7" bestFit="1" customWidth="1"/>
    <col min="5" max="6" width="13.6640625" style="7" bestFit="1" customWidth="1"/>
    <col min="7" max="7" width="16.5546875" style="7" bestFit="1" customWidth="1"/>
    <col min="8" max="8" width="0" style="7" hidden="1" customWidth="1"/>
    <col min="9" max="16384" width="8.77734375" style="7"/>
  </cols>
  <sheetData>
    <row r="1" spans="1:8" ht="102.6" customHeight="1" x14ac:dyDescent="0.25">
      <c r="A1" s="33" t="s">
        <v>194</v>
      </c>
      <c r="B1" s="34"/>
      <c r="C1" s="34"/>
    </row>
    <row r="2" spans="1:8" x14ac:dyDescent="0.25">
      <c r="F2" s="40" t="s">
        <v>187</v>
      </c>
      <c r="G2" s="40"/>
    </row>
    <row r="3" spans="1:8" x14ac:dyDescent="0.25">
      <c r="F3" s="41" t="s">
        <v>207</v>
      </c>
      <c r="G3" s="41" t="s">
        <v>208</v>
      </c>
    </row>
    <row r="4" spans="1:8" x14ac:dyDescent="0.25">
      <c r="F4" s="42">
        <f>AVERAGE(IMPONIBILE)</f>
        <v>493945.94594594592</v>
      </c>
      <c r="G4" s="42">
        <f>SUM(IMPONIBILE)</f>
        <v>73104000</v>
      </c>
    </row>
    <row r="5" spans="1:8" x14ac:dyDescent="0.25">
      <c r="E5" s="39" t="s">
        <v>38</v>
      </c>
      <c r="F5" s="43">
        <f ca="1">AVERAGEIF(categoria,E5,IMPONIBILE)</f>
        <v>548177.77777777775</v>
      </c>
      <c r="G5" s="43">
        <f ca="1">SUMIF(categoria,E5,IMPONIBILE)</f>
        <v>24668000</v>
      </c>
    </row>
    <row r="6" spans="1:8" x14ac:dyDescent="0.25">
      <c r="A6" s="35" t="s">
        <v>184</v>
      </c>
      <c r="B6" s="35"/>
      <c r="C6" s="35"/>
      <c r="D6" s="13"/>
      <c r="E6" s="37">
        <v>0.2</v>
      </c>
    </row>
    <row r="7" spans="1:8" x14ac:dyDescent="0.25">
      <c r="A7" s="13" t="s">
        <v>188</v>
      </c>
      <c r="B7" s="13" t="s">
        <v>192</v>
      </c>
      <c r="C7" s="14" t="s">
        <v>187</v>
      </c>
      <c r="D7" s="13" t="s">
        <v>206</v>
      </c>
      <c r="E7" s="38" t="s">
        <v>205</v>
      </c>
    </row>
    <row r="8" spans="1:8" x14ac:dyDescent="0.25">
      <c r="A8" s="7" t="s">
        <v>61</v>
      </c>
      <c r="B8" t="s">
        <v>6</v>
      </c>
      <c r="C8" s="9">
        <v>281000</v>
      </c>
      <c r="D8" s="7" t="str">
        <f>IF(AND(B8="Abbigliamento",C8&gt;300000),"TROVATO","-")</f>
        <v>-</v>
      </c>
      <c r="E8" s="36" t="str">
        <f>IF(A8="HHB",(IVA*C8),"-")</f>
        <v>-</v>
      </c>
      <c r="F8" s="7" t="b">
        <f>AND(B8="Manuali",C8&lt;1000000)</f>
        <v>0</v>
      </c>
      <c r="H8" t="s">
        <v>6</v>
      </c>
    </row>
    <row r="9" spans="1:8" x14ac:dyDescent="0.25">
      <c r="A9" s="7" t="s">
        <v>41</v>
      </c>
      <c r="B9" t="s">
        <v>6</v>
      </c>
      <c r="C9" s="9">
        <v>323000</v>
      </c>
      <c r="D9" s="7" t="str">
        <f t="shared" ref="D9:D72" si="0">IF(AND(B9="Abbigliamento",C9&gt;300000),"TROVATO","-")</f>
        <v>TROVATO</v>
      </c>
      <c r="E9" s="36" t="str">
        <f>IF(A9="HHB",(IVA*C9),"-")</f>
        <v>-</v>
      </c>
      <c r="F9" s="7" t="b">
        <f t="shared" ref="F9:F72" si="1">AND(B9="Manuali",C9&lt;1000000)</f>
        <v>0</v>
      </c>
      <c r="H9" t="s">
        <v>38</v>
      </c>
    </row>
    <row r="10" spans="1:8" x14ac:dyDescent="0.25">
      <c r="A10" s="7" t="s">
        <v>193</v>
      </c>
      <c r="B10" t="s">
        <v>38</v>
      </c>
      <c r="C10" s="9">
        <v>344000</v>
      </c>
      <c r="D10" s="7" t="str">
        <f t="shared" si="0"/>
        <v>-</v>
      </c>
      <c r="E10" s="36">
        <f>IF(A10="HHB",(IVA*C10),"-")</f>
        <v>68800</v>
      </c>
      <c r="F10" s="7" t="b">
        <f t="shared" si="1"/>
        <v>0</v>
      </c>
      <c r="H10" t="s">
        <v>28</v>
      </c>
    </row>
    <row r="11" spans="1:8" x14ac:dyDescent="0.25">
      <c r="A11" s="7" t="s">
        <v>62</v>
      </c>
      <c r="B11" t="s">
        <v>28</v>
      </c>
      <c r="C11" s="9">
        <v>361000</v>
      </c>
      <c r="D11" s="7" t="str">
        <f t="shared" si="0"/>
        <v>-</v>
      </c>
      <c r="E11" s="36" t="str">
        <f>IF(A11="HHB",(IVA*C11),"-")</f>
        <v>-</v>
      </c>
      <c r="F11" s="7" t="b">
        <f t="shared" si="1"/>
        <v>0</v>
      </c>
      <c r="H11" t="s">
        <v>26</v>
      </c>
    </row>
    <row r="12" spans="1:8" x14ac:dyDescent="0.25">
      <c r="A12" s="7" t="s">
        <v>25</v>
      </c>
      <c r="B12" t="s">
        <v>26</v>
      </c>
      <c r="C12" s="9">
        <v>521000</v>
      </c>
      <c r="D12" s="7" t="str">
        <f t="shared" si="0"/>
        <v>-</v>
      </c>
      <c r="E12" s="36" t="str">
        <f>IF(A12="HHB",(IVA*C12),"-")</f>
        <v>-</v>
      </c>
      <c r="F12" s="7" t="b">
        <f t="shared" si="1"/>
        <v>0</v>
      </c>
      <c r="H12" t="s">
        <v>14</v>
      </c>
    </row>
    <row r="13" spans="1:8" x14ac:dyDescent="0.25">
      <c r="A13" s="7" t="s">
        <v>13</v>
      </c>
      <c r="B13" t="s">
        <v>14</v>
      </c>
      <c r="C13" s="9">
        <v>527000</v>
      </c>
      <c r="D13" s="7" t="str">
        <f t="shared" si="0"/>
        <v>-</v>
      </c>
      <c r="E13" s="36" t="str">
        <f>IF(A13="HHB",(IVA*C13),"-")</f>
        <v>-</v>
      </c>
      <c r="F13" s="7" t="b">
        <f t="shared" si="1"/>
        <v>0</v>
      </c>
      <c r="H13" t="s">
        <v>35</v>
      </c>
    </row>
    <row r="14" spans="1:8" x14ac:dyDescent="0.25">
      <c r="A14" s="7" t="s">
        <v>34</v>
      </c>
      <c r="B14" t="s">
        <v>35</v>
      </c>
      <c r="C14" s="9">
        <v>626000</v>
      </c>
      <c r="D14" s="7" t="str">
        <f t="shared" si="0"/>
        <v>-</v>
      </c>
      <c r="E14" s="36" t="str">
        <f>IF(A14="HHB",(IVA*C14),"-")</f>
        <v>-</v>
      </c>
      <c r="F14" s="7" t="b">
        <f t="shared" si="1"/>
        <v>0</v>
      </c>
      <c r="H14" t="s">
        <v>16</v>
      </c>
    </row>
    <row r="15" spans="1:8" x14ac:dyDescent="0.25">
      <c r="A15" s="7" t="s">
        <v>193</v>
      </c>
      <c r="B15" t="s">
        <v>38</v>
      </c>
      <c r="C15" s="9">
        <v>656000</v>
      </c>
      <c r="D15" s="7" t="str">
        <f t="shared" si="0"/>
        <v>-</v>
      </c>
      <c r="E15" s="36">
        <f>IF(A15="HHB",(IVA*C15),"-")</f>
        <v>131200</v>
      </c>
      <c r="F15" s="7" t="b">
        <f t="shared" si="1"/>
        <v>0</v>
      </c>
      <c r="H15" t="s">
        <v>8</v>
      </c>
    </row>
    <row r="16" spans="1:8" x14ac:dyDescent="0.25">
      <c r="A16" s="7" t="s">
        <v>15</v>
      </c>
      <c r="B16" t="s">
        <v>16</v>
      </c>
      <c r="C16" s="9">
        <v>666000</v>
      </c>
      <c r="D16" s="7" t="str">
        <f t="shared" si="0"/>
        <v>-</v>
      </c>
      <c r="E16" s="36" t="str">
        <f>IF(A16="HHB",(IVA*C16),"-")</f>
        <v>-</v>
      </c>
      <c r="F16" s="7" t="b">
        <f t="shared" si="1"/>
        <v>0</v>
      </c>
      <c r="H16" t="s">
        <v>48</v>
      </c>
    </row>
    <row r="17" spans="1:8" x14ac:dyDescent="0.25">
      <c r="A17" s="7" t="s">
        <v>55</v>
      </c>
      <c r="B17" t="s">
        <v>35</v>
      </c>
      <c r="C17" s="9">
        <v>882000</v>
      </c>
      <c r="D17" s="7" t="str">
        <f t="shared" si="0"/>
        <v>-</v>
      </c>
      <c r="E17" s="36" t="str">
        <f>IF(A17="HHB",(IVA*C17),"-")</f>
        <v>-</v>
      </c>
      <c r="F17" s="7" t="b">
        <f t="shared" si="1"/>
        <v>0</v>
      </c>
      <c r="H17" t="s">
        <v>68</v>
      </c>
    </row>
    <row r="18" spans="1:8" x14ac:dyDescent="0.25">
      <c r="A18" s="7" t="s">
        <v>7</v>
      </c>
      <c r="B18" t="s">
        <v>8</v>
      </c>
      <c r="C18" s="9">
        <v>1108000</v>
      </c>
      <c r="D18" s="7" t="str">
        <f t="shared" si="0"/>
        <v>-</v>
      </c>
      <c r="E18" s="36" t="str">
        <f>IF(A18="HHB",(IVA*C18),"-")</f>
        <v>-</v>
      </c>
      <c r="F18" s="7" t="b">
        <f t="shared" si="1"/>
        <v>0</v>
      </c>
      <c r="H18" t="s">
        <v>12</v>
      </c>
    </row>
    <row r="19" spans="1:8" x14ac:dyDescent="0.25">
      <c r="A19" s="7" t="s">
        <v>62</v>
      </c>
      <c r="B19" t="s">
        <v>48</v>
      </c>
      <c r="C19" s="9">
        <v>1316000</v>
      </c>
      <c r="D19" s="7" t="str">
        <f t="shared" si="0"/>
        <v>-</v>
      </c>
      <c r="E19" s="36" t="str">
        <f>IF(A19="HHB",(IVA*C19),"-")</f>
        <v>-</v>
      </c>
      <c r="F19" s="7" t="b">
        <f t="shared" si="1"/>
        <v>0</v>
      </c>
      <c r="H19" t="s">
        <v>22</v>
      </c>
    </row>
    <row r="20" spans="1:8" x14ac:dyDescent="0.25">
      <c r="A20" s="7" t="s">
        <v>67</v>
      </c>
      <c r="B20" t="s">
        <v>68</v>
      </c>
      <c r="C20" s="9">
        <v>1594000</v>
      </c>
      <c r="D20" s="7" t="str">
        <f t="shared" si="0"/>
        <v>-</v>
      </c>
      <c r="E20" s="36" t="str">
        <f>IF(A20="HHB",(IVA*C20),"-")</f>
        <v>-</v>
      </c>
      <c r="F20" s="7" t="b">
        <f t="shared" si="1"/>
        <v>0</v>
      </c>
      <c r="H20" t="s">
        <v>10</v>
      </c>
    </row>
    <row r="21" spans="1:8" x14ac:dyDescent="0.25">
      <c r="A21" s="7" t="s">
        <v>44</v>
      </c>
      <c r="B21" t="s">
        <v>38</v>
      </c>
      <c r="C21" s="9">
        <v>2719000</v>
      </c>
      <c r="D21" s="7" t="str">
        <f t="shared" si="0"/>
        <v>-</v>
      </c>
      <c r="E21" s="36" t="str">
        <f>IF(A21="HHB",(IVA*C21),"-")</f>
        <v>-</v>
      </c>
      <c r="F21" s="7" t="b">
        <f t="shared" si="1"/>
        <v>0</v>
      </c>
      <c r="H21" t="s">
        <v>30</v>
      </c>
    </row>
    <row r="22" spans="1:8" x14ac:dyDescent="0.25">
      <c r="A22" s="7" t="s">
        <v>11</v>
      </c>
      <c r="B22" t="s">
        <v>12</v>
      </c>
      <c r="C22" s="10">
        <v>0</v>
      </c>
      <c r="D22" s="7" t="str">
        <f t="shared" si="0"/>
        <v>-</v>
      </c>
      <c r="E22" s="36" t="str">
        <f>IF(A22="HHB",(IVA*C22),"-")</f>
        <v>-</v>
      </c>
      <c r="F22" s="7" t="b">
        <f t="shared" si="1"/>
        <v>0</v>
      </c>
      <c r="H22" t="s">
        <v>40</v>
      </c>
    </row>
    <row r="23" spans="1:8" x14ac:dyDescent="0.25">
      <c r="A23" s="7" t="s">
        <v>17</v>
      </c>
      <c r="B23" t="s">
        <v>12</v>
      </c>
      <c r="C23" s="9">
        <v>4092000</v>
      </c>
      <c r="D23" s="7" t="str">
        <f t="shared" si="0"/>
        <v>-</v>
      </c>
      <c r="E23" s="36" t="str">
        <f>IF(A23="HHB",(IVA*C23),"-")</f>
        <v>-</v>
      </c>
      <c r="F23" s="7" t="b">
        <f t="shared" si="1"/>
        <v>0</v>
      </c>
      <c r="H23" t="s">
        <v>19</v>
      </c>
    </row>
    <row r="24" spans="1:8" x14ac:dyDescent="0.25">
      <c r="A24" s="7" t="s">
        <v>52</v>
      </c>
      <c r="B24" t="s">
        <v>22</v>
      </c>
      <c r="C24" s="9">
        <v>13859000</v>
      </c>
      <c r="D24" s="7" t="str">
        <f t="shared" si="0"/>
        <v>-</v>
      </c>
      <c r="E24" s="36" t="str">
        <f>IF(A24="HHB",(IVA*C24),"-")</f>
        <v>-</v>
      </c>
      <c r="F24" s="7" t="b">
        <f t="shared" si="1"/>
        <v>0</v>
      </c>
      <c r="H24" t="s">
        <v>24</v>
      </c>
    </row>
    <row r="25" spans="1:8" x14ac:dyDescent="0.25">
      <c r="A25" s="7" t="s">
        <v>31</v>
      </c>
      <c r="B25" t="s">
        <v>6</v>
      </c>
      <c r="C25" s="10">
        <v>0</v>
      </c>
      <c r="D25" s="7" t="str">
        <f t="shared" si="0"/>
        <v>-</v>
      </c>
      <c r="E25" s="36" t="str">
        <f>IF(A25="HHB",(IVA*C25),"-")</f>
        <v>-</v>
      </c>
      <c r="F25" s="7" t="b">
        <f t="shared" si="1"/>
        <v>0</v>
      </c>
      <c r="H25" t="s">
        <v>43</v>
      </c>
    </row>
    <row r="26" spans="1:8" x14ac:dyDescent="0.25">
      <c r="A26" s="7" t="s">
        <v>25</v>
      </c>
      <c r="B26" t="s">
        <v>26</v>
      </c>
      <c r="C26" s="9">
        <v>167000</v>
      </c>
      <c r="D26" s="7" t="str">
        <f t="shared" si="0"/>
        <v>-</v>
      </c>
      <c r="E26" s="36" t="str">
        <f>IF(A26="HHB",(IVA*C26),"-")</f>
        <v>-</v>
      </c>
      <c r="F26" s="7" t="b">
        <f t="shared" si="1"/>
        <v>0</v>
      </c>
      <c r="H26" t="s">
        <v>58</v>
      </c>
    </row>
    <row r="27" spans="1:8" x14ac:dyDescent="0.25">
      <c r="A27" s="7" t="s">
        <v>9</v>
      </c>
      <c r="B27" t="s">
        <v>10</v>
      </c>
      <c r="C27" s="9">
        <v>202000</v>
      </c>
      <c r="D27" s="7" t="str">
        <f t="shared" si="0"/>
        <v>-</v>
      </c>
      <c r="E27" s="36" t="str">
        <f>IF(A27="HHB",(IVA*C27),"-")</f>
        <v>-</v>
      </c>
      <c r="F27" s="7" t="b">
        <f t="shared" si="1"/>
        <v>0</v>
      </c>
      <c r="H27" t="s">
        <v>51</v>
      </c>
    </row>
    <row r="28" spans="1:8" x14ac:dyDescent="0.25">
      <c r="A28" s="7" t="s">
        <v>59</v>
      </c>
      <c r="B28" t="s">
        <v>38</v>
      </c>
      <c r="C28" s="9">
        <v>203000</v>
      </c>
      <c r="D28" s="7" t="str">
        <f t="shared" si="0"/>
        <v>-</v>
      </c>
      <c r="E28" s="36" t="str">
        <f>IF(A28="HHB",(IVA*C28),"-")</f>
        <v>-</v>
      </c>
      <c r="F28" s="7" t="b">
        <f t="shared" si="1"/>
        <v>0</v>
      </c>
      <c r="H28" t="s">
        <v>54</v>
      </c>
    </row>
    <row r="29" spans="1:8" x14ac:dyDescent="0.25">
      <c r="A29" s="7" t="s">
        <v>29</v>
      </c>
      <c r="B29" t="s">
        <v>30</v>
      </c>
      <c r="C29" s="9">
        <v>234000</v>
      </c>
      <c r="D29" s="7" t="str">
        <f t="shared" si="0"/>
        <v>-</v>
      </c>
      <c r="E29" s="36" t="str">
        <f>IF(A29="HHB",(IVA*C29),"-")</f>
        <v>-</v>
      </c>
      <c r="F29" s="7" t="b">
        <f t="shared" si="1"/>
        <v>0</v>
      </c>
      <c r="H29" t="s">
        <v>64</v>
      </c>
    </row>
    <row r="30" spans="1:8" x14ac:dyDescent="0.25">
      <c r="A30" s="7" t="s">
        <v>56</v>
      </c>
      <c r="B30" t="s">
        <v>30</v>
      </c>
      <c r="C30" s="9">
        <v>252000</v>
      </c>
      <c r="D30" s="7" t="str">
        <f t="shared" si="0"/>
        <v>-</v>
      </c>
      <c r="E30" s="36" t="str">
        <f>IF(A30="HHB",(IVA*C30),"-")</f>
        <v>-</v>
      </c>
      <c r="F30" s="7" t="b">
        <f t="shared" si="1"/>
        <v>0</v>
      </c>
      <c r="H30" t="s">
        <v>72</v>
      </c>
    </row>
    <row r="31" spans="1:8" x14ac:dyDescent="0.25">
      <c r="A31" s="7" t="s">
        <v>31</v>
      </c>
      <c r="B31" t="s">
        <v>6</v>
      </c>
      <c r="C31" s="9">
        <v>259000</v>
      </c>
      <c r="D31" s="7" t="str">
        <f t="shared" si="0"/>
        <v>-</v>
      </c>
      <c r="E31" s="36" t="str">
        <f>IF(A31="HHB",(IVA*C31),"-")</f>
        <v>-</v>
      </c>
      <c r="F31" s="7" t="b">
        <f t="shared" si="1"/>
        <v>0</v>
      </c>
      <c r="H31"/>
    </row>
    <row r="32" spans="1:8" x14ac:dyDescent="0.25">
      <c r="A32" s="7" t="s">
        <v>59</v>
      </c>
      <c r="B32" t="s">
        <v>38</v>
      </c>
      <c r="C32" s="9">
        <v>269000</v>
      </c>
      <c r="D32" s="7" t="str">
        <f t="shared" si="0"/>
        <v>-</v>
      </c>
      <c r="E32" s="36" t="str">
        <f>IF(A32="HHB",(IVA*C32),"-")</f>
        <v>-</v>
      </c>
      <c r="F32" s="7" t="b">
        <f t="shared" si="1"/>
        <v>0</v>
      </c>
      <c r="H32"/>
    </row>
    <row r="33" spans="1:8" x14ac:dyDescent="0.25">
      <c r="A33" s="7" t="s">
        <v>56</v>
      </c>
      <c r="B33" t="s">
        <v>30</v>
      </c>
      <c r="C33" s="9">
        <v>271000</v>
      </c>
      <c r="D33" s="7" t="str">
        <f t="shared" si="0"/>
        <v>-</v>
      </c>
      <c r="E33" s="36" t="str">
        <f>IF(A33="HHB",(IVA*C33),"-")</f>
        <v>-</v>
      </c>
      <c r="F33" s="7" t="b">
        <f t="shared" si="1"/>
        <v>0</v>
      </c>
      <c r="H33"/>
    </row>
    <row r="34" spans="1:8" x14ac:dyDescent="0.25">
      <c r="A34" s="7" t="s">
        <v>56</v>
      </c>
      <c r="B34" t="s">
        <v>30</v>
      </c>
      <c r="C34" s="9">
        <v>292000</v>
      </c>
      <c r="D34" s="7" t="str">
        <f t="shared" si="0"/>
        <v>-</v>
      </c>
      <c r="E34" s="36" t="str">
        <f>IF(A34="HHB",(IVA*C34),"-")</f>
        <v>-</v>
      </c>
      <c r="F34" s="7" t="b">
        <f t="shared" si="1"/>
        <v>0</v>
      </c>
      <c r="H34"/>
    </row>
    <row r="35" spans="1:8" x14ac:dyDescent="0.25">
      <c r="A35" s="7" t="s">
        <v>5</v>
      </c>
      <c r="B35" t="s">
        <v>6</v>
      </c>
      <c r="C35" s="9">
        <v>293000</v>
      </c>
      <c r="D35" s="7" t="str">
        <f t="shared" si="0"/>
        <v>-</v>
      </c>
      <c r="E35" s="36" t="str">
        <f>IF(A35="HHB",(IVA*C35),"-")</f>
        <v>-</v>
      </c>
      <c r="F35" s="7" t="b">
        <f t="shared" si="1"/>
        <v>0</v>
      </c>
      <c r="H35"/>
    </row>
    <row r="36" spans="1:8" x14ac:dyDescent="0.25">
      <c r="A36" s="7" t="s">
        <v>47</v>
      </c>
      <c r="B36" t="s">
        <v>48</v>
      </c>
      <c r="C36" s="9">
        <v>307000</v>
      </c>
      <c r="D36" s="7" t="str">
        <f t="shared" si="0"/>
        <v>-</v>
      </c>
      <c r="E36" s="36" t="str">
        <f>IF(A36="HHB",(IVA*C36),"-")</f>
        <v>-</v>
      </c>
      <c r="F36" s="7" t="b">
        <f t="shared" si="1"/>
        <v>0</v>
      </c>
      <c r="H36"/>
    </row>
    <row r="37" spans="1:8" x14ac:dyDescent="0.25">
      <c r="A37" s="7" t="s">
        <v>39</v>
      </c>
      <c r="B37" t="s">
        <v>40</v>
      </c>
      <c r="C37" s="9">
        <v>440000</v>
      </c>
      <c r="D37" s="7" t="str">
        <f t="shared" si="0"/>
        <v>-</v>
      </c>
      <c r="E37" s="36" t="str">
        <f>IF(A37="HHB",(IVA*C37),"-")</f>
        <v>-</v>
      </c>
      <c r="F37" s="7" t="b">
        <f t="shared" si="1"/>
        <v>0</v>
      </c>
      <c r="H37"/>
    </row>
    <row r="38" spans="1:8" x14ac:dyDescent="0.25">
      <c r="A38" s="7" t="s">
        <v>36</v>
      </c>
      <c r="B38" t="s">
        <v>30</v>
      </c>
      <c r="C38" s="9">
        <v>487000</v>
      </c>
      <c r="D38" s="7" t="str">
        <f t="shared" si="0"/>
        <v>-</v>
      </c>
      <c r="E38" s="36" t="str">
        <f>IF(A38="HHB",(IVA*C38),"-")</f>
        <v>-</v>
      </c>
      <c r="F38" s="7" t="b">
        <f t="shared" si="1"/>
        <v>0</v>
      </c>
      <c r="H38"/>
    </row>
    <row r="39" spans="1:8" x14ac:dyDescent="0.25">
      <c r="A39" s="7" t="s">
        <v>49</v>
      </c>
      <c r="B39" t="s">
        <v>30</v>
      </c>
      <c r="C39" s="9">
        <v>566000</v>
      </c>
      <c r="D39" s="7" t="str">
        <f t="shared" si="0"/>
        <v>-</v>
      </c>
      <c r="E39" s="36" t="str">
        <f>IF(A39="HHB",(IVA*C39),"-")</f>
        <v>-</v>
      </c>
      <c r="F39" s="7" t="b">
        <f t="shared" si="1"/>
        <v>0</v>
      </c>
      <c r="H39"/>
    </row>
    <row r="40" spans="1:8" x14ac:dyDescent="0.25">
      <c r="A40" s="7" t="s">
        <v>20</v>
      </c>
      <c r="B40" t="s">
        <v>10</v>
      </c>
      <c r="C40" s="9">
        <v>802000</v>
      </c>
      <c r="D40" s="7" t="str">
        <f t="shared" si="0"/>
        <v>-</v>
      </c>
      <c r="E40" s="36" t="str">
        <f>IF(A40="HHB",(IVA*C40),"-")</f>
        <v>-</v>
      </c>
      <c r="F40" s="7" t="b">
        <f t="shared" si="1"/>
        <v>0</v>
      </c>
      <c r="H40"/>
    </row>
    <row r="41" spans="1:8" x14ac:dyDescent="0.25">
      <c r="A41" s="7" t="s">
        <v>18</v>
      </c>
      <c r="B41" t="s">
        <v>19</v>
      </c>
      <c r="C41" s="9">
        <v>1579000</v>
      </c>
      <c r="D41" s="7" t="str">
        <f t="shared" si="0"/>
        <v>-</v>
      </c>
      <c r="E41" s="36" t="str">
        <f>IF(A41="HHB",(IVA*C41),"-")</f>
        <v>-</v>
      </c>
      <c r="F41" s="7" t="b">
        <f t="shared" si="1"/>
        <v>0</v>
      </c>
      <c r="H41"/>
    </row>
    <row r="42" spans="1:8" x14ac:dyDescent="0.25">
      <c r="A42" s="7" t="s">
        <v>46</v>
      </c>
      <c r="B42" t="s">
        <v>30</v>
      </c>
      <c r="C42" s="10">
        <v>0</v>
      </c>
      <c r="D42" s="7" t="str">
        <f t="shared" si="0"/>
        <v>-</v>
      </c>
      <c r="E42" s="36" t="str">
        <f>IF(A42="HHB",(IVA*C42),"-")</f>
        <v>-</v>
      </c>
      <c r="F42" s="7" t="b">
        <f t="shared" si="1"/>
        <v>0</v>
      </c>
      <c r="H42"/>
    </row>
    <row r="43" spans="1:8" x14ac:dyDescent="0.25">
      <c r="A43" s="7" t="s">
        <v>67</v>
      </c>
      <c r="B43" t="s">
        <v>68</v>
      </c>
      <c r="C43" s="9">
        <v>70000</v>
      </c>
      <c r="D43" s="7" t="str">
        <f t="shared" si="0"/>
        <v>-</v>
      </c>
      <c r="E43" s="36" t="str">
        <f>IF(A43="HHB",(IVA*C43),"-")</f>
        <v>-</v>
      </c>
      <c r="F43" s="7" t="b">
        <f t="shared" si="1"/>
        <v>0</v>
      </c>
      <c r="H43"/>
    </row>
    <row r="44" spans="1:8" x14ac:dyDescent="0.25">
      <c r="A44" s="7" t="s">
        <v>21</v>
      </c>
      <c r="B44" t="s">
        <v>22</v>
      </c>
      <c r="C44" s="9">
        <v>104000</v>
      </c>
      <c r="D44" s="7" t="str">
        <f t="shared" si="0"/>
        <v>-</v>
      </c>
      <c r="E44" s="36" t="str">
        <f>IF(A44="HHB",(IVA*C44),"-")</f>
        <v>-</v>
      </c>
      <c r="F44" s="7" t="b">
        <f t="shared" si="1"/>
        <v>0</v>
      </c>
      <c r="H44"/>
    </row>
    <row r="45" spans="1:8" x14ac:dyDescent="0.25">
      <c r="A45" s="7" t="s">
        <v>61</v>
      </c>
      <c r="B45" t="s">
        <v>24</v>
      </c>
      <c r="C45" s="9">
        <v>127000</v>
      </c>
      <c r="D45" s="7" t="str">
        <f t="shared" si="0"/>
        <v>-</v>
      </c>
      <c r="E45" s="36" t="str">
        <f>IF(A45="HHB",(IVA*C45),"-")</f>
        <v>-</v>
      </c>
      <c r="F45" s="7" t="b">
        <f t="shared" si="1"/>
        <v>0</v>
      </c>
      <c r="H45"/>
    </row>
    <row r="46" spans="1:8" x14ac:dyDescent="0.25">
      <c r="A46" s="7" t="s">
        <v>42</v>
      </c>
      <c r="B46" t="s">
        <v>43</v>
      </c>
      <c r="C46" s="9">
        <v>162000</v>
      </c>
      <c r="D46" s="7" t="str">
        <f t="shared" si="0"/>
        <v>-</v>
      </c>
      <c r="E46" s="36" t="str">
        <f>IF(A46="HHB",(IVA*C46),"-")</f>
        <v>-</v>
      </c>
      <c r="F46" s="7" t="b">
        <f t="shared" si="1"/>
        <v>0</v>
      </c>
      <c r="H46"/>
    </row>
    <row r="47" spans="1:8" x14ac:dyDescent="0.25">
      <c r="A47" s="7" t="s">
        <v>44</v>
      </c>
      <c r="B47" t="s">
        <v>38</v>
      </c>
      <c r="C47" s="9">
        <v>179000</v>
      </c>
      <c r="D47" s="7" t="str">
        <f t="shared" si="0"/>
        <v>-</v>
      </c>
      <c r="E47" s="36" t="str">
        <f>IF(A47="HHB",(IVA*C47),"-")</f>
        <v>-</v>
      </c>
      <c r="F47" s="7" t="b">
        <f t="shared" si="1"/>
        <v>0</v>
      </c>
      <c r="H47"/>
    </row>
    <row r="48" spans="1:8" x14ac:dyDescent="0.25">
      <c r="A48" s="7" t="s">
        <v>70</v>
      </c>
      <c r="B48" t="s">
        <v>58</v>
      </c>
      <c r="C48" s="9">
        <v>186000</v>
      </c>
      <c r="D48" s="7" t="str">
        <f t="shared" si="0"/>
        <v>-</v>
      </c>
      <c r="E48" s="36" t="str">
        <f>IF(A48="HHB",(IVA*C48),"-")</f>
        <v>-</v>
      </c>
      <c r="F48" s="7" t="b">
        <f t="shared" si="1"/>
        <v>0</v>
      </c>
      <c r="H48"/>
    </row>
    <row r="49" spans="1:8" x14ac:dyDescent="0.25">
      <c r="A49" s="7" t="s">
        <v>33</v>
      </c>
      <c r="B49" t="s">
        <v>6</v>
      </c>
      <c r="C49" s="9">
        <v>186000</v>
      </c>
      <c r="D49" s="7" t="str">
        <f t="shared" si="0"/>
        <v>-</v>
      </c>
      <c r="E49" s="36" t="str">
        <f>IF(A49="HHB",(IVA*C49),"-")</f>
        <v>-</v>
      </c>
      <c r="F49" s="7" t="b">
        <f t="shared" si="1"/>
        <v>0</v>
      </c>
      <c r="H49"/>
    </row>
    <row r="50" spans="1:8" x14ac:dyDescent="0.25">
      <c r="A50" s="7" t="s">
        <v>20</v>
      </c>
      <c r="B50" t="s">
        <v>10</v>
      </c>
      <c r="C50" s="9">
        <v>203000</v>
      </c>
      <c r="D50" s="7" t="str">
        <f t="shared" si="0"/>
        <v>-</v>
      </c>
      <c r="E50" s="36" t="str">
        <f>IF(A50="HHB",(IVA*C50),"-")</f>
        <v>-</v>
      </c>
      <c r="F50" s="7" t="b">
        <f t="shared" si="1"/>
        <v>0</v>
      </c>
      <c r="H50"/>
    </row>
    <row r="51" spans="1:8" x14ac:dyDescent="0.25">
      <c r="A51" s="7" t="s">
        <v>45</v>
      </c>
      <c r="B51" t="s">
        <v>10</v>
      </c>
      <c r="C51" s="9">
        <v>212000</v>
      </c>
      <c r="D51" s="7" t="str">
        <f t="shared" si="0"/>
        <v>-</v>
      </c>
      <c r="E51" s="36" t="str">
        <f>IF(A51="HHB",(IVA*C51),"-")</f>
        <v>-</v>
      </c>
      <c r="F51" s="7" t="b">
        <f t="shared" si="1"/>
        <v>0</v>
      </c>
      <c r="H51"/>
    </row>
    <row r="52" spans="1:8" x14ac:dyDescent="0.25">
      <c r="A52" s="7" t="s">
        <v>50</v>
      </c>
      <c r="B52" t="s">
        <v>51</v>
      </c>
      <c r="C52" s="9">
        <v>222000</v>
      </c>
      <c r="D52" s="7" t="str">
        <f t="shared" si="0"/>
        <v>-</v>
      </c>
      <c r="E52" s="36" t="str">
        <f>IF(A52="HHB",(IVA*C52),"-")</f>
        <v>-</v>
      </c>
      <c r="F52" s="7" t="b">
        <f t="shared" si="1"/>
        <v>0</v>
      </c>
      <c r="H52"/>
    </row>
    <row r="53" spans="1:8" x14ac:dyDescent="0.25">
      <c r="A53" s="7" t="s">
        <v>21</v>
      </c>
      <c r="B53" t="s">
        <v>22</v>
      </c>
      <c r="C53" s="9">
        <v>245000</v>
      </c>
      <c r="D53" s="7" t="str">
        <f t="shared" si="0"/>
        <v>-</v>
      </c>
      <c r="E53" s="36" t="str">
        <f>IF(A53="HHB",(IVA*C53),"-")</f>
        <v>-</v>
      </c>
      <c r="F53" s="7" t="b">
        <f t="shared" si="1"/>
        <v>0</v>
      </c>
      <c r="H53"/>
    </row>
    <row r="54" spans="1:8" x14ac:dyDescent="0.25">
      <c r="A54" s="7" t="s">
        <v>60</v>
      </c>
      <c r="B54" t="s">
        <v>38</v>
      </c>
      <c r="C54" s="9">
        <v>251000</v>
      </c>
      <c r="D54" s="7" t="str">
        <f t="shared" si="0"/>
        <v>-</v>
      </c>
      <c r="E54" s="36" t="str">
        <f>IF(A54="HHB",(IVA*C54),"-")</f>
        <v>-</v>
      </c>
      <c r="F54" s="7" t="b">
        <f t="shared" si="1"/>
        <v>0</v>
      </c>
      <c r="H54"/>
    </row>
    <row r="55" spans="1:8" x14ac:dyDescent="0.25">
      <c r="A55" s="7" t="s">
        <v>69</v>
      </c>
      <c r="B55" t="s">
        <v>51</v>
      </c>
      <c r="C55" s="9">
        <v>257000</v>
      </c>
      <c r="D55" s="7" t="str">
        <f t="shared" si="0"/>
        <v>-</v>
      </c>
      <c r="E55" s="36" t="str">
        <f>IF(A55="HHB",(IVA*C55),"-")</f>
        <v>-</v>
      </c>
      <c r="F55" s="7" t="b">
        <f t="shared" si="1"/>
        <v>0</v>
      </c>
      <c r="H55"/>
    </row>
    <row r="56" spans="1:8" x14ac:dyDescent="0.25">
      <c r="A56" s="7" t="s">
        <v>69</v>
      </c>
      <c r="B56" t="s">
        <v>51</v>
      </c>
      <c r="C56" s="9">
        <v>269000</v>
      </c>
      <c r="D56" s="7" t="str">
        <f t="shared" si="0"/>
        <v>-</v>
      </c>
      <c r="E56" s="36" t="str">
        <f>IF(A56="HHB",(IVA*C56),"-")</f>
        <v>-</v>
      </c>
      <c r="F56" s="7" t="b">
        <f t="shared" si="1"/>
        <v>0</v>
      </c>
      <c r="H56"/>
    </row>
    <row r="57" spans="1:8" x14ac:dyDescent="0.25">
      <c r="A57" s="7" t="s">
        <v>57</v>
      </c>
      <c r="B57" t="s">
        <v>58</v>
      </c>
      <c r="C57" s="9">
        <v>314000</v>
      </c>
      <c r="D57" s="7" t="str">
        <f t="shared" si="0"/>
        <v>-</v>
      </c>
      <c r="E57" s="36" t="str">
        <f>IF(A57="HHB",(IVA*C57),"-")</f>
        <v>-</v>
      </c>
      <c r="F57" s="7" t="b">
        <f t="shared" si="1"/>
        <v>0</v>
      </c>
      <c r="H57"/>
    </row>
    <row r="58" spans="1:8" x14ac:dyDescent="0.25">
      <c r="A58" s="7" t="s">
        <v>53</v>
      </c>
      <c r="B58" t="s">
        <v>54</v>
      </c>
      <c r="C58" s="9">
        <v>325000</v>
      </c>
      <c r="D58" s="7" t="str">
        <f t="shared" si="0"/>
        <v>-</v>
      </c>
      <c r="E58" s="36" t="str">
        <f>IF(A58="HHB",(IVA*C58),"-")</f>
        <v>-</v>
      </c>
      <c r="F58" s="7" t="b">
        <f t="shared" si="1"/>
        <v>0</v>
      </c>
      <c r="H58"/>
    </row>
    <row r="59" spans="1:8" x14ac:dyDescent="0.25">
      <c r="A59" s="7" t="s">
        <v>5</v>
      </c>
      <c r="B59" t="s">
        <v>6</v>
      </c>
      <c r="C59" s="9">
        <v>347000</v>
      </c>
      <c r="D59" s="7" t="str">
        <f t="shared" si="0"/>
        <v>TROVATO</v>
      </c>
      <c r="E59" s="36" t="str">
        <f>IF(A59="HHB",(IVA*C59),"-")</f>
        <v>-</v>
      </c>
      <c r="F59" s="7" t="b">
        <f t="shared" si="1"/>
        <v>0</v>
      </c>
      <c r="H59"/>
    </row>
    <row r="60" spans="1:8" x14ac:dyDescent="0.25">
      <c r="A60" s="7" t="s">
        <v>31</v>
      </c>
      <c r="B60" t="s">
        <v>6</v>
      </c>
      <c r="C60" s="9">
        <v>369000</v>
      </c>
      <c r="D60" s="7" t="str">
        <f t="shared" si="0"/>
        <v>TROVATO</v>
      </c>
      <c r="E60" s="36" t="str">
        <f>IF(A60="HHB",(IVA*C60),"-")</f>
        <v>-</v>
      </c>
      <c r="F60" s="7" t="b">
        <f t="shared" si="1"/>
        <v>0</v>
      </c>
      <c r="H60"/>
    </row>
    <row r="61" spans="1:8" x14ac:dyDescent="0.25">
      <c r="A61" s="7" t="s">
        <v>31</v>
      </c>
      <c r="B61" t="s">
        <v>6</v>
      </c>
      <c r="C61" s="9">
        <v>402000</v>
      </c>
      <c r="D61" s="7" t="str">
        <f t="shared" si="0"/>
        <v>TROVATO</v>
      </c>
      <c r="E61" s="36" t="str">
        <f>IF(A61="HHB",(IVA*C61),"-")</f>
        <v>-</v>
      </c>
      <c r="F61" s="7" t="b">
        <f t="shared" si="1"/>
        <v>0</v>
      </c>
      <c r="H61"/>
    </row>
    <row r="62" spans="1:8" x14ac:dyDescent="0.25">
      <c r="A62" s="7" t="s">
        <v>47</v>
      </c>
      <c r="B62" t="s">
        <v>48</v>
      </c>
      <c r="C62" s="9">
        <v>471000</v>
      </c>
      <c r="D62" s="7" t="str">
        <f t="shared" si="0"/>
        <v>-</v>
      </c>
      <c r="E62" s="36" t="str">
        <f>IF(A62="HHB",(IVA*C62),"-")</f>
        <v>-</v>
      </c>
      <c r="F62" s="7" t="b">
        <f t="shared" si="1"/>
        <v>0</v>
      </c>
      <c r="H62"/>
    </row>
    <row r="63" spans="1:8" x14ac:dyDescent="0.25">
      <c r="A63" s="7" t="s">
        <v>25</v>
      </c>
      <c r="B63" t="s">
        <v>26</v>
      </c>
      <c r="C63" s="9">
        <v>476000</v>
      </c>
      <c r="D63" s="7" t="str">
        <f t="shared" si="0"/>
        <v>-</v>
      </c>
      <c r="E63" s="36" t="str">
        <f>IF(A63="HHB",(IVA*C63),"-")</f>
        <v>-</v>
      </c>
      <c r="F63" s="7" t="b">
        <f t="shared" si="1"/>
        <v>0</v>
      </c>
      <c r="H63"/>
    </row>
    <row r="64" spans="1:8" x14ac:dyDescent="0.25">
      <c r="A64" s="7" t="s">
        <v>65</v>
      </c>
      <c r="B64" t="s">
        <v>64</v>
      </c>
      <c r="C64" s="9">
        <v>492000</v>
      </c>
      <c r="D64" s="7" t="str">
        <f t="shared" si="0"/>
        <v>-</v>
      </c>
      <c r="E64" s="36" t="str">
        <f>IF(A64="HHB",(IVA*C64),"-")</f>
        <v>-</v>
      </c>
      <c r="F64" s="7" t="b">
        <f t="shared" si="1"/>
        <v>0</v>
      </c>
      <c r="H64"/>
    </row>
    <row r="65" spans="1:8" x14ac:dyDescent="0.25">
      <c r="A65" s="7" t="s">
        <v>66</v>
      </c>
      <c r="B65" t="s">
        <v>51</v>
      </c>
      <c r="C65" s="9">
        <v>531000</v>
      </c>
      <c r="D65" s="7" t="str">
        <f t="shared" si="0"/>
        <v>-</v>
      </c>
      <c r="E65" s="36" t="str">
        <f>IF(A65="HHB",(IVA*C65),"-")</f>
        <v>-</v>
      </c>
      <c r="F65" s="7" t="b">
        <f t="shared" si="1"/>
        <v>0</v>
      </c>
      <c r="H65"/>
    </row>
    <row r="66" spans="1:8" x14ac:dyDescent="0.25">
      <c r="A66" s="7" t="s">
        <v>33</v>
      </c>
      <c r="B66" t="s">
        <v>6</v>
      </c>
      <c r="C66" s="9">
        <v>552000</v>
      </c>
      <c r="D66" s="7" t="str">
        <f t="shared" si="0"/>
        <v>TROVATO</v>
      </c>
      <c r="E66" s="36" t="str">
        <f>IF(A66="HHB",(IVA*C66),"-")</f>
        <v>-</v>
      </c>
      <c r="F66" s="7" t="b">
        <f t="shared" si="1"/>
        <v>0</v>
      </c>
      <c r="H66"/>
    </row>
    <row r="67" spans="1:8" x14ac:dyDescent="0.25">
      <c r="A67" s="7" t="s">
        <v>9</v>
      </c>
      <c r="B67" t="s">
        <v>10</v>
      </c>
      <c r="C67" s="9">
        <v>1487000</v>
      </c>
      <c r="D67" s="7" t="str">
        <f t="shared" si="0"/>
        <v>-</v>
      </c>
      <c r="E67" s="36" t="str">
        <f>IF(A67="HHB",(IVA*C67),"-")</f>
        <v>-</v>
      </c>
      <c r="F67" s="7" t="b">
        <f t="shared" si="1"/>
        <v>0</v>
      </c>
      <c r="H67"/>
    </row>
    <row r="68" spans="1:8" x14ac:dyDescent="0.25">
      <c r="A68" s="7" t="s">
        <v>65</v>
      </c>
      <c r="B68" t="s">
        <v>64</v>
      </c>
      <c r="C68" s="10">
        <v>0</v>
      </c>
      <c r="D68" s="7" t="str">
        <f t="shared" si="0"/>
        <v>-</v>
      </c>
      <c r="E68" s="36" t="str">
        <f>IF(A68="HHB",(IVA*C68),"-")</f>
        <v>-</v>
      </c>
      <c r="F68" s="7" t="b">
        <f t="shared" si="1"/>
        <v>0</v>
      </c>
      <c r="H68"/>
    </row>
    <row r="69" spans="1:8" x14ac:dyDescent="0.25">
      <c r="A69" s="7" t="s">
        <v>9</v>
      </c>
      <c r="B69" t="s">
        <v>10</v>
      </c>
      <c r="C69" s="9">
        <v>101000</v>
      </c>
      <c r="D69" s="7" t="str">
        <f t="shared" si="0"/>
        <v>-</v>
      </c>
      <c r="E69" s="36" t="str">
        <f>IF(A69="HHB",(IVA*C69),"-")</f>
        <v>-</v>
      </c>
      <c r="F69" s="7" t="b">
        <f t="shared" si="1"/>
        <v>0</v>
      </c>
      <c r="H69"/>
    </row>
    <row r="70" spans="1:8" x14ac:dyDescent="0.25">
      <c r="A70" s="7" t="s">
        <v>70</v>
      </c>
      <c r="B70" t="s">
        <v>58</v>
      </c>
      <c r="C70" s="9">
        <v>38000</v>
      </c>
      <c r="D70" s="7" t="str">
        <f t="shared" si="0"/>
        <v>-</v>
      </c>
      <c r="E70" s="36" t="str">
        <f>IF(A70="HHB",(IVA*C70),"-")</f>
        <v>-</v>
      </c>
      <c r="F70" s="7" t="b">
        <f t="shared" si="1"/>
        <v>0</v>
      </c>
      <c r="H70"/>
    </row>
    <row r="71" spans="1:8" x14ac:dyDescent="0.25">
      <c r="A71" s="7" t="s">
        <v>70</v>
      </c>
      <c r="B71" t="s">
        <v>58</v>
      </c>
      <c r="C71" s="9">
        <v>137000</v>
      </c>
      <c r="D71" s="7" t="str">
        <f t="shared" si="0"/>
        <v>-</v>
      </c>
      <c r="E71" s="36" t="str">
        <f>IF(A71="HHB",(IVA*C71),"-")</f>
        <v>-</v>
      </c>
      <c r="F71" s="7" t="b">
        <f t="shared" si="1"/>
        <v>0</v>
      </c>
      <c r="H71"/>
    </row>
    <row r="72" spans="1:8" x14ac:dyDescent="0.25">
      <c r="A72" s="7" t="s">
        <v>73</v>
      </c>
      <c r="B72" t="s">
        <v>64</v>
      </c>
      <c r="C72" s="9">
        <v>222000</v>
      </c>
      <c r="D72" s="7" t="str">
        <f t="shared" si="0"/>
        <v>-</v>
      </c>
      <c r="E72" s="36" t="str">
        <f>IF(A72="HHB",(IVA*C72),"-")</f>
        <v>-</v>
      </c>
      <c r="F72" s="7" t="b">
        <f t="shared" si="1"/>
        <v>0</v>
      </c>
      <c r="H72"/>
    </row>
    <row r="73" spans="1:8" x14ac:dyDescent="0.25">
      <c r="A73" s="7" t="s">
        <v>71</v>
      </c>
      <c r="B73" t="s">
        <v>72</v>
      </c>
      <c r="C73" s="9">
        <v>501000</v>
      </c>
      <c r="D73" s="7" t="str">
        <f t="shared" ref="D73:D136" si="2">IF(AND(B73="Abbigliamento",C73&gt;300000),"TROVATO","-")</f>
        <v>-</v>
      </c>
      <c r="E73" s="36" t="str">
        <f>IF(A73="HHB",(IVA*C73),"-")</f>
        <v>-</v>
      </c>
      <c r="F73" s="7" t="b">
        <f t="shared" ref="F73:F136" si="3">AND(B73="Manuali",C73&lt;1000000)</f>
        <v>0</v>
      </c>
      <c r="H73"/>
    </row>
    <row r="74" spans="1:8" x14ac:dyDescent="0.25">
      <c r="A74" s="7" t="s">
        <v>27</v>
      </c>
      <c r="B74" t="s">
        <v>28</v>
      </c>
      <c r="C74" s="9">
        <v>428000</v>
      </c>
      <c r="D74" s="7" t="str">
        <f t="shared" si="2"/>
        <v>-</v>
      </c>
      <c r="E74" s="36" t="str">
        <f>IF(A74="HHB",(IVA*C74),"-")</f>
        <v>-</v>
      </c>
      <c r="F74" s="7" t="b">
        <f t="shared" si="3"/>
        <v>0</v>
      </c>
      <c r="H74"/>
    </row>
    <row r="75" spans="1:8" x14ac:dyDescent="0.25">
      <c r="A75" s="7" t="s">
        <v>37</v>
      </c>
      <c r="B75" t="s">
        <v>38</v>
      </c>
      <c r="C75" s="9">
        <v>561000</v>
      </c>
      <c r="D75" s="7" t="str">
        <f t="shared" si="2"/>
        <v>-</v>
      </c>
      <c r="E75" s="36" t="str">
        <f>IF(A75="HHB",(IVA*C75),"-")</f>
        <v>-</v>
      </c>
      <c r="F75" s="7" t="b">
        <f t="shared" si="3"/>
        <v>0</v>
      </c>
      <c r="H75"/>
    </row>
    <row r="76" spans="1:8" x14ac:dyDescent="0.25">
      <c r="A76" s="7" t="s">
        <v>60</v>
      </c>
      <c r="B76" t="s">
        <v>38</v>
      </c>
      <c r="C76" s="9">
        <v>1578000</v>
      </c>
      <c r="D76" s="7" t="str">
        <f t="shared" si="2"/>
        <v>-</v>
      </c>
      <c r="E76" s="36" t="str">
        <f>IF(A76="HHB",(IVA*C76),"-")</f>
        <v>-</v>
      </c>
      <c r="F76" s="7" t="b">
        <f t="shared" si="3"/>
        <v>0</v>
      </c>
      <c r="H76"/>
    </row>
    <row r="77" spans="1:8" x14ac:dyDescent="0.25">
      <c r="A77" s="7" t="s">
        <v>23</v>
      </c>
      <c r="B77" t="s">
        <v>24</v>
      </c>
      <c r="C77" s="9">
        <v>34000</v>
      </c>
      <c r="D77" s="7" t="str">
        <f t="shared" si="2"/>
        <v>-</v>
      </c>
      <c r="E77" s="36" t="str">
        <f>IF(A77="HHB",(IVA*C77),"-")</f>
        <v>-</v>
      </c>
      <c r="F77" s="7" t="b">
        <f t="shared" si="3"/>
        <v>0</v>
      </c>
      <c r="H77"/>
    </row>
    <row r="78" spans="1:8" x14ac:dyDescent="0.25">
      <c r="A78" s="7" t="s">
        <v>71</v>
      </c>
      <c r="B78" t="s">
        <v>72</v>
      </c>
      <c r="C78" s="9">
        <v>20000</v>
      </c>
      <c r="D78" s="7" t="str">
        <f t="shared" si="2"/>
        <v>-</v>
      </c>
      <c r="E78" s="36" t="str">
        <f>IF(A78="HHB",(IVA*C78),"-")</f>
        <v>-</v>
      </c>
      <c r="F78" s="7" t="b">
        <f t="shared" si="3"/>
        <v>0</v>
      </c>
      <c r="H78"/>
    </row>
    <row r="79" spans="1:8" x14ac:dyDescent="0.25">
      <c r="A79" s="7" t="s">
        <v>25</v>
      </c>
      <c r="B79" t="s">
        <v>26</v>
      </c>
      <c r="C79" s="9">
        <v>23000</v>
      </c>
      <c r="D79" s="7" t="str">
        <f t="shared" si="2"/>
        <v>-</v>
      </c>
      <c r="E79" s="36" t="str">
        <f>IF(A79="HHB",(IVA*C79),"-")</f>
        <v>-</v>
      </c>
      <c r="F79" s="7" t="b">
        <f t="shared" si="3"/>
        <v>0</v>
      </c>
      <c r="H79"/>
    </row>
    <row r="80" spans="1:8" x14ac:dyDescent="0.25">
      <c r="A80" s="7" t="s">
        <v>73</v>
      </c>
      <c r="B80" t="s">
        <v>64</v>
      </c>
      <c r="C80" s="9">
        <v>98000</v>
      </c>
      <c r="D80" s="7" t="str">
        <f t="shared" si="2"/>
        <v>-</v>
      </c>
      <c r="E80" s="36" t="str">
        <f>IF(A80="HHB",(IVA*C80),"-")</f>
        <v>-</v>
      </c>
      <c r="F80" s="7" t="b">
        <f t="shared" si="3"/>
        <v>0</v>
      </c>
      <c r="H80"/>
    </row>
    <row r="81" spans="1:8" x14ac:dyDescent="0.25">
      <c r="A81" s="7" t="s">
        <v>62</v>
      </c>
      <c r="B81" t="s">
        <v>28</v>
      </c>
      <c r="C81" s="9">
        <v>251000</v>
      </c>
      <c r="D81" s="7" t="str">
        <f t="shared" si="2"/>
        <v>-</v>
      </c>
      <c r="E81" s="36" t="str">
        <f>IF(A81="HHB",(IVA*C81),"-")</f>
        <v>-</v>
      </c>
      <c r="F81" s="7" t="b">
        <f t="shared" si="3"/>
        <v>0</v>
      </c>
      <c r="H81"/>
    </row>
    <row r="82" spans="1:8" x14ac:dyDescent="0.25">
      <c r="A82" s="7" t="s">
        <v>33</v>
      </c>
      <c r="B82" t="s">
        <v>6</v>
      </c>
      <c r="C82" s="9">
        <v>15000</v>
      </c>
      <c r="D82" s="7" t="str">
        <f t="shared" si="2"/>
        <v>-</v>
      </c>
      <c r="E82" s="36" t="str">
        <f>IF(A82="HHB",(IVA*C82),"-")</f>
        <v>-</v>
      </c>
      <c r="F82" s="7" t="b">
        <f t="shared" si="3"/>
        <v>0</v>
      </c>
      <c r="H82"/>
    </row>
    <row r="83" spans="1:8" x14ac:dyDescent="0.25">
      <c r="A83" s="7" t="s">
        <v>32</v>
      </c>
      <c r="B83" t="s">
        <v>22</v>
      </c>
      <c r="C83" s="9">
        <v>14000</v>
      </c>
      <c r="D83" s="7" t="str">
        <f t="shared" si="2"/>
        <v>-</v>
      </c>
      <c r="E83" s="36" t="str">
        <f>IF(A83="HHB",(IVA*C83),"-")</f>
        <v>-</v>
      </c>
      <c r="F83" s="7" t="b">
        <f t="shared" si="3"/>
        <v>0</v>
      </c>
      <c r="H83"/>
    </row>
    <row r="84" spans="1:8" x14ac:dyDescent="0.25">
      <c r="A84" s="7" t="s">
        <v>74</v>
      </c>
      <c r="B84" t="s">
        <v>38</v>
      </c>
      <c r="C84" s="10">
        <v>0</v>
      </c>
      <c r="D84" s="7" t="str">
        <f t="shared" si="2"/>
        <v>-</v>
      </c>
      <c r="E84" s="36" t="str">
        <f>IF(A84="HHB",(IVA*C84),"-")</f>
        <v>-</v>
      </c>
      <c r="F84" s="7" t="b">
        <f t="shared" si="3"/>
        <v>0</v>
      </c>
      <c r="H84"/>
    </row>
    <row r="85" spans="1:8" x14ac:dyDescent="0.25">
      <c r="A85" s="7" t="s">
        <v>74</v>
      </c>
      <c r="B85" t="s">
        <v>38</v>
      </c>
      <c r="C85" s="9">
        <v>399000</v>
      </c>
      <c r="D85" s="7" t="str">
        <f t="shared" si="2"/>
        <v>-</v>
      </c>
      <c r="E85" s="36" t="str">
        <f>IF(A85="HHB",(IVA*C85),"-")</f>
        <v>-</v>
      </c>
      <c r="F85" s="7" t="b">
        <f t="shared" si="3"/>
        <v>0</v>
      </c>
      <c r="H85"/>
    </row>
    <row r="86" spans="1:8" x14ac:dyDescent="0.25">
      <c r="A86" s="7" t="s">
        <v>63</v>
      </c>
      <c r="B86" t="s">
        <v>64</v>
      </c>
      <c r="C86" s="9">
        <v>259000</v>
      </c>
      <c r="D86" s="7" t="str">
        <f t="shared" si="2"/>
        <v>-</v>
      </c>
      <c r="E86" s="36" t="str">
        <f>IF(A86="HHB",(IVA*C86),"-")</f>
        <v>-</v>
      </c>
      <c r="F86" s="7" t="b">
        <f t="shared" si="3"/>
        <v>0</v>
      </c>
      <c r="H86"/>
    </row>
    <row r="87" spans="1:8" x14ac:dyDescent="0.25">
      <c r="A87" s="7" t="s">
        <v>61</v>
      </c>
      <c r="B87" t="s">
        <v>6</v>
      </c>
      <c r="C87" s="9">
        <v>324000</v>
      </c>
      <c r="D87" s="7" t="str">
        <f t="shared" si="2"/>
        <v>TROVATO</v>
      </c>
      <c r="E87" s="36" t="str">
        <f>IF(A87="HHB",(IVA*C87),"-")</f>
        <v>-</v>
      </c>
      <c r="F87" s="7" t="b">
        <f t="shared" si="3"/>
        <v>0</v>
      </c>
      <c r="H87"/>
    </row>
    <row r="88" spans="1:8" x14ac:dyDescent="0.25">
      <c r="A88" s="7" t="s">
        <v>41</v>
      </c>
      <c r="B88" t="s">
        <v>6</v>
      </c>
      <c r="C88" s="9">
        <v>378000</v>
      </c>
      <c r="D88" s="7" t="str">
        <f t="shared" si="2"/>
        <v>TROVATO</v>
      </c>
      <c r="E88" s="36" t="str">
        <f>IF(A88="HHB",(IVA*C88),"-")</f>
        <v>-</v>
      </c>
      <c r="F88" s="7" t="b">
        <f t="shared" si="3"/>
        <v>0</v>
      </c>
      <c r="H88"/>
    </row>
    <row r="89" spans="1:8" x14ac:dyDescent="0.25">
      <c r="A89" s="7" t="s">
        <v>193</v>
      </c>
      <c r="B89" t="s">
        <v>38</v>
      </c>
      <c r="C89" s="9">
        <v>469000</v>
      </c>
      <c r="D89" s="7" t="str">
        <f t="shared" si="2"/>
        <v>-</v>
      </c>
      <c r="E89" s="36">
        <f>IF(A89="HHB",(IVA*C89),"-")</f>
        <v>93800</v>
      </c>
      <c r="F89" s="7" t="b">
        <f t="shared" si="3"/>
        <v>0</v>
      </c>
      <c r="H89"/>
    </row>
    <row r="90" spans="1:8" x14ac:dyDescent="0.25">
      <c r="A90" s="7" t="s">
        <v>62</v>
      </c>
      <c r="B90" t="s">
        <v>28</v>
      </c>
      <c r="C90" s="9">
        <v>556000</v>
      </c>
      <c r="D90" s="7" t="str">
        <f t="shared" si="2"/>
        <v>-</v>
      </c>
      <c r="E90" s="36" t="str">
        <f>IF(A90="HHB",(IVA*C90),"-")</f>
        <v>-</v>
      </c>
      <c r="F90" s="7" t="b">
        <f t="shared" si="3"/>
        <v>0</v>
      </c>
      <c r="H90"/>
    </row>
    <row r="91" spans="1:8" x14ac:dyDescent="0.25">
      <c r="A91" s="7" t="s">
        <v>25</v>
      </c>
      <c r="B91" t="s">
        <v>26</v>
      </c>
      <c r="C91" s="9">
        <v>476000</v>
      </c>
      <c r="D91" s="7" t="str">
        <f t="shared" si="2"/>
        <v>-</v>
      </c>
      <c r="E91" s="36" t="str">
        <f>IF(A91="HHB",(IVA*C91),"-")</f>
        <v>-</v>
      </c>
      <c r="F91" s="7" t="b">
        <f t="shared" si="3"/>
        <v>0</v>
      </c>
      <c r="H91"/>
    </row>
    <row r="92" spans="1:8" x14ac:dyDescent="0.25">
      <c r="A92" s="7" t="s">
        <v>13</v>
      </c>
      <c r="B92" t="s">
        <v>14</v>
      </c>
      <c r="C92" s="9">
        <v>477000</v>
      </c>
      <c r="D92" s="7" t="str">
        <f t="shared" si="2"/>
        <v>-</v>
      </c>
      <c r="E92" s="36" t="str">
        <f>IF(A92="HHB",(IVA*C92),"-")</f>
        <v>-</v>
      </c>
      <c r="F92" s="7" t="b">
        <f t="shared" si="3"/>
        <v>0</v>
      </c>
      <c r="H92"/>
    </row>
    <row r="93" spans="1:8" x14ac:dyDescent="0.25">
      <c r="A93" s="7" t="s">
        <v>34</v>
      </c>
      <c r="B93" t="s">
        <v>35</v>
      </c>
      <c r="C93" s="9">
        <v>556000</v>
      </c>
      <c r="D93" s="7" t="str">
        <f t="shared" si="2"/>
        <v>-</v>
      </c>
      <c r="E93" s="36" t="str">
        <f>IF(A93="HHB",(IVA*C93),"-")</f>
        <v>-</v>
      </c>
      <c r="F93" s="7" t="b">
        <f t="shared" si="3"/>
        <v>0</v>
      </c>
      <c r="H93"/>
    </row>
    <row r="94" spans="1:8" x14ac:dyDescent="0.25">
      <c r="A94" s="7" t="s">
        <v>193</v>
      </c>
      <c r="B94" t="s">
        <v>38</v>
      </c>
      <c r="C94" s="9">
        <v>695000</v>
      </c>
      <c r="D94" s="7" t="str">
        <f t="shared" si="2"/>
        <v>-</v>
      </c>
      <c r="E94" s="36">
        <f>IF(A94="HHB",(IVA*C94),"-")</f>
        <v>139000</v>
      </c>
      <c r="F94" s="7" t="b">
        <f t="shared" si="3"/>
        <v>0</v>
      </c>
      <c r="H94"/>
    </row>
    <row r="95" spans="1:8" x14ac:dyDescent="0.25">
      <c r="A95" s="7" t="s">
        <v>15</v>
      </c>
      <c r="B95" t="s">
        <v>16</v>
      </c>
      <c r="C95" s="9">
        <v>1279000</v>
      </c>
      <c r="D95" s="7" t="str">
        <f t="shared" si="2"/>
        <v>-</v>
      </c>
      <c r="E95" s="36" t="str">
        <f>IF(A95="HHB",(IVA*C95),"-")</f>
        <v>-</v>
      </c>
      <c r="F95" s="7" t="b">
        <f t="shared" si="3"/>
        <v>0</v>
      </c>
      <c r="H95"/>
    </row>
    <row r="96" spans="1:8" x14ac:dyDescent="0.25">
      <c r="A96" s="7" t="s">
        <v>55</v>
      </c>
      <c r="B96" t="s">
        <v>35</v>
      </c>
      <c r="C96" s="9">
        <v>35000</v>
      </c>
      <c r="D96" s="7" t="str">
        <f t="shared" si="2"/>
        <v>-</v>
      </c>
      <c r="E96" s="36" t="str">
        <f>IF(A96="HHB",(IVA*C96),"-")</f>
        <v>-</v>
      </c>
      <c r="F96" s="7" t="b">
        <f t="shared" si="3"/>
        <v>0</v>
      </c>
      <c r="H96"/>
    </row>
    <row r="97" spans="1:8" x14ac:dyDescent="0.25">
      <c r="A97" s="7" t="s">
        <v>7</v>
      </c>
      <c r="B97" t="s">
        <v>8</v>
      </c>
      <c r="C97" s="9">
        <v>175000</v>
      </c>
      <c r="D97" s="7" t="str">
        <f t="shared" si="2"/>
        <v>-</v>
      </c>
      <c r="E97" s="36" t="str">
        <f>IF(A97="HHB",(IVA*C97),"-")</f>
        <v>-</v>
      </c>
      <c r="F97" s="7" t="b">
        <f t="shared" si="3"/>
        <v>1</v>
      </c>
      <c r="H97"/>
    </row>
    <row r="98" spans="1:8" x14ac:dyDescent="0.25">
      <c r="A98" s="7" t="s">
        <v>62</v>
      </c>
      <c r="B98" t="s">
        <v>48</v>
      </c>
      <c r="C98" s="9">
        <v>272000</v>
      </c>
      <c r="D98" s="7" t="str">
        <f t="shared" si="2"/>
        <v>-</v>
      </c>
      <c r="E98" s="36" t="str">
        <f>IF(A98="HHB",(IVA*C98),"-")</f>
        <v>-</v>
      </c>
      <c r="F98" s="7" t="b">
        <f t="shared" si="3"/>
        <v>0</v>
      </c>
      <c r="H98"/>
    </row>
    <row r="99" spans="1:8" x14ac:dyDescent="0.25">
      <c r="A99" s="7" t="s">
        <v>67</v>
      </c>
      <c r="B99" t="s">
        <v>68</v>
      </c>
      <c r="C99" s="9">
        <v>198000</v>
      </c>
      <c r="D99" s="7" t="str">
        <f t="shared" si="2"/>
        <v>-</v>
      </c>
      <c r="E99" s="36" t="str">
        <f>IF(A99="HHB",(IVA*C99),"-")</f>
        <v>-</v>
      </c>
      <c r="F99" s="7" t="b">
        <f t="shared" si="3"/>
        <v>0</v>
      </c>
      <c r="H99"/>
    </row>
    <row r="100" spans="1:8" x14ac:dyDescent="0.25">
      <c r="A100" s="7" t="s">
        <v>44</v>
      </c>
      <c r="B100" t="s">
        <v>38</v>
      </c>
      <c r="C100" s="9">
        <v>290000</v>
      </c>
      <c r="D100" s="7" t="str">
        <f t="shared" si="2"/>
        <v>-</v>
      </c>
      <c r="E100" s="36" t="str">
        <f>IF(A100="HHB",(IVA*C100),"-")</f>
        <v>-</v>
      </c>
      <c r="F100" s="7" t="b">
        <f t="shared" si="3"/>
        <v>0</v>
      </c>
      <c r="H100"/>
    </row>
    <row r="101" spans="1:8" x14ac:dyDescent="0.25">
      <c r="A101" s="7" t="s">
        <v>11</v>
      </c>
      <c r="B101" t="s">
        <v>12</v>
      </c>
      <c r="C101" s="9">
        <v>589000</v>
      </c>
      <c r="D101" s="7" t="str">
        <f t="shared" si="2"/>
        <v>-</v>
      </c>
      <c r="E101" s="36" t="str">
        <f>IF(A101="HHB",(IVA*C101),"-")</f>
        <v>-</v>
      </c>
      <c r="F101" s="7" t="b">
        <f t="shared" si="3"/>
        <v>0</v>
      </c>
      <c r="H101"/>
    </row>
    <row r="102" spans="1:8" x14ac:dyDescent="0.25">
      <c r="A102" s="7" t="s">
        <v>17</v>
      </c>
      <c r="B102" t="s">
        <v>12</v>
      </c>
      <c r="C102" s="9">
        <v>743000</v>
      </c>
      <c r="D102" s="7" t="str">
        <f t="shared" si="2"/>
        <v>-</v>
      </c>
      <c r="E102" s="36" t="str">
        <f>IF(A102="HHB",(IVA*C102),"-")</f>
        <v>-</v>
      </c>
      <c r="F102" s="7" t="b">
        <f t="shared" si="3"/>
        <v>0</v>
      </c>
      <c r="H102"/>
    </row>
    <row r="103" spans="1:8" x14ac:dyDescent="0.25">
      <c r="A103" s="7" t="s">
        <v>52</v>
      </c>
      <c r="B103" t="s">
        <v>22</v>
      </c>
      <c r="C103" s="9">
        <v>271000</v>
      </c>
      <c r="D103" s="7" t="str">
        <f t="shared" si="2"/>
        <v>-</v>
      </c>
      <c r="E103" s="36" t="str">
        <f>IF(A103="HHB",(IVA*C103),"-")</f>
        <v>-</v>
      </c>
      <c r="F103" s="7" t="b">
        <f t="shared" si="3"/>
        <v>0</v>
      </c>
      <c r="H103"/>
    </row>
    <row r="104" spans="1:8" x14ac:dyDescent="0.25">
      <c r="A104" s="7" t="s">
        <v>31</v>
      </c>
      <c r="B104" t="s">
        <v>6</v>
      </c>
      <c r="C104" s="9">
        <v>632000</v>
      </c>
      <c r="D104" s="7" t="str">
        <f t="shared" si="2"/>
        <v>TROVATO</v>
      </c>
      <c r="E104" s="36" t="str">
        <f>IF(A104="HHB",(IVA*C104),"-")</f>
        <v>-</v>
      </c>
      <c r="F104" s="7" t="b">
        <f t="shared" si="3"/>
        <v>0</v>
      </c>
      <c r="H104"/>
    </row>
    <row r="105" spans="1:8" x14ac:dyDescent="0.25">
      <c r="A105" s="7" t="s">
        <v>25</v>
      </c>
      <c r="B105" t="s">
        <v>26</v>
      </c>
      <c r="C105" s="9">
        <v>90000</v>
      </c>
      <c r="D105" s="7" t="str">
        <f t="shared" si="2"/>
        <v>-</v>
      </c>
      <c r="E105" s="36" t="str">
        <f>IF(A105="HHB",(IVA*C105),"-")</f>
        <v>-</v>
      </c>
      <c r="F105" s="7" t="b">
        <f t="shared" si="3"/>
        <v>0</v>
      </c>
      <c r="H105"/>
    </row>
    <row r="106" spans="1:8" x14ac:dyDescent="0.25">
      <c r="A106" s="7" t="s">
        <v>9</v>
      </c>
      <c r="B106" t="s">
        <v>10</v>
      </c>
      <c r="C106" s="9">
        <v>4000</v>
      </c>
      <c r="D106" s="7" t="str">
        <f t="shared" si="2"/>
        <v>-</v>
      </c>
      <c r="E106" s="36" t="str">
        <f>IF(A106="HHB",(IVA*C106),"-")</f>
        <v>-</v>
      </c>
      <c r="F106" s="7" t="b">
        <f t="shared" si="3"/>
        <v>0</v>
      </c>
      <c r="H106"/>
    </row>
    <row r="107" spans="1:8" x14ac:dyDescent="0.25">
      <c r="A107" s="7" t="s">
        <v>59</v>
      </c>
      <c r="B107" t="s">
        <v>38</v>
      </c>
      <c r="C107" s="9">
        <v>5000</v>
      </c>
      <c r="D107" s="7" t="str">
        <f t="shared" si="2"/>
        <v>-</v>
      </c>
      <c r="E107" s="36" t="str">
        <f>IF(A107="HHB",(IVA*C107),"-")</f>
        <v>-</v>
      </c>
      <c r="F107" s="7" t="b">
        <f t="shared" si="3"/>
        <v>0</v>
      </c>
      <c r="H107"/>
    </row>
    <row r="108" spans="1:8" x14ac:dyDescent="0.25">
      <c r="A108" s="7" t="s">
        <v>29</v>
      </c>
      <c r="B108" t="s">
        <v>30</v>
      </c>
      <c r="C108" s="9">
        <v>41000</v>
      </c>
      <c r="D108" s="7" t="str">
        <f t="shared" si="2"/>
        <v>-</v>
      </c>
      <c r="E108" s="36" t="str">
        <f>IF(A108="HHB",(IVA*C108),"-")</f>
        <v>-</v>
      </c>
      <c r="F108" s="7" t="b">
        <f t="shared" si="3"/>
        <v>0</v>
      </c>
      <c r="H108"/>
    </row>
    <row r="109" spans="1:8" x14ac:dyDescent="0.25">
      <c r="A109" s="7" t="s">
        <v>56</v>
      </c>
      <c r="B109" t="s">
        <v>30</v>
      </c>
      <c r="C109" s="10">
        <v>0</v>
      </c>
      <c r="D109" s="7" t="str">
        <f t="shared" si="2"/>
        <v>-</v>
      </c>
      <c r="E109" s="36" t="str">
        <f>IF(A109="HHB",(IVA*C109),"-")</f>
        <v>-</v>
      </c>
      <c r="F109" s="7" t="b">
        <f t="shared" si="3"/>
        <v>0</v>
      </c>
      <c r="H109"/>
    </row>
    <row r="110" spans="1:8" x14ac:dyDescent="0.25">
      <c r="A110" s="7" t="s">
        <v>31</v>
      </c>
      <c r="B110" t="s">
        <v>6</v>
      </c>
      <c r="C110" s="9">
        <v>737000</v>
      </c>
      <c r="D110" s="7" t="str">
        <f t="shared" si="2"/>
        <v>TROVATO</v>
      </c>
      <c r="E110" s="36" t="str">
        <f>IF(A110="HHB",(IVA*C110),"-")</f>
        <v>-</v>
      </c>
      <c r="F110" s="7" t="b">
        <f t="shared" si="3"/>
        <v>0</v>
      </c>
      <c r="H110"/>
    </row>
    <row r="111" spans="1:8" x14ac:dyDescent="0.25">
      <c r="A111" s="7" t="s">
        <v>59</v>
      </c>
      <c r="B111" t="s">
        <v>38</v>
      </c>
      <c r="C111" s="9">
        <v>910000</v>
      </c>
      <c r="D111" s="7" t="str">
        <f t="shared" si="2"/>
        <v>-</v>
      </c>
      <c r="E111" s="36" t="str">
        <f>IF(A111="HHB",(IVA*C111),"-")</f>
        <v>-</v>
      </c>
      <c r="F111" s="7" t="b">
        <f t="shared" si="3"/>
        <v>0</v>
      </c>
      <c r="H111"/>
    </row>
    <row r="112" spans="1:8" x14ac:dyDescent="0.25">
      <c r="A112" s="7" t="s">
        <v>56</v>
      </c>
      <c r="B112" t="s">
        <v>30</v>
      </c>
      <c r="C112" s="9">
        <v>241000</v>
      </c>
      <c r="D112" s="7" t="str">
        <f t="shared" si="2"/>
        <v>-</v>
      </c>
      <c r="E112" s="36" t="str">
        <f>IF(A112="HHB",(IVA*C112),"-")</f>
        <v>-</v>
      </c>
      <c r="F112" s="7" t="b">
        <f t="shared" si="3"/>
        <v>0</v>
      </c>
      <c r="H112"/>
    </row>
    <row r="113" spans="1:8" x14ac:dyDescent="0.25">
      <c r="A113" s="7" t="s">
        <v>56</v>
      </c>
      <c r="B113" t="s">
        <v>30</v>
      </c>
      <c r="C113" s="10">
        <v>0</v>
      </c>
      <c r="D113" s="7" t="str">
        <f t="shared" si="2"/>
        <v>-</v>
      </c>
      <c r="E113" s="36" t="str">
        <f>IF(A113="HHB",(IVA*C113),"-")</f>
        <v>-</v>
      </c>
      <c r="F113" s="7" t="b">
        <f t="shared" si="3"/>
        <v>0</v>
      </c>
      <c r="H113"/>
    </row>
    <row r="114" spans="1:8" x14ac:dyDescent="0.25">
      <c r="A114" s="7" t="s">
        <v>5</v>
      </c>
      <c r="B114" t="s">
        <v>6</v>
      </c>
      <c r="C114" s="9">
        <v>112000</v>
      </c>
      <c r="D114" s="7" t="str">
        <f t="shared" si="2"/>
        <v>-</v>
      </c>
      <c r="E114" s="36" t="str">
        <f>IF(A114="HHB",(IVA*C114),"-")</f>
        <v>-</v>
      </c>
      <c r="F114" s="7" t="b">
        <f t="shared" si="3"/>
        <v>0</v>
      </c>
      <c r="H114"/>
    </row>
    <row r="115" spans="1:8" x14ac:dyDescent="0.25">
      <c r="A115" s="7" t="s">
        <v>47</v>
      </c>
      <c r="B115" t="s">
        <v>48</v>
      </c>
      <c r="C115" s="9">
        <v>113000</v>
      </c>
      <c r="D115" s="7" t="str">
        <f t="shared" si="2"/>
        <v>-</v>
      </c>
      <c r="E115" s="36" t="str">
        <f>IF(A115="HHB",(IVA*C115),"-")</f>
        <v>-</v>
      </c>
      <c r="F115" s="7" t="b">
        <f t="shared" si="3"/>
        <v>0</v>
      </c>
      <c r="H115"/>
    </row>
    <row r="116" spans="1:8" x14ac:dyDescent="0.25">
      <c r="A116" s="7" t="s">
        <v>39</v>
      </c>
      <c r="B116" t="s">
        <v>40</v>
      </c>
      <c r="C116" s="9">
        <v>121000</v>
      </c>
      <c r="D116" s="7" t="str">
        <f t="shared" si="2"/>
        <v>-</v>
      </c>
      <c r="E116" s="36" t="str">
        <f>IF(A116="HHB",(IVA*C116),"-")</f>
        <v>-</v>
      </c>
      <c r="F116" s="7" t="b">
        <f t="shared" si="3"/>
        <v>0</v>
      </c>
      <c r="H116"/>
    </row>
    <row r="117" spans="1:8" x14ac:dyDescent="0.25">
      <c r="A117" s="7" t="s">
        <v>36</v>
      </c>
      <c r="B117" t="s">
        <v>30</v>
      </c>
      <c r="C117" s="9">
        <v>160000</v>
      </c>
      <c r="D117" s="7" t="str">
        <f t="shared" si="2"/>
        <v>-</v>
      </c>
      <c r="E117" s="36" t="str">
        <f>IF(A117="HHB",(IVA*C117),"-")</f>
        <v>-</v>
      </c>
      <c r="F117" s="7" t="b">
        <f t="shared" si="3"/>
        <v>0</v>
      </c>
      <c r="H117"/>
    </row>
    <row r="118" spans="1:8" x14ac:dyDescent="0.25">
      <c r="A118" s="7" t="s">
        <v>49</v>
      </c>
      <c r="B118" t="s">
        <v>30</v>
      </c>
      <c r="C118" s="9">
        <v>195000</v>
      </c>
      <c r="D118" s="7" t="str">
        <f t="shared" si="2"/>
        <v>-</v>
      </c>
      <c r="E118" s="36" t="str">
        <f>IF(A118="HHB",(IVA*C118),"-")</f>
        <v>-</v>
      </c>
      <c r="F118" s="7" t="b">
        <f t="shared" si="3"/>
        <v>0</v>
      </c>
      <c r="H118"/>
    </row>
    <row r="119" spans="1:8" x14ac:dyDescent="0.25">
      <c r="A119" s="7" t="s">
        <v>20</v>
      </c>
      <c r="B119" t="s">
        <v>10</v>
      </c>
      <c r="C119" s="9">
        <v>215000</v>
      </c>
      <c r="D119" s="7" t="str">
        <f t="shared" si="2"/>
        <v>-</v>
      </c>
      <c r="E119" s="36" t="str">
        <f>IF(A119="HHB",(IVA*C119),"-")</f>
        <v>-</v>
      </c>
      <c r="F119" s="7" t="b">
        <f t="shared" si="3"/>
        <v>0</v>
      </c>
      <c r="H119"/>
    </row>
    <row r="120" spans="1:8" x14ac:dyDescent="0.25">
      <c r="A120" s="7" t="s">
        <v>18</v>
      </c>
      <c r="B120" t="s">
        <v>19</v>
      </c>
      <c r="C120" s="9">
        <v>321000</v>
      </c>
      <c r="D120" s="7" t="str">
        <f t="shared" si="2"/>
        <v>-</v>
      </c>
      <c r="E120" s="36" t="str">
        <f>IF(A120="HHB",(IVA*C120),"-")</f>
        <v>-</v>
      </c>
      <c r="F120" s="7" t="b">
        <f t="shared" si="3"/>
        <v>0</v>
      </c>
      <c r="H120"/>
    </row>
    <row r="121" spans="1:8" x14ac:dyDescent="0.25">
      <c r="A121" s="7" t="s">
        <v>46</v>
      </c>
      <c r="B121" t="s">
        <v>30</v>
      </c>
      <c r="C121" s="9">
        <v>614000</v>
      </c>
      <c r="D121" s="7" t="str">
        <f t="shared" si="2"/>
        <v>-</v>
      </c>
      <c r="E121" s="36" t="str">
        <f>IF(A121="HHB",(IVA*C121),"-")</f>
        <v>-</v>
      </c>
      <c r="F121" s="7" t="b">
        <f t="shared" si="3"/>
        <v>0</v>
      </c>
      <c r="H121"/>
    </row>
    <row r="122" spans="1:8" x14ac:dyDescent="0.25">
      <c r="A122" s="7" t="s">
        <v>67</v>
      </c>
      <c r="B122" t="s">
        <v>68</v>
      </c>
      <c r="C122" s="10">
        <v>0</v>
      </c>
      <c r="D122" s="7" t="str">
        <f t="shared" si="2"/>
        <v>-</v>
      </c>
      <c r="E122" s="36" t="str">
        <f>IF(A122="HHB",(IVA*C122),"-")</f>
        <v>-</v>
      </c>
      <c r="F122" s="7" t="b">
        <f t="shared" si="3"/>
        <v>0</v>
      </c>
      <c r="H122"/>
    </row>
    <row r="123" spans="1:8" x14ac:dyDescent="0.25">
      <c r="A123" s="7" t="s">
        <v>21</v>
      </c>
      <c r="B123" t="s">
        <v>22</v>
      </c>
      <c r="C123" s="9">
        <v>30000</v>
      </c>
      <c r="D123" s="7" t="str">
        <f t="shared" si="2"/>
        <v>-</v>
      </c>
      <c r="E123" s="36" t="str">
        <f>IF(A123="HHB",(IVA*C123),"-")</f>
        <v>-</v>
      </c>
      <c r="F123" s="7" t="b">
        <f t="shared" si="3"/>
        <v>0</v>
      </c>
      <c r="H123"/>
    </row>
    <row r="124" spans="1:8" x14ac:dyDescent="0.25">
      <c r="A124" s="7" t="s">
        <v>61</v>
      </c>
      <c r="B124" t="s">
        <v>24</v>
      </c>
      <c r="C124" s="9">
        <v>34000</v>
      </c>
      <c r="D124" s="7" t="str">
        <f t="shared" si="2"/>
        <v>-</v>
      </c>
      <c r="E124" s="36" t="str">
        <f>IF(A124="HHB",(IVA*C124),"-")</f>
        <v>-</v>
      </c>
      <c r="F124" s="7" t="b">
        <f t="shared" si="3"/>
        <v>0</v>
      </c>
      <c r="H124"/>
    </row>
    <row r="125" spans="1:8" x14ac:dyDescent="0.25">
      <c r="A125" s="7" t="s">
        <v>42</v>
      </c>
      <c r="B125" t="s">
        <v>43</v>
      </c>
      <c r="C125" s="9">
        <v>35000</v>
      </c>
      <c r="D125" s="7" t="str">
        <f t="shared" si="2"/>
        <v>-</v>
      </c>
      <c r="E125" s="36" t="str">
        <f>IF(A125="HHB",(IVA*C125),"-")</f>
        <v>-</v>
      </c>
      <c r="F125" s="7" t="b">
        <f t="shared" si="3"/>
        <v>0</v>
      </c>
      <c r="H125"/>
    </row>
    <row r="126" spans="1:8" x14ac:dyDescent="0.25">
      <c r="A126" s="7" t="s">
        <v>44</v>
      </c>
      <c r="B126" t="s">
        <v>38</v>
      </c>
      <c r="C126" s="9">
        <v>77000</v>
      </c>
      <c r="D126" s="7" t="str">
        <f t="shared" si="2"/>
        <v>-</v>
      </c>
      <c r="E126" s="36" t="str">
        <f>IF(A126="HHB",(IVA*C126),"-")</f>
        <v>-</v>
      </c>
      <c r="F126" s="7" t="b">
        <f t="shared" si="3"/>
        <v>0</v>
      </c>
      <c r="H126"/>
    </row>
    <row r="127" spans="1:8" x14ac:dyDescent="0.25">
      <c r="A127" s="7" t="s">
        <v>189</v>
      </c>
      <c r="B127" t="s">
        <v>58</v>
      </c>
      <c r="C127" s="9">
        <v>723000</v>
      </c>
      <c r="D127" s="7" t="str">
        <f t="shared" si="2"/>
        <v>-</v>
      </c>
      <c r="E127" s="36" t="str">
        <f>IF(A127="HHB",(IVA*C127),"-")</f>
        <v>-</v>
      </c>
      <c r="F127" s="7" t="b">
        <f t="shared" si="3"/>
        <v>0</v>
      </c>
      <c r="H127"/>
    </row>
    <row r="128" spans="1:8" x14ac:dyDescent="0.25">
      <c r="A128" s="7" t="s">
        <v>33</v>
      </c>
      <c r="B128" t="s">
        <v>6</v>
      </c>
      <c r="C128" s="9">
        <v>742000</v>
      </c>
      <c r="D128" s="7" t="str">
        <f t="shared" si="2"/>
        <v>TROVATO</v>
      </c>
      <c r="E128" s="36" t="str">
        <f>IF(A128="HHB",(IVA*C128),"-")</f>
        <v>-</v>
      </c>
      <c r="F128" s="7" t="b">
        <f t="shared" si="3"/>
        <v>0</v>
      </c>
      <c r="H128"/>
    </row>
    <row r="129" spans="1:8" x14ac:dyDescent="0.25">
      <c r="A129" s="7" t="s">
        <v>20</v>
      </c>
      <c r="B129" t="s">
        <v>10</v>
      </c>
      <c r="C129" s="9">
        <v>778000</v>
      </c>
      <c r="D129" s="7" t="str">
        <f t="shared" si="2"/>
        <v>-</v>
      </c>
      <c r="E129" s="36" t="str">
        <f>IF(A129="HHB",(IVA*C129),"-")</f>
        <v>-</v>
      </c>
      <c r="F129" s="7" t="b">
        <f t="shared" si="3"/>
        <v>0</v>
      </c>
      <c r="H129"/>
    </row>
    <row r="130" spans="1:8" x14ac:dyDescent="0.25">
      <c r="A130" s="7" t="s">
        <v>45</v>
      </c>
      <c r="B130" t="s">
        <v>10</v>
      </c>
      <c r="C130" s="9">
        <v>878000</v>
      </c>
      <c r="D130" s="7" t="str">
        <f t="shared" si="2"/>
        <v>-</v>
      </c>
      <c r="E130" s="36" t="str">
        <f>IF(A130="HHB",(IVA*C130),"-")</f>
        <v>-</v>
      </c>
      <c r="F130" s="7" t="b">
        <f t="shared" si="3"/>
        <v>0</v>
      </c>
      <c r="H130"/>
    </row>
    <row r="131" spans="1:8" x14ac:dyDescent="0.25">
      <c r="A131" s="7" t="s">
        <v>50</v>
      </c>
      <c r="B131" t="s">
        <v>51</v>
      </c>
      <c r="C131" s="9">
        <v>883000</v>
      </c>
      <c r="D131" s="7" t="str">
        <f t="shared" si="2"/>
        <v>-</v>
      </c>
      <c r="E131" s="36" t="str">
        <f>IF(A131="HHB",(IVA*C131),"-")</f>
        <v>-</v>
      </c>
      <c r="F131" s="7" t="b">
        <f t="shared" si="3"/>
        <v>0</v>
      </c>
      <c r="H131"/>
    </row>
    <row r="132" spans="1:8" x14ac:dyDescent="0.25">
      <c r="A132" s="7" t="s">
        <v>21</v>
      </c>
      <c r="B132" t="s">
        <v>22</v>
      </c>
      <c r="C132" s="9">
        <v>913000</v>
      </c>
      <c r="D132" s="7" t="str">
        <f t="shared" si="2"/>
        <v>-</v>
      </c>
      <c r="E132" s="36" t="str">
        <f>IF(A132="HHB",(IVA*C132),"-")</f>
        <v>-</v>
      </c>
      <c r="F132" s="7" t="b">
        <f t="shared" si="3"/>
        <v>0</v>
      </c>
      <c r="H132"/>
    </row>
    <row r="133" spans="1:8" x14ac:dyDescent="0.25">
      <c r="A133" s="7" t="s">
        <v>60</v>
      </c>
      <c r="B133" t="s">
        <v>38</v>
      </c>
      <c r="C133" s="9">
        <v>1125000</v>
      </c>
      <c r="D133" s="7" t="str">
        <f t="shared" si="2"/>
        <v>-</v>
      </c>
      <c r="E133" s="36" t="str">
        <f>IF(A133="HHB",(IVA*C133),"-")</f>
        <v>-</v>
      </c>
      <c r="F133" s="7" t="b">
        <f t="shared" si="3"/>
        <v>0</v>
      </c>
      <c r="H133"/>
    </row>
    <row r="134" spans="1:8" x14ac:dyDescent="0.25">
      <c r="A134" s="7" t="s">
        <v>69</v>
      </c>
      <c r="B134" t="s">
        <v>51</v>
      </c>
      <c r="C134" s="10">
        <v>0</v>
      </c>
      <c r="D134" s="7" t="str">
        <f t="shared" si="2"/>
        <v>-</v>
      </c>
      <c r="E134" s="36" t="str">
        <f>IF(A134="HHB",(IVA*C134),"-")</f>
        <v>-</v>
      </c>
      <c r="F134" s="7" t="b">
        <f t="shared" si="3"/>
        <v>0</v>
      </c>
      <c r="H134"/>
    </row>
    <row r="135" spans="1:8" x14ac:dyDescent="0.25">
      <c r="A135" s="7" t="s">
        <v>69</v>
      </c>
      <c r="B135" t="s">
        <v>51</v>
      </c>
      <c r="C135" s="9">
        <v>33000</v>
      </c>
      <c r="D135" s="7" t="str">
        <f t="shared" si="2"/>
        <v>-</v>
      </c>
      <c r="E135" s="36" t="str">
        <f>IF(A135="HHB",(IVA*C135),"-")</f>
        <v>-</v>
      </c>
      <c r="F135" s="7" t="b">
        <f t="shared" si="3"/>
        <v>0</v>
      </c>
      <c r="H135"/>
    </row>
    <row r="136" spans="1:8" x14ac:dyDescent="0.25">
      <c r="A136" s="7" t="s">
        <v>57</v>
      </c>
      <c r="B136" t="s">
        <v>58</v>
      </c>
      <c r="C136" s="9">
        <v>52000</v>
      </c>
      <c r="D136" s="7" t="str">
        <f t="shared" si="2"/>
        <v>-</v>
      </c>
      <c r="E136" s="36" t="str">
        <f>IF(A136="HHB",(IVA*C136),"-")</f>
        <v>-</v>
      </c>
      <c r="F136" s="7" t="b">
        <f t="shared" si="3"/>
        <v>0</v>
      </c>
      <c r="H136"/>
    </row>
    <row r="137" spans="1:8" x14ac:dyDescent="0.25">
      <c r="A137" s="7" t="s">
        <v>53</v>
      </c>
      <c r="B137" t="s">
        <v>54</v>
      </c>
      <c r="C137" s="9">
        <v>97000</v>
      </c>
      <c r="D137" s="7" t="str">
        <f t="shared" ref="D137:D200" si="4">IF(AND(B137="Abbigliamento",C137&gt;300000),"TROVATO","-")</f>
        <v>-</v>
      </c>
      <c r="E137" s="36" t="str">
        <f>IF(A137="HHB",(IVA*C137),"-")</f>
        <v>-</v>
      </c>
      <c r="F137" s="7" t="b">
        <f t="shared" ref="F137:F200" si="5">AND(B137="Manuali",C137&lt;1000000)</f>
        <v>0</v>
      </c>
      <c r="H137"/>
    </row>
    <row r="138" spans="1:8" x14ac:dyDescent="0.25">
      <c r="A138" s="7" t="s">
        <v>5</v>
      </c>
      <c r="B138" t="s">
        <v>6</v>
      </c>
      <c r="C138" s="10">
        <v>0</v>
      </c>
      <c r="D138" s="7" t="str">
        <f t="shared" si="4"/>
        <v>-</v>
      </c>
      <c r="E138" s="36" t="str">
        <f>IF(A138="HHB",(IVA*C138),"-")</f>
        <v>-</v>
      </c>
      <c r="F138" s="7" t="b">
        <f t="shared" si="5"/>
        <v>0</v>
      </c>
      <c r="H138"/>
    </row>
    <row r="139" spans="1:8" x14ac:dyDescent="0.25">
      <c r="A139" s="7" t="s">
        <v>31</v>
      </c>
      <c r="B139" t="s">
        <v>6</v>
      </c>
      <c r="C139" s="9">
        <v>131000</v>
      </c>
      <c r="D139" s="7" t="str">
        <f t="shared" si="4"/>
        <v>-</v>
      </c>
      <c r="E139" s="36" t="str">
        <f>IF(A139="HHB",(IVA*C139),"-")</f>
        <v>-</v>
      </c>
      <c r="F139" s="7" t="b">
        <f t="shared" si="5"/>
        <v>0</v>
      </c>
      <c r="H139"/>
    </row>
    <row r="140" spans="1:8" x14ac:dyDescent="0.25">
      <c r="A140" s="7" t="s">
        <v>31</v>
      </c>
      <c r="B140" t="s">
        <v>6</v>
      </c>
      <c r="C140" s="9">
        <v>169000</v>
      </c>
      <c r="D140" s="7" t="str">
        <f t="shared" si="4"/>
        <v>-</v>
      </c>
      <c r="E140" s="36" t="str">
        <f>IF(A140="HHB",(IVA*C140),"-")</f>
        <v>-</v>
      </c>
      <c r="F140" s="7" t="b">
        <f t="shared" si="5"/>
        <v>0</v>
      </c>
      <c r="H140"/>
    </row>
    <row r="141" spans="1:8" x14ac:dyDescent="0.25">
      <c r="A141" s="7" t="s">
        <v>47</v>
      </c>
      <c r="B141" t="s">
        <v>48</v>
      </c>
      <c r="C141" s="9">
        <v>190000</v>
      </c>
      <c r="D141" s="7" t="str">
        <f t="shared" si="4"/>
        <v>-</v>
      </c>
      <c r="E141" s="36" t="str">
        <f>IF(A141="HHB",(IVA*C141),"-")</f>
        <v>-</v>
      </c>
      <c r="F141" s="7" t="b">
        <f t="shared" si="5"/>
        <v>0</v>
      </c>
      <c r="H141"/>
    </row>
    <row r="142" spans="1:8" x14ac:dyDescent="0.25">
      <c r="A142" s="7" t="s">
        <v>25</v>
      </c>
      <c r="B142" t="s">
        <v>26</v>
      </c>
      <c r="C142" s="9">
        <v>191000</v>
      </c>
      <c r="D142" s="7" t="str">
        <f t="shared" si="4"/>
        <v>-</v>
      </c>
      <c r="E142" s="36" t="str">
        <f>IF(A142="HHB",(IVA*C142),"-")</f>
        <v>-</v>
      </c>
      <c r="F142" s="7" t="b">
        <f t="shared" si="5"/>
        <v>0</v>
      </c>
      <c r="H142"/>
    </row>
    <row r="143" spans="1:8" x14ac:dyDescent="0.25">
      <c r="A143" s="7" t="s">
        <v>65</v>
      </c>
      <c r="B143" t="s">
        <v>64</v>
      </c>
      <c r="C143" s="9">
        <v>197000</v>
      </c>
      <c r="D143" s="7" t="str">
        <f t="shared" si="4"/>
        <v>-</v>
      </c>
      <c r="E143" s="36" t="str">
        <f>IF(A143="HHB",(IVA*C143),"-")</f>
        <v>-</v>
      </c>
      <c r="F143" s="7" t="b">
        <f t="shared" si="5"/>
        <v>0</v>
      </c>
      <c r="H143"/>
    </row>
    <row r="144" spans="1:8" x14ac:dyDescent="0.25">
      <c r="A144" s="7" t="s">
        <v>66</v>
      </c>
      <c r="B144" t="s">
        <v>51</v>
      </c>
      <c r="C144" s="9">
        <v>201000</v>
      </c>
      <c r="D144" s="7" t="str">
        <f t="shared" si="4"/>
        <v>-</v>
      </c>
      <c r="E144" s="36" t="str">
        <f>IF(A144="HHB",(IVA*C144),"-")</f>
        <v>-</v>
      </c>
      <c r="F144" s="7" t="b">
        <f t="shared" si="5"/>
        <v>0</v>
      </c>
      <c r="H144"/>
    </row>
    <row r="145" spans="1:8" x14ac:dyDescent="0.25">
      <c r="A145" s="7" t="s">
        <v>33</v>
      </c>
      <c r="B145" t="s">
        <v>6</v>
      </c>
      <c r="C145" s="9">
        <v>220000</v>
      </c>
      <c r="D145" s="7" t="str">
        <f t="shared" si="4"/>
        <v>-</v>
      </c>
      <c r="E145" s="36" t="str">
        <f>IF(A145="HHB",(IVA*C145),"-")</f>
        <v>-</v>
      </c>
      <c r="F145" s="7" t="b">
        <f t="shared" si="5"/>
        <v>0</v>
      </c>
      <c r="H145"/>
    </row>
    <row r="146" spans="1:8" x14ac:dyDescent="0.25">
      <c r="A146" s="7" t="s">
        <v>9</v>
      </c>
      <c r="B146" t="s">
        <v>10</v>
      </c>
      <c r="C146" s="9">
        <v>250000</v>
      </c>
      <c r="D146" s="7" t="str">
        <f t="shared" si="4"/>
        <v>-</v>
      </c>
      <c r="E146" s="36" t="str">
        <f>IF(A146="HHB",(IVA*C146),"-")</f>
        <v>-</v>
      </c>
      <c r="F146" s="7" t="b">
        <f t="shared" si="5"/>
        <v>0</v>
      </c>
      <c r="H146"/>
    </row>
    <row r="147" spans="1:8" x14ac:dyDescent="0.25">
      <c r="A147" s="7" t="s">
        <v>65</v>
      </c>
      <c r="B147" t="s">
        <v>64</v>
      </c>
      <c r="C147" s="9">
        <v>257000</v>
      </c>
      <c r="D147" s="7" t="str">
        <f t="shared" si="4"/>
        <v>-</v>
      </c>
      <c r="E147" s="36" t="str">
        <f>IF(A147="HHB",(IVA*C147),"-")</f>
        <v>-</v>
      </c>
      <c r="F147" s="7" t="b">
        <f t="shared" si="5"/>
        <v>0</v>
      </c>
      <c r="H147"/>
    </row>
    <row r="148" spans="1:8" x14ac:dyDescent="0.25">
      <c r="A148" s="7" t="s">
        <v>9</v>
      </c>
      <c r="B148" t="s">
        <v>10</v>
      </c>
      <c r="C148" s="9">
        <v>278000</v>
      </c>
      <c r="D148" s="7" t="str">
        <f t="shared" si="4"/>
        <v>-</v>
      </c>
      <c r="E148" s="36" t="str">
        <f>IF(A148="HHB",(IVA*C148),"-")</f>
        <v>-</v>
      </c>
      <c r="F148" s="7" t="b">
        <f t="shared" si="5"/>
        <v>0</v>
      </c>
      <c r="H148"/>
    </row>
    <row r="149" spans="1:8" x14ac:dyDescent="0.25">
      <c r="A149" s="7" t="s">
        <v>70</v>
      </c>
      <c r="B149" t="s">
        <v>58</v>
      </c>
      <c r="C149" s="9">
        <v>280000</v>
      </c>
      <c r="D149" s="7" t="str">
        <f t="shared" si="4"/>
        <v>-</v>
      </c>
      <c r="E149" s="36" t="str">
        <f>IF(A149="HHB",(IVA*C149),"-")</f>
        <v>-</v>
      </c>
      <c r="F149" s="7" t="b">
        <f t="shared" si="5"/>
        <v>0</v>
      </c>
      <c r="H149"/>
    </row>
    <row r="150" spans="1:8" x14ac:dyDescent="0.25">
      <c r="A150" s="7" t="s">
        <v>70</v>
      </c>
      <c r="B150" t="s">
        <v>58</v>
      </c>
      <c r="C150" s="9">
        <v>300000</v>
      </c>
      <c r="D150" s="7" t="str">
        <f t="shared" si="4"/>
        <v>-</v>
      </c>
      <c r="E150" s="36" t="str">
        <f>IF(A150="HHB",(IVA*C150),"-")</f>
        <v>-</v>
      </c>
      <c r="F150" s="7" t="b">
        <f t="shared" si="5"/>
        <v>0</v>
      </c>
      <c r="H150"/>
    </row>
    <row r="151" spans="1:8" x14ac:dyDescent="0.25">
      <c r="A151" s="7" t="s">
        <v>73</v>
      </c>
      <c r="B151" t="s">
        <v>64</v>
      </c>
      <c r="C151" s="9">
        <v>305000</v>
      </c>
      <c r="D151" s="7" t="str">
        <f t="shared" si="4"/>
        <v>-</v>
      </c>
      <c r="E151" s="36" t="str">
        <f>IF(A151="HHB",(IVA*C151),"-")</f>
        <v>-</v>
      </c>
      <c r="F151" s="7" t="b">
        <f t="shared" si="5"/>
        <v>0</v>
      </c>
      <c r="H151"/>
    </row>
    <row r="152" spans="1:8" x14ac:dyDescent="0.25">
      <c r="A152" s="7" t="s">
        <v>71</v>
      </c>
      <c r="B152" t="s">
        <v>72</v>
      </c>
      <c r="C152" s="9">
        <v>335000</v>
      </c>
      <c r="D152" s="7" t="str">
        <f t="shared" si="4"/>
        <v>-</v>
      </c>
      <c r="E152" s="36" t="str">
        <f>IF(A152="HHB",(IVA*C152),"-")</f>
        <v>-</v>
      </c>
      <c r="F152" s="7" t="b">
        <f t="shared" si="5"/>
        <v>0</v>
      </c>
      <c r="H152"/>
    </row>
    <row r="153" spans="1:8" x14ac:dyDescent="0.25">
      <c r="A153" s="7" t="s">
        <v>27</v>
      </c>
      <c r="B153" t="s">
        <v>28</v>
      </c>
      <c r="C153" s="9">
        <v>360000</v>
      </c>
      <c r="D153" s="7" t="str">
        <f t="shared" si="4"/>
        <v>-</v>
      </c>
      <c r="E153" s="36" t="str">
        <f>IF(A153="HHB",(IVA*C153),"-")</f>
        <v>-</v>
      </c>
      <c r="F153" s="7" t="b">
        <f t="shared" si="5"/>
        <v>0</v>
      </c>
      <c r="H153"/>
    </row>
    <row r="154" spans="1:8" x14ac:dyDescent="0.25">
      <c r="A154" s="7" t="s">
        <v>37</v>
      </c>
      <c r="B154" t="s">
        <v>38</v>
      </c>
      <c r="C154" s="9">
        <v>429000</v>
      </c>
      <c r="D154" s="7" t="str">
        <f t="shared" si="4"/>
        <v>-</v>
      </c>
      <c r="E154" s="36" t="str">
        <f>IF(A154="HHB",(IVA*C154),"-")</f>
        <v>-</v>
      </c>
      <c r="F154" s="7" t="b">
        <f t="shared" si="5"/>
        <v>0</v>
      </c>
      <c r="H154"/>
    </row>
    <row r="155" spans="1:8" ht="12.75" customHeight="1" x14ac:dyDescent="0.25">
      <c r="A155" s="7" t="s">
        <v>60</v>
      </c>
      <c r="B155" t="s">
        <v>38</v>
      </c>
      <c r="C155" s="9">
        <v>701000</v>
      </c>
      <c r="D155" s="7" t="str">
        <f t="shared" si="4"/>
        <v>-</v>
      </c>
      <c r="E155" s="36" t="str">
        <f>IF(A155="HHB",(IVA*C155),"-")</f>
        <v>-</v>
      </c>
      <c r="F155" s="7" t="b">
        <f t="shared" si="5"/>
        <v>0</v>
      </c>
      <c r="H155"/>
    </row>
    <row r="156" spans="1:8" ht="14.25" customHeight="1" x14ac:dyDescent="0.25">
      <c r="A156" s="7" t="s">
        <v>23</v>
      </c>
      <c r="B156" t="s">
        <v>24</v>
      </c>
      <c r="C156" s="10"/>
      <c r="D156" s="7" t="str">
        <f t="shared" si="4"/>
        <v>-</v>
      </c>
      <c r="E156" s="36" t="str">
        <f>IF(A156="HHB",(IVA*C156),"-")</f>
        <v>-</v>
      </c>
      <c r="F156" s="7" t="b">
        <f t="shared" si="5"/>
        <v>0</v>
      </c>
      <c r="H156"/>
    </row>
    <row r="157" spans="1:8" x14ac:dyDescent="0.25">
      <c r="A157" s="7" t="s">
        <v>71</v>
      </c>
      <c r="B157" t="s">
        <v>72</v>
      </c>
      <c r="C157" s="9">
        <v>90000</v>
      </c>
      <c r="D157" s="7" t="str">
        <f t="shared" si="4"/>
        <v>-</v>
      </c>
      <c r="E157" s="36" t="str">
        <f>IF(A157="HHB",(IVA*C157),"-")</f>
        <v>-</v>
      </c>
      <c r="F157" s="7" t="b">
        <f t="shared" si="5"/>
        <v>0</v>
      </c>
      <c r="H157"/>
    </row>
    <row r="158" spans="1:8" x14ac:dyDescent="0.25">
      <c r="A158" s="7" t="s">
        <v>25</v>
      </c>
      <c r="B158" t="s">
        <v>26</v>
      </c>
      <c r="C158" s="9">
        <v>69000</v>
      </c>
      <c r="D158" s="7" t="str">
        <f t="shared" si="4"/>
        <v>-</v>
      </c>
      <c r="E158" s="36" t="str">
        <f>IF(A158="HHB",(IVA*C158),"-")</f>
        <v>-</v>
      </c>
      <c r="F158" s="7" t="b">
        <f t="shared" si="5"/>
        <v>0</v>
      </c>
      <c r="H158"/>
    </row>
    <row r="159" spans="1:8" x14ac:dyDescent="0.25">
      <c r="A159" s="7" t="s">
        <v>73</v>
      </c>
      <c r="B159" t="s">
        <v>64</v>
      </c>
      <c r="C159" s="9">
        <v>89000</v>
      </c>
      <c r="D159" s="7" t="str">
        <f t="shared" si="4"/>
        <v>-</v>
      </c>
      <c r="E159" s="36" t="str">
        <f>IF(A159="HHB",(IVA*C159),"-")</f>
        <v>-</v>
      </c>
      <c r="F159" s="7" t="b">
        <f t="shared" si="5"/>
        <v>0</v>
      </c>
      <c r="H159"/>
    </row>
    <row r="160" spans="1:8" x14ac:dyDescent="0.25">
      <c r="A160" s="7" t="s">
        <v>62</v>
      </c>
      <c r="B160" t="s">
        <v>28</v>
      </c>
      <c r="C160" s="9">
        <v>138000</v>
      </c>
      <c r="D160" s="7" t="str">
        <f t="shared" si="4"/>
        <v>-</v>
      </c>
      <c r="E160" s="36" t="str">
        <f>IF(A160="HHB",(IVA*C160),"-")</f>
        <v>-</v>
      </c>
      <c r="F160" s="7" t="b">
        <f t="shared" si="5"/>
        <v>0</v>
      </c>
      <c r="H160"/>
    </row>
    <row r="161" spans="1:8" x14ac:dyDescent="0.25">
      <c r="A161" s="7" t="s">
        <v>33</v>
      </c>
      <c r="B161" t="s">
        <v>6</v>
      </c>
      <c r="C161" s="9">
        <v>196000</v>
      </c>
      <c r="D161" s="7" t="str">
        <f t="shared" si="4"/>
        <v>-</v>
      </c>
      <c r="E161" s="36" t="str">
        <f>IF(A161="HHB",(IVA*C161),"-")</f>
        <v>-</v>
      </c>
      <c r="F161" s="7" t="b">
        <f t="shared" si="5"/>
        <v>0</v>
      </c>
      <c r="H161"/>
    </row>
    <row r="162" spans="1:8" x14ac:dyDescent="0.25">
      <c r="A162" s="7" t="s">
        <v>32</v>
      </c>
      <c r="B162" t="s">
        <v>22</v>
      </c>
      <c r="C162" s="9">
        <v>329000</v>
      </c>
      <c r="D162" s="7" t="str">
        <f t="shared" si="4"/>
        <v>-</v>
      </c>
      <c r="E162" s="36" t="str">
        <f>IF(A162="HHB",(IVA*C162),"-")</f>
        <v>-</v>
      </c>
      <c r="F162" s="7" t="b">
        <f t="shared" si="5"/>
        <v>0</v>
      </c>
      <c r="H162"/>
    </row>
    <row r="163" spans="1:8" x14ac:dyDescent="0.25">
      <c r="A163" s="7" t="s">
        <v>74</v>
      </c>
      <c r="B163" t="s">
        <v>38</v>
      </c>
      <c r="C163" s="9">
        <v>295000</v>
      </c>
      <c r="D163" s="7" t="str">
        <f t="shared" si="4"/>
        <v>-</v>
      </c>
      <c r="E163" s="36" t="str">
        <f>IF(A163="HHB",(IVA*C163),"-")</f>
        <v>-</v>
      </c>
      <c r="F163" s="7" t="b">
        <f t="shared" si="5"/>
        <v>0</v>
      </c>
      <c r="H163"/>
    </row>
    <row r="164" spans="1:8" x14ac:dyDescent="0.25">
      <c r="A164" s="7" t="s">
        <v>74</v>
      </c>
      <c r="B164" t="s">
        <v>38</v>
      </c>
      <c r="C164" s="9">
        <v>19000</v>
      </c>
      <c r="D164" s="7" t="str">
        <f t="shared" si="4"/>
        <v>-</v>
      </c>
      <c r="E164" s="36" t="str">
        <f>IF(A164="HHB",(IVA*C164),"-")</f>
        <v>-</v>
      </c>
      <c r="F164" s="7" t="b">
        <f t="shared" si="5"/>
        <v>0</v>
      </c>
      <c r="H164"/>
    </row>
    <row r="165" spans="1:8" x14ac:dyDescent="0.25">
      <c r="A165" s="7" t="s">
        <v>63</v>
      </c>
      <c r="B165" t="s">
        <v>64</v>
      </c>
      <c r="C165" s="9">
        <v>26000</v>
      </c>
      <c r="D165" s="7" t="str">
        <f t="shared" si="4"/>
        <v>-</v>
      </c>
      <c r="E165" s="36" t="str">
        <f>IF(A165="HHB",(IVA*C165),"-")</f>
        <v>-</v>
      </c>
      <c r="F165" s="7" t="b">
        <f t="shared" si="5"/>
        <v>0</v>
      </c>
      <c r="H165"/>
    </row>
    <row r="166" spans="1:8" x14ac:dyDescent="0.25">
      <c r="A166" s="7" t="s">
        <v>61</v>
      </c>
      <c r="B166" t="s">
        <v>6</v>
      </c>
      <c r="C166" s="9">
        <v>28000</v>
      </c>
      <c r="D166" s="7" t="str">
        <f t="shared" si="4"/>
        <v>-</v>
      </c>
      <c r="E166" s="36" t="str">
        <f>IF(A166="HHB",(IVA*C166),"-")</f>
        <v>-</v>
      </c>
      <c r="F166" s="7" t="b">
        <f t="shared" si="5"/>
        <v>0</v>
      </c>
      <c r="H166"/>
    </row>
    <row r="167" spans="1:8" x14ac:dyDescent="0.25">
      <c r="A167" s="7" t="s">
        <v>41</v>
      </c>
      <c r="B167" t="s">
        <v>6</v>
      </c>
      <c r="C167" s="9">
        <v>56000</v>
      </c>
      <c r="D167" s="7" t="str">
        <f t="shared" si="4"/>
        <v>-</v>
      </c>
      <c r="E167" s="36" t="str">
        <f>IF(A167="HHB",(IVA*C167),"-")</f>
        <v>-</v>
      </c>
      <c r="F167" s="7" t="b">
        <f t="shared" si="5"/>
        <v>0</v>
      </c>
      <c r="H167"/>
    </row>
    <row r="168" spans="1:8" x14ac:dyDescent="0.25">
      <c r="A168" s="7" t="s">
        <v>193</v>
      </c>
      <c r="B168" t="s">
        <v>38</v>
      </c>
      <c r="C168" s="10">
        <v>0</v>
      </c>
      <c r="D168" s="7" t="str">
        <f t="shared" si="4"/>
        <v>-</v>
      </c>
      <c r="E168" s="36">
        <f>IF(A168="HHB",(IVA*C168),"-")</f>
        <v>0</v>
      </c>
      <c r="F168" s="7" t="b">
        <f t="shared" si="5"/>
        <v>0</v>
      </c>
      <c r="H168"/>
    </row>
    <row r="169" spans="1:8" x14ac:dyDescent="0.25">
      <c r="A169" s="7" t="s">
        <v>62</v>
      </c>
      <c r="B169" t="s">
        <v>28</v>
      </c>
      <c r="C169" s="9">
        <v>216000</v>
      </c>
      <c r="D169" s="7" t="str">
        <f t="shared" si="4"/>
        <v>-</v>
      </c>
      <c r="E169" s="36" t="str">
        <f>IF(A169="HHB",(IVA*C169),"-")</f>
        <v>-</v>
      </c>
      <c r="F169" s="7" t="b">
        <f t="shared" si="5"/>
        <v>0</v>
      </c>
      <c r="H169"/>
    </row>
    <row r="170" spans="1:8" x14ac:dyDescent="0.25">
      <c r="A170" s="7" t="s">
        <v>25</v>
      </c>
      <c r="B170" t="s">
        <v>26</v>
      </c>
      <c r="C170" s="9">
        <v>250000</v>
      </c>
      <c r="D170" s="7" t="str">
        <f t="shared" si="4"/>
        <v>-</v>
      </c>
      <c r="E170" s="36" t="str">
        <f>IF(A170="HHB",(IVA*C170),"-")</f>
        <v>-</v>
      </c>
      <c r="F170" s="7" t="b">
        <f t="shared" si="5"/>
        <v>0</v>
      </c>
      <c r="H170"/>
    </row>
    <row r="171" spans="1:8" x14ac:dyDescent="0.25">
      <c r="A171" s="7" t="s">
        <v>13</v>
      </c>
      <c r="B171" t="s">
        <v>14</v>
      </c>
      <c r="C171" s="9">
        <v>382000</v>
      </c>
      <c r="D171" s="7" t="str">
        <f t="shared" si="4"/>
        <v>-</v>
      </c>
      <c r="E171" s="36" t="str">
        <f>IF(A171="HHB",(IVA*C171),"-")</f>
        <v>-</v>
      </c>
      <c r="F171" s="7" t="b">
        <f t="shared" si="5"/>
        <v>0</v>
      </c>
      <c r="H171"/>
    </row>
    <row r="172" spans="1:8" x14ac:dyDescent="0.25">
      <c r="A172" s="7" t="s">
        <v>34</v>
      </c>
      <c r="B172" t="s">
        <v>35</v>
      </c>
      <c r="C172" s="9">
        <v>524000</v>
      </c>
      <c r="D172" s="7" t="str">
        <f t="shared" si="4"/>
        <v>-</v>
      </c>
      <c r="E172" s="36" t="str">
        <f>IF(A172="HHB",(IVA*C172),"-")</f>
        <v>-</v>
      </c>
      <c r="F172" s="7" t="b">
        <f t="shared" si="5"/>
        <v>0</v>
      </c>
      <c r="H172"/>
    </row>
    <row r="173" spans="1:8" x14ac:dyDescent="0.25">
      <c r="A173" s="7" t="s">
        <v>193</v>
      </c>
      <c r="B173" t="s">
        <v>38</v>
      </c>
      <c r="C173" s="9">
        <v>757000</v>
      </c>
      <c r="D173" s="7" t="str">
        <f t="shared" si="4"/>
        <v>-</v>
      </c>
      <c r="E173" s="36">
        <f>IF(A173="HHB",(IVA*C173),"-")</f>
        <v>151400</v>
      </c>
      <c r="F173" s="7" t="b">
        <f t="shared" si="5"/>
        <v>0</v>
      </c>
      <c r="H173"/>
    </row>
    <row r="174" spans="1:8" x14ac:dyDescent="0.25">
      <c r="A174" s="7" t="s">
        <v>15</v>
      </c>
      <c r="B174" t="s">
        <v>16</v>
      </c>
      <c r="C174" s="9">
        <v>1045000</v>
      </c>
      <c r="D174" s="7" t="str">
        <f t="shared" si="4"/>
        <v>-</v>
      </c>
      <c r="E174" s="36" t="str">
        <f>IF(A174="HHB",(IVA*C174),"-")</f>
        <v>-</v>
      </c>
      <c r="F174" s="7" t="b">
        <f t="shared" si="5"/>
        <v>0</v>
      </c>
      <c r="H174"/>
    </row>
    <row r="175" spans="1:8" x14ac:dyDescent="0.25">
      <c r="A175" s="7" t="s">
        <v>55</v>
      </c>
      <c r="B175" t="s">
        <v>35</v>
      </c>
      <c r="C175" s="9">
        <v>1568000</v>
      </c>
      <c r="D175" s="7" t="str">
        <f t="shared" si="4"/>
        <v>-</v>
      </c>
      <c r="E175" s="36" t="str">
        <f>IF(A175="HHB",(IVA*C175),"-")</f>
        <v>-</v>
      </c>
      <c r="F175" s="7" t="b">
        <f t="shared" si="5"/>
        <v>0</v>
      </c>
      <c r="H175"/>
    </row>
    <row r="176" spans="1:8" x14ac:dyDescent="0.25">
      <c r="A176" s="7" t="s">
        <v>7</v>
      </c>
      <c r="B176" t="s">
        <v>8</v>
      </c>
      <c r="C176" s="9">
        <v>117000</v>
      </c>
      <c r="D176" s="7" t="str">
        <f t="shared" si="4"/>
        <v>-</v>
      </c>
      <c r="E176" s="36" t="str">
        <f>IF(A176="HHB",(IVA*C176),"-")</f>
        <v>-</v>
      </c>
      <c r="F176" s="7" t="b">
        <f t="shared" si="5"/>
        <v>1</v>
      </c>
      <c r="H176"/>
    </row>
    <row r="177" spans="1:8" x14ac:dyDescent="0.25">
      <c r="A177" s="7" t="s">
        <v>62</v>
      </c>
      <c r="B177" t="s">
        <v>48</v>
      </c>
      <c r="C177" s="9">
        <v>158000</v>
      </c>
      <c r="D177" s="7" t="str">
        <f t="shared" si="4"/>
        <v>-</v>
      </c>
      <c r="E177" s="36" t="str">
        <f>IF(A177="HHB",(IVA*C177),"-")</f>
        <v>-</v>
      </c>
      <c r="F177" s="7" t="b">
        <f t="shared" si="5"/>
        <v>0</v>
      </c>
      <c r="H177"/>
    </row>
    <row r="178" spans="1:8" x14ac:dyDescent="0.25">
      <c r="A178" s="7" t="s">
        <v>67</v>
      </c>
      <c r="B178" t="s">
        <v>68</v>
      </c>
      <c r="C178" s="9">
        <v>260000</v>
      </c>
      <c r="D178" s="7" t="str">
        <f t="shared" si="4"/>
        <v>-</v>
      </c>
      <c r="E178" s="36" t="str">
        <f>IF(A178="HHB",(IVA*C178),"-")</f>
        <v>-</v>
      </c>
      <c r="F178" s="7" t="b">
        <f t="shared" si="5"/>
        <v>0</v>
      </c>
      <c r="H178"/>
    </row>
    <row r="179" spans="1:8" x14ac:dyDescent="0.25">
      <c r="A179" s="7" t="s">
        <v>44</v>
      </c>
      <c r="B179" t="s">
        <v>38</v>
      </c>
      <c r="C179" s="9">
        <v>193000</v>
      </c>
      <c r="D179" s="7" t="str">
        <f t="shared" si="4"/>
        <v>-</v>
      </c>
      <c r="E179" s="36" t="str">
        <f>IF(A179="HHB",(IVA*C179),"-")</f>
        <v>-</v>
      </c>
      <c r="F179" s="7" t="b">
        <f t="shared" si="5"/>
        <v>0</v>
      </c>
      <c r="H179"/>
    </row>
    <row r="180" spans="1:8" x14ac:dyDescent="0.25">
      <c r="A180" s="7" t="s">
        <v>11</v>
      </c>
      <c r="B180" t="s">
        <v>12</v>
      </c>
      <c r="C180" s="9">
        <v>270000</v>
      </c>
      <c r="D180" s="7" t="str">
        <f t="shared" si="4"/>
        <v>-</v>
      </c>
      <c r="E180" s="36" t="str">
        <f>IF(A180="HHB",(IVA*C180),"-")</f>
        <v>-</v>
      </c>
      <c r="F180" s="7" t="b">
        <f t="shared" si="5"/>
        <v>0</v>
      </c>
      <c r="H180"/>
    </row>
    <row r="181" spans="1:8" x14ac:dyDescent="0.25">
      <c r="A181" s="7" t="s">
        <v>17</v>
      </c>
      <c r="B181" t="s">
        <v>12</v>
      </c>
      <c r="C181" s="9">
        <v>314000</v>
      </c>
      <c r="D181" s="7" t="str">
        <f t="shared" si="4"/>
        <v>-</v>
      </c>
      <c r="E181" s="36" t="str">
        <f>IF(A181="HHB",(IVA*C181),"-")</f>
        <v>-</v>
      </c>
      <c r="F181" s="7" t="b">
        <f t="shared" si="5"/>
        <v>0</v>
      </c>
      <c r="H181"/>
    </row>
    <row r="182" spans="1:8" x14ac:dyDescent="0.25">
      <c r="A182" s="7" t="s">
        <v>52</v>
      </c>
      <c r="B182" t="s">
        <v>22</v>
      </c>
      <c r="C182" s="9">
        <v>894000</v>
      </c>
      <c r="D182" s="7" t="str">
        <f t="shared" si="4"/>
        <v>-</v>
      </c>
      <c r="E182" s="36" t="str">
        <f>IF(A182="HHB",(IVA*C182),"-")</f>
        <v>-</v>
      </c>
      <c r="F182" s="7" t="b">
        <f t="shared" si="5"/>
        <v>0</v>
      </c>
      <c r="H182"/>
    </row>
    <row r="183" spans="1:8" x14ac:dyDescent="0.25">
      <c r="A183" s="7" t="s">
        <v>31</v>
      </c>
      <c r="B183" t="s">
        <v>6</v>
      </c>
      <c r="C183" s="9">
        <v>1040000</v>
      </c>
      <c r="D183" s="7" t="str">
        <f t="shared" si="4"/>
        <v>TROVATO</v>
      </c>
      <c r="E183" s="36" t="str">
        <f>IF(A183="HHB",(IVA*C183),"-")</f>
        <v>-</v>
      </c>
      <c r="F183" s="7" t="b">
        <f t="shared" si="5"/>
        <v>0</v>
      </c>
      <c r="H183"/>
    </row>
    <row r="184" spans="1:8" x14ac:dyDescent="0.25">
      <c r="A184" s="7" t="s">
        <v>25</v>
      </c>
      <c r="B184" t="s">
        <v>26</v>
      </c>
      <c r="C184" s="9">
        <v>8000</v>
      </c>
      <c r="D184" s="7" t="str">
        <f t="shared" si="4"/>
        <v>-</v>
      </c>
      <c r="E184" s="36" t="str">
        <f>IF(A184="HHB",(IVA*C184),"-")</f>
        <v>-</v>
      </c>
      <c r="F184" s="7" t="b">
        <f t="shared" si="5"/>
        <v>0</v>
      </c>
      <c r="H184"/>
    </row>
    <row r="185" spans="1:8" x14ac:dyDescent="0.25">
      <c r="A185" s="7" t="s">
        <v>9</v>
      </c>
      <c r="B185" t="s">
        <v>10</v>
      </c>
      <c r="C185" s="9">
        <v>10000</v>
      </c>
      <c r="D185" s="7" t="str">
        <f t="shared" si="4"/>
        <v>-</v>
      </c>
      <c r="E185" s="36" t="str">
        <f>IF(A185="HHB",(IVA*C185),"-")</f>
        <v>-</v>
      </c>
      <c r="F185" s="7" t="b">
        <f t="shared" si="5"/>
        <v>0</v>
      </c>
      <c r="H185"/>
    </row>
    <row r="186" spans="1:8" x14ac:dyDescent="0.25">
      <c r="A186" s="7" t="s">
        <v>59</v>
      </c>
      <c r="B186" t="s">
        <v>38</v>
      </c>
      <c r="C186" s="9">
        <v>24000</v>
      </c>
      <c r="D186" s="7" t="str">
        <f t="shared" si="4"/>
        <v>-</v>
      </c>
      <c r="E186" s="36" t="str">
        <f>IF(A186="HHB",(IVA*C186),"-")</f>
        <v>-</v>
      </c>
      <c r="F186" s="7" t="b">
        <f t="shared" si="5"/>
        <v>0</v>
      </c>
      <c r="H186"/>
    </row>
    <row r="187" spans="1:8" x14ac:dyDescent="0.25">
      <c r="A187" s="7" t="s">
        <v>29</v>
      </c>
      <c r="B187" t="s">
        <v>30</v>
      </c>
      <c r="C187" s="9">
        <v>11000</v>
      </c>
      <c r="D187" s="7" t="str">
        <f t="shared" si="4"/>
        <v>-</v>
      </c>
      <c r="E187" s="36" t="str">
        <f>IF(A187="HHB",(IVA*C187),"-")</f>
        <v>-</v>
      </c>
      <c r="F187" s="7" t="b">
        <f t="shared" si="5"/>
        <v>0</v>
      </c>
      <c r="H187"/>
    </row>
    <row r="188" spans="1:8" x14ac:dyDescent="0.25">
      <c r="A188" s="7" t="s">
        <v>56</v>
      </c>
      <c r="B188" t="s">
        <v>30</v>
      </c>
      <c r="C188" s="9">
        <v>10000</v>
      </c>
      <c r="D188" s="7" t="str">
        <f t="shared" si="4"/>
        <v>-</v>
      </c>
      <c r="E188" s="36" t="str">
        <f>IF(A188="HHB",(IVA*C188),"-")</f>
        <v>-</v>
      </c>
      <c r="F188" s="7" t="b">
        <f t="shared" si="5"/>
        <v>0</v>
      </c>
      <c r="H188"/>
    </row>
    <row r="189" spans="1:8" x14ac:dyDescent="0.25">
      <c r="A189" s="7" t="s">
        <v>31</v>
      </c>
      <c r="B189" t="s">
        <v>6</v>
      </c>
      <c r="C189" s="9">
        <v>26000</v>
      </c>
      <c r="D189" s="7" t="str">
        <f t="shared" si="4"/>
        <v>-</v>
      </c>
      <c r="E189" s="36" t="str">
        <f>IF(A189="HHB",(IVA*C189),"-")</f>
        <v>-</v>
      </c>
      <c r="F189" s="7" t="b">
        <f t="shared" si="5"/>
        <v>0</v>
      </c>
      <c r="H189"/>
    </row>
    <row r="190" spans="1:8" x14ac:dyDescent="0.25">
      <c r="A190" s="7" t="s">
        <v>59</v>
      </c>
      <c r="B190" t="s">
        <v>38</v>
      </c>
      <c r="C190" s="10"/>
      <c r="D190" s="7" t="str">
        <f t="shared" si="4"/>
        <v>-</v>
      </c>
      <c r="E190" s="36" t="str">
        <f>IF(A190="HHB",(IVA*C190),"-")</f>
        <v>-</v>
      </c>
      <c r="F190" s="7" t="b">
        <f t="shared" si="5"/>
        <v>0</v>
      </c>
      <c r="H190"/>
    </row>
    <row r="191" spans="1:8" x14ac:dyDescent="0.25">
      <c r="A191" s="7" t="s">
        <v>56</v>
      </c>
      <c r="B191" t="s">
        <v>30</v>
      </c>
      <c r="C191" s="9">
        <v>22000</v>
      </c>
      <c r="D191" s="7" t="str">
        <f t="shared" si="4"/>
        <v>-</v>
      </c>
      <c r="E191" s="36" t="str">
        <f>IF(A191="HHB",(IVA*C191),"-")</f>
        <v>-</v>
      </c>
      <c r="F191" s="7" t="b">
        <f t="shared" si="5"/>
        <v>0</v>
      </c>
      <c r="H191"/>
    </row>
    <row r="192" spans="1:8" x14ac:dyDescent="0.25">
      <c r="A192" s="7" t="s">
        <v>56</v>
      </c>
      <c r="B192" t="s">
        <v>30</v>
      </c>
      <c r="C192" s="9">
        <v>63000</v>
      </c>
      <c r="D192" s="7" t="str">
        <f t="shared" si="4"/>
        <v>-</v>
      </c>
      <c r="E192" s="36" t="str">
        <f>IF(A192="HHB",(IVA*C192),"-")</f>
        <v>-</v>
      </c>
      <c r="F192" s="7" t="b">
        <f t="shared" si="5"/>
        <v>0</v>
      </c>
      <c r="H192"/>
    </row>
    <row r="193" spans="1:8" x14ac:dyDescent="0.25">
      <c r="A193" s="7" t="s">
        <v>5</v>
      </c>
      <c r="B193" t="s">
        <v>6</v>
      </c>
      <c r="C193" s="9">
        <v>63000</v>
      </c>
      <c r="D193" s="7" t="str">
        <f t="shared" si="4"/>
        <v>-</v>
      </c>
      <c r="E193" s="36" t="str">
        <f>IF(A193="HHB",(IVA*C193),"-")</f>
        <v>-</v>
      </c>
      <c r="F193" s="7" t="b">
        <f t="shared" si="5"/>
        <v>0</v>
      </c>
      <c r="H193"/>
    </row>
    <row r="194" spans="1:8" x14ac:dyDescent="0.25">
      <c r="A194" s="7" t="s">
        <v>47</v>
      </c>
      <c r="B194" t="s">
        <v>48</v>
      </c>
      <c r="C194" s="9">
        <v>26000</v>
      </c>
      <c r="D194" s="7" t="str">
        <f t="shared" si="4"/>
        <v>-</v>
      </c>
      <c r="E194" s="36" t="str">
        <f>IF(A194="HHB",(IVA*C194),"-")</f>
        <v>-</v>
      </c>
      <c r="F194" s="7" t="b">
        <f t="shared" si="5"/>
        <v>0</v>
      </c>
      <c r="H194"/>
    </row>
    <row r="195" spans="1:8" x14ac:dyDescent="0.25">
      <c r="A195" s="7" t="s">
        <v>39</v>
      </c>
      <c r="B195" t="s">
        <v>40</v>
      </c>
      <c r="C195" s="9">
        <v>25000</v>
      </c>
      <c r="D195" s="7" t="str">
        <f t="shared" si="4"/>
        <v>-</v>
      </c>
      <c r="E195" s="36" t="str">
        <f>IF(A195="HHB",(IVA*C195),"-")</f>
        <v>-</v>
      </c>
      <c r="F195" s="7" t="b">
        <f t="shared" si="5"/>
        <v>0</v>
      </c>
      <c r="H195"/>
    </row>
    <row r="196" spans="1:8" x14ac:dyDescent="0.25">
      <c r="A196" s="7" t="s">
        <v>36</v>
      </c>
      <c r="B196" t="s">
        <v>30</v>
      </c>
      <c r="C196" s="9">
        <v>25000</v>
      </c>
      <c r="D196" s="7" t="str">
        <f t="shared" si="4"/>
        <v>-</v>
      </c>
      <c r="E196" s="36" t="str">
        <f>IF(A196="HHB",(IVA*C196),"-")</f>
        <v>-</v>
      </c>
      <c r="F196" s="7" t="b">
        <f t="shared" si="5"/>
        <v>0</v>
      </c>
      <c r="H196"/>
    </row>
    <row r="197" spans="1:8" x14ac:dyDescent="0.25">
      <c r="A197" s="7" t="s">
        <v>49</v>
      </c>
      <c r="B197" t="s">
        <v>30</v>
      </c>
      <c r="C197" s="9">
        <v>46000</v>
      </c>
      <c r="D197" s="7" t="str">
        <f t="shared" si="4"/>
        <v>-</v>
      </c>
      <c r="E197" s="36" t="str">
        <f>IF(A197="HHB",(IVA*C197),"-")</f>
        <v>-</v>
      </c>
      <c r="F197" s="7" t="b">
        <f t="shared" si="5"/>
        <v>0</v>
      </c>
      <c r="H197"/>
    </row>
    <row r="198" spans="1:8" x14ac:dyDescent="0.25">
      <c r="A198" s="7" t="s">
        <v>20</v>
      </c>
      <c r="B198" t="s">
        <v>10</v>
      </c>
      <c r="C198" s="10"/>
      <c r="D198" s="7" t="str">
        <f t="shared" si="4"/>
        <v>-</v>
      </c>
      <c r="E198" s="36" t="str">
        <f>IF(A198="HHB",(IVA*C198),"-")</f>
        <v>-</v>
      </c>
      <c r="F198" s="7" t="b">
        <f t="shared" si="5"/>
        <v>0</v>
      </c>
      <c r="H198"/>
    </row>
    <row r="199" spans="1:8" x14ac:dyDescent="0.25">
      <c r="A199" s="7" t="s">
        <v>18</v>
      </c>
      <c r="B199" t="s">
        <v>19</v>
      </c>
      <c r="C199" s="9">
        <v>37000</v>
      </c>
      <c r="D199" s="7" t="str">
        <f t="shared" si="4"/>
        <v>-</v>
      </c>
      <c r="E199" s="36" t="str">
        <f>IF(A199="HHB",(IVA*C199),"-")</f>
        <v>-</v>
      </c>
      <c r="F199" s="7" t="b">
        <f t="shared" si="5"/>
        <v>0</v>
      </c>
      <c r="H199"/>
    </row>
    <row r="200" spans="1:8" x14ac:dyDescent="0.25">
      <c r="A200" s="7" t="s">
        <v>46</v>
      </c>
      <c r="B200" t="s">
        <v>30</v>
      </c>
      <c r="C200" s="9">
        <v>37000</v>
      </c>
      <c r="D200" s="7" t="str">
        <f t="shared" si="4"/>
        <v>-</v>
      </c>
      <c r="E200" s="36" t="str">
        <f>IF(A200="HHB",(IVA*C200),"-")</f>
        <v>-</v>
      </c>
      <c r="F200" s="7" t="b">
        <f t="shared" si="5"/>
        <v>0</v>
      </c>
      <c r="H200"/>
    </row>
    <row r="201" spans="1:8" x14ac:dyDescent="0.25">
      <c r="A201" s="7" t="s">
        <v>67</v>
      </c>
      <c r="B201" t="s">
        <v>68</v>
      </c>
      <c r="C201" s="9">
        <v>11000</v>
      </c>
      <c r="D201" s="7" t="str">
        <f t="shared" ref="D201:D264" si="6">IF(AND(B201="Abbigliamento",C201&gt;300000),"TROVATO","-")</f>
        <v>-</v>
      </c>
      <c r="E201" s="36" t="str">
        <f>IF(A201="HHB",(IVA*C201),"-")</f>
        <v>-</v>
      </c>
      <c r="F201" s="7" t="b">
        <f t="shared" ref="F201:F264" si="7">AND(B201="Manuali",C201&lt;1000000)</f>
        <v>0</v>
      </c>
      <c r="H201"/>
    </row>
    <row r="202" spans="1:8" x14ac:dyDescent="0.25">
      <c r="A202" s="7" t="s">
        <v>21</v>
      </c>
      <c r="B202" t="s">
        <v>22</v>
      </c>
      <c r="C202" s="9">
        <v>46000</v>
      </c>
      <c r="D202" s="7" t="str">
        <f t="shared" si="6"/>
        <v>-</v>
      </c>
      <c r="E202" s="36" t="str">
        <f>IF(A202="HHB",(IVA*C202),"-")</f>
        <v>-</v>
      </c>
      <c r="F202" s="7" t="b">
        <f t="shared" si="7"/>
        <v>0</v>
      </c>
      <c r="H202"/>
    </row>
    <row r="203" spans="1:8" x14ac:dyDescent="0.25">
      <c r="A203" s="7" t="s">
        <v>61</v>
      </c>
      <c r="B203" t="s">
        <v>24</v>
      </c>
      <c r="C203" s="9">
        <v>19000</v>
      </c>
      <c r="D203" s="7" t="str">
        <f t="shared" si="6"/>
        <v>-</v>
      </c>
      <c r="E203" s="36" t="str">
        <f>IF(A203="HHB",(IVA*C203),"-")</f>
        <v>-</v>
      </c>
      <c r="F203" s="7" t="b">
        <f t="shared" si="7"/>
        <v>0</v>
      </c>
      <c r="H203"/>
    </row>
    <row r="204" spans="1:8" x14ac:dyDescent="0.25">
      <c r="A204" s="7" t="s">
        <v>42</v>
      </c>
      <c r="B204" t="s">
        <v>43</v>
      </c>
      <c r="C204" s="9">
        <v>13000</v>
      </c>
      <c r="D204" s="7" t="str">
        <f t="shared" si="6"/>
        <v>-</v>
      </c>
      <c r="E204" s="36" t="str">
        <f>IF(A204="HHB",(IVA*C204),"-")</f>
        <v>-</v>
      </c>
      <c r="F204" s="7" t="b">
        <f t="shared" si="7"/>
        <v>0</v>
      </c>
      <c r="H204"/>
    </row>
    <row r="205" spans="1:8" x14ac:dyDescent="0.25">
      <c r="A205" s="7" t="s">
        <v>44</v>
      </c>
      <c r="B205" t="s">
        <v>38</v>
      </c>
      <c r="C205" s="9">
        <v>26000</v>
      </c>
      <c r="D205" s="7" t="str">
        <f t="shared" si="6"/>
        <v>-</v>
      </c>
      <c r="E205" s="36" t="str">
        <f>IF(A205="HHB",(IVA*C205),"-")</f>
        <v>-</v>
      </c>
      <c r="F205" s="7" t="b">
        <f t="shared" si="7"/>
        <v>0</v>
      </c>
      <c r="H205"/>
    </row>
    <row r="206" spans="1:8" x14ac:dyDescent="0.25">
      <c r="A206" s="7" t="s">
        <v>190</v>
      </c>
      <c r="B206" t="s">
        <v>58</v>
      </c>
      <c r="C206" s="9">
        <v>26000</v>
      </c>
      <c r="D206" s="7" t="str">
        <f t="shared" si="6"/>
        <v>-</v>
      </c>
      <c r="E206" s="36" t="str">
        <f>IF(A206="HHB",(IVA*C206),"-")</f>
        <v>-</v>
      </c>
      <c r="F206" s="7" t="b">
        <f t="shared" si="7"/>
        <v>0</v>
      </c>
      <c r="H206"/>
    </row>
    <row r="207" spans="1:8" x14ac:dyDescent="0.25">
      <c r="A207" s="7" t="s">
        <v>33</v>
      </c>
      <c r="B207" t="s">
        <v>6</v>
      </c>
      <c r="C207" s="9">
        <v>20000</v>
      </c>
      <c r="D207" s="7" t="str">
        <f t="shared" si="6"/>
        <v>-</v>
      </c>
      <c r="E207" s="36" t="str">
        <f>IF(A207="HHB",(IVA*C207),"-")</f>
        <v>-</v>
      </c>
      <c r="F207" s="7" t="b">
        <f t="shared" si="7"/>
        <v>0</v>
      </c>
      <c r="H207"/>
    </row>
    <row r="208" spans="1:8" x14ac:dyDescent="0.25">
      <c r="A208" s="7" t="s">
        <v>20</v>
      </c>
      <c r="B208" t="s">
        <v>10</v>
      </c>
      <c r="C208" s="9">
        <v>49000</v>
      </c>
      <c r="D208" s="7" t="str">
        <f t="shared" si="6"/>
        <v>-</v>
      </c>
      <c r="E208" s="36" t="str">
        <f>IF(A208="HHB",(IVA*C208),"-")</f>
        <v>-</v>
      </c>
      <c r="F208" s="7" t="b">
        <f t="shared" si="7"/>
        <v>0</v>
      </c>
      <c r="H208"/>
    </row>
    <row r="209" spans="1:8" x14ac:dyDescent="0.25">
      <c r="A209" s="7" t="s">
        <v>45</v>
      </c>
      <c r="B209" t="s">
        <v>10</v>
      </c>
      <c r="C209" s="9">
        <v>33000</v>
      </c>
      <c r="D209" s="7" t="str">
        <f t="shared" si="6"/>
        <v>-</v>
      </c>
      <c r="E209" s="36" t="str">
        <f>IF(A209="HHB",(IVA*C209),"-")</f>
        <v>-</v>
      </c>
      <c r="F209" s="7" t="b">
        <f t="shared" si="7"/>
        <v>0</v>
      </c>
      <c r="H209"/>
    </row>
    <row r="210" spans="1:8" x14ac:dyDescent="0.25">
      <c r="A210" s="7" t="s">
        <v>50</v>
      </c>
      <c r="B210" t="s">
        <v>51</v>
      </c>
      <c r="C210" s="9">
        <v>68000</v>
      </c>
      <c r="D210" s="7" t="str">
        <f t="shared" si="6"/>
        <v>-</v>
      </c>
      <c r="E210" s="36" t="str">
        <f>IF(A210="HHB",(IVA*C210),"-")</f>
        <v>-</v>
      </c>
      <c r="F210" s="7" t="b">
        <f t="shared" si="7"/>
        <v>0</v>
      </c>
      <c r="H210"/>
    </row>
    <row r="211" spans="1:8" x14ac:dyDescent="0.25">
      <c r="A211" s="7" t="s">
        <v>21</v>
      </c>
      <c r="B211" t="s">
        <v>22</v>
      </c>
      <c r="C211" s="9">
        <v>33000</v>
      </c>
      <c r="D211" s="7" t="str">
        <f t="shared" si="6"/>
        <v>-</v>
      </c>
      <c r="E211" s="36" t="str">
        <f>IF(A211="HHB",(IVA*C211),"-")</f>
        <v>-</v>
      </c>
      <c r="F211" s="7" t="b">
        <f t="shared" si="7"/>
        <v>0</v>
      </c>
      <c r="H211"/>
    </row>
    <row r="212" spans="1:8" x14ac:dyDescent="0.25">
      <c r="A212" s="7" t="s">
        <v>60</v>
      </c>
      <c r="B212" t="s">
        <v>38</v>
      </c>
      <c r="C212" s="9">
        <v>147000</v>
      </c>
      <c r="D212" s="7" t="str">
        <f t="shared" si="6"/>
        <v>-</v>
      </c>
      <c r="E212" s="36" t="str">
        <f>IF(A212="HHB",(IVA*C212),"-")</f>
        <v>-</v>
      </c>
      <c r="F212" s="7" t="b">
        <f t="shared" si="7"/>
        <v>0</v>
      </c>
      <c r="H212"/>
    </row>
    <row r="213" spans="1:8" x14ac:dyDescent="0.25">
      <c r="A213" s="7" t="s">
        <v>69</v>
      </c>
      <c r="B213" t="s">
        <v>51</v>
      </c>
      <c r="C213" s="9">
        <v>151000</v>
      </c>
      <c r="D213" s="7" t="str">
        <f t="shared" si="6"/>
        <v>-</v>
      </c>
      <c r="E213" s="36" t="str">
        <f>IF(A213="HHB",(IVA*C213),"-")</f>
        <v>-</v>
      </c>
      <c r="F213" s="7" t="b">
        <f t="shared" si="7"/>
        <v>0</v>
      </c>
      <c r="H213"/>
    </row>
    <row r="214" spans="1:8" x14ac:dyDescent="0.25">
      <c r="A214" s="7" t="s">
        <v>69</v>
      </c>
      <c r="B214" t="s">
        <v>51</v>
      </c>
      <c r="C214" s="9">
        <v>197000</v>
      </c>
      <c r="D214" s="7" t="str">
        <f t="shared" si="6"/>
        <v>-</v>
      </c>
      <c r="E214" s="36" t="str">
        <f>IF(A214="HHB",(IVA*C214),"-")</f>
        <v>-</v>
      </c>
      <c r="F214" s="7" t="b">
        <f t="shared" si="7"/>
        <v>0</v>
      </c>
      <c r="H214"/>
    </row>
    <row r="215" spans="1:8" x14ac:dyDescent="0.25">
      <c r="A215" s="7" t="s">
        <v>57</v>
      </c>
      <c r="B215" t="s">
        <v>58</v>
      </c>
      <c r="C215" s="9">
        <v>310000</v>
      </c>
      <c r="D215" s="7" t="str">
        <f t="shared" si="6"/>
        <v>-</v>
      </c>
      <c r="E215" s="36" t="str">
        <f>IF(A215="HHB",(IVA*C215),"-")</f>
        <v>-</v>
      </c>
      <c r="F215" s="7" t="b">
        <f t="shared" si="7"/>
        <v>0</v>
      </c>
      <c r="H215"/>
    </row>
    <row r="216" spans="1:8" x14ac:dyDescent="0.25">
      <c r="A216" s="7" t="s">
        <v>53</v>
      </c>
      <c r="B216" t="s">
        <v>54</v>
      </c>
      <c r="C216" s="9">
        <v>271000</v>
      </c>
      <c r="D216" s="7" t="str">
        <f t="shared" si="6"/>
        <v>-</v>
      </c>
      <c r="E216" s="36" t="str">
        <f>IF(A216="HHB",(IVA*C216),"-")</f>
        <v>-</v>
      </c>
      <c r="F216" s="7" t="b">
        <f t="shared" si="7"/>
        <v>0</v>
      </c>
      <c r="H216"/>
    </row>
    <row r="217" spans="1:8" x14ac:dyDescent="0.25">
      <c r="A217" s="7" t="s">
        <v>5</v>
      </c>
      <c r="B217" t="s">
        <v>6</v>
      </c>
      <c r="C217" s="9">
        <v>458000</v>
      </c>
      <c r="D217" s="7" t="str">
        <f t="shared" si="6"/>
        <v>TROVATO</v>
      </c>
      <c r="E217" s="36" t="str">
        <f>IF(A217="HHB",(IVA*C217),"-")</f>
        <v>-</v>
      </c>
      <c r="F217" s="7" t="b">
        <f t="shared" si="7"/>
        <v>0</v>
      </c>
      <c r="H217"/>
    </row>
    <row r="218" spans="1:8" x14ac:dyDescent="0.25">
      <c r="A218" s="7" t="s">
        <v>31</v>
      </c>
      <c r="B218" t="s">
        <v>6</v>
      </c>
      <c r="C218" s="9">
        <v>412000</v>
      </c>
      <c r="D218" s="7" t="str">
        <f t="shared" si="6"/>
        <v>TROVATO</v>
      </c>
      <c r="E218" s="36" t="str">
        <f>IF(A218="HHB",(IVA*C218),"-")</f>
        <v>-</v>
      </c>
      <c r="F218" s="7" t="b">
        <f t="shared" si="7"/>
        <v>0</v>
      </c>
      <c r="H218"/>
    </row>
    <row r="219" spans="1:8" x14ac:dyDescent="0.25">
      <c r="A219" s="7" t="s">
        <v>31</v>
      </c>
      <c r="B219" t="s">
        <v>6</v>
      </c>
      <c r="C219" s="9">
        <v>807000</v>
      </c>
      <c r="D219" s="7" t="str">
        <f t="shared" si="6"/>
        <v>TROVATO</v>
      </c>
      <c r="E219" s="36" t="str">
        <f>IF(A219="HHB",(IVA*C219),"-")</f>
        <v>-</v>
      </c>
      <c r="F219" s="7" t="b">
        <f t="shared" si="7"/>
        <v>0</v>
      </c>
      <c r="H219"/>
    </row>
    <row r="220" spans="1:8" x14ac:dyDescent="0.25">
      <c r="A220" s="7" t="s">
        <v>47</v>
      </c>
      <c r="B220" t="s">
        <v>48</v>
      </c>
      <c r="C220" s="9">
        <v>4000</v>
      </c>
      <c r="D220" s="7" t="str">
        <f t="shared" si="6"/>
        <v>-</v>
      </c>
      <c r="E220" s="36" t="str">
        <f>IF(A220="HHB",(IVA*C220),"-")</f>
        <v>-</v>
      </c>
      <c r="F220" s="7" t="b">
        <f t="shared" si="7"/>
        <v>0</v>
      </c>
      <c r="H220"/>
    </row>
    <row r="221" spans="1:8" x14ac:dyDescent="0.25">
      <c r="A221" s="7" t="s">
        <v>25</v>
      </c>
      <c r="B221" t="s">
        <v>26</v>
      </c>
      <c r="C221" s="9">
        <v>81000</v>
      </c>
      <c r="D221" s="7" t="str">
        <f t="shared" si="6"/>
        <v>-</v>
      </c>
      <c r="E221" s="36" t="str">
        <f>IF(A221="HHB",(IVA*C221),"-")</f>
        <v>-</v>
      </c>
      <c r="F221" s="7" t="b">
        <f t="shared" si="7"/>
        <v>0</v>
      </c>
      <c r="H221"/>
    </row>
    <row r="222" spans="1:8" x14ac:dyDescent="0.25">
      <c r="A222" s="7" t="s">
        <v>65</v>
      </c>
      <c r="B222" t="s">
        <v>64</v>
      </c>
      <c r="C222" s="9">
        <v>125000</v>
      </c>
      <c r="D222" s="7" t="str">
        <f t="shared" si="6"/>
        <v>-</v>
      </c>
      <c r="E222" s="36" t="str">
        <f>IF(A222="HHB",(IVA*C222),"-")</f>
        <v>-</v>
      </c>
      <c r="F222" s="7" t="b">
        <f t="shared" si="7"/>
        <v>0</v>
      </c>
      <c r="H222"/>
    </row>
    <row r="223" spans="1:8" x14ac:dyDescent="0.25">
      <c r="A223" s="7" t="s">
        <v>66</v>
      </c>
      <c r="B223" t="s">
        <v>51</v>
      </c>
      <c r="C223" s="9">
        <v>98000</v>
      </c>
      <c r="D223" s="7" t="str">
        <f t="shared" si="6"/>
        <v>-</v>
      </c>
      <c r="E223" s="36" t="str">
        <f>IF(A223="HHB",(IVA*C223),"-")</f>
        <v>-</v>
      </c>
      <c r="F223" s="7" t="b">
        <f t="shared" si="7"/>
        <v>0</v>
      </c>
      <c r="H223"/>
    </row>
    <row r="224" spans="1:8" x14ac:dyDescent="0.25">
      <c r="A224" s="7" t="s">
        <v>33</v>
      </c>
      <c r="B224" t="s">
        <v>6</v>
      </c>
      <c r="C224" s="9">
        <v>140000</v>
      </c>
      <c r="D224" s="7" t="str">
        <f t="shared" si="6"/>
        <v>-</v>
      </c>
      <c r="E224" s="36" t="str">
        <f>IF(A224="HHB",(IVA*C224),"-")</f>
        <v>-</v>
      </c>
      <c r="F224" s="7" t="b">
        <f t="shared" si="7"/>
        <v>0</v>
      </c>
      <c r="H224"/>
    </row>
    <row r="225" spans="1:8" x14ac:dyDescent="0.25">
      <c r="A225" s="7" t="s">
        <v>9</v>
      </c>
      <c r="B225" t="s">
        <v>10</v>
      </c>
      <c r="C225" s="9">
        <v>5000</v>
      </c>
      <c r="D225" s="7" t="str">
        <f t="shared" si="6"/>
        <v>-</v>
      </c>
      <c r="E225" s="36" t="str">
        <f>IF(A225="HHB",(IVA*C225),"-")</f>
        <v>-</v>
      </c>
      <c r="F225" s="7" t="b">
        <f t="shared" si="7"/>
        <v>0</v>
      </c>
      <c r="H225"/>
    </row>
    <row r="226" spans="1:8" x14ac:dyDescent="0.25">
      <c r="A226" s="7" t="s">
        <v>65</v>
      </c>
      <c r="B226" t="s">
        <v>64</v>
      </c>
      <c r="C226" s="9">
        <v>6000</v>
      </c>
      <c r="D226" s="7" t="str">
        <f t="shared" si="6"/>
        <v>-</v>
      </c>
      <c r="E226" s="36" t="str">
        <f>IF(A226="HHB",(IVA*C226),"-")</f>
        <v>-</v>
      </c>
      <c r="F226" s="7" t="b">
        <f t="shared" si="7"/>
        <v>0</v>
      </c>
      <c r="H226"/>
    </row>
    <row r="227" spans="1:8" x14ac:dyDescent="0.25">
      <c r="A227" s="7" t="s">
        <v>9</v>
      </c>
      <c r="B227" t="s">
        <v>10</v>
      </c>
      <c r="C227" s="9">
        <v>9000</v>
      </c>
      <c r="D227" s="7" t="str">
        <f t="shared" si="6"/>
        <v>-</v>
      </c>
      <c r="E227" s="36" t="str">
        <f>IF(A227="HHB",(IVA*C227),"-")</f>
        <v>-</v>
      </c>
      <c r="F227" s="7" t="b">
        <f t="shared" si="7"/>
        <v>0</v>
      </c>
      <c r="H227"/>
    </row>
    <row r="228" spans="1:8" x14ac:dyDescent="0.25">
      <c r="A228" s="7" t="s">
        <v>70</v>
      </c>
      <c r="B228" t="s">
        <v>58</v>
      </c>
      <c r="C228" s="9">
        <v>8000</v>
      </c>
      <c r="D228" s="7" t="str">
        <f t="shared" si="6"/>
        <v>-</v>
      </c>
      <c r="E228" s="36" t="str">
        <f>IF(A228="HHB",(IVA*C228),"-")</f>
        <v>-</v>
      </c>
      <c r="F228" s="7" t="b">
        <f t="shared" si="7"/>
        <v>0</v>
      </c>
      <c r="H228"/>
    </row>
    <row r="229" spans="1:8" x14ac:dyDescent="0.25">
      <c r="A229" s="7" t="s">
        <v>70</v>
      </c>
      <c r="B229" t="s">
        <v>58</v>
      </c>
      <c r="C229" s="9">
        <v>11000</v>
      </c>
      <c r="D229" s="7" t="str">
        <f t="shared" si="6"/>
        <v>-</v>
      </c>
      <c r="E229" s="36" t="str">
        <f>IF(A229="HHB",(IVA*C229),"-")</f>
        <v>-</v>
      </c>
      <c r="F229" s="7" t="b">
        <f t="shared" si="7"/>
        <v>0</v>
      </c>
      <c r="H229"/>
    </row>
    <row r="230" spans="1:8" x14ac:dyDescent="0.25">
      <c r="A230" s="7" t="s">
        <v>73</v>
      </c>
      <c r="B230" t="s">
        <v>64</v>
      </c>
      <c r="C230" s="9">
        <v>21000</v>
      </c>
      <c r="D230" s="7" t="str">
        <f t="shared" si="6"/>
        <v>-</v>
      </c>
      <c r="E230" s="36" t="str">
        <f>IF(A230="HHB",(IVA*C230),"-")</f>
        <v>-</v>
      </c>
      <c r="F230" s="7" t="b">
        <f t="shared" si="7"/>
        <v>0</v>
      </c>
      <c r="H230"/>
    </row>
    <row r="231" spans="1:8" x14ac:dyDescent="0.25">
      <c r="A231" s="7" t="s">
        <v>71</v>
      </c>
      <c r="B231" t="s">
        <v>72</v>
      </c>
      <c r="C231" s="9">
        <v>14000</v>
      </c>
      <c r="D231" s="7" t="str">
        <f t="shared" si="6"/>
        <v>-</v>
      </c>
      <c r="E231" s="36" t="str">
        <f>IF(A231="HHB",(IVA*C231),"-")</f>
        <v>-</v>
      </c>
      <c r="F231" s="7" t="b">
        <f t="shared" si="7"/>
        <v>0</v>
      </c>
      <c r="H231"/>
    </row>
    <row r="232" spans="1:8" x14ac:dyDescent="0.25">
      <c r="A232" s="7" t="s">
        <v>27</v>
      </c>
      <c r="B232" t="s">
        <v>28</v>
      </c>
      <c r="C232" s="9">
        <v>23000</v>
      </c>
      <c r="D232" s="7" t="str">
        <f t="shared" si="6"/>
        <v>-</v>
      </c>
      <c r="E232" s="36" t="str">
        <f>IF(A232="HHB",(IVA*C232),"-")</f>
        <v>-</v>
      </c>
      <c r="F232" s="7" t="b">
        <f t="shared" si="7"/>
        <v>0</v>
      </c>
      <c r="H232"/>
    </row>
    <row r="233" spans="1:8" x14ac:dyDescent="0.25">
      <c r="A233" s="7" t="s">
        <v>37</v>
      </c>
      <c r="B233" t="s">
        <v>38</v>
      </c>
      <c r="C233" s="9">
        <v>51000</v>
      </c>
      <c r="D233" s="7" t="str">
        <f t="shared" si="6"/>
        <v>-</v>
      </c>
      <c r="E233" s="36" t="str">
        <f>IF(A233="HHB",(IVA*C233),"-")</f>
        <v>-</v>
      </c>
      <c r="F233" s="7" t="b">
        <f t="shared" si="7"/>
        <v>0</v>
      </c>
      <c r="H233"/>
    </row>
    <row r="234" spans="1:8" x14ac:dyDescent="0.25">
      <c r="A234" s="7" t="s">
        <v>60</v>
      </c>
      <c r="B234" t="s">
        <v>38</v>
      </c>
      <c r="C234" s="10"/>
      <c r="D234" s="7" t="str">
        <f t="shared" si="6"/>
        <v>-</v>
      </c>
      <c r="E234" s="36" t="str">
        <f>IF(A234="HHB",(IVA*C234),"-")</f>
        <v>-</v>
      </c>
      <c r="F234" s="7" t="b">
        <f t="shared" si="7"/>
        <v>0</v>
      </c>
      <c r="H234"/>
    </row>
    <row r="235" spans="1:8" x14ac:dyDescent="0.25">
      <c r="A235" s="7" t="s">
        <v>23</v>
      </c>
      <c r="B235" t="s">
        <v>24</v>
      </c>
      <c r="C235" s="9">
        <v>198000</v>
      </c>
      <c r="D235" s="7" t="str">
        <f t="shared" si="6"/>
        <v>-</v>
      </c>
      <c r="E235" s="36" t="str">
        <f>IF(A235="HHB",(IVA*C235),"-")</f>
        <v>-</v>
      </c>
      <c r="F235" s="7" t="b">
        <f t="shared" si="7"/>
        <v>0</v>
      </c>
      <c r="H235"/>
    </row>
    <row r="236" spans="1:8" x14ac:dyDescent="0.25">
      <c r="A236" s="7" t="s">
        <v>71</v>
      </c>
      <c r="B236" t="s">
        <v>72</v>
      </c>
      <c r="C236" s="9">
        <v>167000</v>
      </c>
      <c r="D236" s="7" t="str">
        <f t="shared" si="6"/>
        <v>-</v>
      </c>
      <c r="E236" s="36" t="str">
        <f>IF(A236="HHB",(IVA*C236),"-")</f>
        <v>-</v>
      </c>
      <c r="F236" s="7" t="b">
        <f t="shared" si="7"/>
        <v>0</v>
      </c>
      <c r="H236"/>
    </row>
    <row r="237" spans="1:8" x14ac:dyDescent="0.25">
      <c r="A237" s="7" t="s">
        <v>25</v>
      </c>
      <c r="B237" t="s">
        <v>26</v>
      </c>
      <c r="C237" s="9">
        <v>95000</v>
      </c>
      <c r="D237" s="7" t="str">
        <f t="shared" si="6"/>
        <v>-</v>
      </c>
      <c r="E237" s="36" t="str">
        <f>IF(A237="HHB",(IVA*C237),"-")</f>
        <v>-</v>
      </c>
      <c r="F237" s="7" t="b">
        <f t="shared" si="7"/>
        <v>0</v>
      </c>
      <c r="H237"/>
    </row>
    <row r="238" spans="1:8" x14ac:dyDescent="0.25">
      <c r="A238" s="7" t="s">
        <v>73</v>
      </c>
      <c r="B238" t="s">
        <v>64</v>
      </c>
      <c r="C238" s="9">
        <v>141000</v>
      </c>
      <c r="D238" s="7" t="str">
        <f t="shared" si="6"/>
        <v>-</v>
      </c>
      <c r="E238" s="36" t="str">
        <f>IF(A238="HHB",(IVA*C238),"-")</f>
        <v>-</v>
      </c>
      <c r="F238" s="7" t="b">
        <f t="shared" si="7"/>
        <v>0</v>
      </c>
      <c r="H238"/>
    </row>
    <row r="239" spans="1:8" x14ac:dyDescent="0.25">
      <c r="A239" s="7" t="s">
        <v>62</v>
      </c>
      <c r="B239" t="s">
        <v>28</v>
      </c>
      <c r="C239" s="9">
        <v>351000</v>
      </c>
      <c r="D239" s="7" t="str">
        <f t="shared" si="6"/>
        <v>-</v>
      </c>
      <c r="E239" s="36" t="str">
        <f>IF(A239="HHB",(IVA*C239),"-")</f>
        <v>-</v>
      </c>
      <c r="F239" s="7" t="b">
        <f t="shared" si="7"/>
        <v>0</v>
      </c>
      <c r="H239"/>
    </row>
    <row r="240" spans="1:8" x14ac:dyDescent="0.25">
      <c r="A240" s="7" t="s">
        <v>33</v>
      </c>
      <c r="B240" t="s">
        <v>6</v>
      </c>
      <c r="C240" s="9">
        <v>414000</v>
      </c>
      <c r="D240" s="7" t="str">
        <f t="shared" si="6"/>
        <v>TROVATO</v>
      </c>
      <c r="E240" s="36" t="str">
        <f>IF(A240="HHB",(IVA*C240),"-")</f>
        <v>-</v>
      </c>
      <c r="F240" s="7" t="b">
        <f t="shared" si="7"/>
        <v>0</v>
      </c>
      <c r="H240"/>
    </row>
    <row r="241" spans="1:8" x14ac:dyDescent="0.25">
      <c r="A241" s="7" t="s">
        <v>32</v>
      </c>
      <c r="B241" t="s">
        <v>22</v>
      </c>
      <c r="C241" s="9">
        <v>61000</v>
      </c>
      <c r="D241" s="7" t="str">
        <f t="shared" si="6"/>
        <v>-</v>
      </c>
      <c r="E241" s="36" t="str">
        <f>IF(A241="HHB",(IVA*C241),"-")</f>
        <v>-</v>
      </c>
      <c r="F241" s="7" t="b">
        <f t="shared" si="7"/>
        <v>0</v>
      </c>
      <c r="H241"/>
    </row>
    <row r="242" spans="1:8" x14ac:dyDescent="0.25">
      <c r="A242" s="7" t="s">
        <v>74</v>
      </c>
      <c r="B242" t="s">
        <v>38</v>
      </c>
      <c r="C242" s="9">
        <v>893000</v>
      </c>
      <c r="D242" s="7" t="str">
        <f t="shared" si="6"/>
        <v>-</v>
      </c>
      <c r="E242" s="36" t="str">
        <f>IF(A242="HHB",(IVA*C242),"-")</f>
        <v>-</v>
      </c>
      <c r="F242" s="7" t="b">
        <f t="shared" si="7"/>
        <v>0</v>
      </c>
      <c r="H242"/>
    </row>
    <row r="243" spans="1:8" x14ac:dyDescent="0.25">
      <c r="A243" s="7" t="s">
        <v>74</v>
      </c>
      <c r="B243" t="s">
        <v>38</v>
      </c>
      <c r="C243" s="9">
        <v>985000</v>
      </c>
      <c r="D243" s="7" t="str">
        <f t="shared" si="6"/>
        <v>-</v>
      </c>
      <c r="E243" s="36" t="str">
        <f>IF(A243="HHB",(IVA*C243),"-")</f>
        <v>-</v>
      </c>
      <c r="F243" s="7" t="b">
        <f t="shared" si="7"/>
        <v>0</v>
      </c>
      <c r="H243"/>
    </row>
    <row r="244" spans="1:8" x14ac:dyDescent="0.25">
      <c r="A244" s="7" t="s">
        <v>63</v>
      </c>
      <c r="B244" t="s">
        <v>64</v>
      </c>
      <c r="C244" s="9">
        <v>296000</v>
      </c>
      <c r="D244" s="7" t="str">
        <f t="shared" si="6"/>
        <v>-</v>
      </c>
      <c r="E244" s="36" t="str">
        <f>IF(A244="HHB",(IVA*C244),"-")</f>
        <v>-</v>
      </c>
      <c r="F244" s="7" t="b">
        <f t="shared" si="7"/>
        <v>0</v>
      </c>
      <c r="H244"/>
    </row>
    <row r="245" spans="1:8" x14ac:dyDescent="0.25">
      <c r="A245" s="7" t="s">
        <v>61</v>
      </c>
      <c r="B245" t="s">
        <v>6</v>
      </c>
      <c r="C245" s="9">
        <v>685000</v>
      </c>
      <c r="D245" s="7" t="str">
        <f t="shared" si="6"/>
        <v>TROVATO</v>
      </c>
      <c r="E245" s="36" t="str">
        <f>IF(A245="HHB",(IVA*C245),"-")</f>
        <v>-</v>
      </c>
      <c r="F245" s="7" t="b">
        <f t="shared" si="7"/>
        <v>0</v>
      </c>
      <c r="H245"/>
    </row>
    <row r="246" spans="1:8" x14ac:dyDescent="0.25">
      <c r="A246" s="7" t="s">
        <v>41</v>
      </c>
      <c r="B246" t="s">
        <v>6</v>
      </c>
      <c r="C246" s="9">
        <v>1138000</v>
      </c>
      <c r="D246" s="7" t="str">
        <f t="shared" si="6"/>
        <v>TROVATO</v>
      </c>
      <c r="E246" s="36" t="str">
        <f>IF(A246="HHB",(IVA*C246),"-")</f>
        <v>-</v>
      </c>
      <c r="F246" s="7" t="b">
        <f t="shared" si="7"/>
        <v>0</v>
      </c>
      <c r="H246"/>
    </row>
    <row r="247" spans="1:8" x14ac:dyDescent="0.25">
      <c r="A247" s="7" t="s">
        <v>193</v>
      </c>
      <c r="B247" t="s">
        <v>38</v>
      </c>
      <c r="C247" s="9">
        <v>1334000</v>
      </c>
      <c r="D247" s="7" t="str">
        <f t="shared" si="6"/>
        <v>-</v>
      </c>
      <c r="E247" s="36">
        <f>IF(A247="HHB",(IVA*C247),"-")</f>
        <v>266800</v>
      </c>
      <c r="F247" s="7" t="b">
        <f t="shared" si="7"/>
        <v>0</v>
      </c>
      <c r="H247"/>
    </row>
    <row r="248" spans="1:8" x14ac:dyDescent="0.25">
      <c r="A248" s="7" t="s">
        <v>62</v>
      </c>
      <c r="B248" t="s">
        <v>28</v>
      </c>
      <c r="C248" s="9">
        <v>30000</v>
      </c>
      <c r="D248" s="7" t="str">
        <f t="shared" si="6"/>
        <v>-</v>
      </c>
      <c r="E248" s="36" t="str">
        <f>IF(A248="HHB",(IVA*C248),"-")</f>
        <v>-</v>
      </c>
      <c r="F248" s="7" t="b">
        <f t="shared" si="7"/>
        <v>0</v>
      </c>
      <c r="H248"/>
    </row>
    <row r="249" spans="1:8" x14ac:dyDescent="0.25">
      <c r="A249" s="7" t="s">
        <v>25</v>
      </c>
      <c r="B249" t="s">
        <v>26</v>
      </c>
      <c r="C249" s="9">
        <v>30000</v>
      </c>
      <c r="D249" s="7" t="str">
        <f t="shared" si="6"/>
        <v>-</v>
      </c>
      <c r="E249" s="36" t="str">
        <f>IF(A249="HHB",(IVA*C249),"-")</f>
        <v>-</v>
      </c>
      <c r="F249" s="7" t="b">
        <f t="shared" si="7"/>
        <v>0</v>
      </c>
      <c r="H249"/>
    </row>
    <row r="250" spans="1:8" x14ac:dyDescent="0.25">
      <c r="A250" s="7" t="s">
        <v>13</v>
      </c>
      <c r="B250" t="s">
        <v>14</v>
      </c>
      <c r="C250" s="9">
        <v>406000</v>
      </c>
      <c r="D250" s="7" t="str">
        <f t="shared" si="6"/>
        <v>-</v>
      </c>
      <c r="E250" s="36" t="str">
        <f>IF(A250="HHB",(IVA*C250),"-")</f>
        <v>-</v>
      </c>
      <c r="F250" s="7" t="b">
        <f t="shared" si="7"/>
        <v>0</v>
      </c>
      <c r="H250"/>
    </row>
    <row r="251" spans="1:8" x14ac:dyDescent="0.25">
      <c r="A251" s="7" t="s">
        <v>34</v>
      </c>
      <c r="B251" t="s">
        <v>35</v>
      </c>
      <c r="C251" s="9">
        <v>197000</v>
      </c>
      <c r="D251" s="7" t="str">
        <f t="shared" si="6"/>
        <v>-</v>
      </c>
      <c r="E251" s="36" t="str">
        <f>IF(A251="HHB",(IVA*C251),"-")</f>
        <v>-</v>
      </c>
      <c r="F251" s="7" t="b">
        <f t="shared" si="7"/>
        <v>0</v>
      </c>
      <c r="H251"/>
    </row>
    <row r="252" spans="1:8" x14ac:dyDescent="0.25">
      <c r="A252" s="7" t="s">
        <v>193</v>
      </c>
      <c r="B252" t="s">
        <v>38</v>
      </c>
      <c r="C252" s="9">
        <v>645000</v>
      </c>
      <c r="D252" s="7" t="str">
        <f t="shared" si="6"/>
        <v>-</v>
      </c>
      <c r="E252" s="36">
        <f>IF(A252="HHB",(IVA*C252),"-")</f>
        <v>129000</v>
      </c>
      <c r="F252" s="7" t="b">
        <f t="shared" si="7"/>
        <v>0</v>
      </c>
      <c r="H252"/>
    </row>
    <row r="253" spans="1:8" x14ac:dyDescent="0.25">
      <c r="A253" s="7" t="s">
        <v>15</v>
      </c>
      <c r="B253" t="s">
        <v>16</v>
      </c>
      <c r="C253" s="9">
        <v>645000</v>
      </c>
      <c r="D253" s="7" t="str">
        <f t="shared" si="6"/>
        <v>-</v>
      </c>
      <c r="E253" s="36" t="str">
        <f>IF(A253="HHB",(IVA*C253),"-")</f>
        <v>-</v>
      </c>
      <c r="F253" s="7" t="b">
        <f t="shared" si="7"/>
        <v>0</v>
      </c>
      <c r="H253"/>
    </row>
    <row r="254" spans="1:8" x14ac:dyDescent="0.25">
      <c r="A254" s="7" t="s">
        <v>55</v>
      </c>
      <c r="B254" t="s">
        <v>35</v>
      </c>
      <c r="C254" s="9">
        <v>259000</v>
      </c>
      <c r="D254" s="7" t="str">
        <f t="shared" si="6"/>
        <v>-</v>
      </c>
      <c r="E254" s="36" t="str">
        <f>IF(A254="HHB",(IVA*C254),"-")</f>
        <v>-</v>
      </c>
      <c r="F254" s="7" t="b">
        <f t="shared" si="7"/>
        <v>0</v>
      </c>
      <c r="H254"/>
    </row>
    <row r="255" spans="1:8" x14ac:dyDescent="0.25">
      <c r="A255" s="7" t="s">
        <v>7</v>
      </c>
      <c r="B255" t="s">
        <v>8</v>
      </c>
      <c r="C255" s="9">
        <v>646000</v>
      </c>
      <c r="D255" s="7" t="str">
        <f t="shared" si="6"/>
        <v>-</v>
      </c>
      <c r="E255" s="36" t="str">
        <f>IF(A255="HHB",(IVA*C255),"-")</f>
        <v>-</v>
      </c>
      <c r="F255" s="7" t="b">
        <f t="shared" si="7"/>
        <v>1</v>
      </c>
      <c r="H255"/>
    </row>
    <row r="256" spans="1:8" x14ac:dyDescent="0.25">
      <c r="A256" s="7" t="s">
        <v>62</v>
      </c>
      <c r="B256" t="s">
        <v>48</v>
      </c>
      <c r="C256" s="9">
        <v>259000</v>
      </c>
      <c r="D256" s="7" t="str">
        <f t="shared" si="6"/>
        <v>-</v>
      </c>
      <c r="E256" s="36" t="str">
        <f>IF(A256="HHB",(IVA*C256),"-")</f>
        <v>-</v>
      </c>
      <c r="F256" s="7" t="b">
        <f t="shared" si="7"/>
        <v>0</v>
      </c>
      <c r="H256"/>
    </row>
    <row r="257" spans="1:8" x14ac:dyDescent="0.25">
      <c r="A257" s="7" t="s">
        <v>67</v>
      </c>
      <c r="B257" t="s">
        <v>68</v>
      </c>
      <c r="C257" s="9">
        <v>645000</v>
      </c>
      <c r="D257" s="7" t="str">
        <f t="shared" si="6"/>
        <v>-</v>
      </c>
      <c r="E257" s="36" t="str">
        <f>IF(A257="HHB",(IVA*C257),"-")</f>
        <v>-</v>
      </c>
      <c r="F257" s="7" t="b">
        <f t="shared" si="7"/>
        <v>0</v>
      </c>
      <c r="H257"/>
    </row>
    <row r="258" spans="1:8" x14ac:dyDescent="0.25">
      <c r="A258" s="7" t="s">
        <v>44</v>
      </c>
      <c r="B258" t="s">
        <v>38</v>
      </c>
      <c r="C258" s="9">
        <v>879000</v>
      </c>
      <c r="D258" s="7" t="str">
        <f t="shared" si="6"/>
        <v>-</v>
      </c>
      <c r="E258" s="36" t="str">
        <f>IF(A258="HHB",(IVA*C258),"-")</f>
        <v>-</v>
      </c>
      <c r="F258" s="7" t="b">
        <f t="shared" si="7"/>
        <v>0</v>
      </c>
      <c r="H258"/>
    </row>
    <row r="259" spans="1:8" x14ac:dyDescent="0.25">
      <c r="A259" s="7" t="s">
        <v>11</v>
      </c>
      <c r="B259" t="s">
        <v>12</v>
      </c>
      <c r="C259" s="9">
        <v>259000</v>
      </c>
      <c r="D259" s="7" t="str">
        <f t="shared" si="6"/>
        <v>-</v>
      </c>
      <c r="E259" s="36" t="str">
        <f>IF(A259="HHB",(IVA*C259),"-")</f>
        <v>-</v>
      </c>
      <c r="F259" s="7" t="b">
        <f t="shared" si="7"/>
        <v>0</v>
      </c>
      <c r="H259"/>
    </row>
    <row r="260" spans="1:8" x14ac:dyDescent="0.25">
      <c r="A260" s="7" t="s">
        <v>17</v>
      </c>
      <c r="B260" t="s">
        <v>12</v>
      </c>
      <c r="C260" s="9">
        <v>274000</v>
      </c>
      <c r="D260" s="7" t="str">
        <f t="shared" si="6"/>
        <v>-</v>
      </c>
      <c r="E260" s="36" t="str">
        <f>IF(A260="HHB",(IVA*C260),"-")</f>
        <v>-</v>
      </c>
      <c r="F260" s="7" t="b">
        <f t="shared" si="7"/>
        <v>0</v>
      </c>
      <c r="H260"/>
    </row>
    <row r="261" spans="1:8" x14ac:dyDescent="0.25">
      <c r="A261" s="7" t="s">
        <v>52</v>
      </c>
      <c r="B261" t="s">
        <v>22</v>
      </c>
      <c r="C261" s="9">
        <v>975000</v>
      </c>
      <c r="D261" s="7" t="str">
        <f t="shared" si="6"/>
        <v>-</v>
      </c>
      <c r="E261" s="36" t="str">
        <f>IF(A261="HHB",(IVA*C261),"-")</f>
        <v>-</v>
      </c>
      <c r="F261" s="7" t="b">
        <f t="shared" si="7"/>
        <v>0</v>
      </c>
      <c r="H261"/>
    </row>
    <row r="262" spans="1:8" x14ac:dyDescent="0.25">
      <c r="A262" s="7" t="s">
        <v>31</v>
      </c>
      <c r="B262" t="s">
        <v>6</v>
      </c>
      <c r="C262" s="9">
        <v>480000</v>
      </c>
      <c r="D262" s="7" t="str">
        <f t="shared" si="6"/>
        <v>TROVATO</v>
      </c>
      <c r="E262" s="36" t="str">
        <f>IF(A262="HHB",(IVA*C262),"-")</f>
        <v>-</v>
      </c>
      <c r="F262" s="7" t="b">
        <f t="shared" si="7"/>
        <v>0</v>
      </c>
      <c r="H262"/>
    </row>
    <row r="263" spans="1:8" x14ac:dyDescent="0.25">
      <c r="A263" s="7" t="s">
        <v>25</v>
      </c>
      <c r="B263" t="s">
        <v>26</v>
      </c>
      <c r="C263" s="9">
        <v>1187000</v>
      </c>
      <c r="D263" s="7" t="str">
        <f t="shared" si="6"/>
        <v>-</v>
      </c>
      <c r="E263" s="36" t="str">
        <f>IF(A263="HHB",(IVA*C263),"-")</f>
        <v>-</v>
      </c>
      <c r="F263" s="7" t="b">
        <f t="shared" si="7"/>
        <v>0</v>
      </c>
      <c r="H263"/>
    </row>
    <row r="264" spans="1:8" x14ac:dyDescent="0.25">
      <c r="A264" s="7" t="s">
        <v>9</v>
      </c>
      <c r="B264" t="s">
        <v>10</v>
      </c>
      <c r="C264" s="9">
        <v>832000</v>
      </c>
      <c r="D264" s="7" t="str">
        <f t="shared" si="6"/>
        <v>-</v>
      </c>
      <c r="E264" s="36" t="str">
        <f>IF(A264="HHB",(IVA*C264),"-")</f>
        <v>-</v>
      </c>
      <c r="F264" s="7" t="b">
        <f t="shared" si="7"/>
        <v>0</v>
      </c>
      <c r="H264"/>
    </row>
    <row r="265" spans="1:8" x14ac:dyDescent="0.25">
      <c r="A265" s="7" t="s">
        <v>59</v>
      </c>
      <c r="B265" t="s">
        <v>38</v>
      </c>
      <c r="C265" s="9">
        <v>227000</v>
      </c>
      <c r="D265" s="7" t="str">
        <f t="shared" ref="D265:D328" si="8">IF(AND(B265="Abbigliamento",C265&gt;300000),"TROVATO","-")</f>
        <v>-</v>
      </c>
      <c r="E265" s="36" t="str">
        <f>IF(A265="HHB",(IVA*C265),"-")</f>
        <v>-</v>
      </c>
      <c r="F265" s="7" t="b">
        <f t="shared" ref="F265:F328" si="9">AND(B265="Manuali",C265&lt;1000000)</f>
        <v>0</v>
      </c>
      <c r="H265"/>
    </row>
    <row r="266" spans="1:8" x14ac:dyDescent="0.25">
      <c r="A266" s="7" t="s">
        <v>29</v>
      </c>
      <c r="B266" t="s">
        <v>30</v>
      </c>
      <c r="C266" s="9">
        <v>98000</v>
      </c>
      <c r="D266" s="7" t="str">
        <f t="shared" si="8"/>
        <v>-</v>
      </c>
      <c r="E266" s="36" t="str">
        <f>IF(A266="HHB",(IVA*C266),"-")</f>
        <v>-</v>
      </c>
      <c r="F266" s="7" t="b">
        <f t="shared" si="9"/>
        <v>0</v>
      </c>
      <c r="H266"/>
    </row>
    <row r="267" spans="1:8" x14ac:dyDescent="0.25">
      <c r="A267" s="7" t="s">
        <v>56</v>
      </c>
      <c r="B267" t="s">
        <v>30</v>
      </c>
      <c r="C267" s="9">
        <v>1190000</v>
      </c>
      <c r="D267" s="7" t="str">
        <f t="shared" si="8"/>
        <v>-</v>
      </c>
      <c r="E267" s="36" t="str">
        <f>IF(A267="HHB",(IVA*C267),"-")</f>
        <v>-</v>
      </c>
      <c r="F267" s="7" t="b">
        <f t="shared" si="9"/>
        <v>0</v>
      </c>
      <c r="H267"/>
    </row>
    <row r="268" spans="1:8" x14ac:dyDescent="0.25">
      <c r="A268" s="7" t="s">
        <v>31</v>
      </c>
      <c r="B268" t="s">
        <v>6</v>
      </c>
      <c r="C268" s="9">
        <v>300000</v>
      </c>
      <c r="D268" s="7" t="str">
        <f t="shared" si="8"/>
        <v>-</v>
      </c>
      <c r="E268" s="36" t="str">
        <f>IF(A268="HHB",(IVA*C268),"-")</f>
        <v>-</v>
      </c>
      <c r="F268" s="7" t="b">
        <f t="shared" si="9"/>
        <v>0</v>
      </c>
      <c r="H268"/>
    </row>
    <row r="269" spans="1:8" x14ac:dyDescent="0.25">
      <c r="A269" s="7" t="s">
        <v>59</v>
      </c>
      <c r="B269" t="s">
        <v>38</v>
      </c>
      <c r="C269" s="9">
        <v>2407000</v>
      </c>
      <c r="D269" s="7" t="str">
        <f t="shared" si="8"/>
        <v>-</v>
      </c>
      <c r="E269" s="36" t="str">
        <f>IF(A269="HHB",(IVA*C269),"-")</f>
        <v>-</v>
      </c>
      <c r="F269" s="7" t="b">
        <f t="shared" si="9"/>
        <v>0</v>
      </c>
      <c r="H269"/>
    </row>
    <row r="270" spans="1:8" x14ac:dyDescent="0.25">
      <c r="A270" s="7" t="s">
        <v>56</v>
      </c>
      <c r="B270" t="s">
        <v>30</v>
      </c>
      <c r="C270" s="9">
        <v>1021000</v>
      </c>
      <c r="D270" s="7" t="str">
        <f t="shared" si="8"/>
        <v>-</v>
      </c>
      <c r="E270" s="36" t="str">
        <f>IF(A270="HHB",(IVA*C270),"-")</f>
        <v>-</v>
      </c>
      <c r="F270" s="7" t="b">
        <f t="shared" si="9"/>
        <v>0</v>
      </c>
      <c r="H270"/>
    </row>
    <row r="271" spans="1:8" x14ac:dyDescent="0.25">
      <c r="A271" s="7" t="s">
        <v>56</v>
      </c>
      <c r="B271" t="s">
        <v>30</v>
      </c>
      <c r="C271" s="9">
        <v>646000</v>
      </c>
      <c r="D271" s="7" t="str">
        <f t="shared" si="8"/>
        <v>-</v>
      </c>
      <c r="E271" s="36" t="str">
        <f>IF(A271="HHB",(IVA*C271),"-")</f>
        <v>-</v>
      </c>
      <c r="F271" s="7" t="b">
        <f t="shared" si="9"/>
        <v>0</v>
      </c>
      <c r="H271"/>
    </row>
    <row r="272" spans="1:8" x14ac:dyDescent="0.25">
      <c r="A272" s="7" t="s">
        <v>5</v>
      </c>
      <c r="B272" t="s">
        <v>6</v>
      </c>
      <c r="C272" s="9">
        <v>259000</v>
      </c>
      <c r="D272" s="7" t="str">
        <f t="shared" si="8"/>
        <v>-</v>
      </c>
      <c r="E272" s="36" t="str">
        <f>IF(A272="HHB",(IVA*C272),"-")</f>
        <v>-</v>
      </c>
      <c r="F272" s="7" t="b">
        <f t="shared" si="9"/>
        <v>0</v>
      </c>
      <c r="H272"/>
    </row>
    <row r="273" spans="1:8" x14ac:dyDescent="0.25">
      <c r="A273" s="7" t="s">
        <v>47</v>
      </c>
      <c r="B273" t="s">
        <v>48</v>
      </c>
      <c r="C273" s="9">
        <v>193000</v>
      </c>
      <c r="D273" s="7" t="str">
        <f t="shared" si="8"/>
        <v>-</v>
      </c>
      <c r="E273" s="36" t="str">
        <f>IF(A273="HHB",(IVA*C273),"-")</f>
        <v>-</v>
      </c>
      <c r="F273" s="7" t="b">
        <f t="shared" si="9"/>
        <v>0</v>
      </c>
      <c r="H273"/>
    </row>
    <row r="274" spans="1:8" x14ac:dyDescent="0.25">
      <c r="A274" s="7" t="s">
        <v>39</v>
      </c>
      <c r="B274" t="s">
        <v>40</v>
      </c>
      <c r="C274" s="9">
        <v>96000</v>
      </c>
      <c r="D274" s="7" t="str">
        <f t="shared" si="8"/>
        <v>-</v>
      </c>
      <c r="E274" s="36" t="str">
        <f>IF(A274="HHB",(IVA*C274),"-")</f>
        <v>-</v>
      </c>
      <c r="F274" s="7" t="b">
        <f t="shared" si="9"/>
        <v>0</v>
      </c>
      <c r="H274"/>
    </row>
    <row r="275" spans="1:8" x14ac:dyDescent="0.25">
      <c r="A275" s="7" t="s">
        <v>36</v>
      </c>
      <c r="B275" t="s">
        <v>30</v>
      </c>
      <c r="C275" s="9">
        <v>594000</v>
      </c>
      <c r="D275" s="7" t="str">
        <f t="shared" si="8"/>
        <v>-</v>
      </c>
      <c r="E275" s="36" t="str">
        <f>IF(A275="HHB",(IVA*C275),"-")</f>
        <v>-</v>
      </c>
      <c r="F275" s="7" t="b">
        <f t="shared" si="9"/>
        <v>0</v>
      </c>
      <c r="H275"/>
    </row>
    <row r="276" spans="1:8" x14ac:dyDescent="0.25">
      <c r="A276" s="7" t="s">
        <v>49</v>
      </c>
      <c r="B276" t="s">
        <v>30</v>
      </c>
      <c r="C276" s="9">
        <v>282000</v>
      </c>
      <c r="D276" s="7" t="str">
        <f t="shared" si="8"/>
        <v>-</v>
      </c>
      <c r="E276" s="36" t="str">
        <f>IF(A276="HHB",(IVA*C276),"-")</f>
        <v>-</v>
      </c>
      <c r="F276" s="7" t="b">
        <f t="shared" si="9"/>
        <v>0</v>
      </c>
      <c r="H276"/>
    </row>
    <row r="277" spans="1:8" x14ac:dyDescent="0.25">
      <c r="A277" s="7" t="s">
        <v>20</v>
      </c>
      <c r="B277" t="s">
        <v>10</v>
      </c>
      <c r="C277" s="9">
        <v>1814000</v>
      </c>
      <c r="D277" s="7" t="str">
        <f t="shared" si="8"/>
        <v>-</v>
      </c>
      <c r="E277" s="36" t="str">
        <f>IF(A277="HHB",(IVA*C277),"-")</f>
        <v>-</v>
      </c>
      <c r="F277" s="7" t="b">
        <f t="shared" si="9"/>
        <v>0</v>
      </c>
      <c r="H277"/>
    </row>
    <row r="278" spans="1:8" x14ac:dyDescent="0.25">
      <c r="A278" s="7" t="s">
        <v>18</v>
      </c>
      <c r="B278" t="s">
        <v>19</v>
      </c>
      <c r="C278" s="9">
        <v>193000</v>
      </c>
      <c r="D278" s="7" t="str">
        <f t="shared" si="8"/>
        <v>-</v>
      </c>
      <c r="E278" s="36" t="str">
        <f>IF(A278="HHB",(IVA*C278),"-")</f>
        <v>-</v>
      </c>
      <c r="F278" s="7" t="b">
        <f t="shared" si="9"/>
        <v>0</v>
      </c>
      <c r="H278"/>
    </row>
    <row r="279" spans="1:8" x14ac:dyDescent="0.25">
      <c r="A279" s="7" t="s">
        <v>46</v>
      </c>
      <c r="B279" t="s">
        <v>30</v>
      </c>
      <c r="C279" s="9">
        <v>654000</v>
      </c>
      <c r="D279" s="7" t="str">
        <f t="shared" si="8"/>
        <v>-</v>
      </c>
      <c r="E279" s="36" t="str">
        <f>IF(A279="HHB",(IVA*C279),"-")</f>
        <v>-</v>
      </c>
      <c r="F279" s="7" t="b">
        <f t="shared" si="9"/>
        <v>0</v>
      </c>
      <c r="H279"/>
    </row>
    <row r="280" spans="1:8" x14ac:dyDescent="0.25">
      <c r="A280" s="7" t="s">
        <v>67</v>
      </c>
      <c r="B280" t="s">
        <v>68</v>
      </c>
      <c r="C280" s="9">
        <v>729000</v>
      </c>
      <c r="D280" s="7" t="str">
        <f t="shared" si="8"/>
        <v>-</v>
      </c>
      <c r="E280" s="36" t="str">
        <f>IF(A280="HHB",(IVA*C280),"-")</f>
        <v>-</v>
      </c>
      <c r="F280" s="7" t="b">
        <f t="shared" si="9"/>
        <v>0</v>
      </c>
      <c r="H280"/>
    </row>
    <row r="281" spans="1:8" x14ac:dyDescent="0.25">
      <c r="A281" s="7" t="s">
        <v>21</v>
      </c>
      <c r="B281" t="s">
        <v>22</v>
      </c>
      <c r="C281" s="9">
        <v>632000</v>
      </c>
      <c r="D281" s="7" t="str">
        <f t="shared" si="8"/>
        <v>-</v>
      </c>
      <c r="E281" s="36" t="str">
        <f>IF(A281="HHB",(IVA*C281),"-")</f>
        <v>-</v>
      </c>
      <c r="F281" s="7" t="b">
        <f t="shared" si="9"/>
        <v>0</v>
      </c>
      <c r="H281"/>
    </row>
    <row r="282" spans="1:8" x14ac:dyDescent="0.25">
      <c r="A282" s="7" t="s">
        <v>61</v>
      </c>
      <c r="B282" t="s">
        <v>24</v>
      </c>
      <c r="C282" s="9">
        <v>240000</v>
      </c>
      <c r="D282" s="7" t="str">
        <f t="shared" si="8"/>
        <v>-</v>
      </c>
      <c r="E282" s="36" t="str">
        <f>IF(A282="HHB",(IVA*C282),"-")</f>
        <v>-</v>
      </c>
      <c r="F282" s="7" t="b">
        <f t="shared" si="9"/>
        <v>0</v>
      </c>
      <c r="H282"/>
    </row>
    <row r="283" spans="1:8" x14ac:dyDescent="0.25">
      <c r="A283" s="7" t="s">
        <v>42</v>
      </c>
      <c r="B283" t="s">
        <v>43</v>
      </c>
      <c r="C283" s="9">
        <v>955000</v>
      </c>
      <c r="D283" s="7" t="str">
        <f t="shared" si="8"/>
        <v>-</v>
      </c>
      <c r="E283" s="36" t="str">
        <f>IF(A283="HHB",(IVA*C283),"-")</f>
        <v>-</v>
      </c>
      <c r="F283" s="7" t="b">
        <f t="shared" si="9"/>
        <v>0</v>
      </c>
      <c r="H283"/>
    </row>
    <row r="284" spans="1:8" x14ac:dyDescent="0.25">
      <c r="A284" s="7" t="s">
        <v>44</v>
      </c>
      <c r="B284" t="s">
        <v>38</v>
      </c>
      <c r="C284" s="9">
        <v>1126000</v>
      </c>
      <c r="D284" s="7" t="str">
        <f t="shared" si="8"/>
        <v>-</v>
      </c>
      <c r="E284" s="36" t="str">
        <f>IF(A284="HHB",(IVA*C284),"-")</f>
        <v>-</v>
      </c>
      <c r="F284" s="7" t="b">
        <f t="shared" si="9"/>
        <v>0</v>
      </c>
      <c r="H284"/>
    </row>
    <row r="285" spans="1:8" x14ac:dyDescent="0.25">
      <c r="A285" s="7" t="s">
        <v>191</v>
      </c>
      <c r="B285" t="s">
        <v>58</v>
      </c>
      <c r="C285" s="10"/>
      <c r="D285" s="7" t="str">
        <f t="shared" si="8"/>
        <v>-</v>
      </c>
      <c r="E285" s="36" t="str">
        <f>IF(A285="HHB",(IVA*C285),"-")</f>
        <v>-</v>
      </c>
      <c r="F285" s="7" t="b">
        <f t="shared" si="9"/>
        <v>0</v>
      </c>
      <c r="H285"/>
    </row>
    <row r="286" spans="1:8" x14ac:dyDescent="0.25">
      <c r="A286" s="7" t="s">
        <v>33</v>
      </c>
      <c r="B286" t="s">
        <v>6</v>
      </c>
      <c r="C286" s="9">
        <v>297000</v>
      </c>
      <c r="D286" s="7" t="str">
        <f t="shared" si="8"/>
        <v>-</v>
      </c>
      <c r="E286" s="36" t="str">
        <f>IF(A286="HHB",(IVA*C286),"-")</f>
        <v>-</v>
      </c>
      <c r="F286" s="7" t="b">
        <f t="shared" si="9"/>
        <v>0</v>
      </c>
      <c r="H286"/>
    </row>
    <row r="287" spans="1:8" x14ac:dyDescent="0.25">
      <c r="A287" s="7" t="s">
        <v>20</v>
      </c>
      <c r="B287" t="s">
        <v>10</v>
      </c>
      <c r="C287" s="9">
        <v>646000</v>
      </c>
      <c r="D287" s="7" t="str">
        <f t="shared" si="8"/>
        <v>-</v>
      </c>
      <c r="E287" s="36" t="str">
        <f>IF(A287="HHB",(IVA*C287),"-")</f>
        <v>-</v>
      </c>
      <c r="F287" s="7" t="b">
        <f t="shared" si="9"/>
        <v>0</v>
      </c>
      <c r="H287"/>
    </row>
    <row r="288" spans="1:8" x14ac:dyDescent="0.25">
      <c r="A288" s="7" t="s">
        <v>45</v>
      </c>
      <c r="B288" t="s">
        <v>10</v>
      </c>
      <c r="C288" s="9">
        <v>714000</v>
      </c>
      <c r="D288" s="7" t="str">
        <f t="shared" si="8"/>
        <v>-</v>
      </c>
      <c r="E288" s="36" t="str">
        <f>IF(A288="HHB",(IVA*C288),"-")</f>
        <v>-</v>
      </c>
      <c r="F288" s="7" t="b">
        <f t="shared" si="9"/>
        <v>0</v>
      </c>
      <c r="H288"/>
    </row>
    <row r="289" spans="1:8" x14ac:dyDescent="0.25">
      <c r="A289" s="7" t="s">
        <v>50</v>
      </c>
      <c r="B289" t="s">
        <v>51</v>
      </c>
      <c r="C289" s="9">
        <v>807000</v>
      </c>
      <c r="D289" s="7" t="str">
        <f t="shared" si="8"/>
        <v>-</v>
      </c>
      <c r="E289" s="36" t="str">
        <f>IF(A289="HHB",(IVA*C289),"-")</f>
        <v>-</v>
      </c>
      <c r="F289" s="7" t="b">
        <f t="shared" si="9"/>
        <v>0</v>
      </c>
      <c r="H289"/>
    </row>
    <row r="290" spans="1:8" x14ac:dyDescent="0.25">
      <c r="A290" s="7" t="s">
        <v>21</v>
      </c>
      <c r="B290" t="s">
        <v>22</v>
      </c>
      <c r="C290" s="9">
        <v>591000</v>
      </c>
      <c r="D290" s="7" t="str">
        <f t="shared" si="8"/>
        <v>-</v>
      </c>
      <c r="E290" s="36" t="str">
        <f>IF(A290="HHB",(IVA*C290),"-")</f>
        <v>-</v>
      </c>
      <c r="F290" s="7" t="b">
        <f t="shared" si="9"/>
        <v>0</v>
      </c>
      <c r="H290"/>
    </row>
    <row r="291" spans="1:8" x14ac:dyDescent="0.25">
      <c r="A291" s="7" t="s">
        <v>60</v>
      </c>
      <c r="B291" t="s">
        <v>38</v>
      </c>
      <c r="C291" s="9">
        <v>918000</v>
      </c>
      <c r="D291" s="7" t="str">
        <f t="shared" si="8"/>
        <v>-</v>
      </c>
      <c r="E291" s="36" t="str">
        <f>IF(A291="HHB",(IVA*C291),"-")</f>
        <v>-</v>
      </c>
      <c r="F291" s="7" t="b">
        <f t="shared" si="9"/>
        <v>0</v>
      </c>
      <c r="H291"/>
    </row>
    <row r="292" spans="1:8" x14ac:dyDescent="0.25">
      <c r="A292" s="7" t="s">
        <v>69</v>
      </c>
      <c r="B292" t="s">
        <v>51</v>
      </c>
      <c r="C292" s="9">
        <v>1265000</v>
      </c>
      <c r="D292" s="7" t="str">
        <f t="shared" si="8"/>
        <v>-</v>
      </c>
      <c r="E292" s="36" t="str">
        <f>IF(A292="HHB",(IVA*C292),"-")</f>
        <v>-</v>
      </c>
      <c r="F292" s="7" t="b">
        <f t="shared" si="9"/>
        <v>0</v>
      </c>
      <c r="H292"/>
    </row>
    <row r="293" spans="1:8" x14ac:dyDescent="0.25">
      <c r="A293" s="7" t="s">
        <v>69</v>
      </c>
      <c r="B293" t="s">
        <v>51</v>
      </c>
      <c r="C293" s="9">
        <v>256000</v>
      </c>
      <c r="D293" s="7" t="str">
        <f t="shared" si="8"/>
        <v>-</v>
      </c>
      <c r="E293" s="36" t="str">
        <f>IF(A293="HHB",(IVA*C293),"-")</f>
        <v>-</v>
      </c>
      <c r="F293" s="7" t="b">
        <f t="shared" si="9"/>
        <v>0</v>
      </c>
      <c r="H293"/>
    </row>
    <row r="294" spans="1:8" x14ac:dyDescent="0.25">
      <c r="A294" s="7" t="s">
        <v>57</v>
      </c>
      <c r="B294" t="s">
        <v>58</v>
      </c>
      <c r="C294" s="9">
        <v>371000</v>
      </c>
      <c r="D294" s="7" t="str">
        <f t="shared" si="8"/>
        <v>-</v>
      </c>
      <c r="E294" s="36" t="str">
        <f>IF(A294="HHB",(IVA*C294),"-")</f>
        <v>-</v>
      </c>
      <c r="F294" s="7" t="b">
        <f t="shared" si="9"/>
        <v>0</v>
      </c>
      <c r="H294"/>
    </row>
    <row r="295" spans="1:8" x14ac:dyDescent="0.25">
      <c r="A295" s="7" t="s">
        <v>53</v>
      </c>
      <c r="B295" t="s">
        <v>54</v>
      </c>
      <c r="C295" s="9">
        <v>457000</v>
      </c>
      <c r="D295" s="7" t="str">
        <f t="shared" si="8"/>
        <v>-</v>
      </c>
      <c r="E295" s="36" t="str">
        <f>IF(A295="HHB",(IVA*C295),"-")</f>
        <v>-</v>
      </c>
      <c r="F295" s="7" t="b">
        <f t="shared" si="9"/>
        <v>0</v>
      </c>
      <c r="H295"/>
    </row>
    <row r="296" spans="1:8" x14ac:dyDescent="0.25">
      <c r="A296" s="7" t="s">
        <v>5</v>
      </c>
      <c r="B296" t="s">
        <v>6</v>
      </c>
      <c r="C296" s="9">
        <v>642000</v>
      </c>
      <c r="D296" s="7" t="str">
        <f t="shared" si="8"/>
        <v>TROVATO</v>
      </c>
      <c r="E296" s="36" t="str">
        <f>IF(A296="HHB",(IVA*C296),"-")</f>
        <v>-</v>
      </c>
      <c r="F296" s="7" t="b">
        <f t="shared" si="9"/>
        <v>0</v>
      </c>
      <c r="H296"/>
    </row>
    <row r="297" spans="1:8" x14ac:dyDescent="0.25">
      <c r="A297" s="7" t="s">
        <v>31</v>
      </c>
      <c r="B297" t="s">
        <v>6</v>
      </c>
      <c r="C297" s="9">
        <v>1571000</v>
      </c>
      <c r="D297" s="7" t="str">
        <f t="shared" si="8"/>
        <v>TROVATO</v>
      </c>
      <c r="E297" s="36" t="str">
        <f>IF(A297="HHB",(IVA*C297),"-")</f>
        <v>-</v>
      </c>
      <c r="F297" s="7" t="b">
        <f t="shared" si="9"/>
        <v>0</v>
      </c>
      <c r="H297"/>
    </row>
    <row r="298" spans="1:8" x14ac:dyDescent="0.25">
      <c r="A298" s="7" t="s">
        <v>31</v>
      </c>
      <c r="B298" t="s">
        <v>6</v>
      </c>
      <c r="C298" s="9">
        <v>756000</v>
      </c>
      <c r="D298" s="7" t="str">
        <f t="shared" si="8"/>
        <v>TROVATO</v>
      </c>
      <c r="E298" s="36" t="str">
        <f>IF(A298="HHB",(IVA*C298),"-")</f>
        <v>-</v>
      </c>
      <c r="F298" s="7" t="b">
        <f t="shared" si="9"/>
        <v>0</v>
      </c>
      <c r="H298"/>
    </row>
    <row r="299" spans="1:8" x14ac:dyDescent="0.25">
      <c r="A299" s="7" t="s">
        <v>47</v>
      </c>
      <c r="B299" t="s">
        <v>48</v>
      </c>
      <c r="C299" s="9">
        <v>1571000</v>
      </c>
      <c r="D299" s="7" t="str">
        <f t="shared" si="8"/>
        <v>-</v>
      </c>
      <c r="E299" s="36" t="str">
        <f>IF(A299="HHB",(IVA*C299),"-")</f>
        <v>-</v>
      </c>
      <c r="F299" s="7" t="b">
        <f t="shared" si="9"/>
        <v>0</v>
      </c>
      <c r="H299"/>
    </row>
    <row r="300" spans="1:8" x14ac:dyDescent="0.25">
      <c r="A300" s="7" t="s">
        <v>25</v>
      </c>
      <c r="B300" t="s">
        <v>26</v>
      </c>
      <c r="C300" s="9">
        <v>2716000</v>
      </c>
      <c r="D300" s="7" t="str">
        <f t="shared" si="8"/>
        <v>-</v>
      </c>
      <c r="E300" s="36" t="str">
        <f>IF(A300="HHB",(IVA*C300),"-")</f>
        <v>-</v>
      </c>
      <c r="F300" s="7" t="b">
        <f t="shared" si="9"/>
        <v>0</v>
      </c>
      <c r="H300"/>
    </row>
    <row r="301" spans="1:8" x14ac:dyDescent="0.25">
      <c r="A301" s="7" t="s">
        <v>65</v>
      </c>
      <c r="B301" t="s">
        <v>64</v>
      </c>
      <c r="C301" s="9">
        <v>640000</v>
      </c>
      <c r="D301" s="7" t="str">
        <f t="shared" si="8"/>
        <v>-</v>
      </c>
      <c r="E301" s="36" t="str">
        <f>IF(A301="HHB",(IVA*C301),"-")</f>
        <v>-</v>
      </c>
      <c r="F301" s="7" t="b">
        <f t="shared" si="9"/>
        <v>0</v>
      </c>
      <c r="H301"/>
    </row>
    <row r="302" spans="1:8" x14ac:dyDescent="0.25">
      <c r="A302" s="7" t="s">
        <v>66</v>
      </c>
      <c r="B302" t="s">
        <v>51</v>
      </c>
      <c r="C302" s="9">
        <v>255000</v>
      </c>
      <c r="D302" s="7" t="str">
        <f t="shared" si="8"/>
        <v>-</v>
      </c>
      <c r="E302" s="36" t="str">
        <f>IF(A302="HHB",(IVA*C302),"-")</f>
        <v>-</v>
      </c>
      <c r="F302" s="7" t="b">
        <f t="shared" si="9"/>
        <v>0</v>
      </c>
      <c r="H302"/>
    </row>
    <row r="303" spans="1:8" x14ac:dyDescent="0.25">
      <c r="A303" s="7" t="s">
        <v>33</v>
      </c>
      <c r="B303" t="s">
        <v>6</v>
      </c>
      <c r="C303" s="9">
        <v>413000</v>
      </c>
      <c r="D303" s="7" t="str">
        <f t="shared" si="8"/>
        <v>TROVATO</v>
      </c>
      <c r="E303" s="36" t="str">
        <f>IF(A303="HHB",(IVA*C303),"-")</f>
        <v>-</v>
      </c>
      <c r="F303" s="7" t="b">
        <f t="shared" si="9"/>
        <v>0</v>
      </c>
      <c r="H303"/>
    </row>
    <row r="304" spans="1:8" x14ac:dyDescent="0.25">
      <c r="A304" s="7" t="s">
        <v>9</v>
      </c>
      <c r="B304" t="s">
        <v>10</v>
      </c>
      <c r="C304" s="9">
        <v>361000</v>
      </c>
      <c r="D304" s="7" t="str">
        <f t="shared" si="8"/>
        <v>-</v>
      </c>
      <c r="E304" s="36" t="str">
        <f>IF(A304="HHB",(IVA*C304),"-")</f>
        <v>-</v>
      </c>
      <c r="F304" s="7" t="b">
        <f t="shared" si="9"/>
        <v>0</v>
      </c>
      <c r="H304"/>
    </row>
    <row r="305" spans="1:8" x14ac:dyDescent="0.25">
      <c r="A305" s="7" t="s">
        <v>65</v>
      </c>
      <c r="B305" t="s">
        <v>64</v>
      </c>
      <c r="C305" s="9">
        <v>544000</v>
      </c>
      <c r="D305" s="7" t="str">
        <f t="shared" si="8"/>
        <v>-</v>
      </c>
      <c r="E305" s="36" t="str">
        <f>IF(A305="HHB",(IVA*C305),"-")</f>
        <v>-</v>
      </c>
      <c r="F305" s="7" t="b">
        <f t="shared" si="9"/>
        <v>0</v>
      </c>
      <c r="H305"/>
    </row>
    <row r="306" spans="1:8" x14ac:dyDescent="0.25">
      <c r="A306" s="7" t="s">
        <v>9</v>
      </c>
      <c r="B306" t="s">
        <v>10</v>
      </c>
      <c r="C306" s="9">
        <v>678000</v>
      </c>
      <c r="D306" s="7" t="str">
        <f t="shared" si="8"/>
        <v>-</v>
      </c>
      <c r="E306" s="36" t="str">
        <f>IF(A306="HHB",(IVA*C306),"-")</f>
        <v>-</v>
      </c>
      <c r="F306" s="7" t="b">
        <f t="shared" si="9"/>
        <v>0</v>
      </c>
      <c r="H306"/>
    </row>
    <row r="307" spans="1:8" x14ac:dyDescent="0.25">
      <c r="A307" s="7" t="s">
        <v>70</v>
      </c>
      <c r="B307" t="s">
        <v>58</v>
      </c>
      <c r="C307" s="9">
        <v>1054000</v>
      </c>
      <c r="D307" s="7" t="str">
        <f t="shared" si="8"/>
        <v>-</v>
      </c>
      <c r="E307" s="36" t="str">
        <f>IF(A307="HHB",(IVA*C307),"-")</f>
        <v>-</v>
      </c>
      <c r="F307" s="7" t="b">
        <f t="shared" si="9"/>
        <v>0</v>
      </c>
      <c r="H307"/>
    </row>
    <row r="308" spans="1:8" x14ac:dyDescent="0.25">
      <c r="A308" s="7" t="s">
        <v>70</v>
      </c>
      <c r="B308" t="s">
        <v>58</v>
      </c>
      <c r="C308" s="9">
        <v>482000</v>
      </c>
      <c r="D308" s="7" t="str">
        <f t="shared" si="8"/>
        <v>-</v>
      </c>
      <c r="E308" s="36" t="str">
        <f>IF(A308="HHB",(IVA*C308),"-")</f>
        <v>-</v>
      </c>
      <c r="F308" s="7" t="b">
        <f t="shared" si="9"/>
        <v>0</v>
      </c>
      <c r="H308"/>
    </row>
    <row r="309" spans="1:8" x14ac:dyDescent="0.25">
      <c r="A309" s="7" t="s">
        <v>73</v>
      </c>
      <c r="B309" t="s">
        <v>64</v>
      </c>
      <c r="C309" s="9">
        <v>722000</v>
      </c>
      <c r="D309" s="7" t="str">
        <f t="shared" si="8"/>
        <v>-</v>
      </c>
      <c r="E309" s="36" t="str">
        <f>IF(A309="HHB",(IVA*C309),"-")</f>
        <v>-</v>
      </c>
      <c r="F309" s="7" t="b">
        <f t="shared" si="9"/>
        <v>0</v>
      </c>
      <c r="H309"/>
    </row>
    <row r="310" spans="1:8" x14ac:dyDescent="0.25">
      <c r="A310" s="7" t="s">
        <v>71</v>
      </c>
      <c r="B310" t="s">
        <v>72</v>
      </c>
      <c r="C310" s="9">
        <v>269000</v>
      </c>
      <c r="D310" s="7" t="str">
        <f t="shared" si="8"/>
        <v>-</v>
      </c>
      <c r="E310" s="36" t="str">
        <f>IF(A310="HHB",(IVA*C310),"-")</f>
        <v>-</v>
      </c>
      <c r="F310" s="7" t="b">
        <f t="shared" si="9"/>
        <v>0</v>
      </c>
      <c r="H310"/>
    </row>
    <row r="311" spans="1:8" x14ac:dyDescent="0.25">
      <c r="A311" s="7" t="s">
        <v>27</v>
      </c>
      <c r="B311" t="s">
        <v>28</v>
      </c>
      <c r="C311" s="9">
        <v>371000</v>
      </c>
      <c r="D311" s="7" t="str">
        <f t="shared" si="8"/>
        <v>-</v>
      </c>
      <c r="E311" s="36" t="str">
        <f>IF(A311="HHB",(IVA*C311),"-")</f>
        <v>-</v>
      </c>
      <c r="F311" s="7" t="b">
        <f t="shared" si="9"/>
        <v>0</v>
      </c>
      <c r="H311"/>
    </row>
    <row r="312" spans="1:8" x14ac:dyDescent="0.25">
      <c r="A312" s="7" t="s">
        <v>37</v>
      </c>
      <c r="B312" t="s">
        <v>38</v>
      </c>
      <c r="C312" s="9">
        <v>462000</v>
      </c>
      <c r="D312" s="7" t="str">
        <f t="shared" si="8"/>
        <v>-</v>
      </c>
      <c r="E312" s="36" t="str">
        <f>IF(A312="HHB",(IVA*C312),"-")</f>
        <v>-</v>
      </c>
      <c r="F312" s="7" t="b">
        <f t="shared" si="9"/>
        <v>0</v>
      </c>
      <c r="H312"/>
    </row>
    <row r="313" spans="1:8" x14ac:dyDescent="0.25">
      <c r="A313" s="7" t="s">
        <v>60</v>
      </c>
      <c r="B313" t="s">
        <v>38</v>
      </c>
      <c r="C313" s="9">
        <v>541000</v>
      </c>
      <c r="D313" s="7" t="str">
        <f t="shared" si="8"/>
        <v>-</v>
      </c>
      <c r="E313" s="36" t="str">
        <f>IF(A313="HHB",(IVA*C313),"-")</f>
        <v>-</v>
      </c>
      <c r="F313" s="7" t="b">
        <f t="shared" si="9"/>
        <v>0</v>
      </c>
      <c r="H313"/>
    </row>
    <row r="314" spans="1:8" x14ac:dyDescent="0.25">
      <c r="A314" s="7" t="s">
        <v>23</v>
      </c>
      <c r="B314" t="s">
        <v>24</v>
      </c>
      <c r="C314" s="9">
        <v>648000</v>
      </c>
      <c r="D314" s="7" t="str">
        <f t="shared" si="8"/>
        <v>-</v>
      </c>
      <c r="E314" s="36" t="str">
        <f>IF(A314="HHB",(IVA*C314),"-")</f>
        <v>-</v>
      </c>
      <c r="F314" s="7" t="b">
        <f t="shared" si="9"/>
        <v>0</v>
      </c>
      <c r="H314"/>
    </row>
    <row r="315" spans="1:8" x14ac:dyDescent="0.25">
      <c r="A315" s="7" t="s">
        <v>71</v>
      </c>
      <c r="B315" t="s">
        <v>72</v>
      </c>
      <c r="C315" s="9">
        <v>644000</v>
      </c>
      <c r="D315" s="7" t="str">
        <f t="shared" si="8"/>
        <v>-</v>
      </c>
      <c r="E315" s="36" t="str">
        <f>IF(A315="HHB",(IVA*C315),"-")</f>
        <v>-</v>
      </c>
      <c r="F315" s="7" t="b">
        <f t="shared" si="9"/>
        <v>0</v>
      </c>
      <c r="H315"/>
    </row>
    <row r="316" spans="1:8" x14ac:dyDescent="0.25">
      <c r="A316" s="7" t="s">
        <v>25</v>
      </c>
      <c r="B316" t="s">
        <v>26</v>
      </c>
      <c r="C316" s="9">
        <v>902000</v>
      </c>
      <c r="D316" s="7" t="str">
        <f t="shared" si="8"/>
        <v>-</v>
      </c>
      <c r="E316" s="36" t="str">
        <f>IF(A316="HHB",(IVA*C316),"-")</f>
        <v>-</v>
      </c>
      <c r="F316" s="7" t="b">
        <f t="shared" si="9"/>
        <v>0</v>
      </c>
      <c r="H316"/>
    </row>
    <row r="317" spans="1:8" x14ac:dyDescent="0.25">
      <c r="A317" s="7" t="s">
        <v>73</v>
      </c>
      <c r="B317" t="s">
        <v>64</v>
      </c>
      <c r="C317" s="9">
        <v>722000</v>
      </c>
      <c r="D317" s="7" t="str">
        <f t="shared" si="8"/>
        <v>-</v>
      </c>
      <c r="E317" s="36" t="str">
        <f>IF(A317="HHB",(IVA*C317),"-")</f>
        <v>-</v>
      </c>
      <c r="F317" s="7" t="b">
        <f t="shared" si="9"/>
        <v>0</v>
      </c>
      <c r="H317"/>
    </row>
    <row r="318" spans="1:8" x14ac:dyDescent="0.25">
      <c r="A318" s="7" t="s">
        <v>62</v>
      </c>
      <c r="B318" t="s">
        <v>28</v>
      </c>
      <c r="C318" s="9">
        <v>1457000</v>
      </c>
      <c r="D318" s="7" t="str">
        <f t="shared" si="8"/>
        <v>-</v>
      </c>
      <c r="E318" s="36" t="str">
        <f>IF(A318="HHB",(IVA*C318),"-")</f>
        <v>-</v>
      </c>
      <c r="F318" s="7" t="b">
        <f t="shared" si="9"/>
        <v>0</v>
      </c>
      <c r="H318"/>
    </row>
    <row r="319" spans="1:8" x14ac:dyDescent="0.25">
      <c r="A319" s="7" t="s">
        <v>33</v>
      </c>
      <c r="B319" t="s">
        <v>6</v>
      </c>
      <c r="C319" s="9">
        <v>1786000</v>
      </c>
      <c r="D319" s="7" t="str">
        <f t="shared" si="8"/>
        <v>TROVATO</v>
      </c>
      <c r="E319" s="36" t="str">
        <f>IF(A319="HHB",(IVA*C319),"-")</f>
        <v>-</v>
      </c>
      <c r="F319" s="7" t="b">
        <f t="shared" si="9"/>
        <v>0</v>
      </c>
      <c r="H319"/>
    </row>
    <row r="320" spans="1:8" x14ac:dyDescent="0.25">
      <c r="A320" s="7" t="s">
        <v>32</v>
      </c>
      <c r="B320" t="s">
        <v>22</v>
      </c>
      <c r="C320" s="10"/>
      <c r="D320" s="7" t="str">
        <f t="shared" si="8"/>
        <v>-</v>
      </c>
      <c r="E320" s="36" t="str">
        <f>IF(A320="HHB",(IVA*C320),"-")</f>
        <v>-</v>
      </c>
      <c r="F320" s="7" t="b">
        <f t="shared" si="9"/>
        <v>0</v>
      </c>
      <c r="H320"/>
    </row>
    <row r="321" spans="1:8" x14ac:dyDescent="0.25">
      <c r="A321" s="7" t="s">
        <v>74</v>
      </c>
      <c r="B321" t="s">
        <v>38</v>
      </c>
      <c r="C321" s="9">
        <v>85000</v>
      </c>
      <c r="D321" s="7" t="str">
        <f t="shared" si="8"/>
        <v>-</v>
      </c>
      <c r="E321" s="36" t="str">
        <f>IF(A321="HHB",(IVA*C321),"-")</f>
        <v>-</v>
      </c>
      <c r="F321" s="7" t="b">
        <f t="shared" si="9"/>
        <v>0</v>
      </c>
      <c r="H321"/>
    </row>
    <row r="322" spans="1:8" x14ac:dyDescent="0.25">
      <c r="A322" s="7" t="s">
        <v>74</v>
      </c>
      <c r="B322" t="s">
        <v>38</v>
      </c>
      <c r="C322" s="9">
        <v>84000</v>
      </c>
      <c r="D322" s="7" t="str">
        <f t="shared" si="8"/>
        <v>-</v>
      </c>
      <c r="E322" s="36" t="str">
        <f>IF(A322="HHB",(IVA*C322),"-")</f>
        <v>-</v>
      </c>
      <c r="F322" s="7" t="b">
        <f t="shared" si="9"/>
        <v>0</v>
      </c>
      <c r="H322"/>
    </row>
    <row r="323" spans="1:8" x14ac:dyDescent="0.25">
      <c r="A323" s="7" t="s">
        <v>63</v>
      </c>
      <c r="B323" t="s">
        <v>64</v>
      </c>
      <c r="C323" s="9">
        <v>115000</v>
      </c>
      <c r="D323" s="7" t="str">
        <f t="shared" si="8"/>
        <v>-</v>
      </c>
      <c r="E323" s="36" t="str">
        <f>IF(A323="HHB",(IVA*C323),"-")</f>
        <v>-</v>
      </c>
      <c r="F323" s="7" t="b">
        <f t="shared" si="9"/>
        <v>0</v>
      </c>
      <c r="H323"/>
    </row>
    <row r="324" spans="1:8" x14ac:dyDescent="0.25">
      <c r="A324" s="7" t="s">
        <v>61</v>
      </c>
      <c r="B324" t="s">
        <v>6</v>
      </c>
      <c r="C324" s="9">
        <v>152000</v>
      </c>
      <c r="D324" s="7" t="str">
        <f t="shared" si="8"/>
        <v>-</v>
      </c>
      <c r="E324" s="36" t="str">
        <f>IF(A324="HHB",(IVA*C324),"-")</f>
        <v>-</v>
      </c>
      <c r="F324" s="7" t="b">
        <f t="shared" si="9"/>
        <v>0</v>
      </c>
      <c r="H324"/>
    </row>
    <row r="325" spans="1:8" x14ac:dyDescent="0.25">
      <c r="A325" s="7" t="s">
        <v>41</v>
      </c>
      <c r="B325" t="s">
        <v>6</v>
      </c>
      <c r="C325" s="9">
        <v>82000</v>
      </c>
      <c r="D325" s="7" t="str">
        <f t="shared" si="8"/>
        <v>-</v>
      </c>
      <c r="E325" s="36" t="str">
        <f>IF(A325="HHB",(IVA*C325),"-")</f>
        <v>-</v>
      </c>
      <c r="F325" s="7" t="b">
        <f t="shared" si="9"/>
        <v>0</v>
      </c>
      <c r="H325"/>
    </row>
    <row r="326" spans="1:8" x14ac:dyDescent="0.25">
      <c r="A326" s="7" t="s">
        <v>193</v>
      </c>
      <c r="B326" t="s">
        <v>38</v>
      </c>
      <c r="C326" s="9">
        <v>84000</v>
      </c>
      <c r="D326" s="7" t="str">
        <f t="shared" si="8"/>
        <v>-</v>
      </c>
      <c r="E326" s="36">
        <f>IF(A326="HHB",(IVA*C326),"-")</f>
        <v>16800</v>
      </c>
      <c r="F326" s="7" t="b">
        <f t="shared" si="9"/>
        <v>0</v>
      </c>
      <c r="H326"/>
    </row>
    <row r="327" spans="1:8" x14ac:dyDescent="0.25">
      <c r="A327" s="7" t="s">
        <v>62</v>
      </c>
      <c r="B327" t="s">
        <v>28</v>
      </c>
      <c r="C327" s="9">
        <v>115000</v>
      </c>
      <c r="D327" s="7" t="str">
        <f t="shared" si="8"/>
        <v>-</v>
      </c>
      <c r="E327" s="36" t="str">
        <f>IF(A327="HHB",(IVA*C327),"-")</f>
        <v>-</v>
      </c>
      <c r="F327" s="7" t="b">
        <f t="shared" si="9"/>
        <v>0</v>
      </c>
      <c r="H327"/>
    </row>
    <row r="328" spans="1:8" x14ac:dyDescent="0.25">
      <c r="A328" s="7" t="s">
        <v>25</v>
      </c>
      <c r="B328" t="s">
        <v>26</v>
      </c>
      <c r="C328" s="9">
        <v>153000</v>
      </c>
      <c r="D328" s="7" t="str">
        <f t="shared" si="8"/>
        <v>-</v>
      </c>
      <c r="E328" s="36" t="str">
        <f>IF(A328="HHB",(IVA*C328),"-")</f>
        <v>-</v>
      </c>
      <c r="F328" s="7" t="b">
        <f t="shared" si="9"/>
        <v>0</v>
      </c>
      <c r="H328"/>
    </row>
    <row r="329" spans="1:8" x14ac:dyDescent="0.25">
      <c r="A329" s="7" t="s">
        <v>13</v>
      </c>
      <c r="B329" t="s">
        <v>14</v>
      </c>
      <c r="C329" s="9">
        <v>80000</v>
      </c>
      <c r="D329" s="7" t="str">
        <f t="shared" ref="D329:D343" si="10">IF(AND(B329="Abbigliamento",C329&gt;300000),"TROVATO","-")</f>
        <v>-</v>
      </c>
      <c r="E329" s="36" t="str">
        <f>IF(A329="HHB",(IVA*C329),"-")</f>
        <v>-</v>
      </c>
      <c r="F329" s="7" t="b">
        <f t="shared" ref="F329:F343" si="11">AND(B329="Manuali",C329&lt;1000000)</f>
        <v>0</v>
      </c>
      <c r="H329"/>
    </row>
    <row r="330" spans="1:8" x14ac:dyDescent="0.25">
      <c r="A330" s="7" t="s">
        <v>34</v>
      </c>
      <c r="B330" t="s">
        <v>35</v>
      </c>
      <c r="C330" s="9">
        <v>102000</v>
      </c>
      <c r="D330" s="7" t="str">
        <f t="shared" si="10"/>
        <v>-</v>
      </c>
      <c r="E330" s="36" t="str">
        <f>IF(A330="HHB",(IVA*C330),"-")</f>
        <v>-</v>
      </c>
      <c r="F330" s="7" t="b">
        <f t="shared" si="11"/>
        <v>0</v>
      </c>
      <c r="H330"/>
    </row>
    <row r="331" spans="1:8" x14ac:dyDescent="0.25">
      <c r="A331" s="7" t="s">
        <v>193</v>
      </c>
      <c r="B331" t="s">
        <v>38</v>
      </c>
      <c r="C331" s="10">
        <v>0</v>
      </c>
      <c r="D331" s="7" t="str">
        <f t="shared" si="10"/>
        <v>-</v>
      </c>
      <c r="E331" s="36">
        <f>IF(A331="HHB",(IVA*C331),"-")</f>
        <v>0</v>
      </c>
      <c r="F331" s="7" t="b">
        <f t="shared" si="11"/>
        <v>0</v>
      </c>
      <c r="H331"/>
    </row>
    <row r="332" spans="1:8" x14ac:dyDescent="0.25">
      <c r="A332" s="7" t="s">
        <v>15</v>
      </c>
      <c r="B332" t="s">
        <v>16</v>
      </c>
      <c r="C332" s="9">
        <v>198000</v>
      </c>
      <c r="D332" s="7" t="str">
        <f t="shared" si="10"/>
        <v>-</v>
      </c>
      <c r="E332" s="36" t="str">
        <f>IF(A332="HHB",(IVA*C332),"-")</f>
        <v>-</v>
      </c>
      <c r="F332" s="7" t="b">
        <f t="shared" si="11"/>
        <v>0</v>
      </c>
      <c r="H332"/>
    </row>
    <row r="333" spans="1:8" x14ac:dyDescent="0.25">
      <c r="A333" s="7" t="s">
        <v>55</v>
      </c>
      <c r="B333" t="s">
        <v>35</v>
      </c>
      <c r="C333" s="9">
        <v>233000</v>
      </c>
      <c r="D333" s="7" t="str">
        <f t="shared" si="10"/>
        <v>-</v>
      </c>
      <c r="E333" s="36" t="str">
        <f>IF(A333="HHB",(IVA*C333),"-")</f>
        <v>-</v>
      </c>
      <c r="F333" s="7" t="b">
        <f t="shared" si="11"/>
        <v>0</v>
      </c>
      <c r="H333"/>
    </row>
    <row r="334" spans="1:8" x14ac:dyDescent="0.25">
      <c r="A334" s="7" t="s">
        <v>7</v>
      </c>
      <c r="B334" t="s">
        <v>8</v>
      </c>
      <c r="C334" s="9">
        <v>279000</v>
      </c>
      <c r="D334" s="7" t="str">
        <f t="shared" si="10"/>
        <v>-</v>
      </c>
      <c r="E334" s="36" t="str">
        <f>IF(A334="HHB",(IVA*C334),"-")</f>
        <v>-</v>
      </c>
      <c r="F334" s="7" t="b">
        <f t="shared" si="11"/>
        <v>1</v>
      </c>
      <c r="H334"/>
    </row>
    <row r="335" spans="1:8" x14ac:dyDescent="0.25">
      <c r="A335" s="7" t="s">
        <v>62</v>
      </c>
      <c r="B335" t="s">
        <v>48</v>
      </c>
      <c r="C335" s="9">
        <v>298000</v>
      </c>
      <c r="D335" s="7" t="str">
        <f t="shared" si="10"/>
        <v>-</v>
      </c>
      <c r="E335" s="36" t="str">
        <f>IF(A335="HHB",(IVA*C335),"-")</f>
        <v>-</v>
      </c>
      <c r="F335" s="7" t="b">
        <f t="shared" si="11"/>
        <v>0</v>
      </c>
      <c r="H335"/>
    </row>
    <row r="336" spans="1:8" x14ac:dyDescent="0.25">
      <c r="A336" s="7" t="s">
        <v>67</v>
      </c>
      <c r="B336" t="s">
        <v>68</v>
      </c>
      <c r="C336" s="9">
        <v>478000</v>
      </c>
      <c r="D336" s="7" t="str">
        <f t="shared" si="10"/>
        <v>-</v>
      </c>
      <c r="E336" s="36" t="str">
        <f>IF(A336="HHB",(IVA*C336),"-")</f>
        <v>-</v>
      </c>
      <c r="F336" s="7" t="b">
        <f t="shared" si="11"/>
        <v>0</v>
      </c>
      <c r="H336"/>
    </row>
    <row r="337" spans="1:8" x14ac:dyDescent="0.25">
      <c r="A337" s="7" t="s">
        <v>44</v>
      </c>
      <c r="B337" t="s">
        <v>38</v>
      </c>
      <c r="C337" s="9">
        <v>626000</v>
      </c>
      <c r="D337" s="7" t="str">
        <f t="shared" si="10"/>
        <v>-</v>
      </c>
      <c r="E337" s="36" t="str">
        <f>IF(A337="HHB",(IVA*C337),"-")</f>
        <v>-</v>
      </c>
      <c r="F337" s="7" t="b">
        <f t="shared" si="11"/>
        <v>0</v>
      </c>
      <c r="H337"/>
    </row>
    <row r="338" spans="1:8" x14ac:dyDescent="0.25">
      <c r="A338" s="7" t="s">
        <v>11</v>
      </c>
      <c r="B338" t="s">
        <v>12</v>
      </c>
      <c r="C338" s="9">
        <v>757000</v>
      </c>
      <c r="D338" s="7" t="str">
        <f t="shared" si="10"/>
        <v>-</v>
      </c>
      <c r="E338" s="36" t="str">
        <f>IF(A338="HHB",(IVA*C338),"-")</f>
        <v>-</v>
      </c>
      <c r="F338" s="7" t="b">
        <f t="shared" si="11"/>
        <v>0</v>
      </c>
      <c r="H338"/>
    </row>
    <row r="339" spans="1:8" x14ac:dyDescent="0.25">
      <c r="A339" s="7" t="s">
        <v>17</v>
      </c>
      <c r="B339" t="s">
        <v>12</v>
      </c>
      <c r="C339" s="9">
        <v>1128000</v>
      </c>
      <c r="D339" s="7" t="str">
        <f t="shared" si="10"/>
        <v>-</v>
      </c>
      <c r="E339" s="36" t="str">
        <f>IF(A339="HHB",(IVA*C339),"-")</f>
        <v>-</v>
      </c>
      <c r="F339" s="7" t="b">
        <f t="shared" si="11"/>
        <v>0</v>
      </c>
      <c r="H339"/>
    </row>
    <row r="340" spans="1:8" x14ac:dyDescent="0.25">
      <c r="A340" s="7" t="s">
        <v>52</v>
      </c>
      <c r="B340" t="s">
        <v>22</v>
      </c>
      <c r="C340" s="9">
        <v>1527000</v>
      </c>
      <c r="D340" s="7" t="str">
        <f t="shared" si="10"/>
        <v>-</v>
      </c>
      <c r="E340" s="36" t="str">
        <f>IF(A340="HHB",(IVA*C340),"-")</f>
        <v>-</v>
      </c>
      <c r="F340" s="7" t="b">
        <f t="shared" si="11"/>
        <v>0</v>
      </c>
      <c r="H340"/>
    </row>
    <row r="341" spans="1:8" x14ac:dyDescent="0.25">
      <c r="A341" s="7" t="s">
        <v>31</v>
      </c>
      <c r="B341" t="s">
        <v>6</v>
      </c>
      <c r="C341" s="9">
        <v>4134000</v>
      </c>
      <c r="D341" s="7" t="str">
        <f t="shared" si="10"/>
        <v>TROVATO</v>
      </c>
      <c r="E341" s="36" t="str">
        <f>IF(A341="HHB",(IVA*C341),"-")</f>
        <v>-</v>
      </c>
      <c r="F341" s="7" t="b">
        <f t="shared" si="11"/>
        <v>0</v>
      </c>
      <c r="H341"/>
    </row>
    <row r="342" spans="1:8" x14ac:dyDescent="0.25">
      <c r="A342" s="7" t="s">
        <v>25</v>
      </c>
      <c r="B342" t="s">
        <v>26</v>
      </c>
      <c r="C342" s="9">
        <v>6850000</v>
      </c>
      <c r="D342" s="7" t="str">
        <f t="shared" si="10"/>
        <v>-</v>
      </c>
      <c r="E342" s="36" t="str">
        <f>IF(A342="HHB",(IVA*C342),"-")</f>
        <v>-</v>
      </c>
      <c r="F342" s="7" t="b">
        <f t="shared" si="11"/>
        <v>0</v>
      </c>
      <c r="H342"/>
    </row>
    <row r="343" spans="1:8" x14ac:dyDescent="0.25">
      <c r="A343" s="7" t="s">
        <v>9</v>
      </c>
      <c r="B343" t="s">
        <v>10</v>
      </c>
      <c r="C343" s="9">
        <v>11712000</v>
      </c>
      <c r="D343" s="7" t="str">
        <f t="shared" si="10"/>
        <v>-</v>
      </c>
      <c r="E343" s="36" t="str">
        <f>IF(A343="HHB",(IVA*C343),"-")</f>
        <v>-</v>
      </c>
      <c r="F343" s="7" t="b">
        <f t="shared" si="11"/>
        <v>0</v>
      </c>
      <c r="H343"/>
    </row>
  </sheetData>
  <autoFilter ref="A7:E343" xr:uid="{B64CFBE5-9F9D-4F9A-8F99-5524B5637A72}"/>
  <mergeCells count="3">
    <mergeCell ref="A1:C1"/>
    <mergeCell ref="A6:C6"/>
    <mergeCell ref="F2:G2"/>
  </mergeCells>
  <phoneticPr fontId="7" type="noConversion"/>
  <conditionalFormatting sqref="B8:B343">
    <cfRule type="containsText" dxfId="2" priority="2" operator="containsText" text="Ufficio">
      <formula>NOT(ISERROR(SEARCH("Ufficio",B8)))</formula>
    </cfRule>
  </conditionalFormatting>
  <conditionalFormatting sqref="H8:H30">
    <cfRule type="containsText" dxfId="0" priority="1" operator="containsText" text="Ufficio">
      <formula>NOT(ISERROR(SEARCH("Ufficio",H8)))</formula>
    </cfRule>
  </conditionalFormatting>
  <dataValidations count="1">
    <dataValidation type="list" allowBlank="1" showInputMessage="1" showErrorMessage="1" sqref="E5" xr:uid="{2868B12C-45B4-4767-B27A-C7F3DA83FB43}">
      <formula1>$H$8:$H$30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L10" sqref="L10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23" t="s">
        <v>6</v>
      </c>
      <c r="H3" s="24">
        <f>SUMIFS(import,cate,C2)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25" t="s">
        <v>64</v>
      </c>
      <c r="H4" s="24">
        <f>SUMIFS(import,cate,C58)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25" t="s">
        <v>26</v>
      </c>
      <c r="H5" s="24">
        <f>SUMIFS(import,cate,C6)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26" t="s">
        <v>58</v>
      </c>
      <c r="H6" s="24">
        <f>SUMIFS(import,cate,C42)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5"/>
      <c r="H7" s="20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6" t="s">
        <v>75</v>
      </c>
      <c r="H8" s="22">
        <f>SUMIFS(import,clie,B4)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17" t="s">
        <v>13</v>
      </c>
      <c r="H9" s="22">
        <f>SUMIFS(import,clie,B7)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17" t="s">
        <v>34</v>
      </c>
      <c r="H10" s="22">
        <f>SUMIFS(import,clie,B8)</f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17" t="s">
        <v>15</v>
      </c>
      <c r="H11" s="22">
        <f>SUMIFS(import,clie,B10)</f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17" t="s">
        <v>31</v>
      </c>
      <c r="H12" s="22">
        <f>SUMIFS(import,clie,B19)</f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17" t="s">
        <v>59</v>
      </c>
      <c r="H13" s="22">
        <f>SUMIFS(import,clie,B22)</f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18" t="s">
        <v>29</v>
      </c>
      <c r="H14" s="24">
        <f>SUMIFS(import,clie,B23)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F109"/>
  <sheetViews>
    <sheetView tabSelected="1" zoomScale="102" zoomScaleNormal="102" workbookViewId="0">
      <selection activeCell="E11" sqref="E11"/>
    </sheetView>
  </sheetViews>
  <sheetFormatPr defaultRowHeight="13.2" x14ac:dyDescent="0.25"/>
  <cols>
    <col min="1" max="1" width="15.21875" bestFit="1" customWidth="1"/>
    <col min="2" max="2" width="22.77734375" bestFit="1" customWidth="1"/>
    <col min="3" max="3" width="10.5546875" bestFit="1" customWidth="1"/>
    <col min="4" max="4" width="16.5546875" bestFit="1" customWidth="1"/>
    <col min="5" max="5" width="77" bestFit="1" customWidth="1"/>
    <col min="6" max="6" width="21.88671875" customWidth="1"/>
  </cols>
  <sheetData>
    <row r="1" spans="1:6" ht="13.8" thickBot="1" x14ac:dyDescent="0.3">
      <c r="A1" s="29" t="s">
        <v>204</v>
      </c>
      <c r="B1" s="11" t="s">
        <v>185</v>
      </c>
      <c r="C1" s="11" t="s">
        <v>186</v>
      </c>
      <c r="D1" s="29" t="s">
        <v>202</v>
      </c>
      <c r="E1" s="12" t="s">
        <v>200</v>
      </c>
      <c r="F1" s="12" t="s">
        <v>201</v>
      </c>
    </row>
    <row r="2" spans="1:6" ht="13.8" thickBot="1" x14ac:dyDescent="0.3">
      <c r="A2" t="str">
        <f>LEFT(B2,1)</f>
        <v>A</v>
      </c>
      <c r="B2" s="19" t="s">
        <v>91</v>
      </c>
      <c r="C2" s="19">
        <v>63</v>
      </c>
      <c r="D2">
        <v>63</v>
      </c>
      <c r="E2" s="27">
        <f>_xlfn.XLOOKUP("OSSENIGO",B2:B109,SOMMA_ABITANTI)</f>
        <v>130</v>
      </c>
      <c r="F2" s="27">
        <f>_xlfn.XLOOKUP("AVIO",B2:B109,SOMMA_ABITANTI)</f>
        <v>5</v>
      </c>
    </row>
    <row r="3" spans="1:6" ht="13.8" thickBot="1" x14ac:dyDescent="0.3">
      <c r="A3" t="str">
        <f t="shared" ref="A3:A66" si="0">LEFT(B3,1)</f>
        <v>A</v>
      </c>
      <c r="B3" s="19" t="s">
        <v>109</v>
      </c>
      <c r="C3" s="19">
        <v>221</v>
      </c>
      <c r="D3">
        <v>221</v>
      </c>
    </row>
    <row r="4" spans="1:6" x14ac:dyDescent="0.25">
      <c r="A4" t="str">
        <f t="shared" si="0"/>
        <v>A</v>
      </c>
      <c r="B4" s="19" t="s">
        <v>125</v>
      </c>
      <c r="C4" s="19">
        <v>5</v>
      </c>
      <c r="D4">
        <v>5</v>
      </c>
      <c r="E4" s="12" t="s">
        <v>196</v>
      </c>
    </row>
    <row r="5" spans="1:6" ht="13.8" thickBot="1" x14ac:dyDescent="0.3">
      <c r="A5" t="str">
        <f t="shared" si="0"/>
        <v>B</v>
      </c>
      <c r="B5" s="19" t="s">
        <v>146</v>
      </c>
      <c r="C5" s="19">
        <v>3</v>
      </c>
      <c r="D5">
        <v>3</v>
      </c>
      <c r="E5" s="31">
        <f>COUNTIFS(SOMMA_ABITANTI,"&gt;100")</f>
        <v>11</v>
      </c>
    </row>
    <row r="6" spans="1:6" x14ac:dyDescent="0.25">
      <c r="A6" t="str">
        <f t="shared" si="0"/>
        <v>B</v>
      </c>
      <c r="B6" s="19" t="s">
        <v>84</v>
      </c>
      <c r="C6" s="19">
        <v>75</v>
      </c>
      <c r="D6">
        <v>75</v>
      </c>
      <c r="E6" s="12" t="s">
        <v>197</v>
      </c>
    </row>
    <row r="7" spans="1:6" ht="13.8" thickBot="1" x14ac:dyDescent="0.3">
      <c r="A7" t="str">
        <f t="shared" si="0"/>
        <v>B</v>
      </c>
      <c r="B7" s="19" t="s">
        <v>99</v>
      </c>
      <c r="C7" s="19">
        <v>35</v>
      </c>
      <c r="D7">
        <v>35</v>
      </c>
      <c r="E7" s="28">
        <f>COUNTIFS(PRIMA_LETTERA,"C")</f>
        <v>12</v>
      </c>
    </row>
    <row r="8" spans="1:6" ht="12.6" customHeight="1" x14ac:dyDescent="0.25">
      <c r="A8" t="str">
        <f t="shared" si="0"/>
        <v>B</v>
      </c>
      <c r="B8" s="19" t="s">
        <v>126</v>
      </c>
      <c r="C8" s="19">
        <v>5</v>
      </c>
      <c r="D8">
        <v>5</v>
      </c>
      <c r="E8" s="12" t="s">
        <v>199</v>
      </c>
    </row>
    <row r="9" spans="1:6" ht="13.8" thickBot="1" x14ac:dyDescent="0.3">
      <c r="A9" t="str">
        <f t="shared" si="0"/>
        <v>B</v>
      </c>
      <c r="B9" s="19" t="s">
        <v>168</v>
      </c>
      <c r="C9" s="19">
        <v>48</v>
      </c>
      <c r="D9">
        <v>48</v>
      </c>
      <c r="E9" s="31">
        <f>COUNTIFS(SOMMA_ABITANTI,"&gt;=10",SOMMA_ABITANTI,"&lt;=100")</f>
        <v>53</v>
      </c>
    </row>
    <row r="10" spans="1:6" x14ac:dyDescent="0.25">
      <c r="A10" t="str">
        <f t="shared" si="0"/>
        <v>B</v>
      </c>
      <c r="B10" s="19" t="s">
        <v>87</v>
      </c>
      <c r="C10" s="19">
        <v>29</v>
      </c>
      <c r="D10">
        <v>29</v>
      </c>
      <c r="E10" s="12" t="s">
        <v>198</v>
      </c>
    </row>
    <row r="11" spans="1:6" x14ac:dyDescent="0.25">
      <c r="A11" t="str">
        <f t="shared" si="0"/>
        <v>B</v>
      </c>
      <c r="B11" s="19" t="s">
        <v>119</v>
      </c>
      <c r="C11" s="19">
        <v>10</v>
      </c>
      <c r="D11">
        <v>10</v>
      </c>
      <c r="E11" s="32">
        <f>SUM(SOMMA_ABITANTI)</f>
        <v>12564</v>
      </c>
    </row>
    <row r="12" spans="1:6" ht="52.8" x14ac:dyDescent="0.25">
      <c r="A12" t="str">
        <f t="shared" si="0"/>
        <v>B</v>
      </c>
      <c r="B12" s="19" t="s">
        <v>114</v>
      </c>
      <c r="C12" s="19">
        <v>30</v>
      </c>
      <c r="D12">
        <v>30</v>
      </c>
      <c r="E12" s="30" t="s">
        <v>203</v>
      </c>
    </row>
    <row r="13" spans="1:6" x14ac:dyDescent="0.25">
      <c r="A13" t="str">
        <f t="shared" si="0"/>
        <v>C</v>
      </c>
      <c r="B13" s="19" t="s">
        <v>83</v>
      </c>
      <c r="C13" s="19">
        <v>50</v>
      </c>
      <c r="D13">
        <v>50</v>
      </c>
    </row>
    <row r="14" spans="1:6" x14ac:dyDescent="0.25">
      <c r="A14" t="str">
        <f t="shared" si="0"/>
        <v>C</v>
      </c>
      <c r="B14" s="19" t="s">
        <v>165</v>
      </c>
      <c r="C14" s="19">
        <v>30</v>
      </c>
      <c r="D14">
        <v>30</v>
      </c>
    </row>
    <row r="15" spans="1:6" x14ac:dyDescent="0.25">
      <c r="A15" t="str">
        <f t="shared" si="0"/>
        <v>C</v>
      </c>
      <c r="B15" s="19" t="s">
        <v>171</v>
      </c>
      <c r="C15" s="19">
        <v>48</v>
      </c>
      <c r="D15">
        <v>48</v>
      </c>
    </row>
    <row r="16" spans="1:6" x14ac:dyDescent="0.25">
      <c r="A16" t="str">
        <f t="shared" si="0"/>
        <v>C</v>
      </c>
      <c r="B16" s="19" t="s">
        <v>172</v>
      </c>
      <c r="C16" s="19">
        <v>18</v>
      </c>
      <c r="D16">
        <v>18</v>
      </c>
    </row>
    <row r="17" spans="1:4" x14ac:dyDescent="0.25">
      <c r="A17" t="str">
        <f t="shared" si="0"/>
        <v>C</v>
      </c>
      <c r="B17" s="19" t="s">
        <v>170</v>
      </c>
      <c r="C17" s="19">
        <v>6</v>
      </c>
      <c r="D17">
        <v>6</v>
      </c>
    </row>
    <row r="18" spans="1:4" x14ac:dyDescent="0.25">
      <c r="A18" t="str">
        <f t="shared" si="0"/>
        <v>C</v>
      </c>
      <c r="B18" s="19" t="s">
        <v>135</v>
      </c>
      <c r="C18" s="19">
        <v>9</v>
      </c>
      <c r="D18">
        <v>9</v>
      </c>
    </row>
    <row r="19" spans="1:4" x14ac:dyDescent="0.25">
      <c r="A19" t="str">
        <f t="shared" si="0"/>
        <v>C</v>
      </c>
      <c r="B19" s="19" t="s">
        <v>97</v>
      </c>
      <c r="C19" s="19">
        <v>11</v>
      </c>
      <c r="D19">
        <v>11</v>
      </c>
    </row>
    <row r="20" spans="1:4" x14ac:dyDescent="0.25">
      <c r="A20" t="str">
        <f t="shared" si="0"/>
        <v>C</v>
      </c>
      <c r="B20" s="19" t="s">
        <v>140</v>
      </c>
      <c r="C20" s="19">
        <v>3</v>
      </c>
      <c r="D20">
        <v>3</v>
      </c>
    </row>
    <row r="21" spans="1:4" x14ac:dyDescent="0.25">
      <c r="A21" t="str">
        <f t="shared" si="0"/>
        <v>C</v>
      </c>
      <c r="B21" s="19" t="s">
        <v>123</v>
      </c>
      <c r="C21" s="19">
        <v>10</v>
      </c>
      <c r="D21">
        <v>10</v>
      </c>
    </row>
    <row r="22" spans="1:4" x14ac:dyDescent="0.25">
      <c r="A22" t="str">
        <f t="shared" si="0"/>
        <v>C</v>
      </c>
      <c r="B22" s="19" t="s">
        <v>143</v>
      </c>
      <c r="C22" s="19">
        <v>27</v>
      </c>
      <c r="D22">
        <v>27</v>
      </c>
    </row>
    <row r="23" spans="1:4" x14ac:dyDescent="0.25">
      <c r="A23" t="str">
        <f t="shared" si="0"/>
        <v>C</v>
      </c>
      <c r="B23" s="19" t="s">
        <v>175</v>
      </c>
      <c r="C23" s="19">
        <v>60</v>
      </c>
      <c r="D23">
        <v>60</v>
      </c>
    </row>
    <row r="24" spans="1:4" x14ac:dyDescent="0.25">
      <c r="A24" t="str">
        <f t="shared" si="0"/>
        <v>C</v>
      </c>
      <c r="B24" s="19" t="s">
        <v>85</v>
      </c>
      <c r="C24" s="19">
        <v>72</v>
      </c>
      <c r="D24">
        <v>72</v>
      </c>
    </row>
    <row r="25" spans="1:4" x14ac:dyDescent="0.25">
      <c r="A25" t="str">
        <f t="shared" si="0"/>
        <v>D</v>
      </c>
      <c r="B25" s="19" t="s">
        <v>148</v>
      </c>
      <c r="C25" s="19">
        <v>27</v>
      </c>
      <c r="D25">
        <v>27</v>
      </c>
    </row>
    <row r="26" spans="1:4" x14ac:dyDescent="0.25">
      <c r="A26" t="str">
        <f t="shared" si="0"/>
        <v>D</v>
      </c>
      <c r="B26" s="19" t="s">
        <v>150</v>
      </c>
      <c r="C26" s="19">
        <v>3</v>
      </c>
      <c r="D26">
        <v>3</v>
      </c>
    </row>
    <row r="27" spans="1:4" x14ac:dyDescent="0.25">
      <c r="A27" t="str">
        <f t="shared" si="0"/>
        <v>D</v>
      </c>
      <c r="B27" s="19" t="s">
        <v>95</v>
      </c>
      <c r="C27" s="19">
        <v>27</v>
      </c>
      <c r="D27">
        <v>27</v>
      </c>
    </row>
    <row r="28" spans="1:4" x14ac:dyDescent="0.25">
      <c r="A28" t="str">
        <f t="shared" si="0"/>
        <v>G</v>
      </c>
      <c r="B28" s="19" t="s">
        <v>177</v>
      </c>
      <c r="C28" s="19">
        <v>6</v>
      </c>
      <c r="D28">
        <v>6</v>
      </c>
    </row>
    <row r="29" spans="1:4" x14ac:dyDescent="0.25">
      <c r="A29" t="str">
        <f t="shared" si="0"/>
        <v>G</v>
      </c>
      <c r="B29" s="19" t="s">
        <v>164</v>
      </c>
      <c r="C29" s="19">
        <v>12</v>
      </c>
      <c r="D29">
        <v>12</v>
      </c>
    </row>
    <row r="30" spans="1:4" x14ac:dyDescent="0.25">
      <c r="A30" t="str">
        <f t="shared" si="0"/>
        <v>G</v>
      </c>
      <c r="B30" s="19" t="s">
        <v>76</v>
      </c>
      <c r="C30" s="19">
        <v>10</v>
      </c>
      <c r="D30">
        <v>10</v>
      </c>
    </row>
    <row r="31" spans="1:4" x14ac:dyDescent="0.25">
      <c r="A31" t="str">
        <f t="shared" si="0"/>
        <v>L</v>
      </c>
      <c r="B31" s="19" t="s">
        <v>162</v>
      </c>
      <c r="C31" s="19">
        <v>12</v>
      </c>
      <c r="D31">
        <v>12</v>
      </c>
    </row>
    <row r="32" spans="1:4" x14ac:dyDescent="0.25">
      <c r="A32" t="str">
        <f t="shared" si="0"/>
        <v>L</v>
      </c>
      <c r="B32" s="19" t="s">
        <v>158</v>
      </c>
      <c r="C32" s="19">
        <v>69</v>
      </c>
      <c r="D32">
        <v>69</v>
      </c>
    </row>
    <row r="33" spans="1:4" x14ac:dyDescent="0.25">
      <c r="A33" t="str">
        <f t="shared" si="0"/>
        <v>L</v>
      </c>
      <c r="B33" s="19" t="s">
        <v>173</v>
      </c>
      <c r="C33" s="19">
        <v>6</v>
      </c>
      <c r="D33">
        <v>6</v>
      </c>
    </row>
    <row r="34" spans="1:4" x14ac:dyDescent="0.25">
      <c r="A34" t="str">
        <f t="shared" si="0"/>
        <v>L</v>
      </c>
      <c r="B34" s="19" t="s">
        <v>111</v>
      </c>
      <c r="C34" s="19">
        <v>5</v>
      </c>
      <c r="D34">
        <v>5</v>
      </c>
    </row>
    <row r="35" spans="1:4" x14ac:dyDescent="0.25">
      <c r="A35" t="str">
        <f t="shared" si="0"/>
        <v>L</v>
      </c>
      <c r="B35" s="19" t="s">
        <v>141</v>
      </c>
      <c r="C35" s="19">
        <v>3</v>
      </c>
      <c r="D35">
        <v>3</v>
      </c>
    </row>
    <row r="36" spans="1:4" x14ac:dyDescent="0.25">
      <c r="A36" t="str">
        <f t="shared" si="0"/>
        <v>L</v>
      </c>
      <c r="B36" s="19" t="s">
        <v>134</v>
      </c>
      <c r="C36" s="19">
        <v>33</v>
      </c>
      <c r="D36">
        <v>33</v>
      </c>
    </row>
    <row r="37" spans="1:4" x14ac:dyDescent="0.25">
      <c r="A37" t="str">
        <f t="shared" si="0"/>
        <v>L</v>
      </c>
      <c r="B37" s="19" t="s">
        <v>133</v>
      </c>
      <c r="C37" s="19">
        <v>36</v>
      </c>
      <c r="D37">
        <v>36</v>
      </c>
    </row>
    <row r="38" spans="1:4" x14ac:dyDescent="0.25">
      <c r="A38" t="str">
        <f t="shared" si="0"/>
        <v>L</v>
      </c>
      <c r="B38" s="19" t="s">
        <v>104</v>
      </c>
      <c r="C38" s="19">
        <v>7</v>
      </c>
      <c r="D38">
        <v>7</v>
      </c>
    </row>
    <row r="39" spans="1:4" x14ac:dyDescent="0.25">
      <c r="A39" t="str">
        <f t="shared" si="0"/>
        <v>M</v>
      </c>
      <c r="B39" s="19" t="s">
        <v>131</v>
      </c>
      <c r="C39" s="19">
        <v>21</v>
      </c>
      <c r="D39">
        <v>21</v>
      </c>
    </row>
    <row r="40" spans="1:4" x14ac:dyDescent="0.25">
      <c r="A40" t="str">
        <f t="shared" si="0"/>
        <v>M</v>
      </c>
      <c r="B40" s="19" t="s">
        <v>127</v>
      </c>
      <c r="C40" s="19">
        <v>5</v>
      </c>
      <c r="D40">
        <v>5</v>
      </c>
    </row>
    <row r="41" spans="1:4" x14ac:dyDescent="0.25">
      <c r="A41" t="str">
        <f t="shared" si="0"/>
        <v>M</v>
      </c>
      <c r="B41" s="19" t="s">
        <v>103</v>
      </c>
      <c r="C41" s="19">
        <v>7</v>
      </c>
      <c r="D41">
        <v>7</v>
      </c>
    </row>
    <row r="42" spans="1:4" x14ac:dyDescent="0.25">
      <c r="A42" t="str">
        <f t="shared" si="0"/>
        <v>M</v>
      </c>
      <c r="B42" s="19" t="s">
        <v>180</v>
      </c>
      <c r="C42" s="19">
        <v>84</v>
      </c>
      <c r="D42">
        <v>84</v>
      </c>
    </row>
    <row r="43" spans="1:4" x14ac:dyDescent="0.25">
      <c r="A43" t="str">
        <f t="shared" si="0"/>
        <v>M</v>
      </c>
      <c r="B43" s="19" t="s">
        <v>160</v>
      </c>
      <c r="C43" s="19">
        <v>24</v>
      </c>
      <c r="D43">
        <v>24</v>
      </c>
    </row>
    <row r="44" spans="1:4" x14ac:dyDescent="0.25">
      <c r="A44" t="str">
        <f t="shared" si="0"/>
        <v>M</v>
      </c>
      <c r="B44" s="19" t="s">
        <v>157</v>
      </c>
      <c r="C44" s="19">
        <v>9</v>
      </c>
      <c r="D44">
        <v>9</v>
      </c>
    </row>
    <row r="45" spans="1:4" x14ac:dyDescent="0.25">
      <c r="A45" t="str">
        <f t="shared" si="0"/>
        <v>M</v>
      </c>
      <c r="B45" s="19" t="s">
        <v>155</v>
      </c>
      <c r="C45" s="19">
        <v>33</v>
      </c>
      <c r="D45">
        <v>33</v>
      </c>
    </row>
    <row r="46" spans="1:4" x14ac:dyDescent="0.25">
      <c r="A46" t="str">
        <f t="shared" si="0"/>
        <v>M</v>
      </c>
      <c r="B46" s="19" t="s">
        <v>122</v>
      </c>
      <c r="C46" s="19">
        <v>100</v>
      </c>
      <c r="D46">
        <v>100</v>
      </c>
    </row>
    <row r="47" spans="1:4" x14ac:dyDescent="0.25">
      <c r="A47" t="str">
        <f t="shared" si="0"/>
        <v>N</v>
      </c>
      <c r="B47" s="19" t="s">
        <v>151</v>
      </c>
      <c r="C47" s="19">
        <v>6</v>
      </c>
      <c r="D47">
        <v>6</v>
      </c>
    </row>
    <row r="48" spans="1:4" x14ac:dyDescent="0.25">
      <c r="A48" t="str">
        <f t="shared" si="0"/>
        <v>N</v>
      </c>
      <c r="B48" s="19" t="s">
        <v>154</v>
      </c>
      <c r="C48" s="19">
        <v>3</v>
      </c>
      <c r="D48">
        <v>3</v>
      </c>
    </row>
    <row r="49" spans="1:4" x14ac:dyDescent="0.25">
      <c r="A49" t="str">
        <f t="shared" si="0"/>
        <v>N</v>
      </c>
      <c r="B49" s="19" t="s">
        <v>120</v>
      </c>
      <c r="C49" s="19">
        <v>5</v>
      </c>
      <c r="D49">
        <v>5</v>
      </c>
    </row>
    <row r="50" spans="1:4" x14ac:dyDescent="0.25">
      <c r="A50" t="str">
        <f t="shared" si="0"/>
        <v>O</v>
      </c>
      <c r="B50" s="19" t="s">
        <v>179</v>
      </c>
      <c r="C50" s="19">
        <v>30</v>
      </c>
      <c r="D50">
        <v>30</v>
      </c>
    </row>
    <row r="51" spans="1:4" x14ac:dyDescent="0.25">
      <c r="A51" t="str">
        <f t="shared" si="0"/>
        <v>O</v>
      </c>
      <c r="B51" s="21" t="s">
        <v>130</v>
      </c>
      <c r="C51" s="19">
        <v>125</v>
      </c>
      <c r="D51">
        <v>130</v>
      </c>
    </row>
    <row r="52" spans="1:4" x14ac:dyDescent="0.25">
      <c r="A52" t="str">
        <f t="shared" si="0"/>
        <v>P</v>
      </c>
      <c r="B52" s="19" t="s">
        <v>93</v>
      </c>
      <c r="C52" s="19">
        <v>9</v>
      </c>
      <c r="D52">
        <v>9</v>
      </c>
    </row>
    <row r="53" spans="1:4" x14ac:dyDescent="0.25">
      <c r="A53" t="str">
        <f t="shared" si="0"/>
        <v>P</v>
      </c>
      <c r="B53" s="19" t="s">
        <v>81</v>
      </c>
      <c r="C53" s="19">
        <v>7</v>
      </c>
      <c r="D53">
        <v>7</v>
      </c>
    </row>
    <row r="54" spans="1:4" x14ac:dyDescent="0.25">
      <c r="A54" t="str">
        <f t="shared" si="0"/>
        <v>P</v>
      </c>
      <c r="B54" s="19" t="s">
        <v>174</v>
      </c>
      <c r="C54" s="19">
        <v>138</v>
      </c>
      <c r="D54">
        <v>138</v>
      </c>
    </row>
    <row r="55" spans="1:4" x14ac:dyDescent="0.25">
      <c r="A55" t="str">
        <f t="shared" si="0"/>
        <v>P</v>
      </c>
      <c r="B55" s="19" t="s">
        <v>128</v>
      </c>
      <c r="C55" s="19">
        <v>5</v>
      </c>
      <c r="D55">
        <v>5</v>
      </c>
    </row>
    <row r="56" spans="1:4" x14ac:dyDescent="0.25">
      <c r="A56" t="str">
        <f t="shared" si="0"/>
        <v>P</v>
      </c>
      <c r="B56" s="19" t="s">
        <v>142</v>
      </c>
      <c r="C56" s="19">
        <v>3</v>
      </c>
      <c r="D56">
        <v>3</v>
      </c>
    </row>
    <row r="57" spans="1:4" x14ac:dyDescent="0.25">
      <c r="A57" t="str">
        <f t="shared" si="0"/>
        <v>P</v>
      </c>
      <c r="B57" s="19" t="s">
        <v>124</v>
      </c>
      <c r="C57" s="19">
        <v>30</v>
      </c>
      <c r="D57">
        <v>30</v>
      </c>
    </row>
    <row r="58" spans="1:4" x14ac:dyDescent="0.25">
      <c r="A58" t="str">
        <f t="shared" si="0"/>
        <v>P</v>
      </c>
      <c r="B58" s="19" t="s">
        <v>78</v>
      </c>
      <c r="C58" s="19">
        <v>101</v>
      </c>
      <c r="D58">
        <v>101</v>
      </c>
    </row>
    <row r="59" spans="1:4" x14ac:dyDescent="0.25">
      <c r="A59" t="str">
        <f t="shared" si="0"/>
        <v>P</v>
      </c>
      <c r="B59" s="19" t="s">
        <v>92</v>
      </c>
      <c r="C59" s="19">
        <v>145</v>
      </c>
      <c r="D59">
        <v>145</v>
      </c>
    </row>
    <row r="60" spans="1:4" x14ac:dyDescent="0.25">
      <c r="A60" t="str">
        <f t="shared" si="0"/>
        <v>P</v>
      </c>
      <c r="B60" s="19" t="s">
        <v>90</v>
      </c>
      <c r="C60" s="19">
        <v>23</v>
      </c>
      <c r="D60">
        <v>23</v>
      </c>
    </row>
    <row r="61" spans="1:4" x14ac:dyDescent="0.25">
      <c r="A61" t="str">
        <f t="shared" si="0"/>
        <v>P</v>
      </c>
      <c r="B61" s="19" t="s">
        <v>176</v>
      </c>
      <c r="C61" s="19">
        <v>24</v>
      </c>
      <c r="D61">
        <v>24</v>
      </c>
    </row>
    <row r="62" spans="1:4" x14ac:dyDescent="0.25">
      <c r="A62" t="str">
        <f t="shared" si="0"/>
        <v>P</v>
      </c>
      <c r="B62" s="19" t="s">
        <v>88</v>
      </c>
      <c r="C62" s="19">
        <v>28</v>
      </c>
      <c r="D62">
        <v>28</v>
      </c>
    </row>
    <row r="63" spans="1:4" x14ac:dyDescent="0.25">
      <c r="A63" t="str">
        <f t="shared" si="0"/>
        <v>P</v>
      </c>
      <c r="B63" s="19" t="s">
        <v>108</v>
      </c>
      <c r="C63" s="19">
        <v>7</v>
      </c>
      <c r="D63">
        <v>7</v>
      </c>
    </row>
    <row r="64" spans="1:4" x14ac:dyDescent="0.25">
      <c r="A64" t="str">
        <f t="shared" si="0"/>
        <v>P</v>
      </c>
      <c r="B64" s="19" t="s">
        <v>153</v>
      </c>
      <c r="C64" s="19">
        <v>6</v>
      </c>
      <c r="D64">
        <v>6</v>
      </c>
    </row>
    <row r="65" spans="1:4" x14ac:dyDescent="0.25">
      <c r="A65" t="str">
        <f t="shared" si="0"/>
        <v>R</v>
      </c>
      <c r="B65" s="19" t="s">
        <v>149</v>
      </c>
      <c r="C65" s="19">
        <v>3</v>
      </c>
      <c r="D65">
        <v>3</v>
      </c>
    </row>
    <row r="66" spans="1:4" x14ac:dyDescent="0.25">
      <c r="A66" t="str">
        <f t="shared" si="0"/>
        <v>R</v>
      </c>
      <c r="B66" s="19" t="s">
        <v>117</v>
      </c>
      <c r="C66" s="19">
        <v>5</v>
      </c>
      <c r="D66">
        <v>5</v>
      </c>
    </row>
    <row r="67" spans="1:4" x14ac:dyDescent="0.25">
      <c r="A67" t="str">
        <f t="shared" ref="A67:A109" si="1">LEFT(B67,1)</f>
        <v>R</v>
      </c>
      <c r="B67" s="19" t="s">
        <v>181</v>
      </c>
      <c r="C67" s="19">
        <v>48</v>
      </c>
      <c r="D67">
        <v>48</v>
      </c>
    </row>
    <row r="68" spans="1:4" x14ac:dyDescent="0.25">
      <c r="A68" t="str">
        <f t="shared" si="1"/>
        <v>R</v>
      </c>
      <c r="B68" s="19" t="s">
        <v>145</v>
      </c>
      <c r="C68" s="19">
        <v>6</v>
      </c>
      <c r="D68">
        <v>6</v>
      </c>
    </row>
    <row r="69" spans="1:4" x14ac:dyDescent="0.25">
      <c r="A69" t="str">
        <f t="shared" si="1"/>
        <v>R</v>
      </c>
      <c r="B69" s="19" t="s">
        <v>110</v>
      </c>
      <c r="C69" s="19">
        <v>245</v>
      </c>
      <c r="D69">
        <v>245</v>
      </c>
    </row>
    <row r="70" spans="1:4" x14ac:dyDescent="0.25">
      <c r="A70" t="str">
        <f t="shared" si="1"/>
        <v>R</v>
      </c>
      <c r="B70" s="19" t="s">
        <v>182</v>
      </c>
      <c r="C70" s="19">
        <v>6</v>
      </c>
      <c r="D70">
        <v>6</v>
      </c>
    </row>
    <row r="71" spans="1:4" x14ac:dyDescent="0.25">
      <c r="A71" t="str">
        <f t="shared" si="1"/>
        <v>R</v>
      </c>
      <c r="B71" s="19" t="s">
        <v>159</v>
      </c>
      <c r="C71" s="19">
        <v>30</v>
      </c>
      <c r="D71">
        <v>30</v>
      </c>
    </row>
    <row r="72" spans="1:4" x14ac:dyDescent="0.25">
      <c r="A72" t="str">
        <f t="shared" si="1"/>
        <v>R</v>
      </c>
      <c r="B72" s="19" t="s">
        <v>89</v>
      </c>
      <c r="C72" s="19">
        <v>27</v>
      </c>
      <c r="D72">
        <v>27</v>
      </c>
    </row>
    <row r="73" spans="1:4" x14ac:dyDescent="0.25">
      <c r="A73" t="str">
        <f t="shared" si="1"/>
        <v>R</v>
      </c>
      <c r="B73" s="19" t="s">
        <v>118</v>
      </c>
      <c r="C73" s="19">
        <v>5</v>
      </c>
      <c r="D73">
        <v>5</v>
      </c>
    </row>
    <row r="74" spans="1:4" x14ac:dyDescent="0.25">
      <c r="A74" t="str">
        <f t="shared" si="1"/>
        <v>R</v>
      </c>
      <c r="B74" s="19" t="s">
        <v>112</v>
      </c>
      <c r="C74" s="19">
        <v>153</v>
      </c>
      <c r="D74">
        <v>153</v>
      </c>
    </row>
    <row r="75" spans="1:4" x14ac:dyDescent="0.25">
      <c r="A75" t="str">
        <f t="shared" si="1"/>
        <v>S</v>
      </c>
      <c r="B75" s="19" t="s">
        <v>178</v>
      </c>
      <c r="C75" s="19">
        <v>6</v>
      </c>
      <c r="D75">
        <v>6</v>
      </c>
    </row>
    <row r="76" spans="1:4" x14ac:dyDescent="0.25">
      <c r="A76" t="str">
        <f t="shared" si="1"/>
        <v>S</v>
      </c>
      <c r="B76" s="19" t="s">
        <v>116</v>
      </c>
      <c r="C76" s="19">
        <v>10</v>
      </c>
      <c r="D76">
        <v>10</v>
      </c>
    </row>
    <row r="77" spans="1:4" x14ac:dyDescent="0.25">
      <c r="A77" t="str">
        <f t="shared" si="1"/>
        <v>S</v>
      </c>
      <c r="B77" s="19" t="s">
        <v>113</v>
      </c>
      <c r="C77" s="19">
        <v>30</v>
      </c>
      <c r="D77">
        <v>30</v>
      </c>
    </row>
    <row r="78" spans="1:4" x14ac:dyDescent="0.25">
      <c r="A78" t="str">
        <f t="shared" si="1"/>
        <v>S</v>
      </c>
      <c r="B78" s="19" t="s">
        <v>100</v>
      </c>
      <c r="C78" s="19">
        <v>28</v>
      </c>
      <c r="D78">
        <v>28</v>
      </c>
    </row>
    <row r="79" spans="1:4" x14ac:dyDescent="0.25">
      <c r="A79" t="str">
        <f t="shared" si="1"/>
        <v>S</v>
      </c>
      <c r="B79" s="19" t="s">
        <v>107</v>
      </c>
      <c r="C79" s="19">
        <v>7</v>
      </c>
      <c r="D79">
        <v>7</v>
      </c>
    </row>
    <row r="80" spans="1:4" x14ac:dyDescent="0.25">
      <c r="A80" t="str">
        <f t="shared" si="1"/>
        <v>S</v>
      </c>
      <c r="B80" s="19" t="s">
        <v>129</v>
      </c>
      <c r="C80" s="19">
        <v>10</v>
      </c>
      <c r="D80">
        <v>10</v>
      </c>
    </row>
    <row r="81" spans="1:4" x14ac:dyDescent="0.25">
      <c r="A81" t="str">
        <f t="shared" si="1"/>
        <v>S</v>
      </c>
      <c r="B81" s="19" t="s">
        <v>115</v>
      </c>
      <c r="C81" s="19">
        <v>15</v>
      </c>
      <c r="D81">
        <v>15</v>
      </c>
    </row>
    <row r="82" spans="1:4" x14ac:dyDescent="0.25">
      <c r="A82" t="str">
        <f t="shared" si="1"/>
        <v>S</v>
      </c>
      <c r="B82" s="19" t="s">
        <v>156</v>
      </c>
      <c r="C82" s="19">
        <v>15</v>
      </c>
      <c r="D82">
        <v>15</v>
      </c>
    </row>
    <row r="83" spans="1:4" x14ac:dyDescent="0.25">
      <c r="A83" t="str">
        <f t="shared" si="1"/>
        <v>S</v>
      </c>
      <c r="B83" s="19" t="s">
        <v>98</v>
      </c>
      <c r="C83" s="19">
        <v>3</v>
      </c>
      <c r="D83">
        <v>3</v>
      </c>
    </row>
    <row r="84" spans="1:4" x14ac:dyDescent="0.25">
      <c r="A84" t="str">
        <f t="shared" si="1"/>
        <v>S</v>
      </c>
      <c r="B84" s="19" t="s">
        <v>139</v>
      </c>
      <c r="C84" s="19">
        <v>3</v>
      </c>
      <c r="D84">
        <v>3</v>
      </c>
    </row>
    <row r="85" spans="1:4" x14ac:dyDescent="0.25">
      <c r="A85" t="str">
        <f t="shared" si="1"/>
        <v>S</v>
      </c>
      <c r="B85" s="19" t="s">
        <v>132</v>
      </c>
      <c r="C85" s="19">
        <v>6</v>
      </c>
      <c r="D85">
        <v>6</v>
      </c>
    </row>
    <row r="86" spans="1:4" x14ac:dyDescent="0.25">
      <c r="A86" t="str">
        <f t="shared" si="1"/>
        <v>S</v>
      </c>
      <c r="B86" s="19" t="s">
        <v>167</v>
      </c>
      <c r="C86" s="19">
        <v>6</v>
      </c>
      <c r="D86">
        <v>6</v>
      </c>
    </row>
    <row r="87" spans="1:4" x14ac:dyDescent="0.25">
      <c r="A87" t="str">
        <f t="shared" si="1"/>
        <v>S</v>
      </c>
      <c r="B87" s="19" t="s">
        <v>80</v>
      </c>
      <c r="C87" s="19">
        <v>5</v>
      </c>
      <c r="D87">
        <v>5</v>
      </c>
    </row>
    <row r="88" spans="1:4" x14ac:dyDescent="0.25">
      <c r="A88" t="str">
        <f t="shared" si="1"/>
        <v>S</v>
      </c>
      <c r="B88" s="19" t="s">
        <v>161</v>
      </c>
      <c r="C88" s="19">
        <v>33</v>
      </c>
      <c r="D88">
        <v>33</v>
      </c>
    </row>
    <row r="89" spans="1:4" x14ac:dyDescent="0.25">
      <c r="A89" t="str">
        <f t="shared" si="1"/>
        <v>S</v>
      </c>
      <c r="B89" s="19" t="s">
        <v>82</v>
      </c>
      <c r="C89" s="19">
        <v>143</v>
      </c>
      <c r="D89">
        <v>143</v>
      </c>
    </row>
    <row r="90" spans="1:4" x14ac:dyDescent="0.25">
      <c r="A90" t="str">
        <f t="shared" si="1"/>
        <v>T</v>
      </c>
      <c r="B90" s="19" t="s">
        <v>166</v>
      </c>
      <c r="C90" s="19">
        <v>6</v>
      </c>
      <c r="D90">
        <v>6</v>
      </c>
    </row>
    <row r="91" spans="1:4" x14ac:dyDescent="0.25">
      <c r="A91" t="str">
        <f t="shared" si="1"/>
        <v>T</v>
      </c>
      <c r="B91" s="19" t="s">
        <v>169</v>
      </c>
      <c r="C91" s="19">
        <v>6</v>
      </c>
      <c r="D91">
        <v>6</v>
      </c>
    </row>
    <row r="92" spans="1:4" x14ac:dyDescent="0.25">
      <c r="A92" t="str">
        <f t="shared" si="1"/>
        <v>T</v>
      </c>
      <c r="B92" s="19" t="s">
        <v>121</v>
      </c>
      <c r="C92" s="19">
        <v>35</v>
      </c>
      <c r="D92">
        <v>35</v>
      </c>
    </row>
    <row r="93" spans="1:4" x14ac:dyDescent="0.25">
      <c r="A93" t="str">
        <f t="shared" si="1"/>
        <v>T</v>
      </c>
      <c r="B93" s="19" t="s">
        <v>86</v>
      </c>
      <c r="C93" s="19">
        <v>396</v>
      </c>
      <c r="D93">
        <v>396</v>
      </c>
    </row>
    <row r="94" spans="1:4" x14ac:dyDescent="0.25">
      <c r="A94" t="str">
        <f t="shared" si="1"/>
        <v>T</v>
      </c>
      <c r="B94" s="19" t="s">
        <v>106</v>
      </c>
      <c r="C94" s="19">
        <v>14</v>
      </c>
      <c r="D94">
        <v>14</v>
      </c>
    </row>
    <row r="95" spans="1:4" x14ac:dyDescent="0.25">
      <c r="A95" t="str">
        <f t="shared" si="1"/>
        <v>T</v>
      </c>
      <c r="B95" s="19" t="s">
        <v>183</v>
      </c>
      <c r="C95" s="19">
        <v>8879</v>
      </c>
      <c r="D95">
        <v>8879</v>
      </c>
    </row>
    <row r="96" spans="1:4" x14ac:dyDescent="0.25">
      <c r="A96" t="str">
        <f t="shared" si="1"/>
        <v>T</v>
      </c>
      <c r="B96" s="19" t="s">
        <v>144</v>
      </c>
      <c r="C96" s="19">
        <v>6</v>
      </c>
      <c r="D96">
        <v>6</v>
      </c>
    </row>
    <row r="97" spans="1:4" x14ac:dyDescent="0.25">
      <c r="A97" t="str">
        <f t="shared" si="1"/>
        <v>V</v>
      </c>
      <c r="B97" s="19" t="s">
        <v>136</v>
      </c>
      <c r="C97" s="19">
        <v>3</v>
      </c>
      <c r="D97">
        <v>3</v>
      </c>
    </row>
    <row r="98" spans="1:4" x14ac:dyDescent="0.25">
      <c r="A98" t="str">
        <f t="shared" si="1"/>
        <v>V</v>
      </c>
      <c r="B98" s="19" t="s">
        <v>147</v>
      </c>
      <c r="C98" s="19">
        <v>3</v>
      </c>
      <c r="D98">
        <v>3</v>
      </c>
    </row>
    <row r="99" spans="1:4" x14ac:dyDescent="0.25">
      <c r="A99" t="str">
        <f t="shared" si="1"/>
        <v>V</v>
      </c>
      <c r="B99" s="19" t="s">
        <v>105</v>
      </c>
      <c r="C99" s="19">
        <v>42</v>
      </c>
      <c r="D99">
        <v>42</v>
      </c>
    </row>
    <row r="100" spans="1:4" x14ac:dyDescent="0.25">
      <c r="A100" t="str">
        <f t="shared" si="1"/>
        <v>V</v>
      </c>
      <c r="B100" s="19" t="s">
        <v>137</v>
      </c>
      <c r="C100" s="19">
        <v>3</v>
      </c>
      <c r="D100">
        <v>3</v>
      </c>
    </row>
    <row r="101" spans="1:4" x14ac:dyDescent="0.25">
      <c r="A101" t="str">
        <f t="shared" si="1"/>
        <v>V</v>
      </c>
      <c r="B101" s="19" t="s">
        <v>96</v>
      </c>
      <c r="C101" s="19">
        <v>12</v>
      </c>
      <c r="D101">
        <v>12</v>
      </c>
    </row>
    <row r="102" spans="1:4" x14ac:dyDescent="0.25">
      <c r="A102" t="str">
        <f t="shared" si="1"/>
        <v>V</v>
      </c>
      <c r="B102" s="19" t="s">
        <v>102</v>
      </c>
      <c r="C102" s="19">
        <v>14</v>
      </c>
      <c r="D102">
        <v>14</v>
      </c>
    </row>
    <row r="103" spans="1:4" x14ac:dyDescent="0.25">
      <c r="A103" t="str">
        <f t="shared" si="1"/>
        <v>V</v>
      </c>
      <c r="B103" s="19" t="s">
        <v>101</v>
      </c>
      <c r="C103" s="19">
        <v>14</v>
      </c>
      <c r="D103">
        <v>14</v>
      </c>
    </row>
    <row r="104" spans="1:4" x14ac:dyDescent="0.25">
      <c r="A104" t="str">
        <f t="shared" si="1"/>
        <v>V</v>
      </c>
      <c r="B104" s="19" t="s">
        <v>94</v>
      </c>
      <c r="C104" s="19">
        <v>29</v>
      </c>
      <c r="D104">
        <v>29</v>
      </c>
    </row>
    <row r="105" spans="1:4" x14ac:dyDescent="0.25">
      <c r="A105" t="str">
        <f t="shared" si="1"/>
        <v>V</v>
      </c>
      <c r="B105" s="19" t="s">
        <v>163</v>
      </c>
      <c r="C105" s="19">
        <v>12</v>
      </c>
      <c r="D105">
        <v>12</v>
      </c>
    </row>
    <row r="106" spans="1:4" x14ac:dyDescent="0.25">
      <c r="A106" t="str">
        <f t="shared" si="1"/>
        <v>V</v>
      </c>
      <c r="B106" s="19" t="s">
        <v>79</v>
      </c>
      <c r="C106" s="19">
        <v>102</v>
      </c>
      <c r="D106">
        <v>102</v>
      </c>
    </row>
    <row r="107" spans="1:4" x14ac:dyDescent="0.25">
      <c r="A107" t="str">
        <f t="shared" si="1"/>
        <v>V</v>
      </c>
      <c r="B107" s="19" t="s">
        <v>77</v>
      </c>
      <c r="C107" s="19">
        <v>9</v>
      </c>
      <c r="D107">
        <v>9</v>
      </c>
    </row>
    <row r="108" spans="1:4" x14ac:dyDescent="0.25">
      <c r="A108" t="str">
        <f t="shared" si="1"/>
        <v>V</v>
      </c>
      <c r="B108" s="19" t="s">
        <v>138</v>
      </c>
      <c r="C108" s="19">
        <v>3</v>
      </c>
      <c r="D108">
        <v>3</v>
      </c>
    </row>
    <row r="109" spans="1:4" x14ac:dyDescent="0.25">
      <c r="A109" t="str">
        <f t="shared" si="1"/>
        <v>Z</v>
      </c>
      <c r="B109" s="19" t="s">
        <v>152</v>
      </c>
      <c r="C109" s="19">
        <v>21</v>
      </c>
      <c r="D109">
        <v>21</v>
      </c>
    </row>
  </sheetData>
  <autoFilter ref="B1:C110" xr:uid="{5CBD8C3F-135D-4280-BD95-8C23E6C981DD}">
    <sortState xmlns:xlrd2="http://schemas.microsoft.com/office/spreadsheetml/2017/richdata2" ref="B2:C110">
      <sortCondition ref="B1"/>
    </sortState>
  </autoFilter>
  <conditionalFormatting sqref="B1:B109 B111:B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35</vt:i4>
      </vt:variant>
    </vt:vector>
  </HeadingPairs>
  <TitlesOfParts>
    <vt:vector size="38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COMUNE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PRIMA_LETTERA</vt:lpstr>
      <vt:lpstr>SOFT</vt:lpstr>
      <vt:lpstr>SOMMA_ABITANTI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Riccardo Rinaldi</cp:lastModifiedBy>
  <cp:revision>1</cp:revision>
  <cp:lastPrinted>2021-07-07T07:22:11Z</cp:lastPrinted>
  <dcterms:created xsi:type="dcterms:W3CDTF">2005-04-12T12:35:30Z</dcterms:created>
  <dcterms:modified xsi:type="dcterms:W3CDTF">2024-05-29T15:11:30Z</dcterms:modified>
  <cp:category>Excel;Corsi Excel</cp:category>
</cp:coreProperties>
</file>