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IMA Platform" sheetId="1" r:id="rId4"/>
    <sheet state="visible" name="Harga Add On" sheetId="2" r:id="rId5"/>
    <sheet state="hidden" name="All" sheetId="3" r:id="rId6"/>
    <sheet state="hidden" name="penyesuaian scoope dan kontrak" sheetId="4" r:id="rId7"/>
    <sheet state="hidden" name="SiAkad" sheetId="5" r:id="rId8"/>
    <sheet state="hidden" name="Edlink" sheetId="6" r:id="rId9"/>
    <sheet state="hidden" name="GoFeeder" sheetId="7" r:id="rId10"/>
    <sheet state="hidden" name="KarirLink (Updated)" sheetId="8" r:id="rId11"/>
    <sheet state="hidden" name="Sheet2" sheetId="9" r:id="rId12"/>
    <sheet state="hidden" name="ProFeeder" sheetId="10" r:id="rId13"/>
    <sheet state="hidden" name="Go Sister (On Progress Updated)" sheetId="11" r:id="rId14"/>
    <sheet state="hidden" name="Finance Cloud (Tidak Dijual Sem" sheetId="12" r:id="rId15"/>
    <sheet state="hidden" name="Draft SEVIMA Platform" sheetId="13" r:id="rId16"/>
    <sheet state="hidden" name="Akreditasi Cloud (On Progress U" sheetId="14" r:id="rId17"/>
    <sheet state="hidden" name="Maukuliah (Tidak Dijual Sementa" sheetId="15" r:id="rId18"/>
    <sheet state="hidden" name="Migrasi Data Tambahan (On Progr" sheetId="16" r:id="rId19"/>
  </sheets>
  <definedNames>
    <definedName hidden="1" localSheetId="5" name="_xlnm._FilterDatabase">Edlink!$B$1:$H$56</definedName>
    <definedName hidden="1" localSheetId="8" name="_xlnm._FilterDatabase">Sheet2!$B$2:$D$17</definedName>
  </definedNames>
  <calcPr/>
  <extLst>
    <ext uri="GoogleSheetsCustomDataVersion2">
      <go:sheetsCustomData xmlns:go="http://customooxmlschemas.google.com/" r:id="rId20" roundtripDataChecksum="RmBaLr8Latb/u2W47HiXyfqdg2PdX4+tdLuqN1tD+I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67">
      <text>
        <t xml:space="preserve">======
ID#AAAA0N_tCZY
    (2023-07-05 02:09:46)
Rp 20.000.000</t>
      </text>
    </comment>
    <comment authorId="0" ref="L166">
      <text>
        <t xml:space="preserve">======
ID#AAAA0N_tCZI
    (2023-07-05 02:09:46)
Rp 20.000.000</t>
      </text>
    </comment>
    <comment authorId="0" ref="C77">
      <text>
        <t xml:space="preserve">======
ID#AAAA0N_tCYg
    (2023-07-05 02:09:46)
di Sia: per SKS / per MK
Split payment dari sisi mahasiswa sedang dalam development</t>
      </text>
    </comment>
    <comment authorId="0" ref="L41">
      <text>
        <t xml:space="preserve">======
ID#AAAA0N_tCYs
    (2023-07-05 02:09:46)
Integrasi dengan aplikasi mobile SEVIMA EdLink</t>
      </text>
    </comment>
    <comment authorId="0" ref="L112">
      <text>
        <t xml:space="preserve">======
ID#AAAA0N_tCYo
    (2023-07-05 02:09:46)
Personialized Web &amp; APK</t>
      </text>
    </comment>
    <comment authorId="0" ref="J138">
      <text>
        <t xml:space="preserve">======
ID#AAAA0N_tCYc
    (2023-07-05 02:09:46)
Prediksi juni</t>
      </text>
    </comment>
    <comment authorId="0" ref="K24">
      <text>
        <t xml:space="preserve">======
ID#AAAA0N_tCYY
    (2023-07-05 02:09:46)
Dilengkapi fasilitas manajemen kuota, grade minimal kelulusan, seleksi prestasi berdasarkan rapor, dan rekomendasi kelulusan otomatis</t>
      </text>
    </comment>
    <comment authorId="0" ref="K112">
      <text>
        <t xml:space="preserve">======
ID#AAAA0N_tCYU
    (2023-07-05 02:09:46)
Personialized Web &amp; APK</t>
      </text>
    </comment>
    <comment authorId="0" ref="L25">
      <text>
        <t xml:space="preserve">======
ID#AAAA0N_tCYM
    (2023-07-05 02:09:46)
Dilengkapi rekomendasi pengelompokan Uang Kuliah Tunggal (UKT), Kartu Indonesia Pintar (KIP)/Bidikmisi otomatis</t>
      </text>
    </comment>
    <comment authorId="0" ref="E50">
      <text>
        <t xml:space="preserve">======
ID#AAAA0N_tCX0
    (2023-07-05 02:09:46)
bisa program studi saja</t>
      </text>
    </comment>
    <comment authorId="0" ref="I25">
      <text>
        <t xml:space="preserve">======
ID#AAAA0N_tCXg
    (2023-07-05 02:09:46)
Dilengkapi rekomendasi pengelompokan Uang Kuliah Tunggal (UKT), Kartu Indonesia Pintar (KIP)/Bidikmisi otomatis</t>
      </text>
    </comment>
    <comment authorId="0" ref="I24">
      <text>
        <t xml:space="preserve">======
ID#AAAA0N_tCXY
    (2023-07-05 02:09:46)
Dilengkapi fasilitas manajemen kuota, grade minimal kelulusan, seleksi prestasi berdasarkan rapor, dan rekomendasi kelulusan otomatis</t>
      </text>
    </comment>
    <comment authorId="0" ref="C157">
      <text>
        <t xml:space="preserve">======
ID#AAAA0N_tCWw
    (2023-07-05 02:09:46)
sedang dalam pengembangan</t>
      </text>
    </comment>
    <comment authorId="0" ref="J112">
      <text>
        <t xml:space="preserve">======
ID#AAAA0N_tCW0
    (2023-07-05 02:09:46)
Personalized Web</t>
      </text>
    </comment>
    <comment authorId="0" ref="K41">
      <text>
        <t xml:space="preserve">======
ID#AAAA0N_tCWg
    (2023-07-05 02:09:46)
Integrasi dengan aplikasi mobile SEVIMA EdLink</t>
      </text>
    </comment>
    <comment authorId="0" ref="H24">
      <text>
        <t xml:space="preserve">======
ID#AAAA0N_tCWY
    (2023-07-05 02:09:46)
Dilengkapi fasilitas manajemen kuota, grade minimal kelulusan, seleksi prestasi berdasarkan rapor, dan rekomendasi kelulusan otomatis</t>
      </text>
    </comment>
    <comment authorId="0" ref="J25">
      <text>
        <t xml:space="preserve">======
ID#AAAA0N_tCWU
    (2023-07-05 02:09:46)
Dilengkapi rekomendasi pengelompokan Uang Kuliah Tunggal (UKT), Kartu Indonesia Pintar (KIP)/Bidikmisi otomatis</t>
      </text>
    </comment>
    <comment authorId="0" ref="C75">
      <text>
        <t xml:space="preserve">======
ID#AAAA0N_tCWE
    (2023-07-05 02:09:46)
Dengan virtual account (VA) 
melalui channel pembayaran bank dan e-commerce ternama</t>
      </text>
    </comment>
    <comment authorId="0" ref="C30">
      <text>
        <t xml:space="preserve">======
ID#AAAA0N_tCV4
    (2023-07-05 02:09:46)
RPL ready Agustus</t>
      </text>
    </comment>
    <comment authorId="0" ref="J41">
      <text>
        <t xml:space="preserve">======
ID#AAAA0N_tCWA
    (2023-07-05 02:09:46)
Integrasi dengan aplikasi mobile SEVIMA EdLink</t>
      </text>
    </comment>
    <comment authorId="0" ref="H50">
      <text>
        <t xml:space="preserve">======
ID#AAAA0N_tCV0
    (2023-07-05 02:09:46)
bisa sampai ke dosen pengajar &amp; jenis matakuliah</t>
      </text>
    </comment>
    <comment authorId="0" ref="L70">
      <text>
        <t xml:space="preserve">======
ID#AAAA0N_tCVY
    (2023-07-05 02:09:46)
Berdasarkan Angkatan, Prodi, UKT, dan Sistem Kuliah</t>
      </text>
    </comment>
    <comment authorId="0" ref="I70">
      <text>
        <t xml:space="preserve">======
ID#AAAA0N_tCVQ
    (2023-07-05 02:09:46)
Berdasarkan Angkatan, Prodi, UKT, dan Sistem Kuliah</t>
      </text>
    </comment>
    <comment authorId="0" ref="D141">
      <text>
        <t xml:space="preserve">======
ID#AAAA0N_tCVU
    (2023-07-05 02:09:46)
Maksimal 5 Laporan</t>
      </text>
    </comment>
    <comment authorId="0" ref="H41">
      <text>
        <t xml:space="preserve">======
ID#AAAA0N_tCVE
    (2023-07-05 02:09:46)
Integrasi dengan aplikasi mobile SEVIMA EdLink</t>
      </text>
    </comment>
    <comment authorId="0" ref="H70">
      <text>
        <t xml:space="preserve">======
ID#AAAA0N_tCVM
    (2023-07-05 02:09:46)
Berdasarkan Angkatan, Prodi, UKT, dan Sistem Kuliah</t>
      </text>
    </comment>
    <comment authorId="0" ref="K168">
      <text>
        <t xml:space="preserve">======
ID#AAAA0N_tCVA
    (2023-07-05 02:09:46)
Rp 15.000 / sign</t>
      </text>
    </comment>
    <comment authorId="0" ref="J70">
      <text>
        <t xml:space="preserve">======
ID#AAAA0N_tCU4
    (2023-07-05 02:09:46)
Berdasarkan Angkatan, Prodi, UKT, dan Sistem Kuliah</t>
      </text>
    </comment>
    <comment authorId="0" ref="I41">
      <text>
        <t xml:space="preserve">======
ID#AAAA0N_tCU0
    (2023-07-05 02:09:46)
Integrasi dengan aplikasi mobile SEVIMA EdLink</t>
      </text>
    </comment>
    <comment authorId="0" ref="K25">
      <text>
        <t xml:space="preserve">======
ID#AAAA0N_tCUk
    (2023-07-05 02:09:46)
Dilengkapi rekomendasi pengelompokan Uang Kuliah Tunggal (UKT), Kartu Indonesia Pintar (KIP)/Bidikmisi otomatis</t>
      </text>
    </comment>
    <comment authorId="0" ref="H25">
      <text>
        <t xml:space="preserve">======
ID#AAAA0N_tCUg
    (2023-07-05 02:09:46)
Dilengkapi rekomendasi pengelompokan Uang Kuliah Tunggal (UKT), Kartu Indonesia Pintar (KIP)/Bidikmisi otomatis</t>
      </text>
    </comment>
    <comment authorId="0" ref="J24">
      <text>
        <t xml:space="preserve">======
ID#AAAA0N_tCUM
    (2023-07-05 02:09:46)
Dilengkapi fasilitas manajemen kuota, grade minimal kelulusan, seleksi prestasi berdasarkan rapor, dan rekomendasi kelulusan otomatis</t>
      </text>
    </comment>
    <comment authorId="0" ref="L24">
      <text>
        <t xml:space="preserve">======
ID#AAAA0N_tCUE
    (2023-07-05 02:09:46)
Dilengkapi fasilitas manajemen kuota, grade minimal kelulusan, seleksi prestasi berdasarkan rapor, dan rekomendasi kelulusan otomatis</t>
      </text>
    </comment>
    <comment authorId="0" ref="K70">
      <text>
        <t xml:space="preserve">======
ID#AAAA0N_tCUI
    (2023-07-05 02:09:46)
Berdasarkan Angkatan, Prodi, UKT, dan Sistem Kuliah</t>
      </text>
    </comment>
  </commentList>
  <extLst>
    <ext uri="GoogleSheetsCustomDataVersion2">
      <go:sheetsCustomData xmlns:go="http://customooxmlschemas.google.com/" r:id="rId1" roundtripDataSignature="AMtx7mjvOVgM8AoGARuvJzC7ElREW5w7L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4">
      <text>
        <t xml:space="preserve">======
ID#AAAA0N_tCXo
    (2023-07-05 02:09:46)
Ini yang menjadi limiter harga</t>
      </text>
    </comment>
    <comment authorId="0" ref="N18">
      <text>
        <t xml:space="preserve">======
ID#AAAA0N_tCWI
    (2023-07-05 02:09:46)
Edlink mulai dari paket ini. Harga termasuk Edlink Silver</t>
      </text>
    </comment>
    <comment authorId="0" ref="B15">
      <text>
        <t xml:space="preserve">======
ID#AAAA0N_tCVk
    (2023-07-05 02:09:46)
Discontinue</t>
      </text>
    </comment>
    <comment authorId="0" ref="N17">
      <text>
        <t xml:space="preserve">======
ID#AAAA0N_tCUw
    (2023-07-05 02:09:46)
Edlink tidak ada disini tapi ada akreditasi mulai dari sini</t>
      </text>
    </comment>
    <comment authorId="0" ref="B23">
      <text>
        <t xml:space="preserve">======
ID#AAAA0N_tCUY
    (2023-07-05 02:09:46)
DIBUAT ADA 2 SKEMA PRICING BERBEDA</t>
      </text>
    </comment>
    <comment authorId="0" ref="K15">
      <text>
        <t xml:space="preserve">======
ID#AAAA0N_tCT0
    (2023-07-05 02:09:46)
- Pembatasan per kelas atau pembatasan jumlah pengguna?
Jumlah pengguna
- Intinya akan dibuat lebih sulit digunakan</t>
      </text>
    </comment>
  </commentList>
  <extLst>
    <ext uri="GoogleSheetsCustomDataVersion2">
      <go:sheetsCustomData xmlns:go="http://customooxmlschemas.google.com/" r:id="rId1" roundtripDataSignature="AMtx7mhXHIWqx1hx95QhhDmXr1phqegky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6">
      <text>
        <t xml:space="preserve">======
ID#AAAA0N_tCZA
    (2023-07-05 02:09:46)
perlu konfirmasi ke HB ADM</t>
      </text>
    </comment>
    <comment authorId="0" ref="A88">
      <text>
        <t xml:space="preserve">======
ID#AAAA0N_tCX8
    (2023-07-05 02:09:46)
Khusus Kampus di bawah naungan Kementerian Agama</t>
      </text>
    </comment>
    <comment authorId="0" ref="A87">
      <text>
        <t xml:space="preserve">======
ID#AAAA0N_tCXU
    (2023-07-05 02:09:46)
Khusus Kampus di bawah naungan Kementerian Perhubungan</t>
      </text>
    </comment>
    <comment authorId="0" ref="A90">
      <text>
        <t xml:space="preserve">======
ID#AAAA0N_tCXI
    (2023-07-05 02:09:46)
Pembuatan kuesioner, penyebaran ke alumni, dan pelaporan tracer study sesuai format DIKTI</t>
      </text>
    </comment>
    <comment authorId="0" ref="A127">
      <text>
        <t xml:space="preserve">======
ID#AAAA0N_tCXA
    (2023-07-05 02:09:46)
Single-Sign-On untuk integrasi dengan aplikasi kampus lainnya</t>
      </text>
    </comment>
    <comment authorId="0" ref="A200">
      <text>
        <t xml:space="preserve">======
ID#AAAA0N_tCWM
    (2023-07-05 02:09:46)
perlu konfirm mbak dewi &amp; mas ozy</t>
      </text>
    </comment>
    <comment authorId="0" ref="A121">
      <text>
        <t xml:space="preserve">======
ID#AAAA0N_tCU8
    (2023-07-05 02:09:46)
Personil khusus untuk membantu komunikasi antara Perguran Tinggi dengan SEVIMA</t>
      </text>
    </comment>
    <comment authorId="0" ref="A36">
      <text>
        <t xml:space="preserve">======
ID#AAAA0N_tCT4
    (2023-07-05 02:09:46)
Admin Perguruan Tinggi dapat mengelola Jadwal ujian, persyaratan, dan unsur nilai Tugas Akhir.</t>
      </text>
    </comment>
  </commentList>
  <extLst>
    <ext uri="GoogleSheetsCustomDataVersion2">
      <go:sheetsCustomData xmlns:go="http://customooxmlschemas.google.com/" r:id="rId1" roundtripDataSignature="AMtx7micz0vqkAoJevbBKu4Ip+JwcLmcj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7">
      <text>
        <t xml:space="preserve">======
ID#AAAA0N_tCZc
    (2023-07-05 02:09:46)
Pembuatan kuesioner, penyebaran ke alumni, dan pelaporan tracer study sesuai format DIKTI</t>
      </text>
    </comment>
    <comment authorId="0" ref="A36">
      <text>
        <t xml:space="preserve">======
ID#AAAA0N_tCZM
    (2023-07-05 02:09:46)
Admin Perguruan Tinggi dapat mengelola Jadwal ujian, persyaratan, dan unsur nilai Tugas Akhir.</t>
      </text>
    </comment>
    <comment authorId="0" ref="A115">
      <text>
        <t xml:space="preserve">======
ID#AAAA0N_tCYw
    (2023-07-05 02:09:46)
Personil khusus untuk membantu komunikasi antara Perguran Tinggi dengan SEVIMA</t>
      </text>
    </comment>
    <comment authorId="0" ref="A170">
      <text>
        <t xml:space="preserve">======
ID#AAAA0N_tCYk
    (2023-07-05 02:09:46)
perlu konfirm mbak dewi &amp; mas ozy</t>
      </text>
    </comment>
    <comment authorId="0" ref="A121">
      <text>
        <t xml:space="preserve">======
ID#AAAA0N_tCYQ
    (2023-07-05 02:09:46)
Single-Sign-On untuk integrasi dengan aplikasi kampus lainnya</t>
      </text>
    </comment>
    <comment authorId="0" ref="A83">
      <text>
        <t xml:space="preserve">======
ID#AAAA0N_tCYI
    (2023-07-05 02:09:46)
perlu konfirmasi ke HB ADM</t>
      </text>
    </comment>
    <comment authorId="0" ref="A85">
      <text>
        <t xml:space="preserve">======
ID#AAAA0N_tCWk
    (2023-07-05 02:09:46)
Khusus Kampus di bawah naungan Kementerian Agama</t>
      </text>
    </comment>
    <comment authorId="0" ref="A84">
      <text>
        <t xml:space="preserve">======
ID#AAAA0N_tCVw
    (2023-07-05 02:09:46)
Khusus Kampus di bawah naungan Kementerian Perhubungan</t>
      </text>
    </comment>
  </commentList>
  <extLst>
    <ext uri="GoogleSheetsCustomDataVersion2">
      <go:sheetsCustomData xmlns:go="http://customooxmlschemas.google.com/" r:id="rId1" roundtripDataSignature="AMtx7mh4mi1g/4OdLJhbfpQCfiim6Xebf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5">
      <text>
        <t xml:space="preserve">======
ID#AAAA0N_tCZQ
    (2023-07-05 02:09:46)
Admin dapat mengaktifkan kelas apa saja yang perlu menggunakan Video conference dari kelas yang telah disinkronisasi</t>
      </text>
    </comment>
    <comment authorId="0" ref="B36">
      <text>
        <t xml:space="preserve">======
ID#AAAA0N_tCY4
    (2023-07-05 02:09:46)
Aktivasi fasilitas video conference pada kelas umum yang bukan perkuliahan</t>
      </text>
    </comment>
    <comment authorId="0" ref="B39">
      <text>
        <t xml:space="preserve">======
ID#AAAA0N_tCY0
    (2023-07-05 02:09:46)
Dosen dapat membuat pengelompokan peserta kelas menjadi beberapa study group.</t>
      </text>
    </comment>
    <comment authorId="0" ref="C6">
      <text>
        <t xml:space="preserve">======
ID#AAAA0N_tCYA
    (2023-07-05 02:09:46)
RANDOM
atau
Kelas ada di Edlink tapi gak bisa digunakan karena over limit</t>
      </text>
    </comment>
    <comment authorId="0" ref="B62">
      <text>
        <t xml:space="preserve">======
ID#AAAA0N_tCXQ
    (2023-07-05 02:09:46)
Dosen dapat membuat pengelompokan peserta kelas menjadi beberapa study group.</t>
      </text>
    </comment>
    <comment authorId="0" ref="B44">
      <text>
        <t xml:space="preserve">======
ID#AAAA0N_tCW4
    (2023-07-05 02:09:46)
Sistem pengawasan ujian, untuk mendeteksi kecurangan</t>
      </text>
    </comment>
    <comment authorId="0" ref="B38">
      <text>
        <t xml:space="preserve">======
ID#AAAA0N_tCWo
    (2023-07-05 02:09:46)
semua pengguna termausk mahasiswa dan dosen</t>
      </text>
    </comment>
    <comment authorId="0" ref="B61">
      <text>
        <t xml:space="preserve">======
ID#AAAA0N_tCT8
    (2023-07-05 02:09:46)
Sistem pengawasan ujian, untuk mendeteksi kecurangan</t>
      </text>
    </comment>
  </commentList>
  <extLst>
    <ext uri="GoogleSheetsCustomDataVersion2">
      <go:sheetsCustomData xmlns:go="http://customooxmlschemas.google.com/" r:id="rId1" roundtripDataSignature="AMtx7mi5j1KyzUJ0DeI/kDEITGN9QGSMT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9">
      <text>
        <t xml:space="preserve">======
ID#AAAA0N_tCVI
    (2023-07-05 02:09:46)
perlu konfirmasi ke HB ADM</t>
      </text>
    </comment>
  </commentList>
  <extLst>
    <ext uri="GoogleSheetsCustomDataVersion2">
      <go:sheetsCustomData xmlns:go="http://customooxmlschemas.google.com/" r:id="rId1" roundtripDataSignature="AMtx7mgrPzbih0lp9l/R8X12KcextaAFgQ=="/>
    </ext>
  </extLst>
</comments>
</file>

<file path=xl/sharedStrings.xml><?xml version="1.0" encoding="utf-8"?>
<sst xmlns="http://schemas.openxmlformats.org/spreadsheetml/2006/main" count="4104" uniqueCount="866">
  <si>
    <t>Nama Paket hanya simulasi</t>
  </si>
  <si>
    <t>SILVER</t>
  </si>
  <si>
    <t>GOLD</t>
  </si>
  <si>
    <t>TITANIUM</t>
  </si>
  <si>
    <t>PLATINUM</t>
  </si>
  <si>
    <t>PALLADIUM</t>
  </si>
  <si>
    <t>SEVIMA PLATFORM</t>
  </si>
  <si>
    <t>Nama Paket</t>
  </si>
  <si>
    <t>Community</t>
  </si>
  <si>
    <t>LITE</t>
  </si>
  <si>
    <t>STARTER</t>
  </si>
  <si>
    <t>BASIC</t>
  </si>
  <si>
    <t>GROWTH</t>
  </si>
  <si>
    <t>BUSINESS</t>
  </si>
  <si>
    <t>PROFESSIONAL</t>
  </si>
  <si>
    <t>PREMIUM</t>
  </si>
  <si>
    <t>ENTERPRISE</t>
  </si>
  <si>
    <t>Nama Paket yang lama</t>
  </si>
  <si>
    <t>TITANUM</t>
  </si>
  <si>
    <t>Harga Perbulan</t>
  </si>
  <si>
    <t>Rp 0</t>
  </si>
  <si>
    <t>Jumlah Pengguna</t>
  </si>
  <si>
    <t>&lt; 300 mhs</t>
  </si>
  <si>
    <t>&lt; 500 mhs</t>
  </si>
  <si>
    <t>&lt; 800 mhs</t>
  </si>
  <si>
    <t>&lt; 2,000 mhs</t>
  </si>
  <si>
    <t>&lt; 4,000 mhs</t>
  </si>
  <si>
    <t>&lt; 7,000 mhs</t>
  </si>
  <si>
    <t>&lt; 20,000 mhs</t>
  </si>
  <si>
    <t>&gt; 20,000 mhs</t>
  </si>
  <si>
    <t>Integrasi 100% dengan PDDIKTI Neo Feeder</t>
  </si>
  <si>
    <t>√</t>
  </si>
  <si>
    <t xml:space="preserve">     Integrasi data akademik, biaya masuk &amp; SPP semester dengan PDDIKTI Neo Feeder</t>
  </si>
  <si>
    <t xml:space="preserve">     Layanan PDDIKTI Neo Feeder Online &amp; update otomatis</t>
  </si>
  <si>
    <t>-</t>
  </si>
  <si>
    <t xml:space="preserve">     Monitoring prosentase pelaporan PDDIKTI Neo Feeder</t>
  </si>
  <si>
    <t xml:space="preserve">     Komparasi data antara data SIAKAD dengan data PDDIKTI Neo Feeder</t>
  </si>
  <si>
    <t xml:space="preserve">     Evaluasi &amp; Sinkronisasi Data dari SIAKAD ke PDDIKTI Neo Feeder</t>
  </si>
  <si>
    <t>PMB - Modul Penerimaan Mahasiswa Baru Online</t>
  </si>
  <si>
    <t>Terbatas</t>
  </si>
  <si>
    <t xml:space="preserve">     Website Penerimaan Mahasiswa Baru sesuai branding perguruan tinggi (ac.id)  [↴]</t>
  </si>
  <si>
    <t>Lebih Lengkap</t>
  </si>
  <si>
    <t xml:space="preserve">        - Portal pendaftaran sesuai jalur dan gelombang pendaftaran</t>
  </si>
  <si>
    <t xml:space="preserve">        - Manajemen Detail Informasi Program Studi</t>
  </si>
  <si>
    <t xml:space="preserve">        - Manajemen informasi biaya perkuliahan dan brosur</t>
  </si>
  <si>
    <t xml:space="preserve">     Manajemen Siklus PMB [↴]</t>
  </si>
  <si>
    <t xml:space="preserve">        - Manajemen jalur, gelombang pendaftaran, prasayarat, dan sistem kuliah</t>
  </si>
  <si>
    <t xml:space="preserve">        - Manajemen Ujian Seleksi &amp; Pengumuman</t>
  </si>
  <si>
    <t>Lebih Lengkap 🛈</t>
  </si>
  <si>
    <t xml:space="preserve">        - Manajemen Formulir &amp; Tagihan Pendaftaran</t>
  </si>
  <si>
    <t xml:space="preserve">        - Setting No Induk Mahasiswa (NIM) &amp; Ekspor menjadi Mahasiswa</t>
  </si>
  <si>
    <t xml:space="preserve">        - Laporan Rekapitulasi Pendaftar, Pembayaran &amp; Sumber Informasi</t>
  </si>
  <si>
    <t xml:space="preserve">     Pembayaran Tagihan Pendaftaran secara online</t>
  </si>
  <si>
    <t xml:space="preserve">     Form pendaftaran online &amp; upload berkas persyaratan administrasi</t>
  </si>
  <si>
    <t xml:space="preserve">     Form khusus untuk jalur pindahan, pascasarjana, Rekognisi Pembelajaran Lampau (RPL)*</t>
  </si>
  <si>
    <t xml:space="preserve">     Pembagian ruangan, penguji, dan peserta berdasarkan jadwal ujian</t>
  </si>
  <si>
    <t xml:space="preserve">     Manajemen Pendaftaran dan Pengelolaan Kartu Indonesia Pintar (KIP) Kuliah </t>
  </si>
  <si>
    <t xml:space="preserve">     One Day Service (ODS)</t>
  </si>
  <si>
    <t xml:space="preserve">     Try out berbasis CBT</t>
  </si>
  <si>
    <t xml:space="preserve">     Manajemen Seleksi Jalur Rekognisi Pembelajaran lampau (RPL)</t>
  </si>
  <si>
    <t xml:space="preserve">     Fasilitas Penyebaran Informasi Ke Pendaftar [↴]</t>
  </si>
  <si>
    <t xml:space="preserve">        - Quick chat ke panitia PMB</t>
  </si>
  <si>
    <t xml:space="preserve">        - Notifikasi Email untuk Pengumuman Pendaftaran</t>
  </si>
  <si>
    <t xml:space="preserve">        - Kirim info dengan email, whatsapp, dan SMS</t>
  </si>
  <si>
    <t>SIAKAD - Modul Administrasi Akademik  &amp; Operasional Kampus</t>
  </si>
  <si>
    <t xml:space="preserve">     Pengisian KRS online oleh mahasiswa</t>
  </si>
  <si>
    <t xml:space="preserve">     Manajemen data mahasiswa &amp; aktivitas mahasiswa                                                                                                                                                                        </t>
  </si>
  <si>
    <t xml:space="preserve">     Manajemen data dosen</t>
  </si>
  <si>
    <t xml:space="preserve">     Manajemen Siklus Perkuliahan [↴]</t>
  </si>
  <si>
    <t xml:space="preserve">        - Manajamen Kelas Perkuliahan, Jadwal Perkuliahan &amp; Dosen Pengajar</t>
  </si>
  <si>
    <t xml:space="preserve">        - Manajemen Jurnal Mengajar &amp; RPS</t>
  </si>
  <si>
    <t xml:space="preserve">        - Manajemen Utilitas Ruang Kuliah</t>
  </si>
  <si>
    <t xml:space="preserve">        - Manajamen MataKuliah, Kurikulum, Prasyarat &amp; Ekuivalensi MataKuliah</t>
  </si>
  <si>
    <t xml:space="preserve">        - Fasilitas Paket MataKuliah</t>
  </si>
  <si>
    <t xml:space="preserve">        - Manajemen unsur bobot nilai (skala &amp; komposisi)</t>
  </si>
  <si>
    <t xml:space="preserve">     Presensi Mahasiswa</t>
  </si>
  <si>
    <t xml:space="preserve">Manual </t>
  </si>
  <si>
    <t>Dilengkapi QR Code</t>
  </si>
  <si>
    <t xml:space="preserve">     Pengisian Nilai Online oleh Dosen</t>
  </si>
  <si>
    <t>Termasuk manajemen skala nilai</t>
  </si>
  <si>
    <t xml:space="preserve">Termasuk Konsultasi Bimbingan </t>
  </si>
  <si>
    <t xml:space="preserve">     Manajemen Perwalian/Dosen Penasehat</t>
  </si>
  <si>
    <t xml:space="preserve">     Pencekalan KRS dan ujian mahasiswa serta dispensasi</t>
  </si>
  <si>
    <t xml:space="preserve">     - Cekal Keuangan untuk KRS dan Ujian</t>
  </si>
  <si>
    <t xml:space="preserve">     - Cekal Akademik Untuk KRS</t>
  </si>
  <si>
    <t xml:space="preserve">     - Cekal Kemahasiswaan untuk Yudisium</t>
  </si>
  <si>
    <t xml:space="preserve">     - Cekal Perpustakaan untuk Yudisium</t>
  </si>
  <si>
    <t xml:space="preserve">     - Cekal Minimal Kehadiran untuk Ujian</t>
  </si>
  <si>
    <t xml:space="preserve">     Manajemen Proposal dan Tugas Akhir</t>
  </si>
  <si>
    <t xml:space="preserve">     Manajemen Bimbingan Tugas Akhir dari Mahasiswa ke Dosen Pembimbing</t>
  </si>
  <si>
    <t xml:space="preserve">     Pengajuan cuti studi oleh mahasiswa</t>
  </si>
  <si>
    <t xml:space="preserve">     Manajemen kalender akademik</t>
  </si>
  <si>
    <t xml:space="preserve">     Manajemen transfer mahasiswa dan double degree</t>
  </si>
  <si>
    <t xml:space="preserve">     Manajemen proses pemutihan nilai</t>
  </si>
  <si>
    <t xml:space="preserve">     Open API untuk integrasi dengan aplikasi lain</t>
  </si>
  <si>
    <t xml:space="preserve">     Fasilitas penyebaran informasi ke mahasiswa melalu email &amp; whatsapp</t>
  </si>
  <si>
    <t>KEU - Modul Administrasi Keuangan Mahasiswa</t>
  </si>
  <si>
    <t xml:space="preserve">     Manajemen Administrasi Keuangan  [↴]</t>
  </si>
  <si>
    <t xml:space="preserve">        - Manajemen Tarif Uang Kuliah</t>
  </si>
  <si>
    <t xml:space="preserve">        - Pembayaran Tunai &amp; Upload Bukti Bayar</t>
  </si>
  <si>
    <t xml:space="preserve">        - Monitoring Piutang &amp; Status Pembayaran Mahasiswa</t>
  </si>
  <si>
    <t xml:space="preserve">        - Manajemen Tagihan wajib dan Tagihan per SKS</t>
  </si>
  <si>
    <t xml:space="preserve">        - Manajemen Beasiswa/Potongan, Denda, Deposit &amp; Voucher Pembayaran</t>
  </si>
  <si>
    <t xml:space="preserve">     Pembayaran Tagihan Kuliah secara online (*)</t>
  </si>
  <si>
    <t>2 channel</t>
  </si>
  <si>
    <t>3 Channel</t>
  </si>
  <si>
    <t>4 Channel</t>
  </si>
  <si>
    <t>5 Channel</t>
  </si>
  <si>
    <t>6 Channel</t>
  </si>
  <si>
    <t xml:space="preserve">     Manajemen Uang Kuliah Tunggal (UKT)</t>
  </si>
  <si>
    <t xml:space="preserve">     Cicilan Tagihan Kuliah (*)</t>
  </si>
  <si>
    <t xml:space="preserve">     Laporan Analisis Keuangan</t>
  </si>
  <si>
    <t xml:space="preserve">CBT - Modul Test Online </t>
  </si>
  <si>
    <t xml:space="preserve">EDOM - Modul Pengelolaan Evaluasi Dosen oleh Mahasiswa </t>
  </si>
  <si>
    <t xml:space="preserve">     Manajemen Pembuatan Form EDOM Kustom</t>
  </si>
  <si>
    <t xml:space="preserve">     Pengisian Form EDOM by Mahasiswa</t>
  </si>
  <si>
    <t xml:space="preserve">     Rekap Hasil Kuisioner Dosen dan Per Kelas</t>
  </si>
  <si>
    <t>Modul Pengelolaan Yudisium &amp; Wisuda</t>
  </si>
  <si>
    <t>Modul Perhitungan Poin Kemahasiswaan</t>
  </si>
  <si>
    <t xml:space="preserve">     Daftar Peserta Yudisium dan status kelulusan</t>
  </si>
  <si>
    <t xml:space="preserve">     Penomoran Dokumen Yudisium (SK/Ijasah/Transkrip)</t>
  </si>
  <si>
    <t xml:space="preserve">     Manajemen Eligible Yudisium</t>
  </si>
  <si>
    <t xml:space="preserve">     Manajemen Periode, Peserta, dan Buku Wisuda</t>
  </si>
  <si>
    <t xml:space="preserve">     Manajemen Aktivitas dan Prestasi Mahasiswa</t>
  </si>
  <si>
    <t xml:space="preserve">     Manajemen Pelanggaran Mahasiswa</t>
  </si>
  <si>
    <t xml:space="preserve">     Manajemen Beasiswa Mahasiswa</t>
  </si>
  <si>
    <t xml:space="preserve">     Manajemen Surat Keterangan Keaktifan Mahasiswa</t>
  </si>
  <si>
    <t>SKPI - Modul Surat Keterangan Pendamping Ijazah</t>
  </si>
  <si>
    <t>Modul Pembelajaran (SEVIMA Edlink)</t>
  </si>
  <si>
    <t>- 
(sweetener deal)</t>
  </si>
  <si>
    <t>Whitelabel Web &amp; APK</t>
  </si>
  <si>
    <t xml:space="preserve">     Premium Storage untuk Perguruan Tinggi</t>
  </si>
  <si>
    <t>5 GB / PT</t>
  </si>
  <si>
    <t>15 GB / PT</t>
  </si>
  <si>
    <t>30 GB / PT</t>
  </si>
  <si>
    <t>75 GB / PT</t>
  </si>
  <si>
    <t>150GB / PT</t>
  </si>
  <si>
    <t>300GB / PT</t>
  </si>
  <si>
    <t>600GB / PT</t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</si>
  <si>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Manajemen Perkuliahan Hybrid (Web &amp; Android)</t>
    </r>
  </si>
  <si>
    <t xml:space="preserve">    Pembatasan Kelas</t>
  </si>
  <si>
    <t>Unlimited</t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</si>
  <si>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Pengawasan Ujian Online (Proctoring)</t>
    </r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</si>
  <si>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Penilaian dokumen PDF oleh dosen</t>
    </r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</si>
  <si>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Pembelajaran Interaktif</t>
    </r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</si>
  <si>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Integrasi SPADA</t>
    </r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</si>
  <si>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Aplikasi Mobile iOS</t>
    </r>
  </si>
  <si>
    <t>-
(sweetener)</t>
  </si>
  <si>
    <t xml:space="preserve">     Student Engagement Score</t>
  </si>
  <si>
    <r>
      <rPr>
        <rFont val="Calibri"/>
        <color rgb="FF212529"/>
        <sz val="11.0"/>
      </rPr>
      <t xml:space="preserve">     </t>
    </r>
    <r>
      <rPr>
        <rFont val="Calibri"/>
        <color theme="1"/>
        <sz val="11.0"/>
      </rPr>
      <t>MOOC untuk Dosen (Kelas Merdeka) (*)</t>
    </r>
  </si>
  <si>
    <t>TRACER - Manajemen Tracer Study</t>
  </si>
  <si>
    <t>-
(sweetener)</t>
  </si>
  <si>
    <t xml:space="preserve">     Perancangan Kuisioner Tracer Study Sesuai Standar PDDIKTI</t>
  </si>
  <si>
    <t xml:space="preserve">     Penyebaran email untuk Alumni</t>
  </si>
  <si>
    <t xml:space="preserve">     Dashboard Outcome Perguruan Tinggi Sesuai APT dan APS</t>
  </si>
  <si>
    <t>Karirlink - Modul Career Center</t>
  </si>
  <si>
    <t>Whitelabel Web</t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</si>
  <si>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Portal Info Karir, Lowongan, Event (Web &amp; Mobile)</t>
    </r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</si>
  <si>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Daftar Riwayat Hidup Lulusan (CV)</t>
    </r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</si>
  <si>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Melamar pekerjaan melalui aplikasi</t>
    </r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</si>
  <si>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Post &amp; Monitoring Lowongan Kerja (Untuk Perusahaan Rekanan PT)</t>
    </r>
  </si>
  <si>
    <t>Modul Pengelolaan Kepegawaian</t>
  </si>
  <si>
    <t xml:space="preserve">     Manajemen Data Kepegawaian  [↴]</t>
  </si>
  <si>
    <t xml:space="preserve">        - Presensi online / integrasi fingerprint oleh Pegawai dan Dosen</t>
  </si>
  <si>
    <t xml:space="preserve">        - Monitoring dan Laporan Kehadiran serta Kegiatan Pegawai</t>
  </si>
  <si>
    <t xml:space="preserve">        - Manajemen pengajuan dan validasi ijin, cuti, &amp; kehadiran pegawai</t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</si>
  <si>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Layanan SISTER online</t>
    </r>
  </si>
  <si>
    <t xml:space="preserve">     Integrasi dengan SISTER*</t>
  </si>
  <si>
    <r>
      <rPr>
        <rFont val="Calibri"/>
        <color rgb="FF000000"/>
        <sz val="11.0"/>
      </rPr>
      <t xml:space="preserve">     </t>
    </r>
    <r>
      <rPr>
        <rFont val="Calibri"/>
        <color rgb="FF212529"/>
        <sz val="11.0"/>
      </rPr>
      <t>Manajemen Data Penelitian dan Pengabdian Masyarakat</t>
    </r>
  </si>
  <si>
    <t xml:space="preserve">     BKD - Modul Beban Kinerja Dosen*</t>
  </si>
  <si>
    <t xml:space="preserve">     PAK - Modul Perhitungan Angka Kredit*</t>
  </si>
  <si>
    <t>Manajemen Akreditasi</t>
  </si>
  <si>
    <t>Termasuk Simulasi Akreditasi</t>
  </si>
  <si>
    <t xml:space="preserve">     Berdasarkan BAN-PT</t>
  </si>
  <si>
    <t xml:space="preserve">     Berdasarkan Lembaga Akreditasi Mandiri (LAM)</t>
  </si>
  <si>
    <t>4 LAM</t>
  </si>
  <si>
    <t>6 LAM</t>
  </si>
  <si>
    <t>MBKM - Modul Merdeka Belajar Kampus Merdeka</t>
  </si>
  <si>
    <t>Termasuk Perhitungan Pencapaian IKU</t>
  </si>
  <si>
    <t xml:space="preserve">     Manajemen pertukaran pelajar antar prodi mahasiswa internal dan mahasiswa eksternal</t>
  </si>
  <si>
    <t xml:space="preserve">     Manajemen 8 aktivitas kampus merdeka sesuai dengan IKU</t>
  </si>
  <si>
    <t xml:space="preserve">     Manajemen konversi mata kuliah</t>
  </si>
  <si>
    <t xml:space="preserve">     Manajemen logbook dan evaluasi aktivitas mahasiswa</t>
  </si>
  <si>
    <t xml:space="preserve">     Manajemen Penawaran aktivitas MBKM</t>
  </si>
  <si>
    <t xml:space="preserve">     Manajemen Mitra Perguruan Tinggi</t>
  </si>
  <si>
    <t>Smart Dashboard bagi Pimpinan Universitas</t>
  </si>
  <si>
    <t>Report</t>
  </si>
  <si>
    <t>Report &amp; Dashboard (*)</t>
  </si>
  <si>
    <t>Maukuliah</t>
  </si>
  <si>
    <t>CRM CAMABA (*)</t>
  </si>
  <si>
    <t xml:space="preserve">     Tes Minat Bakat </t>
  </si>
  <si>
    <r>
      <rPr>
        <rFont val="Calibri"/>
        <color theme="1"/>
        <sz val="11.0"/>
      </rPr>
      <t xml:space="preserve">     </t>
    </r>
    <r>
      <rPr>
        <rFont val="Calibri"/>
        <color theme="1"/>
        <sz val="11.0"/>
      </rPr>
      <t>Try out seleksi persiapan masuk perguruan tinggi negeri</t>
    </r>
  </si>
  <si>
    <t>Modul Tata Usaha</t>
  </si>
  <si>
    <t>Terbatas  🛈</t>
  </si>
  <si>
    <t>Manajemen Tiket Pertanyaan Dan Keluhan</t>
  </si>
  <si>
    <t xml:space="preserve">Manajemen Pengajuan Surat (development) </t>
  </si>
  <si>
    <t>Manajemen Permintaan Laporan</t>
  </si>
  <si>
    <t xml:space="preserve">max 5 </t>
  </si>
  <si>
    <t xml:space="preserve">     1. KTM</t>
  </si>
  <si>
    <t xml:space="preserve">     2. KRS</t>
  </si>
  <si>
    <t xml:space="preserve">     3. KHS</t>
  </si>
  <si>
    <t xml:space="preserve">     4. Transkrip Lulusan</t>
  </si>
  <si>
    <t xml:space="preserve">     5. Transkrip Sementara</t>
  </si>
  <si>
    <t xml:space="preserve">     6. Surat Keterangan Pendamping Ijazah (SKPI)</t>
  </si>
  <si>
    <t xml:space="preserve">     7. Ijazah</t>
  </si>
  <si>
    <t xml:space="preserve">     8. Daftar Hadir &amp; Kartu Ujian</t>
  </si>
  <si>
    <t>Module Wizard</t>
  </si>
  <si>
    <t>Perpustakaan Online (sLims)</t>
  </si>
  <si>
    <t>Manajemen Layanan Kuesioner*</t>
  </si>
  <si>
    <t>Rekognisi Pembelajaran lampau (RPL)</t>
  </si>
  <si>
    <t>Outcome Based Education (OBE)  (*)</t>
  </si>
  <si>
    <t>Add On</t>
  </si>
  <si>
    <t>Pelaporan PPSDM Migas (Pusat Pengembangan Sumber Daya Manusia Minyak dan Gas)</t>
  </si>
  <si>
    <t>Pelaporan PPSDM PU (Untuk kampus dibawah Kementerian Perhubungan)</t>
  </si>
  <si>
    <t xml:space="preserve">Pelaporan EMIS KEMENAG (Master mahasiswa, Dosen, lulusan, riwayat dosen) </t>
  </si>
  <si>
    <t>Manejemen Uji Kompetensi (UKOM) &amp; kepaniteraan klinik</t>
  </si>
  <si>
    <t xml:space="preserve">Integrasi SIMPONI KEMENKEU </t>
  </si>
  <si>
    <t>Laporan Evaluasi Pembelajaran Khusus Politeknik</t>
  </si>
  <si>
    <t>Fakultas Kedokteran</t>
  </si>
  <si>
    <t>dengan kontrak terpisah (*)</t>
  </si>
  <si>
    <t>Manajemen Persuratan dan Disposisi (e-Office)</t>
  </si>
  <si>
    <t>Tanda Tangan Ijazah Elektronik (e-Sign)</t>
  </si>
  <si>
    <t xml:space="preserve">Implementasi &amp; Training </t>
  </si>
  <si>
    <t xml:space="preserve">   Implementasi </t>
  </si>
  <si>
    <t xml:space="preserve">   Migrasi Data awal </t>
  </si>
  <si>
    <t xml:space="preserve">   Training Penggunaan Aplikasi</t>
  </si>
  <si>
    <t>3 Sesi</t>
  </si>
  <si>
    <t>7 Sesi</t>
  </si>
  <si>
    <t>10 sesi</t>
  </si>
  <si>
    <t>14 sesi</t>
  </si>
  <si>
    <t>18 sesi</t>
  </si>
  <si>
    <t>24 sesi</t>
  </si>
  <si>
    <t>30 sesi, 2 AM dedicated</t>
  </si>
  <si>
    <t xml:space="preserve">   Refreshment</t>
  </si>
  <si>
    <t>?</t>
  </si>
  <si>
    <t>Fasilitas Bimtek Bulanan Online</t>
  </si>
  <si>
    <t>Draft: Harga Add On Per Mei 2023</t>
  </si>
  <si>
    <t xml:space="preserve">Hanya untuk Renewal </t>
  </si>
  <si>
    <t>Paket Add on</t>
  </si>
  <si>
    <t>Harga Lama</t>
  </si>
  <si>
    <t>Harga 2023 Per Bulan</t>
  </si>
  <si>
    <t>Batas Bawah (Harga Lama +20%)</t>
  </si>
  <si>
    <t>Publish Rate</t>
  </si>
  <si>
    <t>Modul Tracer Study</t>
  </si>
  <si>
    <t>Modul Tata Usaha / Helpdesk</t>
  </si>
  <si>
    <t>Modul Kemahasiswaan</t>
  </si>
  <si>
    <t>Modul Kepegawaian</t>
  </si>
  <si>
    <t>Integrasi Sister</t>
  </si>
  <si>
    <t>Modul BKD / PAK</t>
  </si>
  <si>
    <t>Modul CBT</t>
  </si>
  <si>
    <t>Modul Career Center</t>
  </si>
  <si>
    <t>Modul Dashboard</t>
  </si>
  <si>
    <t>Modul Akreditasi</t>
  </si>
  <si>
    <t>Modul Akreditasi Simulai Penilaian</t>
  </si>
  <si>
    <t>Layanan Go Sister</t>
  </si>
  <si>
    <t>Add on 1.000 Mahasiswa</t>
  </si>
  <si>
    <t>SEVIMA EdLink</t>
  </si>
  <si>
    <t>Kapasitas Penyimpanan</t>
  </si>
  <si>
    <t>+ 10 GB</t>
  </si>
  <si>
    <t>+ 20 GB</t>
  </si>
  <si>
    <t>+ 50 GB</t>
  </si>
  <si>
    <t>Jumlah Kelas Akademik</t>
  </si>
  <si>
    <t>+ 100 Kelas</t>
  </si>
  <si>
    <t>+ 500 Kelas</t>
  </si>
  <si>
    <t>Whitelabel URL Website EdLink / Karirlink sesuai domain kampus</t>
  </si>
  <si>
    <t>Whitelabel Website SEVIMA EdLink / Karirlink</t>
  </si>
  <si>
    <t>Whitelabel Aplikasi Mobile SEVIMA EdLink (Android) / Karirlink</t>
  </si>
  <si>
    <t xml:space="preserve">Host Video Conference (Zoom Premium) + Kapasitas penyimpanan (Khusus Klien Eksisting Saja)
</t>
  </si>
  <si>
    <t>+ 1 Host + 2 Gb</t>
  </si>
  <si>
    <t>+ 2 host + 3 Gb</t>
  </si>
  <si>
    <t>+ 5 host + 5 Gb</t>
  </si>
  <si>
    <t>+ 10 Host + 10 Gb</t>
  </si>
  <si>
    <t>Harga SEVIMA siakadCloud</t>
  </si>
  <si>
    <t>Harga SEVIMA EdLink</t>
  </si>
  <si>
    <t>Harga SEVIMA GoFeeder Cloud</t>
  </si>
  <si>
    <t>Harga SEVIMA ProFeeder Enterprise</t>
  </si>
  <si>
    <t>Harga 2021 (lama)</t>
  </si>
  <si>
    <t>Paket</t>
  </si>
  <si>
    <t>Harga</t>
  </si>
  <si>
    <t xml:space="preserve">Jml Pengguna </t>
  </si>
  <si>
    <t>Jml Pengguna Maks</t>
  </si>
  <si>
    <t>Per kepala</t>
  </si>
  <si>
    <t>Harga Per Tahun</t>
  </si>
  <si>
    <t>Harga Per Pengguna</t>
  </si>
  <si>
    <t>Bronze</t>
  </si>
  <si>
    <t>Komunitas</t>
  </si>
  <si>
    <t>Rintisan</t>
  </si>
  <si>
    <t>Silver</t>
  </si>
  <si>
    <t>Berkembang</t>
  </si>
  <si>
    <t>Gold</t>
  </si>
  <si>
    <t>Profesional</t>
  </si>
  <si>
    <t>Titanium</t>
  </si>
  <si>
    <t>Mandiri</t>
  </si>
  <si>
    <t>Mapan</t>
  </si>
  <si>
    <t>Platinum</t>
  </si>
  <si>
    <t>Call</t>
  </si>
  <si>
    <t>*TERMASUK PPN</t>
  </si>
  <si>
    <t>Harga 2022 (baru)</t>
  </si>
  <si>
    <t>Fixed</t>
  </si>
  <si>
    <t xml:space="preserve">Fixed </t>
  </si>
  <si>
    <t>Harga Start</t>
  </si>
  <si>
    <t>Harga End</t>
  </si>
  <si>
    <t>SIA Bronze</t>
  </si>
  <si>
    <t>EdLink Community</t>
  </si>
  <si>
    <t>GFC Community</t>
  </si>
  <si>
    <t>Profeeder Silver</t>
  </si>
  <si>
    <t>&lt;5000</t>
  </si>
  <si>
    <t>SIA Silver</t>
  </si>
  <si>
    <t>EdLink Silver</t>
  </si>
  <si>
    <t>GFC Silver</t>
  </si>
  <si>
    <t>Profeeder Gold</t>
  </si>
  <si>
    <t>5000-7000</t>
  </si>
  <si>
    <t>SIA Gold</t>
  </si>
  <si>
    <t>EdLink Gold</t>
  </si>
  <si>
    <t>GFC Gold</t>
  </si>
  <si>
    <t>Profeeder Titanium</t>
  </si>
  <si>
    <t>7000-10000</t>
  </si>
  <si>
    <t>SIA Titanium</t>
  </si>
  <si>
    <t>EdLink Titanium</t>
  </si>
  <si>
    <t>GFC Titanium</t>
  </si>
  <si>
    <t>Profeeder Platinum</t>
  </si>
  <si>
    <t>&gt;10k</t>
  </si>
  <si>
    <t>SIA Platinum</t>
  </si>
  <si>
    <t>EdLink Platinum</t>
  </si>
  <si>
    <t>GFC Platinum</t>
  </si>
  <si>
    <t>SIA Paladium</t>
  </si>
  <si>
    <t>EdLink Paladium</t>
  </si>
  <si>
    <t>* TIDAK TERMASUK PPN 11%</t>
  </si>
  <si>
    <t>Harga Khusus FK Kedokteran</t>
  </si>
  <si>
    <t>Harga Bundling SIA + EdLink</t>
  </si>
  <si>
    <t>SIA-Ked Titanium</t>
  </si>
  <si>
    <t>Harga normal SIA + Edlink</t>
  </si>
  <si>
    <t>Harga di Landing Page</t>
  </si>
  <si>
    <t>Harga + karirlink</t>
  </si>
  <si>
    <t>SIA-Ked Platinum</t>
  </si>
  <si>
    <t>SIA-Ked Paladium</t>
  </si>
  <si>
    <t>Notifikasi WA (PMB + ADM + EKT)</t>
  </si>
  <si>
    <t>Harga / bulan</t>
  </si>
  <si>
    <t>Jml Maks Pengguna</t>
  </si>
  <si>
    <t>Jml Maks Pesan</t>
  </si>
  <si>
    <t>*Dihitung dari skema harga siakadcloud + edlink dan diskon Rp 500.000</t>
  </si>
  <si>
    <t>*Diluar dari batas potongan yang bisa diberikan oleh sales</t>
  </si>
  <si>
    <t>*Harga flat sesuai dengan lama kontrak</t>
  </si>
  <si>
    <t>Add-on: Personalized EdLink Sesuai Identitas Kampus</t>
  </si>
  <si>
    <t>Tanda Tangan Elektronik Ijazah (SEVIMA e-Sign)</t>
  </si>
  <si>
    <t>Personalisasi Login Pages (Custom URL &amp; Logo &amp; Website)</t>
  </si>
  <si>
    <t>Rp 1,000,000</t>
  </si>
  <si>
    <t>Need Validation</t>
  </si>
  <si>
    <t>Jml Maks TTD</t>
  </si>
  <si>
    <t>Personalisasi APK Edlink (Android)</t>
  </si>
  <si>
    <t>Rp 2,500,000</t>
  </si>
  <si>
    <t>Akreditasi</t>
  </si>
  <si>
    <t>BAN-PT</t>
  </si>
  <si>
    <t>@LAM</t>
  </si>
  <si>
    <t>include</t>
  </si>
  <si>
    <t>*Untuk meng-enable masing-masing LAM dihargai 2,5jt  / bulan</t>
  </si>
  <si>
    <t>*1 PT bisa memilih mana LAM yang dibutuhkan, misal LAMDIK &amp; LAMEMBA berarti +Rp 5,000,000</t>
  </si>
  <si>
    <t>Fitur (FIXED)</t>
  </si>
  <si>
    <t>&lt; 2000</t>
  </si>
  <si>
    <t>&lt; 3000</t>
  </si>
  <si>
    <t>&lt; 5000</t>
  </si>
  <si>
    <t>&lt;10000</t>
  </si>
  <si>
    <t>&lt;20000</t>
  </si>
  <si>
    <t>siakadcloud</t>
  </si>
  <si>
    <t>Smart Dashboard bagi Pimpinan Universitas [+]</t>
  </si>
  <si>
    <t>- Statistik Peminat &amp; Pendaftar</t>
  </si>
  <si>
    <t>- Sebaran Mahasiswa Aktif, Terdaftar dan Lulus</t>
  </si>
  <si>
    <t>- Statistik Kehadiran, KRS, Nilai &amp; Perwalian</t>
  </si>
  <si>
    <t>- Grafik Realisasi Perkuliahan</t>
  </si>
  <si>
    <t>- Statistik Beban Mengajar Dosen &amp; Rata-rata Nilai Kuesioner Dosen</t>
  </si>
  <si>
    <t>- Statistik Pegawai</t>
  </si>
  <si>
    <t>- Grafik Pendapatan &amp; Piutang Mahasiswa</t>
  </si>
  <si>
    <t>Modul Penerimaan Mahasiswa Baru Online (PMB)  [+]</t>
  </si>
  <si>
    <t>Portal web pendaftaran (ac.id) &amp; custom background</t>
  </si>
  <si>
    <t>Form Pendaftaran Online &amp; Upload Berkas Pendaftaran</t>
  </si>
  <si>
    <t>Fasilitas Quick Chat ke Panitia PMB via Whatsapp</t>
  </si>
  <si>
    <t>Manajemen Jalur, gelombang pendaftaran, sistem kuliah</t>
  </si>
  <si>
    <t>Manajemen Jadwal, Ruang Ujian, Persyaratan &amp; Pengumuman Seleksi</t>
  </si>
  <si>
    <t>Manajemen Tagihan Pendaftaran &amp; Tagihan Daftar Ulang</t>
  </si>
  <si>
    <t>Setting Parameter Pengelompokan Uang Kuliah Tunggal (UKT), Kartu Indonesia Pintar (KIP)/Bidikmisi</t>
  </si>
  <si>
    <t>Rekomendasi Pengelompokan Uang Kuliah Tunggal (UKT),  Kartu Indonesia Pintar (KIP)/Bidikmisi</t>
  </si>
  <si>
    <t>Setting status kelulusan pendaftar (rekomendasi, cadangan, diterima)</t>
  </si>
  <si>
    <t>Pembuatan No Induk Mahasiswa (NIM) &amp; Cetak Kartu Tanda Mahasiswa, ekspor menjadi mahasiswa</t>
  </si>
  <si>
    <t>Dashboard Statistik Pendaftaran</t>
  </si>
  <si>
    <t>Laporan &amp; rekapitulasi seluruh proses pendaftaran</t>
  </si>
  <si>
    <t>Modul Administrasi Akademik  &amp; Operasional Kampus (ADM) [+]</t>
  </si>
  <si>
    <t>Pengisian KRS Online oleh Mahasiswa</t>
  </si>
  <si>
    <t>Manajamen Matakuliah, Kurikulum, Prasyarat &amp; Ekuivalensi matakuliah</t>
  </si>
  <si>
    <t>Manajamen Kelas Perkuliahan, Jadwal Perkuliahan &amp; Dosen Pengajar</t>
  </si>
  <si>
    <t>Fasilitas Paket MataKuliah</t>
  </si>
  <si>
    <t>Manajamen Skala Nilai &amp; Pengisian Nilai Online oleh Dosen</t>
  </si>
  <si>
    <t>Presensi Mahasiswa by Scan Barcode</t>
  </si>
  <si>
    <t>Manajemen Jurnal Mengajar, RPS &amp; Utilitas Ruang Kuliah</t>
  </si>
  <si>
    <t>Manajemen Perwalian/Dosen Penasehat serta Konsultasi Bimbingan</t>
  </si>
  <si>
    <t>Pencatatan Program Kampus Merdeka</t>
  </si>
  <si>
    <t>Manajemen Proposal &amp; Tugas Akhir</t>
  </si>
  <si>
    <t>Manajemen Bimbingan Tugas Akhir dari Mahasiswa ke Dosen Pembimbing</t>
  </si>
  <si>
    <t>Modul Pengajuan Cuti Studi oleh Mahasiswa</t>
  </si>
  <si>
    <t>Pengumuman &amp; broadcast informasi oleh admin ke mahasiswa, dosen ataupun role lain</t>
  </si>
  <si>
    <t>Modul Administrasi Keuangan Mahasiswa (KEU) [+]</t>
  </si>
  <si>
    <t>Pembayaran Online via Bank / eCommerce by SEVIMAPay (1)</t>
  </si>
  <si>
    <t>1 Channel</t>
  </si>
  <si>
    <t>2 Channel</t>
  </si>
  <si>
    <t>Pengelolaan Tarif Uang Kuliah Mahasiswa berdasarkan angkatan, prodi dan sistem kuliah</t>
  </si>
  <si>
    <t>Generate Tagihan Mahasiswa/Pendaftar</t>
  </si>
  <si>
    <t>Pengelolaan Denda Tagihan, Deposit &amp; Voucher</t>
  </si>
  <si>
    <t>Pengelolaan Beasiswa / Potongan Pembayaran</t>
  </si>
  <si>
    <t>Monitoring Status Tagihan dan Pembayaran Mahasiswa</t>
  </si>
  <si>
    <t>Dashboard  &amp; Laporan untuk Bagian Keuangan Universitas</t>
  </si>
  <si>
    <t>Modul Pengelolaan Evaluasi Dosen oleh Mahasiswa (EDOM) [+]</t>
  </si>
  <si>
    <t>- Pembuatan Form EDOM Kustom</t>
  </si>
  <si>
    <t>- Pengisian Form EDOM by Mahasiswa</t>
  </si>
  <si>
    <t>- Rekap Hasil Kuisioner Per Dosen</t>
  </si>
  <si>
    <t>Modul Yudisium &amp; Wisuda [+]</t>
  </si>
  <si>
    <t>Manajemen Periode &amp; Syarat Yudisium</t>
  </si>
  <si>
    <t>Daftar Peserta Yudisium</t>
  </si>
  <si>
    <t>Penomoran Dokumen Yudisium (SK/Ijasah/Transkrip)</t>
  </si>
  <si>
    <t>Majamen periode &amp; peserta wisuda</t>
  </si>
  <si>
    <t>Integrasi 100% dengan PDDIKTI Feeder [+]</t>
  </si>
  <si>
    <t>Monitoring prosentase pelaporan PDDIKTI Feeder</t>
  </si>
  <si>
    <t>Komparasi data antara data SIAKAD dengan data PDDIKTI Feeder</t>
  </si>
  <si>
    <t>Evaluasi &amp; Sinkronisasi Data dari SIAKAD ke PDDIKTI Feeder</t>
  </si>
  <si>
    <t>Modul Administrasi Aplikasi [+]</t>
  </si>
  <si>
    <t>Dashboard Aktivitas Login  User &amp; Waktu Akses Sistem</t>
  </si>
  <si>
    <t>Manajemen Hak Akses Fitur sesuai dengan Tupoksi Pengguna</t>
  </si>
  <si>
    <t>Pencatatan Log akses sistem</t>
  </si>
  <si>
    <t>Modul Pengelolaan Layanan Support Mahasiswa dan Dosen oleh admin PT</t>
  </si>
  <si>
    <t>Mobile Apps - SiAkad Cloud by Edlink [+]</t>
  </si>
  <si>
    <t>Integrasi dengan Learning Management System (LMS) by EdLink</t>
  </si>
  <si>
    <t xml:space="preserve">Dapat diakses via web dan aplikasi android </t>
  </si>
  <si>
    <t>Dapat diakses dengan aplikasi iOS</t>
  </si>
  <si>
    <t>Pelaksanaan Test Online (CBT) [+]</t>
  </si>
  <si>
    <t>Manajemen Bank Soal</t>
  </si>
  <si>
    <t>Monitoring dan Evaluasi Pelaksanaan Tes</t>
  </si>
  <si>
    <t>Tes online untuk Ujian Akademik dan Penerimaan Mahasiswa Baru</t>
  </si>
  <si>
    <t>Modul Kemahasiswaan [+]</t>
  </si>
  <si>
    <t>Manajemen Aktivitas dan Prestasi Mahasiswa</t>
  </si>
  <si>
    <t>Manajemen Pelanggaran Mehasiswa</t>
  </si>
  <si>
    <t>Manajemen Beasiswa Mahasiswa</t>
  </si>
  <si>
    <t>Surat Keterangan Keaktifan Makasiswa (SKKM)</t>
  </si>
  <si>
    <t>Surat Keputusan Pendamping Ijazah (SKPI)</t>
  </si>
  <si>
    <t>Modul Pengelolaan Kepegawaian [+]</t>
  </si>
  <si>
    <t>Presensi online oleh Pegawai dan dosen</t>
  </si>
  <si>
    <t>Manajemen data Penelitian dan Pengabdian Masyarakat</t>
  </si>
  <si>
    <t>Manajemen Pengajuan cuti dan izin oleh Pegawai</t>
  </si>
  <si>
    <t>Rekap pengajuan cuti dan izin oleh pegawai</t>
  </si>
  <si>
    <t>Rekap kehadiran pegawai</t>
  </si>
  <si>
    <t>Fasilitas Pelaporan Lainnya [+]</t>
  </si>
  <si>
    <t>Pelaporan PPSDM</t>
  </si>
  <si>
    <t>Pelaporan EMIS</t>
  </si>
  <si>
    <t>Tracer Study by KarirLink [+]</t>
  </si>
  <si>
    <t>Manajemen Tracer Study</t>
  </si>
  <si>
    <t>Portal Info Career Center (Karir, lowongan, event)</t>
  </si>
  <si>
    <t>Persiapan Karir Mahasiswa dan Alumni</t>
  </si>
  <si>
    <t xml:space="preserve"> - Curriculum Vitae &amp; Apply Job Lulusan</t>
  </si>
  <si>
    <t xml:space="preserve"> - Test Minat Bakat &amp;Test Persiapan Kerja</t>
  </si>
  <si>
    <t>Belum Tersedia</t>
  </si>
  <si>
    <t xml:space="preserve"> - Pembuatan SKPI</t>
  </si>
  <si>
    <t xml:space="preserve"> - Tracking Lamaran Alumni dan Mahasiswa</t>
  </si>
  <si>
    <t>Post &amp; Monitoring Lowongan Kerja (untuk perusahaan rekanan PT)</t>
  </si>
  <si>
    <t>Aplikasi Mobile KarirLink (android, iOS)</t>
  </si>
  <si>
    <t>Dashboard pimpinan pemantauan outcome lulusan</t>
  </si>
  <si>
    <t>Website Pusat Karir Sesuai Identitas Kampus</t>
  </si>
  <si>
    <t>Aplikasi eksklusif khusus kampus di playstore</t>
  </si>
  <si>
    <t>Merdeka Belajar Kampus Merdeka (MBKM) [+]</t>
  </si>
  <si>
    <t>Pendaftaran kegiatan MBKM oleh mahasiswa</t>
  </si>
  <si>
    <t xml:space="preserve">Manajemen kegiatan MBKM (syarat, pengajuan, konversi, approval, relevansi CPMK &amp; RPS, penilaian) </t>
  </si>
  <si>
    <t>Log Aktivitas MBKM</t>
  </si>
  <si>
    <t>Penawaran MBKM Internal</t>
  </si>
  <si>
    <t>Pendataan Perguruan Tinggi Luar &amp; Mitra Perusahaan</t>
  </si>
  <si>
    <t>Manajemen Rekomendasi Matakuliah Konversi</t>
  </si>
  <si>
    <t>Manajemen Akreditasi (2)  [+]</t>
  </si>
  <si>
    <t>- Pengisian &amp; Tarik Data Akreditasi dari Neo Feeder PDDikti dan SiakadCloud</t>
  </si>
  <si>
    <t>- Pengisian Akreditasi IAPT 3.0, IAPS 4.0 &amp; ISK (PT dan Program Studi) BAN-PT</t>
  </si>
  <si>
    <t>- Pengisian LAM PTKes* dan LAMEMBA</t>
  </si>
  <si>
    <t>- Export Pelaporan Akreditasi ke SAPTO</t>
  </si>
  <si>
    <t>- Simulasi Penilaian Akreditasi BAN PT dan ISK (PT dan PS)</t>
  </si>
  <si>
    <t>- Simulasi Penilaian LAMEMBA</t>
  </si>
  <si>
    <t>- Inventarisir Dokumen Mutu</t>
  </si>
  <si>
    <t>10 GB</t>
  </si>
  <si>
    <t>50 GB</t>
  </si>
  <si>
    <t>Migrasi Data</t>
  </si>
  <si>
    <t>Excel/Feeder/GoFeeder</t>
  </si>
  <si>
    <t>Excel/Feeder/ Database aplikasi sebelumnya</t>
  </si>
  <si>
    <t>Layanan &amp; Support [+]</t>
  </si>
  <si>
    <t>Pelatihan Online (3)</t>
  </si>
  <si>
    <t>8 sesi pelatihan online, 2 trainer</t>
  </si>
  <si>
    <t>10 sesi pelatihan online, 2 trainer</t>
  </si>
  <si>
    <t>13 sesi pelatihan online, 2 trainer</t>
  </si>
  <si>
    <t>15 sesi pelatihan online, 2 trainer</t>
  </si>
  <si>
    <t>17 sesi pelatihan online, 2 trainer</t>
  </si>
  <si>
    <t>Support via Helpdesk SEVIMA by Livechat</t>
  </si>
  <si>
    <t>Account Manager</t>
  </si>
  <si>
    <t>shared</t>
  </si>
  <si>
    <t>dedicated</t>
  </si>
  <si>
    <t>Layanan Tambahan</t>
  </si>
  <si>
    <t>Automatic Daily Backup Database</t>
  </si>
  <si>
    <t>Fasilitas Cloud Untuk PDDIKTI Feeder</t>
  </si>
  <si>
    <t>Fasilitas Cloud untuk Sister by Gosister</t>
  </si>
  <si>
    <r>
      <rPr>
        <rFont val="Calibri"/>
        <sz val="11.0"/>
      </rPr>
      <t>Kustomisasi domain sesuai URL kampus  (</t>
    </r>
    <r>
      <rPr>
        <rFont val="Calibri"/>
        <color rgb="FF1155CC"/>
        <sz val="11.0"/>
        <u/>
      </rPr>
      <t>ac.id</t>
    </r>
    <r>
      <rPr>
        <rFont val="Calibri"/>
        <sz val="11.0"/>
      </rPr>
      <t>)</t>
    </r>
  </si>
  <si>
    <t>Open API Support</t>
  </si>
  <si>
    <t>BONUS: Exclusive landing page by MauKuliah</t>
  </si>
  <si>
    <t>(1) Channel Pembayaran : Bank / e-Commerce</t>
  </si>
  <si>
    <t>(2) Modul Integrasi LAM dalam progress penyesuaian</t>
  </si>
  <si>
    <t>(3)Catatan: Pelatihan maksimal 3 jam per sesi</t>
  </si>
  <si>
    <t>Semua harga belum termasuk PPN 11% sesuai ketentuan Perpajakan</t>
  </si>
  <si>
    <t>*Prodi LAM PTKes yang sudah diakomodir saat ini;</t>
  </si>
  <si>
    <t>Prodi Lamptkes</t>
  </si>
  <si>
    <t>Program Studi Diploma Tiga Dan Sarjana Terapan Gizi</t>
  </si>
  <si>
    <t xml:space="preserve">Program Studi Diploma Tiga Dan Sarjana Rekam Medis Dan Informasi Kesehatan </t>
  </si>
  <si>
    <t>Program Studi Profesi Bidan</t>
  </si>
  <si>
    <t>Program Studi Profesi Ners</t>
  </si>
  <si>
    <t xml:space="preserve">Program Studi Diploma III Kebidanan </t>
  </si>
  <si>
    <t xml:space="preserve">Program Studi Diploma III Farmasi </t>
  </si>
  <si>
    <t>Program Studi Diploma III Optometri</t>
  </si>
  <si>
    <t>Program Studi Sarjana Terapan Promosi Kesehatan</t>
  </si>
  <si>
    <t xml:space="preserve">Program Studi Pendidikan Profesi Apoteker </t>
  </si>
  <si>
    <t>Program Studi Pendidikan Profesi Dokter</t>
  </si>
  <si>
    <t xml:space="preserve">Program Studi Pendidikan Dokter Gigi </t>
  </si>
  <si>
    <t>Program Studi Sarjana Farmasi</t>
  </si>
  <si>
    <t>Program Studi Sarjana Kesehatan Masyarakat</t>
  </si>
  <si>
    <t>Add on</t>
  </si>
  <si>
    <t>Kepaniteraan Klinik (Khusus Program Studi Kesehatan)</t>
  </si>
  <si>
    <t>Manajemen Kelompok, Jadwal &amp; Presensi Kepaniteraan</t>
  </si>
  <si>
    <t>Daftar Rumah Sakit &amp; Dokter RS Mitra FK</t>
  </si>
  <si>
    <t>Pengisian Nilai Kepaniteraan</t>
  </si>
  <si>
    <t>Add on Notifikasi melalui Whatsapp</t>
  </si>
  <si>
    <t>facebook charge</t>
  </si>
  <si>
    <t>twillo charge</t>
  </si>
  <si>
    <t>Facebook Charge / conv / 24h</t>
  </si>
  <si>
    <t>x 15000</t>
  </si>
  <si>
    <t>Twillo Charge / message</t>
  </si>
  <si>
    <t>Buy Indonesia number</t>
  </si>
  <si>
    <t>Rincian Jumlah Pesan per tahun</t>
  </si>
  <si>
    <t>Jumlah Pesan PMB (30% dari total Mahasiswa)</t>
  </si>
  <si>
    <t>Jumlah Pengiriman Pesan / tahun</t>
  </si>
  <si>
    <t>1x</t>
  </si>
  <si>
    <t>Pengumuman status kelulusan pendaftar &amp; notifikasi pembayaran</t>
  </si>
  <si>
    <t>Spare Fee jika ada user-initiated message</t>
  </si>
  <si>
    <t>Total Biaya PMB / tahun</t>
  </si>
  <si>
    <t>Jumlah Pesan ADM</t>
  </si>
  <si>
    <t>2x</t>
  </si>
  <si>
    <t>Reminder Pembayaran Tagihan UKT / SPP</t>
  </si>
  <si>
    <t>Reminder Pembayaran tagihan Praktikum</t>
  </si>
  <si>
    <t>Reminder Pembayaran tagihan UTS</t>
  </si>
  <si>
    <t>Reminder Pembayaran Tagihan Biaya SKS</t>
  </si>
  <si>
    <t>Total Biaya ADM / tahun</t>
  </si>
  <si>
    <t>Jumlah Pesan KarirLink (25% dari total Mahasiswa)</t>
  </si>
  <si>
    <t>Pengumuman Pengisian Kuesioner untuk Tracer Study</t>
  </si>
  <si>
    <t>Bukti Pengisian Kuesioner</t>
  </si>
  <si>
    <t>Total Biaya KarirLink / tahun</t>
  </si>
  <si>
    <t>Total Per Tahun (pesan saja)</t>
  </si>
  <si>
    <t>Biaya per bulan (+No Indonesia)</t>
  </si>
  <si>
    <t>Pajak 11%</t>
  </si>
  <si>
    <t>Total Biaya Per bulan (include pajak)</t>
  </si>
  <si>
    <t>Jumlah Ijazah (30% dari total mahasiswa)</t>
  </si>
  <si>
    <t>Biaya dikenakan per tanda tangan</t>
  </si>
  <si>
    <t>Total Biaya per tahun</t>
  </si>
  <si>
    <t>Merdeka Belajar Kampus Merdeka (MBKM)</t>
  </si>
  <si>
    <t>Wwebsite Pusat Karir Sesuai Identitas Kampus</t>
  </si>
  <si>
    <t>- Pengisian Akreditasi LED</t>
  </si>
  <si>
    <t>- Simulasi Penilaian Akreditasi BAN PT</t>
  </si>
  <si>
    <r>
      <rPr>
        <rFont val="Calibri"/>
        <sz val="11.0"/>
      </rPr>
      <t>Kustomisasi domain sesuai URL kampus  (</t>
    </r>
    <r>
      <rPr>
        <rFont val="Calibri"/>
        <color rgb="FF1155CC"/>
        <sz val="11.0"/>
        <u/>
      </rPr>
      <t>ac.id</t>
    </r>
    <r>
      <rPr>
        <rFont val="Calibri"/>
        <sz val="11.0"/>
      </rPr>
      <t>)</t>
    </r>
  </si>
  <si>
    <t>EdLink</t>
  </si>
  <si>
    <t>Fitur (Fixed)</t>
  </si>
  <si>
    <t>Palladium</t>
  </si>
  <si>
    <t>Harga per bulan / PT</t>
  </si>
  <si>
    <t>jumlah Klien Per 2022 (berdasarkan Data CMO)</t>
  </si>
  <si>
    <t>Jumlah Maksimal Pengguna dalam Kampus</t>
  </si>
  <si>
    <t>Jumlah Maksimal Kelas Online per Semester</t>
  </si>
  <si>
    <t>Jumlah Kelas Umum</t>
  </si>
  <si>
    <t>Premium Storage untuk Perguruan Tinggi</t>
  </si>
  <si>
    <t>1 GB / PT</t>
  </si>
  <si>
    <t>Smart Dashboard Monitoring Perkuliahan Online</t>
  </si>
  <si>
    <t>Integrasi Kelas Perkuliahan, Peserta dan Sesi terhubung dengan siAkadCloud &amp; GOFeederCloud</t>
  </si>
  <si>
    <t>Kelas Merdeka EdLink</t>
  </si>
  <si>
    <t>- Kelas terbuka yang bisa diikuti oleh Mahasiswa dengan Topik-topik Menarik seputar Karir &amp; Knowledge</t>
  </si>
  <si>
    <t>- eCertificate bagi Peserta yang berhasil Lulus</t>
  </si>
  <si>
    <t>- Integrasi dengan SPADA Indonesia Konten Pembelajaran dari Dirjen DIKTI</t>
  </si>
  <si>
    <t xml:space="preserve"> Manajemen Kelas Perkuliahan</t>
  </si>
  <si>
    <t>- Jadwal Kuliah per Sesi / Pertemuan Online</t>
  </si>
  <si>
    <t>- Manajemen Materi Perkuliahan (Info, Event, Pooling, Tugas, Quiz)</t>
  </si>
  <si>
    <t>- Group Discussion antara Dosen &amp; Mahasiswa</t>
  </si>
  <si>
    <t xml:space="preserve">Quiz / Ujian Online </t>
  </si>
  <si>
    <t>- Pembuatan Soal Ujian oleh Dosen</t>
  </si>
  <si>
    <t>- Pengerjaan Quiz via Mobile / Web</t>
  </si>
  <si>
    <t xml:space="preserve">- Automatic Scoring System </t>
  </si>
  <si>
    <t>- Evaluate Quiz Result</t>
  </si>
  <si>
    <t>- Multiple Choice Quiz</t>
  </si>
  <si>
    <t>Presensi Online</t>
  </si>
  <si>
    <t>- Manual Presensi</t>
  </si>
  <si>
    <t>- QR Code scan oleh Dosen</t>
  </si>
  <si>
    <t>- QR Code scan mandiri oleh Mahasiswa (only SIAKAD Cloud)</t>
  </si>
  <si>
    <t>- By Video Conference Attendence</t>
  </si>
  <si>
    <t>Smart Notification</t>
  </si>
  <si>
    <t>- Notifikasi Jadwal Perkuliahan</t>
  </si>
  <si>
    <t>- Notifikasi Tugas/Quiz Baru</t>
  </si>
  <si>
    <t>- Notifikasi Aktivitas Kelas / Komentar</t>
  </si>
  <si>
    <t>Integrasi dengan Video Conference</t>
  </si>
  <si>
    <t xml:space="preserve">   - Integrasi dengan akun ZOOM Pro milik Perguruan Tinggi untuk Kelas Perkuliahan</t>
  </si>
  <si>
    <t xml:space="preserve">    - Integrasi dengan akun ZOOM Pro Perguruan Tinggi untuk Kelas Umum / Terbuka</t>
  </si>
  <si>
    <t>- Integrasi dengan Google Meet</t>
  </si>
  <si>
    <t>Integrasi Google Drive untuk penyimpanan Personal Pengguna</t>
  </si>
  <si>
    <t xml:space="preserve">Modul Manajemen Kelompok Belajar Kelas </t>
  </si>
  <si>
    <t>- Pembuatan dan Pembagian Kelompok Mahasiswa dalam satu kelas</t>
  </si>
  <si>
    <t>- Pemberian &amp; Pengumpulan Tugas per Kelompok</t>
  </si>
  <si>
    <t>- Pemberian materi per Kelompok</t>
  </si>
  <si>
    <t>- Pemberian nilai tugas kelompok oleh Dosen</t>
  </si>
  <si>
    <t xml:space="preserve">Sistem Pengawasan Ujian (eProctoring) </t>
  </si>
  <si>
    <t>- Monitoring Face Recognition untuk memastikan kehadiran peserta dalam ujian</t>
  </si>
  <si>
    <t>- Laporan hasil Proctoring yang bisa lihat oleh Pengajar / Dosen</t>
  </si>
  <si>
    <t>- Monitoring &amp; Report cheat detection</t>
  </si>
  <si>
    <t>Personalisasi Custom URL &amp; Logo &amp; Website sesuai Permintaan Perguruan Tinggi</t>
  </si>
  <si>
    <t>Personalisasi APK Edlink</t>
  </si>
  <si>
    <t>Pelatihan online</t>
  </si>
  <si>
    <t>2 sesi pelatihan</t>
  </si>
  <si>
    <t>4 sesi pelatihan</t>
  </si>
  <si>
    <t>6 sesi pelatihan</t>
  </si>
  <si>
    <t>8 sesi pelatihan</t>
  </si>
  <si>
    <t>10 sesi pelatihan</t>
  </si>
  <si>
    <t>Layanan helpdesk support Live Chat</t>
  </si>
  <si>
    <t>Group Komunitas</t>
  </si>
  <si>
    <t xml:space="preserve">Full Support </t>
  </si>
  <si>
    <t>Full support</t>
  </si>
  <si>
    <t>Website Customer Support</t>
  </si>
  <si>
    <t>Android Customer Support</t>
  </si>
  <si>
    <t>IOS Customer Support</t>
  </si>
  <si>
    <t>*1 Sesi Pelatihan 3 Jam</t>
  </si>
  <si>
    <t>Add-on Per Modul</t>
  </si>
  <si>
    <t>Personalisasi Login Pages (Custom URL &amp; Logo &amp; Website) + Background</t>
  </si>
  <si>
    <t>/bulan</t>
  </si>
  <si>
    <t>PAKET</t>
  </si>
  <si>
    <t>COMMUNITY</t>
  </si>
  <si>
    <t>&lt; 500</t>
  </si>
  <si>
    <t>&lt; 750</t>
  </si>
  <si>
    <t>&lt; 1000</t>
  </si>
  <si>
    <t>&lt; 1500</t>
  </si>
  <si>
    <t>GOFeeder Cloud</t>
  </si>
  <si>
    <t>- Jumlah Mahasiswa Aktif, Non Aktif dan Cuti, Lulus, Lama Studi</t>
  </si>
  <si>
    <t>- Rasio Peminat &amp; Pendaftar</t>
  </si>
  <si>
    <t>- Jumlah Dosen &amp; Rasio Dosen</t>
  </si>
  <si>
    <t>- Realisasi Perkuliahan, Rata-rata IPK</t>
  </si>
  <si>
    <t>- Rasio Pelaporan PDDIKTI</t>
  </si>
  <si>
    <t>- Rata-rata lama studi mahasiswa tiap prodi</t>
  </si>
  <si>
    <t>Modul Penerimaan Mahasiswa Baru Online (PMB)</t>
  </si>
  <si>
    <t>- Portal Web Pendaftaran Calon Mhs (ac.id) &amp; Custom Background</t>
  </si>
  <si>
    <t>- Jalur &amp; Gelombang Pendaftaran</t>
  </si>
  <si>
    <t>- Quick Chat ke Panitia PMB via Whatsapp</t>
  </si>
  <si>
    <t>- Form Pendaftaran Online &amp; Upload Berkas Pendaftaran</t>
  </si>
  <si>
    <t>- Jadwal Ujian Seleksi &amp; Pengumumannya</t>
  </si>
  <si>
    <t xml:space="preserve">- Manajemen Tagihan Pendaftaran / Formulir </t>
  </si>
  <si>
    <t>- Laporan Rekap Pendaftar, Pembayaran &amp; Sumber Informasi</t>
  </si>
  <si>
    <t>- Setting No Induk Mahasiswa (NIM) &amp; Ekspor menjadi Mahasiswa</t>
  </si>
  <si>
    <t>Modul Administrasi Akademik &amp; Operasional Kampus (ADM)</t>
  </si>
  <si>
    <t>- Pengisian KRS Online</t>
  </si>
  <si>
    <t>- Manajemen Kelas Perkuliahan, Jadwal &amp; Dosen Pengajar</t>
  </si>
  <si>
    <t>- Database Mahasiswa &amp; Aktivitasnya (Compliance PDDIKTI)</t>
  </si>
  <si>
    <t>- Database Dosen &amp; Riwayat + Pelaporan Dosen belum ber-NIDN</t>
  </si>
  <si>
    <t>- Presensi by Scan Barcode</t>
  </si>
  <si>
    <t>- Pengisian Nilai Online by Dosen</t>
  </si>
  <si>
    <t>- Manajemen Jurnal Mengajar, RPS &amp; Utilitas Ruang Kuliah</t>
  </si>
  <si>
    <t>- Manajemen Perwalian / Dosen Penasehat</t>
  </si>
  <si>
    <t>- Cetak KTM, KTD, KHS, Transkrip, Kartu Ujian</t>
  </si>
  <si>
    <t>- Import Data Mahasiswa Baru dari Excel</t>
  </si>
  <si>
    <t>- Fitur Dispensasi KRS dan Ujian</t>
  </si>
  <si>
    <t>Modul Administrasi Keuangan Mahasiswa (KEU)</t>
  </si>
  <si>
    <t>Pengelolaan Tarif Kuliah dan Generate Tagihan Mahasiswa</t>
  </si>
  <si>
    <t>Pembayaran Online via Bank / eCommerce by SEVIMAPay(1)</t>
  </si>
  <si>
    <t>Pembayaran Manual Cash &amp; Upload Bukti Bayar</t>
  </si>
  <si>
    <t>Integrasi Data Biaya Masuk &amp; SPP ke Feeder PDDIKTI</t>
  </si>
  <si>
    <t>Laporan Rekap Piutang &amp; Pembayaran Mahasiswa</t>
  </si>
  <si>
    <t>Dashboard bagi Petugas Keuangan Kampus</t>
  </si>
  <si>
    <t>Modul Pengelolaan Evaluasi Dosen oleh Mahasiswa (EDOM)</t>
  </si>
  <si>
    <t>- Rekap Hasil Kuisioner Dosen dan Per Kelas</t>
  </si>
  <si>
    <t>Modul Pengelolaan Yudisium</t>
  </si>
  <si>
    <t>- Set Status, Gelombang / Periode Yudisium Mahasiswa</t>
  </si>
  <si>
    <t>- Daftar Mahasiswa Yudisium</t>
  </si>
  <si>
    <t>- Import Daftar Mahasiswa yang Lulus Yudisium</t>
  </si>
  <si>
    <t>- SKPI (Surat Keterangan Pendamping Ijazah)</t>
  </si>
  <si>
    <t>Belum Ready</t>
  </si>
  <si>
    <t>Modul Kuesioner Alumni</t>
  </si>
  <si>
    <t>- Perancangan Kuisioner Tracer Study</t>
  </si>
  <si>
    <t>- Pengisian Form Tracer by Alumni</t>
  </si>
  <si>
    <t>- Laporan Rekap Tracer Study</t>
  </si>
  <si>
    <t>Fasilitas Laporan Kustom (Custom Report)</t>
  </si>
  <si>
    <t>3 Laporan</t>
  </si>
  <si>
    <t>4 Laporan</t>
  </si>
  <si>
    <t>5 Laporan</t>
  </si>
  <si>
    <t>Integrasi 100% dengan PDDIKTI Feeder</t>
  </si>
  <si>
    <t>Fasilitas Cloud untuk PDDIKTI Feeder</t>
  </si>
  <si>
    <t>Fasilitas SSL 128 bit untuk Domain Gofeedercloud</t>
  </si>
  <si>
    <t>Manajemen Akreditasi (2)</t>
  </si>
  <si>
    <t>- Modul Kepegawaian Lite</t>
  </si>
  <si>
    <t>Modul Export dan Pelaporan</t>
  </si>
  <si>
    <t>- Export Data ke Format IAPS BAN-PT</t>
  </si>
  <si>
    <t>- Ekspor Data ke Format IAPT Akademik dan Vokasi</t>
  </si>
  <si>
    <t>- Export ke Format EMIS Kemenag</t>
  </si>
  <si>
    <t>Master Mahasiswa</t>
  </si>
  <si>
    <t>Master Dosen</t>
  </si>
  <si>
    <t>Master Lulusan</t>
  </si>
  <si>
    <t>Riwayat Mahasiswa</t>
  </si>
  <si>
    <t>Riwayat Dosen</t>
  </si>
  <si>
    <t>Learning Management System (LMS) by EdLink</t>
  </si>
  <si>
    <t>Modul EdLink Silver (link ke Website Edlink)</t>
  </si>
  <si>
    <t>Dapat diakses melalui Web &amp; Aplikasi Android</t>
  </si>
  <si>
    <t xml:space="preserve"> </t>
  </si>
  <si>
    <t xml:space="preserve">Kapasitas Penyimpanan Premium Storage </t>
  </si>
  <si>
    <t>30 GB</t>
  </si>
  <si>
    <t>Batasan Jumlah Kelas Online Per Semester</t>
  </si>
  <si>
    <t>GoSister Cloud</t>
  </si>
  <si>
    <t>Layanan Server Sister Online</t>
  </si>
  <si>
    <t>Layanan dan Support</t>
  </si>
  <si>
    <t>Pelatihan Online(3)</t>
  </si>
  <si>
    <t>5 Sesi</t>
  </si>
  <si>
    <t>Updated on Des 2022</t>
  </si>
  <si>
    <t>Fitur</t>
  </si>
  <si>
    <t>Estimasi Rilis</t>
  </si>
  <si>
    <t>Jumlah mahasiswa</t>
  </si>
  <si>
    <t>Perlu ditinjau lagi</t>
  </si>
  <si>
    <t>Tracer Study Template PDDIKTI</t>
  </si>
  <si>
    <t>v</t>
  </si>
  <si>
    <t>Done</t>
  </si>
  <si>
    <t>Custom Kuesioner</t>
  </si>
  <si>
    <t>Survey Kepuasan Pengguna Lulusan</t>
  </si>
  <si>
    <t>Landing Pages Pusat Karir di Karirlink</t>
  </si>
  <si>
    <t>Dashboard Pusat Karir</t>
  </si>
  <si>
    <t>31 Desember 2022</t>
  </si>
  <si>
    <t>Broadcast Email</t>
  </si>
  <si>
    <t>Broadcast WA</t>
  </si>
  <si>
    <t>Buat CV</t>
  </si>
  <si>
    <t>Test Minat Bakat</t>
  </si>
  <si>
    <t>30 Januari 2023</t>
  </si>
  <si>
    <t>Test Persiapan Kerja</t>
  </si>
  <si>
    <t>Pembuatan SKPI</t>
  </si>
  <si>
    <t>Tracking Lamaran Alumni dan Mahasiswa</t>
  </si>
  <si>
    <t>Invite Perusahaan</t>
  </si>
  <si>
    <t>Membuka Lowongan dan Event</t>
  </si>
  <si>
    <t>Personalized Landing Pages</t>
  </si>
  <si>
    <t>20 Desember 2022</t>
  </si>
  <si>
    <t>Personalized APK</t>
  </si>
  <si>
    <t>Jumlah kuota</t>
  </si>
  <si>
    <t>Biaya WA Blast</t>
  </si>
  <si>
    <t>NO</t>
  </si>
  <si>
    <t>KAMPUS</t>
  </si>
  <si>
    <t>Nilai Kontrak</t>
  </si>
  <si>
    <t>UNNES</t>
  </si>
  <si>
    <t>Enterprise</t>
  </si>
  <si>
    <t>ITS</t>
  </si>
  <si>
    <t xml:space="preserve">Jml Mhs </t>
  </si>
  <si>
    <t>Jml Mhs Maks</t>
  </si>
  <si>
    <t>POLTEKSBY</t>
  </si>
  <si>
    <t>UNTAG SBY</t>
  </si>
  <si>
    <t>UNMUH SBY</t>
  </si>
  <si>
    <t>STESIA</t>
  </si>
  <si>
    <t>UNMER MALANG</t>
  </si>
  <si>
    <t>BAKRIE</t>
  </si>
  <si>
    <t>STTD</t>
  </si>
  <si>
    <t>UKWM</t>
  </si>
  <si>
    <t>Jumlah Mhs</t>
  </si>
  <si>
    <t>UNISTA</t>
  </si>
  <si>
    <t>UNIPMA</t>
  </si>
  <si>
    <t>STIP</t>
  </si>
  <si>
    <t>UNIPA</t>
  </si>
  <si>
    <t>UNSADA</t>
  </si>
  <si>
    <t>Support</t>
  </si>
  <si>
    <t>Programmer</t>
  </si>
  <si>
    <t>Profeeder</t>
  </si>
  <si>
    <t>5000 - 7000</t>
  </si>
  <si>
    <t>7000 - 10000</t>
  </si>
  <si>
    <t>&gt; 10000</t>
  </si>
  <si>
    <t>Pre-Assesment untuk Kondisi Pelaporan di PT</t>
  </si>
  <si>
    <t>Penyajian Laporan Pre-Assement ke Manajemen</t>
  </si>
  <si>
    <t>Perancangan Tahapan Perbaikan Data Sistematis</t>
  </si>
  <si>
    <t>Proses Konversi data &amp; Mapping dengan Schema Feeder PDDIKTI</t>
  </si>
  <si>
    <t>Proses Migrasi Data &amp; INtegrasi API dengan SIAKAD PT</t>
  </si>
  <si>
    <t>Layanan Konsultasi Berkala setiap Periode Pelaporan</t>
  </si>
  <si>
    <t>Setting Up Feeder Cloud di Infrastruktur SEVIMA</t>
  </si>
  <si>
    <t>Updated on June 02, 2022</t>
  </si>
  <si>
    <t>No</t>
  </si>
  <si>
    <t>Rp 1,500,000,-</t>
  </si>
  <si>
    <t>4 Core CPU</t>
  </si>
  <si>
    <t>8 GB RAM</t>
  </si>
  <si>
    <t>300 GB HDD</t>
  </si>
  <si>
    <t>IP Publik</t>
  </si>
  <si>
    <t>Internet 100 MBps</t>
  </si>
  <si>
    <t>Support Install Setting Up</t>
  </si>
  <si>
    <t>Support Troubleshooting Apps</t>
  </si>
  <si>
    <t>*Khusus untuk yang sudah menjadi Klien SEVIMA boleh diberikan diskon Rp 500,000,- sehingga menjadi Rp 1,000,000,-/bulan</t>
  </si>
  <si>
    <t>Modul dan Fitur</t>
  </si>
  <si>
    <t>Bronze (1,5jt)</t>
  </si>
  <si>
    <t>Silver (4,2 jt)</t>
  </si>
  <si>
    <t>Gold (7,4jt)</t>
  </si>
  <si>
    <t>Platinum (15jt)</t>
  </si>
  <si>
    <t>Single Sign On dengan Siakad Cloud /Gofeeder Cloud</t>
  </si>
  <si>
    <t>Modul Anggaran</t>
  </si>
  <si>
    <t>a. Manajemen pencatatan anggaran pendapatan dan belanja tahunan</t>
  </si>
  <si>
    <t>b. Manajemen Penyusunan Rencana Anggaran Pendapatan dan Belanja Tahunan</t>
  </si>
  <si>
    <t>c. Basis Anggaran</t>
  </si>
  <si>
    <t>Kode Akun (COA)</t>
  </si>
  <si>
    <t>Mata Anggaran/Kegiatan</t>
  </si>
  <si>
    <t>d. Laporan anggaran tahunan</t>
  </si>
  <si>
    <t>e. Laporan serapan anggaran tahunan</t>
  </si>
  <si>
    <t>Modul Transaksi</t>
  </si>
  <si>
    <t>a. Transaksi masuk</t>
  </si>
  <si>
    <t>b. Transaksi keluar</t>
  </si>
  <si>
    <t>c. Transaksi mutasi</t>
  </si>
  <si>
    <t>d. Transaksi jurnal umum</t>
  </si>
  <si>
    <t>e. Integrasi penerimaan mahasiswa dengan modul keuangan siakad sevima</t>
  </si>
  <si>
    <t>f. Manajemen pengajuan dan pencairan dana</t>
  </si>
  <si>
    <t>g. Manajemen pertanggungjawaban dana</t>
  </si>
  <si>
    <t>Modul Akuntansi</t>
  </si>
  <si>
    <t>a. Tutup buku bulan dan tahun</t>
  </si>
  <si>
    <t>b. Laporan mutasi rekening kas dan bank</t>
  </si>
  <si>
    <t>c. Laporan jurnal</t>
  </si>
  <si>
    <t>d. Laporan buku besar</t>
  </si>
  <si>
    <t>e. Laporan laba rugi</t>
  </si>
  <si>
    <t>f. Laporan neraca</t>
  </si>
  <si>
    <t>g. Laporan neraca saldo</t>
  </si>
  <si>
    <t>h. Laporan arus kas</t>
  </si>
  <si>
    <t>i. Laporan posisi keuangan (PSAK 45)</t>
  </si>
  <si>
    <t>j. Laporan Aktivitas (PSAK 45)</t>
  </si>
  <si>
    <t>Dashboard keuangan (mobile version)</t>
  </si>
  <si>
    <t>Laporan Rasio Keuangan</t>
  </si>
  <si>
    <t>Rekonsiliasi Bank</t>
  </si>
  <si>
    <t>Perhitungan otomatis penyusutan aset</t>
  </si>
  <si>
    <t>Pelatihan selama masa covid (online)</t>
  </si>
  <si>
    <t>1 hari</t>
  </si>
  <si>
    <t>2 hari</t>
  </si>
  <si>
    <t>4 hari</t>
  </si>
  <si>
    <t>6 hari</t>
  </si>
  <si>
    <t>GofeederCloud</t>
  </si>
  <si>
    <t>Sevima Platform</t>
  </si>
  <si>
    <t>GofeederCloud C</t>
  </si>
  <si>
    <t>GofeederCloud B</t>
  </si>
  <si>
    <t>GofeederCloud A</t>
  </si>
  <si>
    <t>SP - Silver</t>
  </si>
  <si>
    <t>SP - Gold</t>
  </si>
  <si>
    <t>SP - Titanium</t>
  </si>
  <si>
    <t>SP - Platinum</t>
  </si>
  <si>
    <t>SP - Paladium</t>
  </si>
  <si>
    <t>Paket yg Dulu</t>
  </si>
  <si>
    <t>&lt;2,000 mhs</t>
  </si>
  <si>
    <t>&lt; 3,000 mhs</t>
  </si>
  <si>
    <t>&lt; 5,000 mhs</t>
  </si>
  <si>
    <t>&lt; 10,000 mhs</t>
  </si>
  <si>
    <t>Diatas 20,000 mhs</t>
  </si>
  <si>
    <t>OBAT</t>
  </si>
  <si>
    <t>- Integrasi dengan Learning Management System (LMS) by EdLink</t>
  </si>
  <si>
    <t>- Dapat Diakses via Web dan Aplikasi android</t>
  </si>
  <si>
    <t>- Dapat Diakses dengan Aplikasi iOS</t>
  </si>
  <si>
    <t>Actionable Dashboard [+]</t>
  </si>
  <si>
    <t xml:space="preserve"> - Dashboard Tracer Study</t>
  </si>
  <si>
    <t>VITAMIN</t>
  </si>
  <si>
    <t>KarirLink Job Posting &amp; Apply [+]</t>
  </si>
  <si>
    <t>SUPLEMEN</t>
  </si>
  <si>
    <t>Finance Cloud</t>
  </si>
  <si>
    <t>Fitur SIAKAD</t>
  </si>
  <si>
    <t>Fitur LMS - Edlink</t>
  </si>
  <si>
    <t>Manajemen Kelas Perkuliahan</t>
  </si>
  <si>
    <t>Quiz / Ujian Online</t>
  </si>
  <si>
    <t>Modul Manajemen Kelompok Belajar Kelas</t>
  </si>
  <si>
    <t>Sistem Pengawasan Ujian (eProctoring)</t>
  </si>
  <si>
    <t>gold</t>
  </si>
  <si>
    <t>Informasi;</t>
  </si>
  <si>
    <t>Produk Akreditasi Cloud sudah tidak terjual terpisah, produk tsb sudah bundling dengan produk Siakad</t>
  </si>
  <si>
    <t>1 Data senilai Rp 100,-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</si>
</sst>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[$Rp]#,##0"/>
    <numFmt numFmtId="166" formatCode="&quot;$&quot;#,##0.0000"/>
    <numFmt numFmtId="167" formatCode="&quot;$&quot;#,##0"/>
    <numFmt numFmtId="168" formatCode="&quot;Rp&quot;#,##0"/>
  </numFmts>
  <fonts count="60">
    <font>
      <sz val="10.0"/>
      <color rgb="FF000000"/>
      <name val="Arial"/>
      <scheme val="minor"/>
    </font>
    <font>
      <i/>
      <sz val="11.0"/>
      <color rgb="FF120D2F"/>
      <name val="Calibri"/>
    </font>
    <font>
      <sz val="11.0"/>
      <color theme="1"/>
      <name val="Calibri"/>
    </font>
    <font>
      <b/>
      <sz val="24.0"/>
      <color rgb="FF120D2F"/>
      <name val="Calibri"/>
    </font>
    <font>
      <b/>
      <sz val="12.0"/>
      <color theme="1"/>
      <name val="Calibri"/>
    </font>
    <font>
      <b/>
      <sz val="11.0"/>
      <color rgb="FF120D2F"/>
      <name val="Calibri"/>
    </font>
    <font>
      <sz val="11.0"/>
      <color rgb="FF120D2F"/>
      <name val="Calibri"/>
    </font>
    <font>
      <b/>
      <sz val="14.0"/>
      <color rgb="FF120D2F"/>
      <name val="Calibri"/>
    </font>
    <font/>
    <font>
      <b/>
      <sz val="11.0"/>
      <color rgb="FFFF9900"/>
      <name val="Calibri"/>
    </font>
    <font>
      <b/>
      <sz val="11.0"/>
      <color theme="1"/>
      <name val="Calibri"/>
    </font>
    <font>
      <b/>
      <color theme="1"/>
      <name val="Arial"/>
    </font>
    <font>
      <b/>
      <sz val="14.0"/>
      <color theme="1"/>
      <name val="Calibri"/>
    </font>
    <font>
      <sz val="12.0"/>
      <color theme="1"/>
      <name val="Calibri"/>
    </font>
    <font>
      <b/>
      <sz val="10.0"/>
      <color theme="1"/>
      <name val="Arial"/>
    </font>
    <font>
      <sz val="11.0"/>
      <color rgb="FF212529"/>
      <name val="Calibri"/>
    </font>
    <font>
      <sz val="11.0"/>
      <color rgb="FF000000"/>
      <name val="Calibri"/>
    </font>
    <font>
      <color theme="1"/>
      <name val="Arial"/>
    </font>
    <font>
      <color rgb="FF535151"/>
      <name val="Arial"/>
    </font>
    <font>
      <sz val="11.0"/>
      <color theme="1"/>
      <name val="Arial"/>
    </font>
    <font>
      <color rgb="FF212529"/>
      <name val="Arial"/>
    </font>
    <font>
      <sz val="10.0"/>
      <color theme="1"/>
      <name val="Calibri"/>
    </font>
    <font>
      <sz val="15.0"/>
      <color theme="1"/>
      <name val="Arial"/>
    </font>
    <font>
      <b/>
      <color rgb="FFB7B7B7"/>
      <name val="Arial"/>
    </font>
    <font>
      <b/>
      <color rgb="FFFFFFFF"/>
      <name val="Arial"/>
    </font>
    <font>
      <color rgb="FF000000"/>
      <name val="Arial"/>
    </font>
    <font>
      <sz val="12.0"/>
      <color theme="1"/>
      <name val="Arial"/>
    </font>
    <font>
      <b/>
      <sz val="14.0"/>
      <color theme="1"/>
      <name val="Arial"/>
    </font>
    <font>
      <i/>
      <strike/>
      <color theme="1"/>
      <name val="Arial"/>
    </font>
    <font>
      <color rgb="FF0000FF"/>
      <name val="Arial"/>
    </font>
    <font>
      <b/>
      <i/>
      <color theme="1"/>
      <name val="Arial"/>
    </font>
    <font>
      <i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i/>
      <color rgb="FFFF0000"/>
      <name val="Arial"/>
    </font>
    <font>
      <color rgb="FFFF0000"/>
      <name val="Arial"/>
    </font>
    <font>
      <b/>
      <sz val="11.0"/>
      <color rgb="FFEFEFEF"/>
      <name val="Calibri"/>
    </font>
    <font>
      <sz val="11.0"/>
      <color rgb="FF666666"/>
      <name val="Calibri"/>
    </font>
    <font>
      <b/>
      <sz val="11.0"/>
      <color rgb="FF666666"/>
      <name val="Calibri"/>
    </font>
    <font>
      <i/>
      <sz val="11.0"/>
      <color theme="1"/>
      <name val="Calibri"/>
    </font>
    <font>
      <u/>
      <sz val="11.0"/>
      <color rgb="FF0000FF"/>
      <name val="Calibri"/>
    </font>
    <font>
      <b/>
      <i/>
      <sz val="11.0"/>
      <color theme="1"/>
      <name val="Calibri"/>
    </font>
    <font>
      <color rgb="FF000000"/>
      <name val="Roboto"/>
    </font>
    <font>
      <i/>
      <color rgb="FF999999"/>
      <name val="Arial"/>
    </font>
    <font>
      <color rgb="FF999999"/>
      <name val="Arial"/>
    </font>
    <font>
      <b/>
      <sz val="12.0"/>
      <color theme="0"/>
      <name val="Arial"/>
    </font>
    <font>
      <sz val="14.0"/>
      <color rgb="FF535151"/>
      <name val="Arial"/>
    </font>
    <font>
      <sz val="12.0"/>
      <color rgb="FF535151"/>
      <name val="Calibri"/>
    </font>
    <font>
      <sz val="12.0"/>
      <color rgb="FF120D2F"/>
      <name val="Calibri"/>
    </font>
    <font>
      <sz val="12.0"/>
      <color theme="1"/>
      <name val="Noto Sans Symbols"/>
    </font>
    <font>
      <i/>
      <sz val="12.0"/>
      <color rgb="FF120D2F"/>
      <name val="Calibri"/>
    </font>
    <font>
      <i/>
      <sz val="12.0"/>
      <color theme="1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color rgb="FF000000"/>
      <name val="Calibri"/>
    </font>
    <font>
      <i/>
      <sz val="11.0"/>
      <color rgb="FF000000"/>
      <name val="Calibri"/>
    </font>
    <font>
      <color theme="8"/>
      <name val="Arial"/>
    </font>
    <font>
      <b/>
      <color theme="0"/>
      <name val="Arial"/>
    </font>
    <font>
      <b/>
      <sz val="11.0"/>
      <color theme="1"/>
      <name val="Arial"/>
    </font>
    <font>
      <b/>
      <color theme="1"/>
      <name val="Calibri"/>
    </font>
  </fonts>
  <fills count="3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F9F9F9"/>
        <bgColor rgb="FFF9F9F9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67C1F8"/>
        <bgColor rgb="FF67C1F8"/>
      </patternFill>
    </fill>
    <fill>
      <patternFill patternType="solid">
        <fgColor rgb="FFD0E0E3"/>
        <bgColor rgb="FFD0E0E3"/>
      </patternFill>
    </fill>
    <fill>
      <patternFill patternType="solid">
        <fgColor rgb="FF5B0F00"/>
        <bgColor rgb="FF5B0F00"/>
      </patternFill>
    </fill>
    <fill>
      <patternFill patternType="solid">
        <fgColor rgb="FFFCE5CD"/>
        <bgColor rgb="FFFCE5CD"/>
      </patternFill>
    </fill>
    <fill>
      <patternFill patternType="solid">
        <fgColor rgb="FFB1A0C7"/>
        <bgColor rgb="FFB1A0C7"/>
      </patternFill>
    </fill>
    <fill>
      <patternFill patternType="solid">
        <fgColor theme="5"/>
        <bgColor theme="5"/>
      </patternFill>
    </fill>
    <fill>
      <patternFill patternType="solid">
        <fgColor rgb="FFE4DFEC"/>
        <bgColor rgb="FFE4DFEC"/>
      </patternFill>
    </fill>
  </fills>
  <borders count="12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left" shrinkToFit="0" vertical="center" wrapText="1"/>
    </xf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1" fillId="0" fontId="8" numFmtId="0" xfId="0" applyBorder="1" applyFont="1"/>
    <xf borderId="0" fillId="0" fontId="5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3" fontId="5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center" shrinkToFit="0" vertical="center" wrapText="1"/>
    </xf>
    <xf borderId="6" fillId="4" fontId="5" numFmtId="165" xfId="0" applyAlignment="1" applyBorder="1" applyFont="1" applyNumberFormat="1">
      <alignment horizontal="center" vertical="center"/>
    </xf>
    <xf borderId="2" fillId="4" fontId="5" numFmtId="165" xfId="0" applyAlignment="1" applyBorder="1" applyFont="1" applyNumberFormat="1">
      <alignment horizontal="center" vertical="center"/>
    </xf>
    <xf borderId="0" fillId="4" fontId="2" numFmtId="0" xfId="0" applyFont="1"/>
    <xf borderId="6" fillId="0" fontId="5" numFmtId="165" xfId="0" applyAlignment="1" applyBorder="1" applyFont="1" applyNumberForma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2" fillId="3" fontId="5" numFmtId="165" xfId="0" applyAlignment="1" applyBorder="1" applyFont="1" applyNumberFormat="1">
      <alignment horizontal="center" vertical="center"/>
    </xf>
    <xf borderId="7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5" fontId="11" numFmtId="0" xfId="0" applyFill="1" applyFont="1"/>
    <xf borderId="0" fillId="5" fontId="12" numFmtId="0" xfId="0" applyAlignment="1" applyFont="1">
      <alignment shrinkToFit="0" wrapText="1"/>
    </xf>
    <xf borderId="0" fillId="5" fontId="10" numFmtId="0" xfId="0" applyAlignment="1" applyFont="1">
      <alignment horizontal="center" vertical="bottom"/>
    </xf>
    <xf borderId="0" fillId="5" fontId="13" numFmtId="0" xfId="0" applyFont="1"/>
    <xf borderId="0" fillId="6" fontId="14" numFmtId="0" xfId="0" applyFill="1" applyFont="1"/>
    <xf borderId="0" fillId="6" fontId="2" numFmtId="0" xfId="0" applyFont="1"/>
    <xf borderId="0" fillId="6" fontId="10" numFmtId="0" xfId="0" applyAlignment="1" applyFont="1">
      <alignment horizontal="center" vertical="bottom"/>
    </xf>
    <xf borderId="0" fillId="6" fontId="13" numFmtId="0" xfId="0" applyFont="1"/>
    <xf borderId="0" fillId="6" fontId="15" numFmtId="0" xfId="0" applyAlignment="1" applyFont="1">
      <alignment vertical="bottom"/>
    </xf>
    <xf borderId="8" fillId="6" fontId="14" numFmtId="0" xfId="0" applyBorder="1" applyFont="1"/>
    <xf borderId="8" fillId="6" fontId="15" numFmtId="0" xfId="0" applyAlignment="1" applyBorder="1" applyFont="1">
      <alignment vertical="bottom"/>
    </xf>
    <xf borderId="8" fillId="6" fontId="10" numFmtId="0" xfId="0" applyAlignment="1" applyBorder="1" applyFont="1">
      <alignment horizontal="center" vertical="bottom"/>
    </xf>
    <xf borderId="8" fillId="6" fontId="13" numFmtId="0" xfId="0" applyBorder="1" applyFont="1"/>
    <xf borderId="0" fillId="5" fontId="14" numFmtId="0" xfId="0" applyFont="1"/>
    <xf borderId="0" fillId="4" fontId="13" numFmtId="0" xfId="0" applyAlignment="1" applyFont="1">
      <alignment shrinkToFit="0" wrapText="1"/>
    </xf>
    <xf borderId="0" fillId="4" fontId="16" numFmtId="0" xfId="0" applyAlignment="1" applyFont="1">
      <alignment shrinkToFit="0" wrapText="1"/>
    </xf>
    <xf borderId="0" fillId="4" fontId="10" numFmtId="0" xfId="0" applyAlignment="1" applyFont="1">
      <alignment horizontal="center" vertical="bottom"/>
    </xf>
    <xf borderId="0" fillId="4" fontId="13" numFmtId="0" xfId="0" applyFont="1"/>
    <xf borderId="0" fillId="5" fontId="17" numFmtId="0" xfId="0" applyFont="1"/>
    <xf borderId="0" fillId="5" fontId="2" numFmtId="0" xfId="0" applyAlignment="1" applyFont="1">
      <alignment shrinkToFit="0" wrapText="1"/>
    </xf>
    <xf borderId="0" fillId="4" fontId="17" numFmtId="0" xfId="0" applyFont="1"/>
    <xf borderId="0" fillId="4" fontId="2" numFmtId="0" xfId="0" applyAlignment="1" applyFont="1">
      <alignment shrinkToFit="0" wrapText="1"/>
    </xf>
    <xf borderId="0" fillId="5" fontId="13" numFmtId="0" xfId="0" applyAlignment="1" applyFont="1">
      <alignment shrinkToFit="0" wrapText="1"/>
    </xf>
    <xf borderId="0" fillId="5" fontId="16" numFmtId="0" xfId="0" applyAlignment="1" applyFont="1">
      <alignment horizontal="left"/>
    </xf>
    <xf borderId="0" fillId="5" fontId="16" numFmtId="0" xfId="0" applyAlignment="1" applyFont="1">
      <alignment shrinkToFit="0" wrapText="1"/>
    </xf>
    <xf borderId="0" fillId="5" fontId="2" numFmtId="0" xfId="0" applyFont="1"/>
    <xf borderId="0" fillId="4" fontId="13" numFmtId="0" xfId="0" applyAlignment="1" applyFont="1">
      <alignment horizontal="center"/>
    </xf>
    <xf borderId="0" fillId="4" fontId="16" numFmtId="0" xfId="0" applyAlignment="1" applyFont="1">
      <alignment horizontal="left"/>
    </xf>
    <xf borderId="8" fillId="5" fontId="17" numFmtId="0" xfId="0" applyBorder="1" applyFont="1"/>
    <xf borderId="8" fillId="5" fontId="2" numFmtId="0" xfId="0" applyBorder="1" applyFont="1"/>
    <xf borderId="8" fillId="5" fontId="10" numFmtId="0" xfId="0" applyAlignment="1" applyBorder="1" applyFont="1">
      <alignment horizontal="center" vertical="bottom"/>
    </xf>
    <xf borderId="0" fillId="0" fontId="11" numFmtId="0" xfId="0" applyFont="1"/>
    <xf borderId="0" fillId="0" fontId="12" numFmtId="0" xfId="0" applyAlignment="1" applyFont="1">
      <alignment shrinkToFit="0" wrapText="1"/>
    </xf>
    <xf borderId="0" fillId="0" fontId="10" numFmtId="0" xfId="0" applyAlignment="1" applyFont="1">
      <alignment horizontal="center" vertical="bottom"/>
    </xf>
    <xf borderId="0" fillId="0" fontId="13" numFmtId="0" xfId="0" applyFont="1"/>
    <xf borderId="0" fillId="4" fontId="14" numFmtId="0" xfId="0" applyFont="1"/>
    <xf borderId="0" fillId="4" fontId="15" numFmtId="0" xfId="0" applyAlignment="1" applyFont="1">
      <alignment horizontal="left"/>
    </xf>
    <xf borderId="0" fillId="4" fontId="15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5" fontId="17" numFmtId="0" xfId="0" applyAlignment="1" applyFont="1">
      <alignment vertical="bottom"/>
    </xf>
    <xf borderId="0" fillId="5" fontId="15" numFmtId="0" xfId="0" applyAlignment="1" applyFont="1">
      <alignment horizontal="left"/>
    </xf>
    <xf borderId="0" fillId="4" fontId="10" numFmtId="0" xfId="0" applyAlignment="1" applyFont="1">
      <alignment horizontal="center" shrinkToFit="0" vertical="bottom" wrapText="1"/>
    </xf>
    <xf borderId="0" fillId="4" fontId="2" numFmtId="0" xfId="0" applyAlignment="1" applyFont="1">
      <alignment vertical="bottom"/>
    </xf>
    <xf borderId="8" fillId="4" fontId="14" numFmtId="0" xfId="0" applyBorder="1" applyFont="1"/>
    <xf borderId="8" fillId="4" fontId="16" numFmtId="0" xfId="0" applyAlignment="1" applyBorder="1" applyFont="1">
      <alignment horizontal="left"/>
    </xf>
    <xf borderId="8" fillId="4" fontId="10" numFmtId="0" xfId="0" applyAlignment="1" applyBorder="1" applyFont="1">
      <alignment horizontal="center" vertical="bottom"/>
    </xf>
    <xf borderId="8" fillId="4" fontId="13" numFmtId="0" xfId="0" applyBorder="1" applyFont="1"/>
    <xf borderId="0" fillId="0" fontId="14" numFmtId="0" xfId="0" applyFont="1"/>
    <xf borderId="0" fillId="4" fontId="17" numFmtId="0" xfId="0" applyAlignment="1" applyFont="1">
      <alignment vertical="bottom"/>
    </xf>
    <xf borderId="0" fillId="4" fontId="2" numFmtId="0" xfId="0" applyAlignment="1" applyFont="1">
      <alignment shrinkToFit="0" vertical="bottom" wrapText="1"/>
    </xf>
    <xf borderId="0" fillId="4" fontId="4" numFmtId="0" xfId="0" applyAlignment="1" applyFont="1">
      <alignment horizontal="center"/>
    </xf>
    <xf borderId="0" fillId="5" fontId="2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horizontal="center"/>
    </xf>
    <xf borderId="0" fillId="6" fontId="13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8" fillId="6" fontId="17" numFmtId="0" xfId="0" applyAlignment="1" applyBorder="1" applyFont="1">
      <alignment vertical="bottom"/>
    </xf>
    <xf borderId="8" fillId="6" fontId="2" numFmtId="0" xfId="0" applyAlignment="1" applyBorder="1" applyFont="1">
      <alignment shrinkToFit="0" vertical="bottom" wrapText="1"/>
    </xf>
    <xf borderId="8" fillId="6" fontId="4" numFmtId="0" xfId="0" applyAlignment="1" applyBorder="1" applyFont="1">
      <alignment horizontal="center"/>
    </xf>
    <xf borderId="8" fillId="6" fontId="13" numFmtId="0" xfId="0" applyAlignment="1" applyBorder="1" applyFont="1">
      <alignment horizontal="center"/>
    </xf>
    <xf borderId="8" fillId="0" fontId="11" numFmtId="0" xfId="0" applyBorder="1" applyFont="1"/>
    <xf borderId="8" fillId="0" fontId="12" numFmtId="0" xfId="0" applyAlignment="1" applyBorder="1" applyFont="1">
      <alignment shrinkToFit="0" wrapText="1"/>
    </xf>
    <xf borderId="8" fillId="0" fontId="13" numFmtId="0" xfId="0" applyAlignment="1" applyBorder="1" applyFont="1">
      <alignment horizontal="center"/>
    </xf>
    <xf borderId="8" fillId="0" fontId="10" numFmtId="0" xfId="0" applyAlignment="1" applyBorder="1" applyFont="1">
      <alignment horizontal="center" vertical="bottom"/>
    </xf>
    <xf borderId="8" fillId="0" fontId="13" numFmtId="0" xfId="0" applyBorder="1" applyFont="1"/>
    <xf borderId="0" fillId="6" fontId="11" numFmtId="0" xfId="0" applyFont="1"/>
    <xf borderId="0" fillId="6" fontId="2" numFmtId="0" xfId="0" applyAlignment="1" applyFont="1">
      <alignment shrinkToFit="0" wrapText="1"/>
    </xf>
    <xf borderId="8" fillId="6" fontId="11" numFmtId="0" xfId="0" applyBorder="1" applyFont="1"/>
    <xf borderId="8" fillId="6" fontId="2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8" fillId="7" fontId="11" numFmtId="0" xfId="0" applyBorder="1" applyFill="1" applyFont="1"/>
    <xf borderId="8" fillId="7" fontId="12" numFmtId="0" xfId="0" applyAlignment="1" applyBorder="1" applyFont="1">
      <alignment shrinkToFit="0" wrapText="1"/>
    </xf>
    <xf borderId="8" fillId="7" fontId="4" numFmtId="0" xfId="0" applyAlignment="1" applyBorder="1" applyFont="1">
      <alignment horizontal="center"/>
    </xf>
    <xf borderId="8" fillId="7" fontId="10" numFmtId="0" xfId="0" applyAlignment="1" applyBorder="1" applyFont="1">
      <alignment horizontal="center" vertical="bottom"/>
    </xf>
    <xf borderId="8" fillId="7" fontId="13" numFmtId="0" xfId="0" applyBorder="1" applyFont="1"/>
    <xf borderId="0" fillId="0" fontId="13" numFmtId="0" xfId="0" applyAlignment="1" applyFont="1">
      <alignment horizontal="center"/>
    </xf>
    <xf borderId="0" fillId="6" fontId="18" numFmtId="0" xfId="0" applyAlignment="1" applyFont="1">
      <alignment horizontal="center" vertical="bottom"/>
    </xf>
    <xf borderId="0" fillId="8" fontId="10" numFmtId="0" xfId="0" applyAlignment="1" applyFill="1" applyFont="1">
      <alignment horizontal="center" vertical="bottom"/>
    </xf>
    <xf borderId="0" fillId="6" fontId="4" numFmtId="0" xfId="0" applyAlignment="1" applyFont="1">
      <alignment shrinkToFit="0" wrapText="1"/>
    </xf>
    <xf borderId="0" fillId="6" fontId="13" numFmtId="0" xfId="0" applyAlignment="1" applyFont="1">
      <alignment horizontal="center"/>
    </xf>
    <xf borderId="0" fillId="8" fontId="2" numFmtId="0" xfId="0" applyAlignment="1" applyFont="1">
      <alignment shrinkToFit="0" wrapText="1"/>
    </xf>
    <xf borderId="0" fillId="9" fontId="10" numFmtId="0" xfId="0" applyAlignment="1" applyFill="1" applyFont="1">
      <alignment horizontal="center" vertical="bottom"/>
    </xf>
    <xf borderId="0" fillId="6" fontId="15" numFmtId="0" xfId="0" applyAlignment="1" applyFont="1">
      <alignment shrinkToFit="0" vertical="bottom" wrapText="1"/>
    </xf>
    <xf borderId="0" fillId="6" fontId="17" numFmtId="0" xfId="0" applyFont="1"/>
    <xf borderId="0" fillId="6" fontId="10" numFmtId="0" xfId="0" applyFont="1"/>
    <xf borderId="8" fillId="6" fontId="10" numFmtId="0" xfId="0" applyBorder="1" applyFont="1"/>
    <xf borderId="8" fillId="6" fontId="2" numFmtId="0" xfId="0" applyBorder="1" applyFont="1"/>
    <xf borderId="0" fillId="6" fontId="15" numFmtId="0" xfId="0" applyAlignment="1" applyFont="1">
      <alignment horizontal="left" shrinkToFit="0" wrapText="1"/>
    </xf>
    <xf borderId="0" fillId="6" fontId="13" numFmtId="0" xfId="0" applyAlignment="1" applyFont="1">
      <alignment shrinkToFit="0" wrapText="1"/>
    </xf>
    <xf borderId="0" fillId="0" fontId="10" numFmtId="0" xfId="0" applyAlignment="1" applyFont="1">
      <alignment horizontal="center" shrinkToFit="0" vertical="bottom" wrapText="1"/>
    </xf>
    <xf borderId="8" fillId="6" fontId="17" numFmtId="0" xfId="0" applyBorder="1" applyFont="1"/>
    <xf borderId="8" fillId="6" fontId="10" numFmtId="0" xfId="0" applyAlignment="1" applyBorder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8" fillId="6" fontId="2" numFmtId="0" xfId="0" applyAlignment="1" applyBorder="1" applyFont="1">
      <alignment vertical="bottom"/>
    </xf>
    <xf borderId="8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0" fillId="6" fontId="2" numFmtId="0" xfId="0" applyAlignment="1" applyFont="1">
      <alignment horizontal="center"/>
    </xf>
    <xf borderId="8" fillId="6" fontId="19" numFmtId="0" xfId="0" applyBorder="1" applyFont="1"/>
    <xf borderId="8" fillId="6" fontId="2" numFmtId="0" xfId="0" applyAlignment="1" applyBorder="1" applyFont="1">
      <alignment horizontal="center"/>
    </xf>
    <xf borderId="0" fillId="0" fontId="10" numFmtId="0" xfId="0" applyFont="1"/>
    <xf borderId="0" fillId="8" fontId="2" numFmtId="0" xfId="0" applyFont="1"/>
    <xf borderId="0" fillId="6" fontId="2" numFmtId="0" xfId="0" applyAlignment="1" applyFont="1">
      <alignment horizontal="center" vertical="bottom"/>
    </xf>
    <xf borderId="0" fillId="8" fontId="17" numFmtId="0" xfId="0" applyFont="1"/>
    <xf borderId="0" fillId="0" fontId="13" numFmtId="0" xfId="0" applyAlignment="1" applyFont="1">
      <alignment shrinkToFit="0" wrapText="1"/>
    </xf>
    <xf borderId="0" fillId="10" fontId="4" numFmtId="0" xfId="0" applyAlignment="1" applyFill="1" applyFont="1">
      <alignment shrinkToFit="0" wrapText="1"/>
    </xf>
    <xf borderId="0" fillId="10" fontId="10" numFmtId="0" xfId="0" applyAlignment="1" applyFont="1">
      <alignment shrinkToFit="0" wrapText="1"/>
    </xf>
    <xf borderId="0" fillId="10" fontId="13" numFmtId="0" xfId="0" applyFont="1"/>
    <xf borderId="0" fillId="10" fontId="12" numFmtId="0" xfId="0" applyAlignment="1" applyFont="1">
      <alignment shrinkToFit="0" wrapText="1"/>
    </xf>
    <xf borderId="0" fillId="11" fontId="20" numFmtId="0" xfId="0" applyAlignment="1" applyFill="1" applyFont="1">
      <alignment vertical="bottom"/>
    </xf>
    <xf borderId="0" fillId="11" fontId="15" numFmtId="0" xfId="0" applyAlignment="1" applyFont="1">
      <alignment shrinkToFit="0" vertical="bottom" wrapText="1"/>
    </xf>
    <xf borderId="0" fillId="5" fontId="15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5" fontId="2" numFmtId="0" xfId="0" applyAlignment="1" applyFont="1">
      <alignment horizontal="center" shrinkToFit="0" vertical="bottom" wrapText="1"/>
    </xf>
    <xf borderId="0" fillId="0" fontId="22" numFmtId="0" xfId="0" applyFont="1"/>
    <xf borderId="0" fillId="0" fontId="11" numFmtId="0" xfId="0" applyAlignment="1" applyFont="1">
      <alignment horizontal="center"/>
    </xf>
    <xf borderId="0" fillId="0" fontId="23" numFmtId="165" xfId="0" applyAlignment="1" applyFont="1" applyNumberFormat="1">
      <alignment horizontal="center"/>
    </xf>
    <xf borderId="0" fillId="0" fontId="11" numFmtId="165" xfId="0" applyAlignment="1" applyFont="1" applyNumberFormat="1">
      <alignment horizontal="center"/>
    </xf>
    <xf borderId="0" fillId="8" fontId="24" numFmtId="0" xfId="0" applyAlignment="1" applyFont="1">
      <alignment horizontal="center" shrinkToFit="0" wrapText="1"/>
    </xf>
    <xf borderId="2" fillId="12" fontId="24" numFmtId="0" xfId="0" applyAlignment="1" applyBorder="1" applyFill="1" applyFont="1">
      <alignment horizontal="center" shrinkToFit="0" wrapText="1"/>
    </xf>
    <xf borderId="2" fillId="12" fontId="24" numFmtId="165" xfId="0" applyAlignment="1" applyBorder="1" applyFont="1" applyNumberFormat="1">
      <alignment horizontal="center" shrinkToFit="0" wrapText="1"/>
    </xf>
    <xf borderId="0" fillId="12" fontId="24" numFmtId="0" xfId="0" applyAlignment="1" applyFont="1">
      <alignment horizontal="center" shrinkToFit="0" wrapText="1"/>
    </xf>
    <xf borderId="2" fillId="0" fontId="11" numFmtId="0" xfId="0" applyBorder="1" applyFont="1"/>
    <xf borderId="2" fillId="13" fontId="25" numFmtId="165" xfId="0" applyBorder="1" applyFill="1" applyFont="1" applyNumberFormat="1"/>
    <xf borderId="2" fillId="0" fontId="26" numFmtId="165" xfId="0" applyBorder="1" applyFont="1" applyNumberFormat="1"/>
    <xf borderId="0" fillId="0" fontId="17" numFmtId="165" xfId="0" applyFont="1" applyNumberFormat="1"/>
    <xf borderId="0" fillId="0" fontId="11" numFmtId="165" xfId="0" applyFont="1" applyNumberFormat="1"/>
    <xf borderId="3" fillId="14" fontId="11" numFmtId="0" xfId="0" applyBorder="1" applyFill="1" applyFont="1"/>
    <xf borderId="1" fillId="14" fontId="17" numFmtId="165" xfId="0" applyBorder="1" applyFont="1" applyNumberFormat="1"/>
    <xf borderId="1" fillId="14" fontId="11" numFmtId="165" xfId="0" applyBorder="1" applyFont="1" applyNumberFormat="1"/>
    <xf borderId="3" fillId="0" fontId="11" numFmtId="0" xfId="0" applyAlignment="1" applyBorder="1" applyFont="1">
      <alignment shrinkToFit="0" wrapText="1"/>
    </xf>
    <xf quotePrefix="1" borderId="2" fillId="0" fontId="17" numFmtId="0" xfId="0" applyAlignment="1" applyBorder="1" applyFont="1">
      <alignment shrinkToFit="0" wrapText="1"/>
    </xf>
    <xf quotePrefix="1" borderId="2" fillId="0" fontId="17" numFmtId="0" xfId="0" applyBorder="1" applyFont="1"/>
    <xf borderId="2" fillId="0" fontId="11" numFmtId="0" xfId="0" applyAlignment="1" applyBorder="1" applyFont="1">
      <alignment shrinkToFit="0" wrapText="1"/>
    </xf>
    <xf borderId="3" fillId="3" fontId="11" numFmtId="0" xfId="0" applyAlignment="1" applyBorder="1" applyFont="1">
      <alignment shrinkToFit="0" wrapText="1"/>
    </xf>
    <xf borderId="4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0" fillId="0" fontId="11" numFmtId="0" xfId="0" applyAlignment="1" applyFont="1">
      <alignment shrinkToFit="0" vertical="top" wrapText="1"/>
    </xf>
    <xf borderId="0" fillId="0" fontId="27" numFmtId="0" xfId="0" applyAlignment="1" applyFont="1">
      <alignment horizontal="center"/>
    </xf>
    <xf borderId="0" fillId="0" fontId="17" numFmtId="0" xfId="0" applyAlignment="1" applyFont="1">
      <alignment horizontal="left" vertical="center"/>
    </xf>
    <xf borderId="0" fillId="0" fontId="27" numFmtId="0" xfId="0" applyFont="1"/>
    <xf borderId="0" fillId="15" fontId="17" numFmtId="0" xfId="0" applyFill="1" applyFont="1"/>
    <xf borderId="0" fillId="0" fontId="17" numFmtId="0" xfId="0" applyFont="1"/>
    <xf borderId="2" fillId="15" fontId="11" numFmtId="0" xfId="0" applyBorder="1" applyFont="1"/>
    <xf borderId="2" fillId="0" fontId="17" numFmtId="0" xfId="0" applyAlignment="1" applyBorder="1" applyFont="1">
      <alignment horizontal="center" vertical="bottom"/>
    </xf>
    <xf borderId="2" fillId="0" fontId="17" numFmtId="165" xfId="0" applyAlignment="1" applyBorder="1" applyFont="1" applyNumberFormat="1">
      <alignment horizontal="center" vertical="bottom"/>
    </xf>
    <xf borderId="2" fillId="0" fontId="17" numFmtId="165" xfId="0" applyBorder="1" applyFont="1" applyNumberFormat="1"/>
    <xf borderId="2" fillId="5" fontId="17" numFmtId="0" xfId="0" applyAlignment="1" applyBorder="1" applyFont="1">
      <alignment horizontal="center" vertical="bottom"/>
    </xf>
    <xf borderId="0" fillId="2" fontId="17" numFmtId="0" xfId="0" applyFont="1"/>
    <xf borderId="2" fillId="2" fontId="11" numFmtId="0" xfId="0" applyBorder="1" applyFont="1"/>
    <xf borderId="2" fillId="16" fontId="17" numFmtId="0" xfId="0" applyBorder="1" applyFill="1" applyFont="1"/>
    <xf borderId="2" fillId="17" fontId="28" numFmtId="0" xfId="0" applyAlignment="1" applyBorder="1" applyFill="1" applyFont="1">
      <alignment horizontal="center" vertical="bottom"/>
    </xf>
    <xf borderId="2" fillId="17" fontId="28" numFmtId="165" xfId="0" applyAlignment="1" applyBorder="1" applyFont="1" applyNumberFormat="1">
      <alignment horizontal="center" vertical="bottom"/>
    </xf>
    <xf borderId="2" fillId="17" fontId="28" numFmtId="0" xfId="0" applyBorder="1" applyFont="1"/>
    <xf borderId="2" fillId="0" fontId="17" numFmtId="0" xfId="0" applyBorder="1" applyFont="1"/>
    <xf borderId="2" fillId="0" fontId="29" numFmtId="165" xfId="0" applyAlignment="1" applyBorder="1" applyFont="1" applyNumberFormat="1">
      <alignment horizontal="center" vertical="bottom"/>
    </xf>
    <xf borderId="0" fillId="0" fontId="30" numFmtId="0" xfId="0" applyFont="1"/>
    <xf borderId="0" fillId="0" fontId="31" numFmtId="0" xfId="0" applyFont="1"/>
    <xf borderId="0" fillId="18" fontId="11" numFmtId="0" xfId="0" applyFill="1" applyFont="1"/>
    <xf borderId="0" fillId="18" fontId="17" numFmtId="0" xfId="0" applyFont="1"/>
    <xf borderId="2" fillId="18" fontId="17" numFmtId="0" xfId="0" applyAlignment="1" applyBorder="1" applyFont="1">
      <alignment horizontal="center" vertical="bottom"/>
    </xf>
    <xf borderId="2" fillId="18" fontId="17" numFmtId="165" xfId="0" applyAlignment="1" applyBorder="1" applyFont="1" applyNumberFormat="1">
      <alignment horizontal="center" vertical="bottom"/>
    </xf>
    <xf borderId="2" fillId="18" fontId="17" numFmtId="165" xfId="0" applyBorder="1" applyFont="1" applyNumberFormat="1"/>
    <xf borderId="2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 shrinkToFit="0" wrapText="1"/>
    </xf>
    <xf borderId="3" fillId="18" fontId="11" numFmtId="0" xfId="0" applyAlignment="1" applyBorder="1" applyFont="1">
      <alignment horizontal="center" shrinkToFit="0" wrapText="1"/>
    </xf>
    <xf borderId="3" fillId="18" fontId="17" numFmtId="165" xfId="0" applyBorder="1" applyFont="1" applyNumberFormat="1"/>
    <xf borderId="0" fillId="8" fontId="11" numFmtId="0" xfId="0" applyFont="1"/>
    <xf borderId="2" fillId="18" fontId="11" numFmtId="0" xfId="0" applyBorder="1" applyFont="1"/>
    <xf borderId="2" fillId="18" fontId="32" numFmtId="165" xfId="0" applyAlignment="1" applyBorder="1" applyFont="1" applyNumberFormat="1">
      <alignment horizontal="center"/>
    </xf>
    <xf borderId="2" fillId="18" fontId="17" numFmtId="0" xfId="0" applyBorder="1" applyFont="1"/>
    <xf borderId="2" fillId="18" fontId="32" numFmtId="165" xfId="0" applyAlignment="1" applyBorder="1" applyFont="1" applyNumberFormat="1">
      <alignment horizontal="center" vertical="bottom"/>
    </xf>
    <xf borderId="3" fillId="18" fontId="11" numFmtId="0" xfId="0" applyBorder="1" applyFont="1"/>
    <xf borderId="3" fillId="18" fontId="4" numFmtId="0" xfId="0" applyAlignment="1" applyBorder="1" applyFont="1">
      <alignment shrinkToFit="0" wrapText="1"/>
    </xf>
    <xf borderId="2" fillId="18" fontId="33" numFmtId="0" xfId="0" applyAlignment="1" applyBorder="1" applyFont="1">
      <alignment vertical="bottom"/>
    </xf>
    <xf borderId="2" fillId="18" fontId="25" numFmtId="0" xfId="0" applyAlignment="1" applyBorder="1" applyFont="1">
      <alignment horizontal="right" vertical="bottom"/>
    </xf>
    <xf borderId="0" fillId="0" fontId="34" numFmtId="0" xfId="0" applyAlignment="1" applyFont="1">
      <alignment horizontal="center" vertical="bottom"/>
    </xf>
    <xf borderId="3" fillId="18" fontId="25" numFmtId="0" xfId="0" applyBorder="1" applyFont="1"/>
    <xf borderId="2" fillId="18" fontId="25" numFmtId="0" xfId="0" applyAlignment="1" applyBorder="1" applyFont="1">
      <alignment horizontal="right"/>
    </xf>
    <xf borderId="2" fillId="18" fontId="35" numFmtId="165" xfId="0" applyBorder="1" applyFont="1" applyNumberFormat="1"/>
    <xf borderId="9" fillId="0" fontId="6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1" fillId="19" fontId="36" numFmtId="0" xfId="0" applyAlignment="1" applyBorder="1" applyFill="1" applyFont="1">
      <alignment shrinkToFit="0" vertical="bottom" wrapText="1"/>
    </xf>
    <xf borderId="2" fillId="19" fontId="5" numFmtId="0" xfId="0" applyAlignment="1" applyBorder="1" applyFont="1">
      <alignment horizontal="center" vertical="bottom"/>
    </xf>
    <xf borderId="2" fillId="20" fontId="5" numFmtId="0" xfId="0" applyAlignment="1" applyBorder="1" applyFill="1" applyFont="1">
      <alignment shrinkToFit="0" vertical="bottom" wrapText="1"/>
    </xf>
    <xf borderId="2" fillId="20" fontId="5" numFmtId="0" xfId="0" applyAlignment="1" applyBorder="1" applyFont="1">
      <alignment horizontal="center" vertical="bottom"/>
    </xf>
    <xf borderId="2" fillId="7" fontId="6" numFmtId="0" xfId="0" applyBorder="1" applyFont="1"/>
    <xf borderId="2" fillId="7" fontId="5" numFmtId="0" xfId="0" applyAlignment="1" applyBorder="1" applyFont="1">
      <alignment horizontal="center" vertical="bottom"/>
    </xf>
    <xf borderId="2" fillId="0" fontId="2" numFmtId="0" xfId="0" applyBorder="1" applyFont="1"/>
    <xf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shrinkToFit="0" wrapText="1"/>
    </xf>
    <xf borderId="2" fillId="0" fontId="6" numFmtId="0" xfId="0" applyBorder="1" applyFont="1"/>
    <xf borderId="2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shrinkToFit="0" vertical="bottom" wrapText="0"/>
    </xf>
    <xf borderId="2" fillId="21" fontId="6" numFmtId="0" xfId="0" applyBorder="1" applyFill="1" applyFont="1"/>
    <xf borderId="2" fillId="20" fontId="10" numFmtId="0" xfId="0" applyAlignment="1" applyBorder="1" applyFont="1">
      <alignment shrinkToFit="0" vertical="bottom" wrapText="1"/>
    </xf>
    <xf borderId="2" fillId="20" fontId="10" numFmtId="0" xfId="0" applyAlignment="1" applyBorder="1" applyFont="1">
      <alignment horizontal="center" vertical="bottom"/>
    </xf>
    <xf borderId="0" fillId="0" fontId="19" numFmtId="0" xfId="0" applyFont="1"/>
    <xf borderId="2" fillId="0" fontId="37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0" fillId="20" fontId="10" numFmtId="0" xfId="0" applyAlignment="1" applyFont="1">
      <alignment shrinkToFit="0" vertical="bottom" wrapText="1"/>
    </xf>
    <xf borderId="0" fillId="21" fontId="2" numFmtId="0" xfId="0" applyAlignment="1" applyFont="1">
      <alignment shrinkToFit="0" vertical="bottom" wrapText="1"/>
    </xf>
    <xf borderId="2" fillId="21" fontId="10" numFmtId="0" xfId="0" applyAlignment="1" applyBorder="1" applyFont="1">
      <alignment horizontal="center" shrinkToFit="0" vertical="bottom" wrapText="1"/>
    </xf>
    <xf borderId="0" fillId="20" fontId="10" numFmtId="0" xfId="0" applyFont="1"/>
    <xf borderId="2" fillId="0" fontId="10" numFmtId="0" xfId="0" applyAlignment="1" applyBorder="1" applyFont="1">
      <alignment horizontal="center" vertical="bottom"/>
    </xf>
    <xf borderId="2" fillId="0" fontId="38" numFmtId="0" xfId="0" applyAlignment="1" applyBorder="1" applyFont="1">
      <alignment horizontal="center" vertical="bottom"/>
    </xf>
    <xf borderId="2" fillId="0" fontId="2" numFmtId="0" xfId="0" applyAlignment="1" applyBorder="1" applyFont="1">
      <alignment shrinkToFit="0" vertical="bottom" wrapText="1"/>
    </xf>
    <xf borderId="2" fillId="0" fontId="39" numFmtId="0" xfId="0" applyAlignment="1" applyBorder="1" applyFont="1">
      <alignment vertical="bottom"/>
    </xf>
    <xf borderId="2" fillId="8" fontId="39" numFmtId="0" xfId="0" applyAlignment="1" applyBorder="1" applyFont="1">
      <alignment vertical="bottom"/>
    </xf>
    <xf borderId="2" fillId="8" fontId="10" numFmtId="0" xfId="0" applyAlignment="1" applyBorder="1" applyFont="1">
      <alignment horizontal="center" vertical="bottom"/>
    </xf>
    <xf borderId="2" fillId="5" fontId="16" numFmtId="0" xfId="0" applyAlignment="1" applyBorder="1" applyFont="1">
      <alignment horizontal="left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bottom"/>
    </xf>
    <xf borderId="2" fillId="20" fontId="10" numFmtId="0" xfId="0" applyAlignment="1" applyBorder="1" applyFont="1">
      <alignment horizontal="center" shrinkToFit="0" vertical="bottom" wrapText="1"/>
    </xf>
    <xf borderId="2" fillId="20" fontId="10" numFmtId="0" xfId="0" applyBorder="1" applyFont="1"/>
    <xf borderId="2" fillId="5" fontId="2" numFmtId="0" xfId="0" applyAlignment="1" applyBorder="1" applyFont="1">
      <alignment shrinkToFit="0" vertical="bottom" wrapText="1"/>
    </xf>
    <xf borderId="2" fillId="5" fontId="2" numFmtId="0" xfId="0" applyAlignment="1" applyBorder="1" applyFont="1">
      <alignment horizontal="center" shrinkToFit="0" vertical="bottom" wrapText="1"/>
    </xf>
    <xf borderId="2" fillId="5" fontId="6" numFmtId="0" xfId="0" applyBorder="1" applyFont="1"/>
    <xf borderId="2" fillId="0" fontId="40" numFmtId="0" xfId="0" applyAlignment="1" applyBorder="1" applyFont="1">
      <alignment shrinkToFit="0" vertical="bottom" wrapText="1"/>
    </xf>
    <xf borderId="2" fillId="3" fontId="10" numFmtId="0" xfId="0" applyAlignment="1" applyBorder="1" applyFont="1">
      <alignment shrinkToFit="0" vertical="bottom" wrapText="1"/>
    </xf>
    <xf borderId="2" fillId="3" fontId="10" numFmtId="0" xfId="0" applyAlignment="1" applyBorder="1" applyFont="1">
      <alignment horizontal="center" vertical="bottom"/>
    </xf>
    <xf borderId="0" fillId="0" fontId="39" numFmtId="0" xfId="0" applyFont="1"/>
    <xf borderId="0" fillId="0" fontId="41" numFmtId="0" xfId="0" applyFont="1"/>
    <xf borderId="0" fillId="5" fontId="42" numFmtId="0" xfId="0" applyFont="1"/>
    <xf borderId="2" fillId="20" fontId="4" numFmtId="0" xfId="0" applyAlignment="1" applyBorder="1" applyFont="1">
      <alignment shrinkToFit="0" wrapText="1"/>
    </xf>
    <xf borderId="2" fillId="20" fontId="13" numFmtId="0" xfId="0" applyBorder="1" applyFont="1"/>
    <xf borderId="2" fillId="0" fontId="13" numFmtId="0" xfId="0" applyAlignment="1" applyBorder="1" applyFont="1">
      <alignment shrinkToFit="0" wrapText="1"/>
    </xf>
    <xf borderId="2" fillId="0" fontId="13" numFmtId="0" xfId="0" applyBorder="1" applyFont="1"/>
    <xf borderId="2" fillId="20" fontId="12" numFmtId="0" xfId="0" applyAlignment="1" applyBorder="1" applyFont="1">
      <alignment shrinkToFit="0" wrapText="1"/>
    </xf>
    <xf borderId="2" fillId="20" fontId="12" numFmtId="165" xfId="0" applyAlignment="1" applyBorder="1" applyFont="1" applyNumberFormat="1">
      <alignment horizontal="center"/>
    </xf>
    <xf borderId="2" fillId="20" fontId="12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shrinkToFit="0" wrapText="1"/>
    </xf>
    <xf borderId="2" fillId="0" fontId="4" numFmtId="166" xfId="0" applyBorder="1" applyFont="1" applyNumberFormat="1"/>
    <xf borderId="2" fillId="0" fontId="4" numFmtId="0" xfId="0" applyBorder="1" applyFont="1"/>
    <xf borderId="2" fillId="0" fontId="10" numFmtId="165" xfId="0" applyBorder="1" applyFont="1" applyNumberFormat="1"/>
    <xf borderId="2" fillId="0" fontId="4" numFmtId="167" xfId="0" applyBorder="1" applyFont="1" applyNumberFormat="1"/>
    <xf borderId="3" fillId="20" fontId="4" numFmtId="0" xfId="0" applyAlignment="1" applyBorder="1" applyFont="1">
      <alignment horizontal="center" shrinkToFit="0" wrapText="1"/>
    </xf>
    <xf borderId="2" fillId="18" fontId="4" numFmtId="0" xfId="0" applyAlignment="1" applyBorder="1" applyFont="1">
      <alignment shrinkToFit="0" wrapText="1"/>
    </xf>
    <xf borderId="2" fillId="18" fontId="4" numFmtId="0" xfId="0" applyBorder="1" applyFont="1"/>
    <xf borderId="2" fillId="18" fontId="10" numFmtId="0" xfId="0" applyBorder="1" applyFont="1"/>
    <xf borderId="0" fillId="0" fontId="13" numFmtId="9" xfId="0" applyFont="1" applyNumberFormat="1"/>
    <xf borderId="2" fillId="0" fontId="10" numFmtId="0" xfId="0" applyAlignment="1" applyBorder="1" applyFont="1">
      <alignment horizontal="right"/>
    </xf>
    <xf borderId="2" fillId="0" fontId="2" numFmtId="165" xfId="0" applyAlignment="1" applyBorder="1" applyFont="1" applyNumberFormat="1">
      <alignment horizontal="right"/>
    </xf>
    <xf borderId="2" fillId="0" fontId="43" numFmtId="0" xfId="0" applyBorder="1" applyFont="1"/>
    <xf borderId="2" fillId="0" fontId="44" numFmtId="165" xfId="0" applyBorder="1" applyFont="1" applyNumberFormat="1"/>
    <xf borderId="2" fillId="18" fontId="4" numFmtId="165" xfId="0" applyBorder="1" applyFont="1" applyNumberFormat="1"/>
    <xf borderId="2" fillId="10" fontId="4" numFmtId="0" xfId="0" applyAlignment="1" applyBorder="1" applyFont="1">
      <alignment shrinkToFit="0" wrapText="1"/>
    </xf>
    <xf borderId="2" fillId="10" fontId="4" numFmtId="0" xfId="0" applyBorder="1" applyFont="1"/>
    <xf borderId="2" fillId="10" fontId="10" numFmtId="0" xfId="0" applyAlignment="1" applyBorder="1" applyFont="1">
      <alignment horizontal="right"/>
    </xf>
    <xf borderId="2" fillId="0" fontId="13" numFmtId="165" xfId="0" applyBorder="1" applyFont="1" applyNumberFormat="1"/>
    <xf borderId="2" fillId="10" fontId="4" numFmtId="165" xfId="0" applyBorder="1" applyFont="1" applyNumberFormat="1"/>
    <xf borderId="2" fillId="14" fontId="4" numFmtId="0" xfId="0" applyAlignment="1" applyBorder="1" applyFont="1">
      <alignment shrinkToFit="0" wrapText="1"/>
    </xf>
    <xf borderId="2" fillId="14" fontId="4" numFmtId="0" xfId="0" applyBorder="1" applyFont="1"/>
    <xf borderId="2" fillId="14" fontId="10" numFmtId="0" xfId="0" applyAlignment="1" applyBorder="1" applyFont="1">
      <alignment horizontal="right"/>
    </xf>
    <xf borderId="2" fillId="0" fontId="2" numFmtId="165" xfId="0" applyBorder="1" applyFont="1" applyNumberFormat="1"/>
    <xf borderId="2" fillId="14" fontId="4" numFmtId="165" xfId="0" applyBorder="1" applyFont="1" applyNumberFormat="1"/>
    <xf borderId="2" fillId="0" fontId="4" numFmtId="165" xfId="0" applyBorder="1" applyFont="1" applyNumberFormat="1"/>
    <xf borderId="2" fillId="20" fontId="4" numFmtId="165" xfId="0" applyBorder="1" applyFont="1" applyNumberFormat="1"/>
    <xf borderId="2" fillId="10" fontId="19" numFmtId="0" xfId="0" applyBorder="1" applyFont="1"/>
    <xf borderId="0" fillId="0" fontId="17" numFmtId="10" xfId="0" applyFont="1" applyNumberFormat="1"/>
    <xf borderId="0" fillId="22" fontId="45" numFmtId="0" xfId="0" applyAlignment="1" applyFill="1" applyFont="1">
      <alignment horizontal="center"/>
    </xf>
    <xf borderId="0" fillId="2" fontId="11" numFmtId="0" xfId="0" applyAlignment="1" applyFont="1">
      <alignment horizontal="center"/>
    </xf>
    <xf borderId="2" fillId="2" fontId="27" numFmtId="0" xfId="0" applyAlignment="1" applyBorder="1" applyFont="1">
      <alignment horizontal="center" vertical="bottom"/>
    </xf>
    <xf borderId="2" fillId="0" fontId="13" numFmtId="0" xfId="0" applyAlignment="1" applyBorder="1" applyFont="1">
      <alignment vertical="bottom"/>
    </xf>
    <xf borderId="2" fillId="0" fontId="46" numFmtId="168" xfId="0" applyAlignment="1" applyBorder="1" applyFont="1" applyNumberFormat="1">
      <alignment horizontal="center" vertical="bottom"/>
    </xf>
    <xf borderId="2" fillId="5" fontId="46" numFmtId="168" xfId="0" applyAlignment="1" applyBorder="1" applyFont="1" applyNumberFormat="1">
      <alignment horizontal="center" vertical="bottom"/>
    </xf>
    <xf borderId="0" fillId="23" fontId="17" numFmtId="0" xfId="0" applyFill="1" applyFont="1"/>
    <xf borderId="2" fillId="14" fontId="13" numFmtId="0" xfId="0" applyAlignment="1" applyBorder="1" applyFont="1">
      <alignment vertical="bottom"/>
    </xf>
    <xf borderId="2" fillId="0" fontId="18" numFmtId="0" xfId="0" applyAlignment="1" applyBorder="1" applyFont="1">
      <alignment horizontal="center" vertical="bottom"/>
    </xf>
    <xf borderId="2" fillId="5" fontId="18" numFmtId="0" xfId="0" applyAlignment="1" applyBorder="1" applyFont="1">
      <alignment horizontal="center" vertical="bottom"/>
    </xf>
    <xf borderId="2" fillId="14" fontId="13" numFmtId="0" xfId="0" applyBorder="1" applyFont="1"/>
    <xf borderId="2" fillId="5" fontId="10" numFmtId="0" xfId="0" applyAlignment="1" applyBorder="1" applyFont="1">
      <alignment horizontal="center" vertical="bottom"/>
    </xf>
    <xf borderId="2" fillId="14" fontId="10" numFmtId="0" xfId="0" applyAlignment="1" applyBorder="1" applyFont="1">
      <alignment horizontal="center" vertical="bottom"/>
    </xf>
    <xf borderId="2" fillId="7" fontId="33" numFmtId="0" xfId="0" applyAlignment="1" applyBorder="1" applyFont="1">
      <alignment vertical="bottom"/>
    </xf>
    <xf borderId="2" fillId="24" fontId="18" numFmtId="0" xfId="0" applyAlignment="1" applyBorder="1" applyFill="1" applyFont="1">
      <alignment horizontal="center" vertical="bottom"/>
    </xf>
    <xf borderId="2" fillId="24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2" fillId="14" fontId="33" numFmtId="0" xfId="0" applyAlignment="1" applyBorder="1" applyFont="1">
      <alignment vertical="bottom"/>
    </xf>
    <xf borderId="2" fillId="14" fontId="18" numFmtId="0" xfId="0" applyAlignment="1" applyBorder="1" applyFont="1">
      <alignment horizontal="center" vertical="bottom"/>
    </xf>
    <xf borderId="2" fillId="0" fontId="33" numFmtId="0" xfId="0" applyAlignment="1" applyBorder="1" applyFont="1">
      <alignment vertical="bottom"/>
    </xf>
    <xf borderId="2" fillId="0" fontId="47" numFmtId="0" xfId="0" applyAlignment="1" applyBorder="1" applyFont="1">
      <alignment vertical="bottom"/>
    </xf>
    <xf borderId="2" fillId="7" fontId="13" numFmtId="0" xfId="0" applyAlignment="1" applyBorder="1" applyFont="1">
      <alignment vertical="bottom"/>
    </xf>
    <xf borderId="2" fillId="18" fontId="13" numFmtId="0" xfId="0" applyAlignment="1" applyBorder="1" applyFont="1">
      <alignment shrinkToFit="0" vertical="bottom" wrapText="1"/>
    </xf>
    <xf borderId="2" fillId="18" fontId="18" numFmtId="0" xfId="0" applyAlignment="1" applyBorder="1" applyFont="1">
      <alignment horizontal="center" vertical="bottom"/>
    </xf>
    <xf borderId="2" fillId="18" fontId="10" numFmtId="0" xfId="0" applyAlignment="1" applyBorder="1" applyFont="1">
      <alignment horizontal="center" vertical="bottom"/>
    </xf>
    <xf borderId="0" fillId="18" fontId="25" numFmtId="0" xfId="0" applyFont="1"/>
    <xf borderId="2" fillId="18" fontId="25" numFmtId="0" xfId="0" applyAlignment="1" applyBorder="1" applyFont="1">
      <alignment horizontal="center" vertical="bottom"/>
    </xf>
    <xf borderId="0" fillId="0" fontId="18" numFmtId="0" xfId="0" applyAlignment="1" applyFont="1">
      <alignment horizontal="center" vertical="bottom"/>
    </xf>
    <xf borderId="2" fillId="18" fontId="25" numFmtId="0" xfId="0" applyBorder="1" applyFont="1"/>
    <xf borderId="2" fillId="18" fontId="25" numFmtId="0" xfId="0" applyAlignment="1" applyBorder="1" applyFont="1">
      <alignment horizontal="center"/>
    </xf>
    <xf borderId="2" fillId="14" fontId="17" numFmtId="165" xfId="0" applyBorder="1" applyFont="1" applyNumberFormat="1"/>
    <xf borderId="2" fillId="14" fontId="25" numFmtId="0" xfId="0" applyAlignment="1" applyBorder="1" applyFont="1">
      <alignment horizontal="center"/>
    </xf>
    <xf borderId="9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2" fillId="25" fontId="4" numFmtId="0" xfId="0" applyBorder="1" applyFill="1" applyFont="1"/>
    <xf borderId="2" fillId="25" fontId="13" numFmtId="0" xfId="0" applyAlignment="1" applyBorder="1" applyFont="1">
      <alignment horizontal="center" vertical="center"/>
    </xf>
    <xf borderId="2" fillId="14" fontId="48" numFmtId="0" xfId="0" applyBorder="1" applyFont="1"/>
    <xf borderId="2" fillId="0" fontId="13" numFmtId="0" xfId="0" applyAlignment="1" applyBorder="1" applyFont="1">
      <alignment horizontal="center" vertical="center"/>
    </xf>
    <xf borderId="2" fillId="0" fontId="49" numFmtId="0" xfId="0" applyAlignment="1" applyBorder="1" applyFont="1">
      <alignment horizontal="center" vertical="center"/>
    </xf>
    <xf borderId="2" fillId="7" fontId="48" numFmtId="0" xfId="0" applyBorder="1" applyFont="1"/>
    <xf borderId="2" fillId="23" fontId="48" numFmtId="0" xfId="0" applyBorder="1" applyFont="1"/>
    <xf borderId="2" fillId="23" fontId="49" numFmtId="0" xfId="0" applyAlignment="1" applyBorder="1" applyFont="1">
      <alignment horizontal="center" vertical="center"/>
    </xf>
    <xf borderId="2" fillId="0" fontId="48" numFmtId="0" xfId="0" applyBorder="1" applyFont="1"/>
    <xf borderId="2" fillId="8" fontId="48" numFmtId="0" xfId="0" applyBorder="1" applyFont="1"/>
    <xf borderId="2" fillId="8" fontId="49" numFmtId="0" xfId="0" applyAlignment="1" applyBorder="1" applyFont="1">
      <alignment horizontal="center" vertical="center"/>
    </xf>
    <xf borderId="2" fillId="7" fontId="13" numFmtId="0" xfId="0" applyAlignment="1" applyBorder="1" applyFont="1">
      <alignment horizontal="center" vertical="center"/>
    </xf>
    <xf borderId="2" fillId="18" fontId="48" numFmtId="0" xfId="0" applyBorder="1" applyFont="1"/>
    <xf borderId="2" fillId="0" fontId="50" numFmtId="0" xfId="0" applyBorder="1" applyFont="1"/>
    <xf borderId="2" fillId="5" fontId="13" numFmtId="0" xfId="0" applyAlignment="1" applyBorder="1" applyFont="1">
      <alignment horizontal="center" vertical="center"/>
    </xf>
    <xf borderId="0" fillId="0" fontId="51" numFmtId="0" xfId="0" applyFont="1"/>
    <xf borderId="9" fillId="26" fontId="52" numFmtId="0" xfId="0" applyAlignment="1" applyBorder="1" applyFill="1" applyFont="1">
      <alignment horizontal="center"/>
    </xf>
    <xf borderId="1" fillId="26" fontId="52" numFmtId="0" xfId="0" applyAlignment="1" applyBorder="1" applyFont="1">
      <alignment horizontal="center" vertical="bottom"/>
    </xf>
    <xf borderId="5" fillId="26" fontId="52" numFmtId="0" xfId="0" applyAlignment="1" applyBorder="1" applyFont="1">
      <alignment horizontal="center"/>
    </xf>
    <xf borderId="11" fillId="0" fontId="8" numFmtId="0" xfId="0" applyBorder="1" applyFont="1"/>
    <xf borderId="7" fillId="26" fontId="52" numFmtId="0" xfId="0" applyAlignment="1" applyBorder="1" applyFont="1">
      <alignment horizontal="center" vertical="bottom"/>
    </xf>
    <xf borderId="7" fillId="26" fontId="52" numFmtId="4" xfId="0" applyAlignment="1" applyBorder="1" applyFont="1" applyNumberFormat="1">
      <alignment horizontal="center" vertical="bottom"/>
    </xf>
    <xf borderId="7" fillId="0" fontId="8" numFmtId="0" xfId="0" applyBorder="1" applyFont="1"/>
    <xf borderId="11" fillId="0" fontId="53" numFmtId="0" xfId="0" applyAlignment="1" applyBorder="1" applyFont="1">
      <alignment vertical="bottom"/>
    </xf>
    <xf borderId="8" fillId="0" fontId="16" numFmtId="0" xfId="0" applyAlignment="1" applyBorder="1" applyFont="1">
      <alignment horizontal="center" vertical="bottom"/>
    </xf>
    <xf borderId="8" fillId="0" fontId="8" numFmtId="0" xfId="0" applyBorder="1" applyFont="1"/>
    <xf borderId="7" fillId="0" fontId="54" numFmtId="0" xfId="0" applyAlignment="1" applyBorder="1" applyFont="1">
      <alignment horizontal="center"/>
    </xf>
    <xf borderId="7" fillId="0" fontId="16" numFmtId="0" xfId="0" applyAlignment="1" applyBorder="1" applyFont="1">
      <alignment horizontal="center" vertical="bottom"/>
    </xf>
    <xf borderId="7" fillId="0" fontId="25" numFmtId="0" xfId="0" applyAlignment="1" applyBorder="1" applyFont="1">
      <alignment vertical="bottom"/>
    </xf>
    <xf borderId="11" fillId="17" fontId="53" numFmtId="0" xfId="0" applyAlignment="1" applyBorder="1" applyFont="1">
      <alignment vertical="bottom"/>
    </xf>
    <xf borderId="8" fillId="17" fontId="16" numFmtId="0" xfId="0" applyAlignment="1" applyBorder="1" applyFont="1">
      <alignment horizontal="center" vertical="bottom"/>
    </xf>
    <xf borderId="7" fillId="17" fontId="54" numFmtId="0" xfId="0" applyAlignment="1" applyBorder="1" applyFont="1">
      <alignment horizontal="center"/>
    </xf>
    <xf borderId="7" fillId="0" fontId="25" numFmtId="0" xfId="0" applyBorder="1" applyFont="1"/>
    <xf borderId="11" fillId="0" fontId="55" numFmtId="0" xfId="0" applyAlignment="1" applyBorder="1" applyFont="1">
      <alignment vertical="bottom"/>
    </xf>
    <xf borderId="6" fillId="0" fontId="54" numFmtId="0" xfId="0" applyAlignment="1" applyBorder="1" applyFont="1">
      <alignment horizontal="center"/>
    </xf>
    <xf borderId="6" fillId="0" fontId="8" numFmtId="0" xfId="0" applyBorder="1" applyFont="1"/>
    <xf borderId="0" fillId="0" fontId="25" numFmtId="0" xfId="0" applyFont="1"/>
    <xf borderId="0" fillId="0" fontId="17" numFmtId="3" xfId="0" applyFont="1" applyNumberFormat="1"/>
    <xf borderId="0" fillId="15" fontId="11" numFmtId="0" xfId="0" applyFont="1"/>
    <xf borderId="0" fillId="0" fontId="56" numFmtId="0" xfId="0" applyFont="1"/>
    <xf borderId="0" fillId="27" fontId="4" numFmtId="0" xfId="0" applyAlignment="1" applyFill="1" applyFont="1">
      <alignment horizontal="center" shrinkToFit="0" vertical="center" wrapText="1"/>
    </xf>
    <xf borderId="9" fillId="27" fontId="4" numFmtId="0" xfId="0" applyAlignment="1" applyBorder="1" applyFont="1">
      <alignment horizontal="center" shrinkToFit="0" vertical="center" wrapText="1"/>
    </xf>
    <xf borderId="2" fillId="27" fontId="4" numFmtId="0" xfId="0" applyAlignment="1" applyBorder="1" applyFont="1">
      <alignment horizontal="center" vertical="center"/>
    </xf>
    <xf borderId="10" fillId="0" fontId="8" numFmtId="0" xfId="0" applyBorder="1" applyFont="1"/>
    <xf borderId="2" fillId="27" fontId="4" numFmtId="164" xfId="0" applyAlignment="1" applyBorder="1" applyFont="1" applyNumberFormat="1">
      <alignment horizontal="left" vertical="center"/>
    </xf>
    <xf borderId="2" fillId="27" fontId="4" numFmtId="0" xfId="0" applyAlignment="1" applyBorder="1" applyFont="1">
      <alignment horizontal="center"/>
    </xf>
    <xf borderId="2" fillId="0" fontId="48" numFmtId="0" xfId="0" applyAlignment="1" applyBorder="1" applyFont="1">
      <alignment shrinkToFit="0" wrapText="1"/>
    </xf>
    <xf borderId="9" fillId="28" fontId="57" numFmtId="0" xfId="0" applyAlignment="1" applyBorder="1" applyFill="1" applyFont="1">
      <alignment shrinkToFit="0" vertical="top" wrapText="1"/>
    </xf>
    <xf borderId="9" fillId="28" fontId="57" numFmtId="0" xfId="0" applyAlignment="1" applyBorder="1" applyFont="1">
      <alignment vertical="top"/>
    </xf>
    <xf borderId="2" fillId="28" fontId="24" numFmtId="0" xfId="0" applyAlignment="1" applyBorder="1" applyFont="1">
      <alignment vertical="top"/>
    </xf>
    <xf borderId="2" fillId="29" fontId="11" numFmtId="0" xfId="0" applyAlignment="1" applyBorder="1" applyFill="1" applyFont="1">
      <alignment vertical="top"/>
    </xf>
    <xf borderId="0" fillId="30" fontId="58" numFmtId="0" xfId="0" applyAlignment="1" applyFill="1" applyFont="1">
      <alignment horizontal="center" vertical="bottom"/>
    </xf>
    <xf borderId="2" fillId="30" fontId="58" numFmtId="0" xfId="0" applyAlignment="1" applyBorder="1" applyFont="1">
      <alignment horizontal="center" vertical="bottom"/>
    </xf>
    <xf borderId="2" fillId="31" fontId="58" numFmtId="0" xfId="0" applyAlignment="1" applyBorder="1" applyFill="1" applyFont="1">
      <alignment horizontal="center" vertical="bottom"/>
    </xf>
    <xf borderId="2" fillId="32" fontId="58" numFmtId="0" xfId="0" applyAlignment="1" applyBorder="1" applyFill="1" applyFont="1">
      <alignment horizontal="center" vertical="bottom"/>
    </xf>
    <xf borderId="2" fillId="32" fontId="58" numFmtId="0" xfId="0" applyAlignment="1" applyBorder="1" applyFont="1">
      <alignment vertical="bottom"/>
    </xf>
    <xf borderId="2" fillId="32" fontId="10" numFmtId="0" xfId="0" applyAlignment="1" applyBorder="1" applyFont="1">
      <alignment horizontal="center" vertical="bottom"/>
    </xf>
    <xf borderId="2" fillId="32" fontId="17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2" fillId="0" fontId="19" numFmtId="0" xfId="0" applyAlignment="1" applyBorder="1" applyFont="1">
      <alignment vertical="bottom"/>
    </xf>
    <xf borderId="2" fillId="0" fontId="59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center" shrinkToFit="0" vertical="center" wrapText="1"/>
    </xf>
    <xf borderId="11" fillId="19" fontId="5" numFmtId="0" xfId="0" applyAlignment="1" applyBorder="1" applyFont="1">
      <alignment horizontal="center" vertical="bottom"/>
    </xf>
    <xf borderId="11" fillId="20" fontId="5" numFmtId="0" xfId="0" applyAlignment="1" applyBorder="1" applyFont="1">
      <alignment shrinkToFit="0" vertical="bottom" wrapText="1"/>
    </xf>
    <xf borderId="11" fillId="0" fontId="53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vertical="bottom"/>
    </xf>
    <xf borderId="11" fillId="20" fontId="10" numFmtId="0" xfId="0" applyAlignment="1" applyBorder="1" applyFont="1">
      <alignment shrinkToFit="0" vertical="bottom" wrapText="1"/>
    </xf>
    <xf borderId="7" fillId="19" fontId="5" numFmtId="0" xfId="0" applyAlignment="1" applyBorder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6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ac.id/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://ac.id/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2.63" defaultRowHeight="15.0"/>
  <cols>
    <col customWidth="1" hidden="1" min="1" max="2" width="6.13"/>
    <col customWidth="1" min="3" max="3" width="73.0"/>
    <col customWidth="1" min="4" max="4" width="9.88"/>
    <col customWidth="1" min="5" max="12" width="20.5"/>
    <col customWidth="1" min="13" max="28" width="7.63"/>
  </cols>
  <sheetData>
    <row r="1" ht="15.75" hidden="1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hidden="1" customHeight="1">
      <c r="A2" s="4"/>
      <c r="B2" s="4"/>
      <c r="C2" s="4"/>
      <c r="D2" s="5" t="s">
        <v>1</v>
      </c>
      <c r="E2" s="6" t="s">
        <v>2</v>
      </c>
      <c r="F2" s="6" t="s">
        <v>3</v>
      </c>
      <c r="G2" s="6" t="s">
        <v>4</v>
      </c>
      <c r="H2" s="7" t="s">
        <v>1</v>
      </c>
      <c r="I2" s="7" t="s">
        <v>2</v>
      </c>
      <c r="J2" s="7" t="s">
        <v>3</v>
      </c>
      <c r="K2" s="7" t="s">
        <v>4</v>
      </c>
      <c r="L2" s="7" t="s">
        <v>5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hidden="1" customHeight="1">
      <c r="A3" s="4"/>
      <c r="B3" s="4"/>
      <c r="C3" s="4"/>
      <c r="D3" s="9">
        <v>2500000.0</v>
      </c>
      <c r="E3" s="10">
        <v>3500000.0</v>
      </c>
      <c r="F3" s="10">
        <v>4400000.0</v>
      </c>
      <c r="G3" s="10">
        <v>6000000.0</v>
      </c>
      <c r="H3" s="11">
        <v>7000000.0</v>
      </c>
      <c r="I3" s="11">
        <v>1.0E7</v>
      </c>
      <c r="J3" s="11">
        <v>1.5E7</v>
      </c>
      <c r="K3" s="11">
        <v>1.8E7</v>
      </c>
      <c r="L3" s="11">
        <v>2.5E7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hidden="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hidden="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4"/>
      <c r="B6" s="4"/>
      <c r="C6" s="4" t="s">
        <v>6</v>
      </c>
      <c r="D6" s="12"/>
      <c r="E6" s="13"/>
      <c r="F6" s="14"/>
      <c r="G6" s="15"/>
      <c r="H6" s="13"/>
      <c r="I6" s="14"/>
      <c r="J6" s="14"/>
      <c r="K6" s="14"/>
      <c r="L6" s="1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16"/>
      <c r="B7" s="16"/>
      <c r="C7" s="16" t="s">
        <v>7</v>
      </c>
      <c r="D7" s="17" t="s">
        <v>8</v>
      </c>
      <c r="E7" s="7" t="s">
        <v>9</v>
      </c>
      <c r="F7" s="18" t="s">
        <v>10</v>
      </c>
      <c r="G7" s="7" t="s">
        <v>11</v>
      </c>
      <c r="H7" s="7" t="s">
        <v>12</v>
      </c>
      <c r="I7" s="7" t="s">
        <v>13</v>
      </c>
      <c r="J7" s="19" t="s">
        <v>14</v>
      </c>
      <c r="K7" s="7" t="s">
        <v>15</v>
      </c>
      <c r="L7" s="7" t="s">
        <v>16</v>
      </c>
      <c r="M7" s="2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21"/>
      <c r="B8" s="21"/>
      <c r="C8" s="21" t="s">
        <v>17</v>
      </c>
      <c r="D8" s="22"/>
      <c r="E8" s="23" t="s">
        <v>1</v>
      </c>
      <c r="F8" s="23" t="s">
        <v>18</v>
      </c>
      <c r="G8" s="23" t="s">
        <v>4</v>
      </c>
      <c r="H8" s="23" t="s">
        <v>1</v>
      </c>
      <c r="I8" s="23" t="s">
        <v>2</v>
      </c>
      <c r="J8" s="23" t="s">
        <v>3</v>
      </c>
      <c r="K8" s="23" t="s">
        <v>4</v>
      </c>
      <c r="L8" s="23" t="s">
        <v>5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15.75" customHeight="1">
      <c r="A9" s="16"/>
      <c r="B9" s="16"/>
      <c r="C9" s="16" t="s">
        <v>19</v>
      </c>
      <c r="D9" s="25" t="s">
        <v>20</v>
      </c>
      <c r="E9" s="26">
        <v>2500000.0</v>
      </c>
      <c r="F9" s="26">
        <v>4400000.0</v>
      </c>
      <c r="G9" s="26">
        <v>6000000.0</v>
      </c>
      <c r="H9" s="26">
        <v>9000000.0</v>
      </c>
      <c r="I9" s="26">
        <v>1.3E7</v>
      </c>
      <c r="J9" s="27">
        <v>1.9E7</v>
      </c>
      <c r="K9" s="26">
        <v>3.1E7</v>
      </c>
      <c r="L9" s="26">
        <v>4.35E7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6"/>
      <c r="B10" s="16"/>
      <c r="C10" s="16" t="s">
        <v>21</v>
      </c>
      <c r="D10" s="28"/>
      <c r="E10" s="29" t="s">
        <v>22</v>
      </c>
      <c r="F10" s="29" t="s">
        <v>23</v>
      </c>
      <c r="G10" s="29" t="s">
        <v>24</v>
      </c>
      <c r="H10" s="29" t="s">
        <v>25</v>
      </c>
      <c r="I10" s="7" t="s">
        <v>26</v>
      </c>
      <c r="J10" s="19" t="s">
        <v>27</v>
      </c>
      <c r="K10" s="7" t="s">
        <v>28</v>
      </c>
      <c r="L10" s="7" t="s">
        <v>29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0"/>
      <c r="B11" s="30">
        <v>1.0</v>
      </c>
      <c r="C11" s="31" t="s">
        <v>30</v>
      </c>
      <c r="D11" s="32" t="s">
        <v>31</v>
      </c>
      <c r="E11" s="32" t="s">
        <v>31</v>
      </c>
      <c r="F11" s="32" t="s">
        <v>31</v>
      </c>
      <c r="G11" s="32" t="s">
        <v>31</v>
      </c>
      <c r="H11" s="32" t="s">
        <v>31</v>
      </c>
      <c r="I11" s="32" t="s">
        <v>31</v>
      </c>
      <c r="J11" s="32" t="s">
        <v>31</v>
      </c>
      <c r="K11" s="32" t="s">
        <v>31</v>
      </c>
      <c r="L11" s="32" t="s">
        <v>31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ht="15.75" customHeight="1">
      <c r="A12" s="34"/>
      <c r="B12" s="34"/>
      <c r="C12" s="35" t="s">
        <v>32</v>
      </c>
      <c r="D12" s="36" t="s">
        <v>31</v>
      </c>
      <c r="E12" s="36" t="s">
        <v>31</v>
      </c>
      <c r="F12" s="36" t="s">
        <v>31</v>
      </c>
      <c r="G12" s="36" t="s">
        <v>31</v>
      </c>
      <c r="H12" s="36" t="s">
        <v>31</v>
      </c>
      <c r="I12" s="36" t="s">
        <v>31</v>
      </c>
      <c r="J12" s="36" t="s">
        <v>31</v>
      </c>
      <c r="K12" s="36" t="s">
        <v>31</v>
      </c>
      <c r="L12" s="36" t="s">
        <v>31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ht="15.75" customHeight="1">
      <c r="A13" s="34"/>
      <c r="B13" s="34"/>
      <c r="C13" s="35" t="s">
        <v>33</v>
      </c>
      <c r="D13" s="36" t="s">
        <v>34</v>
      </c>
      <c r="E13" s="36" t="s">
        <v>31</v>
      </c>
      <c r="F13" s="36" t="s">
        <v>31</v>
      </c>
      <c r="G13" s="36" t="s">
        <v>31</v>
      </c>
      <c r="H13" s="36" t="s">
        <v>31</v>
      </c>
      <c r="I13" s="36" t="s">
        <v>31</v>
      </c>
      <c r="J13" s="36" t="s">
        <v>31</v>
      </c>
      <c r="K13" s="36" t="s">
        <v>31</v>
      </c>
      <c r="L13" s="36" t="s">
        <v>31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ht="15.75" customHeight="1">
      <c r="A14" s="34"/>
      <c r="B14" s="34"/>
      <c r="C14" s="38" t="s">
        <v>35</v>
      </c>
      <c r="D14" s="36" t="s">
        <v>34</v>
      </c>
      <c r="E14" s="36" t="s">
        <v>34</v>
      </c>
      <c r="F14" s="36" t="s">
        <v>34</v>
      </c>
      <c r="G14" s="36" t="s">
        <v>34</v>
      </c>
      <c r="H14" s="36" t="s">
        <v>31</v>
      </c>
      <c r="I14" s="36" t="s">
        <v>31</v>
      </c>
      <c r="J14" s="36" t="s">
        <v>31</v>
      </c>
      <c r="K14" s="36" t="s">
        <v>31</v>
      </c>
      <c r="L14" s="36" t="s">
        <v>31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ht="15.75" customHeight="1">
      <c r="A15" s="34"/>
      <c r="B15" s="34"/>
      <c r="C15" s="38" t="s">
        <v>36</v>
      </c>
      <c r="D15" s="36" t="s">
        <v>34</v>
      </c>
      <c r="E15" s="36" t="s">
        <v>34</v>
      </c>
      <c r="F15" s="36" t="s">
        <v>34</v>
      </c>
      <c r="G15" s="36" t="s">
        <v>34</v>
      </c>
      <c r="H15" s="36" t="s">
        <v>31</v>
      </c>
      <c r="I15" s="36" t="s">
        <v>31</v>
      </c>
      <c r="J15" s="36" t="s">
        <v>31</v>
      </c>
      <c r="K15" s="36" t="s">
        <v>31</v>
      </c>
      <c r="L15" s="36" t="s">
        <v>31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5.75" customHeight="1">
      <c r="A16" s="39"/>
      <c r="B16" s="39"/>
      <c r="C16" s="40" t="s">
        <v>37</v>
      </c>
      <c r="D16" s="41" t="s">
        <v>34</v>
      </c>
      <c r="E16" s="41" t="s">
        <v>34</v>
      </c>
      <c r="F16" s="41" t="s">
        <v>34</v>
      </c>
      <c r="G16" s="41" t="s">
        <v>34</v>
      </c>
      <c r="H16" s="41" t="s">
        <v>31</v>
      </c>
      <c r="I16" s="41" t="s">
        <v>31</v>
      </c>
      <c r="J16" s="41" t="s">
        <v>31</v>
      </c>
      <c r="K16" s="41" t="s">
        <v>31</v>
      </c>
      <c r="L16" s="41" t="s">
        <v>31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ht="15.75" customHeight="1">
      <c r="A17" s="43"/>
      <c r="B17" s="43">
        <v>1.0</v>
      </c>
      <c r="C17" s="31" t="s">
        <v>38</v>
      </c>
      <c r="D17" s="32" t="s">
        <v>39</v>
      </c>
      <c r="E17" s="32" t="s">
        <v>39</v>
      </c>
      <c r="F17" s="32" t="s">
        <v>39</v>
      </c>
      <c r="G17" s="32" t="s">
        <v>39</v>
      </c>
      <c r="H17" s="32" t="s">
        <v>31</v>
      </c>
      <c r="I17" s="32" t="s">
        <v>31</v>
      </c>
      <c r="J17" s="32" t="s">
        <v>31</v>
      </c>
      <c r="K17" s="32" t="s">
        <v>31</v>
      </c>
      <c r="L17" s="32" t="s">
        <v>31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ht="15.75" customHeight="1">
      <c r="A18" s="44"/>
      <c r="B18" s="44">
        <v>1.0</v>
      </c>
      <c r="C18" s="45" t="s">
        <v>40</v>
      </c>
      <c r="D18" s="46" t="s">
        <v>31</v>
      </c>
      <c r="E18" s="46" t="s">
        <v>31</v>
      </c>
      <c r="F18" s="46" t="s">
        <v>31</v>
      </c>
      <c r="G18" s="46" t="s">
        <v>31</v>
      </c>
      <c r="H18" s="46" t="s">
        <v>41</v>
      </c>
      <c r="I18" s="46" t="s">
        <v>41</v>
      </c>
      <c r="J18" s="46" t="s">
        <v>41</v>
      </c>
      <c r="K18" s="46" t="s">
        <v>41</v>
      </c>
      <c r="L18" s="46" t="s">
        <v>41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ht="15.75" customHeight="1">
      <c r="A19" s="48"/>
      <c r="B19" s="48"/>
      <c r="C19" s="49" t="s">
        <v>42</v>
      </c>
      <c r="D19" s="32" t="s">
        <v>31</v>
      </c>
      <c r="E19" s="32" t="s">
        <v>31</v>
      </c>
      <c r="F19" s="32" t="s">
        <v>31</v>
      </c>
      <c r="G19" s="32" t="s">
        <v>31</v>
      </c>
      <c r="H19" s="32" t="s">
        <v>31</v>
      </c>
      <c r="I19" s="32" t="s">
        <v>31</v>
      </c>
      <c r="J19" s="32" t="s">
        <v>31</v>
      </c>
      <c r="K19" s="32" t="s">
        <v>31</v>
      </c>
      <c r="L19" s="32" t="s">
        <v>31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ht="15.75" customHeight="1">
      <c r="A20" s="48"/>
      <c r="B20" s="48"/>
      <c r="C20" s="49" t="s">
        <v>43</v>
      </c>
      <c r="D20" s="32" t="s">
        <v>34</v>
      </c>
      <c r="E20" s="32" t="s">
        <v>34</v>
      </c>
      <c r="F20" s="32" t="s">
        <v>34</v>
      </c>
      <c r="G20" s="32" t="s">
        <v>34</v>
      </c>
      <c r="H20" s="32" t="s">
        <v>31</v>
      </c>
      <c r="I20" s="32" t="s">
        <v>31</v>
      </c>
      <c r="J20" s="32" t="s">
        <v>31</v>
      </c>
      <c r="K20" s="32" t="s">
        <v>31</v>
      </c>
      <c r="L20" s="32" t="s">
        <v>31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ht="15.75" customHeight="1">
      <c r="A21" s="48"/>
      <c r="B21" s="48"/>
      <c r="C21" s="49" t="s">
        <v>44</v>
      </c>
      <c r="D21" s="32" t="s">
        <v>34</v>
      </c>
      <c r="E21" s="32" t="s">
        <v>34</v>
      </c>
      <c r="F21" s="32" t="s">
        <v>34</v>
      </c>
      <c r="G21" s="32" t="s">
        <v>34</v>
      </c>
      <c r="H21" s="32" t="s">
        <v>31</v>
      </c>
      <c r="I21" s="32" t="s">
        <v>31</v>
      </c>
      <c r="J21" s="32" t="s">
        <v>31</v>
      </c>
      <c r="K21" s="32" t="s">
        <v>31</v>
      </c>
      <c r="L21" s="32" t="s">
        <v>31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t="15.75" customHeight="1">
      <c r="A22" s="50"/>
      <c r="B22" s="50">
        <v>1.0</v>
      </c>
      <c r="C22" s="51" t="s">
        <v>45</v>
      </c>
      <c r="D22" s="46" t="s">
        <v>31</v>
      </c>
      <c r="E22" s="46" t="s">
        <v>31</v>
      </c>
      <c r="F22" s="46" t="s">
        <v>31</v>
      </c>
      <c r="G22" s="46" t="s">
        <v>31</v>
      </c>
      <c r="H22" s="46" t="s">
        <v>31</v>
      </c>
      <c r="I22" s="46" t="s">
        <v>31</v>
      </c>
      <c r="J22" s="46" t="s">
        <v>31</v>
      </c>
      <c r="K22" s="46" t="s">
        <v>31</v>
      </c>
      <c r="L22" s="46" t="s">
        <v>31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ht="15.75" customHeight="1">
      <c r="A23" s="52"/>
      <c r="B23" s="52">
        <v>1.0</v>
      </c>
      <c r="C23" s="53" t="s">
        <v>46</v>
      </c>
      <c r="D23" s="32" t="s">
        <v>31</v>
      </c>
      <c r="E23" s="32" t="s">
        <v>31</v>
      </c>
      <c r="F23" s="32" t="s">
        <v>31</v>
      </c>
      <c r="G23" s="32" t="s">
        <v>31</v>
      </c>
      <c r="H23" s="32" t="s">
        <v>31</v>
      </c>
      <c r="I23" s="32" t="s">
        <v>31</v>
      </c>
      <c r="J23" s="32" t="s">
        <v>31</v>
      </c>
      <c r="K23" s="32" t="s">
        <v>31</v>
      </c>
      <c r="L23" s="32" t="s">
        <v>31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ht="15.75" customHeight="1">
      <c r="A24" s="52"/>
      <c r="B24" s="52">
        <v>1.0</v>
      </c>
      <c r="C24" s="54" t="s">
        <v>47</v>
      </c>
      <c r="D24" s="32" t="s">
        <v>31</v>
      </c>
      <c r="E24" s="32" t="s">
        <v>31</v>
      </c>
      <c r="F24" s="32" t="s">
        <v>31</v>
      </c>
      <c r="G24" s="32" t="s">
        <v>31</v>
      </c>
      <c r="H24" s="32" t="s">
        <v>48</v>
      </c>
      <c r="I24" s="32" t="s">
        <v>48</v>
      </c>
      <c r="J24" s="32" t="s">
        <v>48</v>
      </c>
      <c r="K24" s="32" t="s">
        <v>48</v>
      </c>
      <c r="L24" s="32" t="s">
        <v>48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ht="15.75" customHeight="1">
      <c r="A25" s="52"/>
      <c r="B25" s="52">
        <v>1.0</v>
      </c>
      <c r="C25" s="54" t="s">
        <v>49</v>
      </c>
      <c r="D25" s="32" t="s">
        <v>31</v>
      </c>
      <c r="E25" s="32" t="s">
        <v>31</v>
      </c>
      <c r="F25" s="32" t="s">
        <v>31</v>
      </c>
      <c r="G25" s="32" t="s">
        <v>31</v>
      </c>
      <c r="H25" s="32" t="s">
        <v>48</v>
      </c>
      <c r="I25" s="32" t="s">
        <v>48</v>
      </c>
      <c r="J25" s="32" t="s">
        <v>48</v>
      </c>
      <c r="K25" s="32" t="s">
        <v>48</v>
      </c>
      <c r="L25" s="32" t="s">
        <v>48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ht="15.75" customHeight="1">
      <c r="A26" s="52"/>
      <c r="B26" s="52">
        <v>1.0</v>
      </c>
      <c r="C26" s="55" t="s">
        <v>50</v>
      </c>
      <c r="D26" s="32" t="s">
        <v>31</v>
      </c>
      <c r="E26" s="32" t="s">
        <v>31</v>
      </c>
      <c r="F26" s="32" t="s">
        <v>31</v>
      </c>
      <c r="G26" s="32" t="s">
        <v>31</v>
      </c>
      <c r="H26" s="32" t="s">
        <v>31</v>
      </c>
      <c r="I26" s="32" t="s">
        <v>31</v>
      </c>
      <c r="J26" s="32" t="s">
        <v>31</v>
      </c>
      <c r="K26" s="32" t="s">
        <v>31</v>
      </c>
      <c r="L26" s="32" t="s">
        <v>31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ht="15.75" customHeight="1">
      <c r="A27" s="52"/>
      <c r="B27" s="52">
        <v>1.0</v>
      </c>
      <c r="C27" s="54" t="s">
        <v>51</v>
      </c>
      <c r="D27" s="32" t="s">
        <v>31</v>
      </c>
      <c r="E27" s="32" t="s">
        <v>31</v>
      </c>
      <c r="F27" s="32" t="s">
        <v>31</v>
      </c>
      <c r="G27" s="32" t="s">
        <v>31</v>
      </c>
      <c r="H27" s="32" t="s">
        <v>31</v>
      </c>
      <c r="I27" s="32" t="s">
        <v>31</v>
      </c>
      <c r="J27" s="32" t="s">
        <v>31</v>
      </c>
      <c r="K27" s="32" t="s">
        <v>31</v>
      </c>
      <c r="L27" s="32" t="s">
        <v>31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ht="15.75" customHeight="1">
      <c r="A28" s="44"/>
      <c r="B28" s="44"/>
      <c r="C28" s="45" t="s">
        <v>52</v>
      </c>
      <c r="D28" s="46" t="s">
        <v>34</v>
      </c>
      <c r="E28" s="46" t="s">
        <v>31</v>
      </c>
      <c r="F28" s="46" t="s">
        <v>31</v>
      </c>
      <c r="G28" s="46" t="s">
        <v>31</v>
      </c>
      <c r="H28" s="46" t="s">
        <v>31</v>
      </c>
      <c r="I28" s="46" t="s">
        <v>31</v>
      </c>
      <c r="J28" s="46" t="s">
        <v>31</v>
      </c>
      <c r="K28" s="46" t="s">
        <v>31</v>
      </c>
      <c r="L28" s="46" t="s">
        <v>31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ht="15.75" customHeight="1">
      <c r="A29" s="44"/>
      <c r="B29" s="44">
        <v>1.0</v>
      </c>
      <c r="C29" s="45" t="s">
        <v>53</v>
      </c>
      <c r="D29" s="46" t="s">
        <v>31</v>
      </c>
      <c r="E29" s="46" t="s">
        <v>31</v>
      </c>
      <c r="F29" s="46" t="s">
        <v>31</v>
      </c>
      <c r="G29" s="46" t="s">
        <v>31</v>
      </c>
      <c r="H29" s="46" t="s">
        <v>31</v>
      </c>
      <c r="I29" s="46" t="s">
        <v>31</v>
      </c>
      <c r="J29" s="46" t="s">
        <v>31</v>
      </c>
      <c r="K29" s="46" t="s">
        <v>31</v>
      </c>
      <c r="L29" s="46" t="s">
        <v>31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ht="15.75" customHeight="1">
      <c r="A30" s="44"/>
      <c r="B30" s="44">
        <v>2.0</v>
      </c>
      <c r="C30" s="45" t="s">
        <v>54</v>
      </c>
      <c r="D30" s="46" t="s">
        <v>34</v>
      </c>
      <c r="E30" s="46" t="s">
        <v>34</v>
      </c>
      <c r="F30" s="46" t="s">
        <v>34</v>
      </c>
      <c r="G30" s="46" t="s">
        <v>34</v>
      </c>
      <c r="H30" s="46" t="s">
        <v>31</v>
      </c>
      <c r="I30" s="46" t="s">
        <v>31</v>
      </c>
      <c r="J30" s="46" t="s">
        <v>31</v>
      </c>
      <c r="K30" s="46" t="s">
        <v>31</v>
      </c>
      <c r="L30" s="46" t="s">
        <v>31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ht="15.75" customHeight="1">
      <c r="A31" s="44"/>
      <c r="B31" s="44">
        <v>1.0</v>
      </c>
      <c r="C31" s="45" t="s">
        <v>55</v>
      </c>
      <c r="D31" s="46" t="s">
        <v>34</v>
      </c>
      <c r="E31" s="46" t="s">
        <v>34</v>
      </c>
      <c r="F31" s="46" t="s">
        <v>34</v>
      </c>
      <c r="G31" s="46" t="s">
        <v>34</v>
      </c>
      <c r="H31" s="46" t="s">
        <v>31</v>
      </c>
      <c r="I31" s="46" t="s">
        <v>31</v>
      </c>
      <c r="J31" s="46" t="s">
        <v>31</v>
      </c>
      <c r="K31" s="46" t="s">
        <v>31</v>
      </c>
      <c r="L31" s="46" t="s">
        <v>31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ht="15.75" customHeight="1">
      <c r="A32" s="44"/>
      <c r="B32" s="44">
        <v>2.0</v>
      </c>
      <c r="C32" s="45" t="s">
        <v>56</v>
      </c>
      <c r="D32" s="46" t="s">
        <v>34</v>
      </c>
      <c r="E32" s="46" t="s">
        <v>34</v>
      </c>
      <c r="F32" s="46" t="s">
        <v>34</v>
      </c>
      <c r="G32" s="46" t="s">
        <v>34</v>
      </c>
      <c r="H32" s="46" t="s">
        <v>31</v>
      </c>
      <c r="I32" s="46" t="s">
        <v>31</v>
      </c>
      <c r="J32" s="46" t="s">
        <v>31</v>
      </c>
      <c r="K32" s="46" t="s">
        <v>31</v>
      </c>
      <c r="L32" s="46" t="s">
        <v>31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ht="15.75" customHeight="1">
      <c r="A33" s="50"/>
      <c r="B33" s="50">
        <v>2.0</v>
      </c>
      <c r="C33" s="51" t="s">
        <v>57</v>
      </c>
      <c r="D33" s="46" t="s">
        <v>34</v>
      </c>
      <c r="E33" s="46" t="s">
        <v>34</v>
      </c>
      <c r="F33" s="46" t="s">
        <v>34</v>
      </c>
      <c r="G33" s="46" t="s">
        <v>34</v>
      </c>
      <c r="H33" s="46" t="s">
        <v>34</v>
      </c>
      <c r="I33" s="46" t="s">
        <v>31</v>
      </c>
      <c r="J33" s="46" t="s">
        <v>31</v>
      </c>
      <c r="K33" s="46" t="s">
        <v>31</v>
      </c>
      <c r="L33" s="46" t="s">
        <v>31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ht="15.75" customHeight="1">
      <c r="A34" s="50"/>
      <c r="B34" s="50">
        <v>2.0</v>
      </c>
      <c r="C34" s="51" t="s">
        <v>58</v>
      </c>
      <c r="D34" s="46" t="s">
        <v>34</v>
      </c>
      <c r="E34" s="46" t="s">
        <v>34</v>
      </c>
      <c r="F34" s="46" t="s">
        <v>34</v>
      </c>
      <c r="G34" s="46" t="s">
        <v>34</v>
      </c>
      <c r="H34" s="46" t="s">
        <v>34</v>
      </c>
      <c r="I34" s="46" t="s">
        <v>31</v>
      </c>
      <c r="J34" s="46" t="s">
        <v>31</v>
      </c>
      <c r="K34" s="46" t="s">
        <v>31</v>
      </c>
      <c r="L34" s="46" t="s">
        <v>31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ht="15.75" customHeight="1">
      <c r="A35" s="44"/>
      <c r="B35" s="44"/>
      <c r="C35" s="51" t="s">
        <v>59</v>
      </c>
      <c r="D35" s="56" t="s">
        <v>34</v>
      </c>
      <c r="E35" s="56" t="s">
        <v>34</v>
      </c>
      <c r="F35" s="56" t="s">
        <v>34</v>
      </c>
      <c r="G35" s="56" t="s">
        <v>34</v>
      </c>
      <c r="H35" s="56" t="s">
        <v>34</v>
      </c>
      <c r="I35" s="56" t="s">
        <v>34</v>
      </c>
      <c r="J35" s="46" t="s">
        <v>31</v>
      </c>
      <c r="K35" s="46" t="s">
        <v>31</v>
      </c>
      <c r="L35" s="46" t="s">
        <v>31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ht="15.75" customHeight="1">
      <c r="A36" s="50"/>
      <c r="B36" s="50">
        <v>2.0</v>
      </c>
      <c r="C36" s="57" t="s">
        <v>60</v>
      </c>
      <c r="D36" s="46" t="s">
        <v>39</v>
      </c>
      <c r="E36" s="46" t="s">
        <v>39</v>
      </c>
      <c r="F36" s="46" t="s">
        <v>39</v>
      </c>
      <c r="G36" s="46" t="s">
        <v>39</v>
      </c>
      <c r="H36" s="46" t="s">
        <v>31</v>
      </c>
      <c r="I36" s="46" t="s">
        <v>31</v>
      </c>
      <c r="J36" s="46" t="s">
        <v>31</v>
      </c>
      <c r="K36" s="46" t="s">
        <v>31</v>
      </c>
      <c r="L36" s="46" t="s">
        <v>31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ht="15.75" customHeight="1">
      <c r="A37" s="52"/>
      <c r="B37" s="52">
        <v>1.0</v>
      </c>
      <c r="C37" s="54" t="s">
        <v>61</v>
      </c>
      <c r="D37" s="32" t="s">
        <v>31</v>
      </c>
      <c r="E37" s="32" t="s">
        <v>31</v>
      </c>
      <c r="F37" s="32" t="s">
        <v>31</v>
      </c>
      <c r="G37" s="32" t="s">
        <v>31</v>
      </c>
      <c r="H37" s="32" t="s">
        <v>31</v>
      </c>
      <c r="I37" s="32" t="s">
        <v>31</v>
      </c>
      <c r="J37" s="32" t="s">
        <v>31</v>
      </c>
      <c r="K37" s="32" t="s">
        <v>31</v>
      </c>
      <c r="L37" s="32" t="s">
        <v>31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ht="15.75" customHeight="1">
      <c r="A38" s="52"/>
      <c r="B38" s="52">
        <v>1.0</v>
      </c>
      <c r="C38" s="54" t="s">
        <v>62</v>
      </c>
      <c r="D38" s="32" t="s">
        <v>34</v>
      </c>
      <c r="E38" s="32" t="s">
        <v>31</v>
      </c>
      <c r="F38" s="32" t="s">
        <v>31</v>
      </c>
      <c r="G38" s="32" t="s">
        <v>31</v>
      </c>
      <c r="H38" s="32" t="s">
        <v>31</v>
      </c>
      <c r="I38" s="32" t="s">
        <v>31</v>
      </c>
      <c r="J38" s="32" t="s">
        <v>31</v>
      </c>
      <c r="K38" s="32" t="s">
        <v>31</v>
      </c>
      <c r="L38" s="32" t="s">
        <v>31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ht="15.75" customHeight="1">
      <c r="A39" s="58"/>
      <c r="B39" s="58">
        <v>1.0</v>
      </c>
      <c r="C39" s="59" t="s">
        <v>63</v>
      </c>
      <c r="D39" s="60" t="s">
        <v>34</v>
      </c>
      <c r="E39" s="60" t="s">
        <v>34</v>
      </c>
      <c r="F39" s="60" t="s">
        <v>34</v>
      </c>
      <c r="G39" s="60" t="s">
        <v>34</v>
      </c>
      <c r="H39" s="60" t="s">
        <v>31</v>
      </c>
      <c r="I39" s="60" t="s">
        <v>31</v>
      </c>
      <c r="J39" s="60" t="s">
        <v>31</v>
      </c>
      <c r="K39" s="60" t="s">
        <v>31</v>
      </c>
      <c r="L39" s="60" t="s">
        <v>31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 ht="15.75" customHeight="1">
      <c r="A40" s="61"/>
      <c r="B40" s="61">
        <v>1.0</v>
      </c>
      <c r="C40" s="62" t="s">
        <v>64</v>
      </c>
      <c r="D40" s="63" t="s">
        <v>39</v>
      </c>
      <c r="E40" s="63" t="s">
        <v>39</v>
      </c>
      <c r="F40" s="63" t="s">
        <v>39</v>
      </c>
      <c r="G40" s="63" t="s">
        <v>39</v>
      </c>
      <c r="H40" s="63" t="s">
        <v>31</v>
      </c>
      <c r="I40" s="63" t="s">
        <v>31</v>
      </c>
      <c r="J40" s="63" t="s">
        <v>31</v>
      </c>
      <c r="K40" s="63" t="s">
        <v>31</v>
      </c>
      <c r="L40" s="63" t="s">
        <v>31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ht="15.75" customHeight="1">
      <c r="A41" s="65"/>
      <c r="B41" s="65"/>
      <c r="C41" s="66" t="s">
        <v>65</v>
      </c>
      <c r="D41" s="46" t="s">
        <v>31</v>
      </c>
      <c r="E41" s="46" t="s">
        <v>31</v>
      </c>
      <c r="F41" s="46" t="s">
        <v>31</v>
      </c>
      <c r="G41" s="46" t="s">
        <v>31</v>
      </c>
      <c r="H41" s="46" t="s">
        <v>48</v>
      </c>
      <c r="I41" s="46" t="s">
        <v>48</v>
      </c>
      <c r="J41" s="46" t="s">
        <v>48</v>
      </c>
      <c r="K41" s="46" t="s">
        <v>48</v>
      </c>
      <c r="L41" s="46" t="s">
        <v>48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ht="15.75" customHeight="1">
      <c r="A42" s="65"/>
      <c r="B42" s="65"/>
      <c r="C42" s="66" t="s">
        <v>66</v>
      </c>
      <c r="D42" s="46" t="s">
        <v>31</v>
      </c>
      <c r="E42" s="46" t="s">
        <v>31</v>
      </c>
      <c r="F42" s="46" t="s">
        <v>31</v>
      </c>
      <c r="G42" s="46" t="s">
        <v>31</v>
      </c>
      <c r="H42" s="46" t="s">
        <v>31</v>
      </c>
      <c r="I42" s="46" t="s">
        <v>31</v>
      </c>
      <c r="J42" s="46" t="s">
        <v>31</v>
      </c>
      <c r="K42" s="46" t="s">
        <v>31</v>
      </c>
      <c r="L42" s="46" t="s">
        <v>31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ht="15.75" customHeight="1">
      <c r="A43" s="65"/>
      <c r="B43" s="65"/>
      <c r="C43" s="66" t="s">
        <v>67</v>
      </c>
      <c r="D43" s="46" t="s">
        <v>31</v>
      </c>
      <c r="E43" s="46" t="s">
        <v>31</v>
      </c>
      <c r="F43" s="46" t="s">
        <v>31</v>
      </c>
      <c r="G43" s="46" t="s">
        <v>31</v>
      </c>
      <c r="H43" s="46" t="s">
        <v>31</v>
      </c>
      <c r="I43" s="46" t="s">
        <v>31</v>
      </c>
      <c r="J43" s="46" t="s">
        <v>31</v>
      </c>
      <c r="K43" s="46" t="s">
        <v>31</v>
      </c>
      <c r="L43" s="46" t="s">
        <v>31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ht="15.75" customHeight="1">
      <c r="A44" s="65"/>
      <c r="B44" s="65"/>
      <c r="C44" s="67" t="s">
        <v>68</v>
      </c>
      <c r="D44" s="46" t="s">
        <v>39</v>
      </c>
      <c r="E44" s="46" t="s">
        <v>39</v>
      </c>
      <c r="F44" s="46" t="s">
        <v>39</v>
      </c>
      <c r="G44" s="46" t="s">
        <v>39</v>
      </c>
      <c r="H44" s="46" t="s">
        <v>31</v>
      </c>
      <c r="I44" s="46" t="s">
        <v>31</v>
      </c>
      <c r="J44" s="46" t="s">
        <v>31</v>
      </c>
      <c r="K44" s="46" t="s">
        <v>31</v>
      </c>
      <c r="L44" s="46" t="s">
        <v>31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ht="15.75" customHeight="1">
      <c r="A45" s="43"/>
      <c r="B45" s="43"/>
      <c r="C45" s="68" t="s">
        <v>69</v>
      </c>
      <c r="D45" s="32" t="s">
        <v>31</v>
      </c>
      <c r="E45" s="32" t="s">
        <v>31</v>
      </c>
      <c r="F45" s="32" t="s">
        <v>31</v>
      </c>
      <c r="G45" s="32" t="s">
        <v>31</v>
      </c>
      <c r="H45" s="32" t="s">
        <v>31</v>
      </c>
      <c r="I45" s="32" t="s">
        <v>31</v>
      </c>
      <c r="J45" s="32" t="s">
        <v>31</v>
      </c>
      <c r="K45" s="32" t="s">
        <v>31</v>
      </c>
      <c r="L45" s="32" t="s">
        <v>31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ht="15.75" customHeight="1">
      <c r="A46" s="69"/>
      <c r="B46" s="69"/>
      <c r="C46" s="68" t="s">
        <v>70</v>
      </c>
      <c r="D46" s="32" t="s">
        <v>31</v>
      </c>
      <c r="E46" s="32" t="s">
        <v>31</v>
      </c>
      <c r="F46" s="32" t="s">
        <v>31</v>
      </c>
      <c r="G46" s="32" t="s">
        <v>31</v>
      </c>
      <c r="H46" s="32" t="s">
        <v>31</v>
      </c>
      <c r="I46" s="32" t="s">
        <v>31</v>
      </c>
      <c r="J46" s="32" t="s">
        <v>31</v>
      </c>
      <c r="K46" s="32" t="s">
        <v>31</v>
      </c>
      <c r="L46" s="32" t="s">
        <v>31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ht="15.75" customHeight="1">
      <c r="A47" s="43"/>
      <c r="B47" s="43"/>
      <c r="C47" s="70" t="s">
        <v>71</v>
      </c>
      <c r="D47" s="32"/>
      <c r="E47" s="32" t="s">
        <v>34</v>
      </c>
      <c r="F47" s="32" t="s">
        <v>34</v>
      </c>
      <c r="G47" s="32" t="s">
        <v>34</v>
      </c>
      <c r="H47" s="32" t="s">
        <v>31</v>
      </c>
      <c r="I47" s="32" t="s">
        <v>31</v>
      </c>
      <c r="J47" s="32" t="s">
        <v>31</v>
      </c>
      <c r="K47" s="32" t="s">
        <v>31</v>
      </c>
      <c r="L47" s="32" t="s">
        <v>31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ht="15.75" customHeight="1">
      <c r="A48" s="43"/>
      <c r="B48" s="43"/>
      <c r="C48" s="70" t="s">
        <v>72</v>
      </c>
      <c r="D48" s="32" t="s">
        <v>34</v>
      </c>
      <c r="E48" s="32" t="s">
        <v>34</v>
      </c>
      <c r="F48" s="32" t="s">
        <v>34</v>
      </c>
      <c r="G48" s="32" t="s">
        <v>34</v>
      </c>
      <c r="H48" s="32" t="s">
        <v>31</v>
      </c>
      <c r="I48" s="32" t="s">
        <v>31</v>
      </c>
      <c r="J48" s="32" t="s">
        <v>31</v>
      </c>
      <c r="K48" s="32" t="s">
        <v>31</v>
      </c>
      <c r="L48" s="32" t="s">
        <v>31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ht="15.75" customHeight="1">
      <c r="A49" s="43"/>
      <c r="B49" s="43"/>
      <c r="C49" s="70" t="s">
        <v>73</v>
      </c>
      <c r="D49" s="32" t="s">
        <v>34</v>
      </c>
      <c r="E49" s="32" t="s">
        <v>34</v>
      </c>
      <c r="F49" s="32" t="s">
        <v>34</v>
      </c>
      <c r="G49" s="32" t="s">
        <v>34</v>
      </c>
      <c r="H49" s="32" t="s">
        <v>31</v>
      </c>
      <c r="I49" s="32" t="s">
        <v>31</v>
      </c>
      <c r="J49" s="32" t="s">
        <v>31</v>
      </c>
      <c r="K49" s="32" t="s">
        <v>31</v>
      </c>
      <c r="L49" s="32" t="s">
        <v>31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ht="15.75" customHeight="1">
      <c r="A50" s="43"/>
      <c r="B50" s="43"/>
      <c r="C50" s="68" t="s">
        <v>74</v>
      </c>
      <c r="D50" s="32" t="s">
        <v>31</v>
      </c>
      <c r="E50" s="32" t="s">
        <v>39</v>
      </c>
      <c r="F50" s="32" t="s">
        <v>39</v>
      </c>
      <c r="G50" s="32" t="s">
        <v>39</v>
      </c>
      <c r="H50" s="32" t="s">
        <v>31</v>
      </c>
      <c r="I50" s="32" t="s">
        <v>31</v>
      </c>
      <c r="J50" s="32" t="s">
        <v>31</v>
      </c>
      <c r="K50" s="32" t="s">
        <v>31</v>
      </c>
      <c r="L50" s="32" t="s">
        <v>31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ht="15.75" customHeight="1">
      <c r="A51" s="65"/>
      <c r="B51" s="65"/>
      <c r="C51" s="67" t="s">
        <v>75</v>
      </c>
      <c r="D51" s="46" t="s">
        <v>31</v>
      </c>
      <c r="E51" s="46" t="s">
        <v>76</v>
      </c>
      <c r="F51" s="46" t="s">
        <v>76</v>
      </c>
      <c r="G51" s="46" t="s">
        <v>76</v>
      </c>
      <c r="H51" s="46" t="s">
        <v>77</v>
      </c>
      <c r="I51" s="46" t="s">
        <v>77</v>
      </c>
      <c r="J51" s="46" t="s">
        <v>77</v>
      </c>
      <c r="K51" s="46" t="s">
        <v>77</v>
      </c>
      <c r="L51" s="46" t="s">
        <v>77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ht="15.75" customHeight="1">
      <c r="A52" s="65"/>
      <c r="B52" s="65"/>
      <c r="C52" s="67" t="s">
        <v>78</v>
      </c>
      <c r="D52" s="46" t="s">
        <v>31</v>
      </c>
      <c r="E52" s="46" t="s">
        <v>31</v>
      </c>
      <c r="F52" s="46" t="s">
        <v>31</v>
      </c>
      <c r="G52" s="46" t="s">
        <v>31</v>
      </c>
      <c r="H52" s="71" t="s">
        <v>79</v>
      </c>
      <c r="I52" s="71" t="s">
        <v>79</v>
      </c>
      <c r="J52" s="71" t="s">
        <v>79</v>
      </c>
      <c r="K52" s="71" t="s">
        <v>79</v>
      </c>
      <c r="L52" s="71" t="s">
        <v>80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ht="15.75" customHeight="1">
      <c r="A53" s="65"/>
      <c r="B53" s="65"/>
      <c r="C53" s="67" t="s">
        <v>81</v>
      </c>
      <c r="D53" s="46" t="s">
        <v>31</v>
      </c>
      <c r="E53" s="46" t="s">
        <v>31</v>
      </c>
      <c r="F53" s="46" t="s">
        <v>31</v>
      </c>
      <c r="G53" s="46" t="s">
        <v>31</v>
      </c>
      <c r="H53" s="71" t="s">
        <v>80</v>
      </c>
      <c r="I53" s="71" t="s">
        <v>80</v>
      </c>
      <c r="J53" s="71" t="s">
        <v>80</v>
      </c>
      <c r="K53" s="71" t="s">
        <v>80</v>
      </c>
      <c r="L53" s="71" t="s">
        <v>80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ht="15.75" customHeight="1">
      <c r="A54" s="65"/>
      <c r="B54" s="65"/>
      <c r="C54" s="66" t="s">
        <v>82</v>
      </c>
      <c r="D54" s="46" t="s">
        <v>31</v>
      </c>
      <c r="E54" s="46" t="s">
        <v>39</v>
      </c>
      <c r="F54" s="46" t="s">
        <v>39</v>
      </c>
      <c r="G54" s="46" t="s">
        <v>39</v>
      </c>
      <c r="H54" s="46" t="s">
        <v>31</v>
      </c>
      <c r="I54" s="46" t="s">
        <v>31</v>
      </c>
      <c r="J54" s="46" t="s">
        <v>31</v>
      </c>
      <c r="K54" s="46" t="s">
        <v>31</v>
      </c>
      <c r="L54" s="46" t="s">
        <v>31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ht="15.75" customHeight="1">
      <c r="A55" s="43"/>
      <c r="B55" s="43"/>
      <c r="C55" s="68" t="s">
        <v>83</v>
      </c>
      <c r="D55" s="32"/>
      <c r="E55" s="32" t="s">
        <v>31</v>
      </c>
      <c r="F55" s="32" t="s">
        <v>31</v>
      </c>
      <c r="G55" s="32" t="s">
        <v>31</v>
      </c>
      <c r="H55" s="46" t="s">
        <v>31</v>
      </c>
      <c r="I55" s="46" t="s">
        <v>31</v>
      </c>
      <c r="J55" s="46" t="s">
        <v>31</v>
      </c>
      <c r="K55" s="46" t="s">
        <v>31</v>
      </c>
      <c r="L55" s="46" t="s">
        <v>31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ht="15.75" customHeight="1">
      <c r="A56" s="43"/>
      <c r="B56" s="43"/>
      <c r="C56" s="68" t="s">
        <v>84</v>
      </c>
      <c r="D56" s="32"/>
      <c r="E56" s="32" t="s">
        <v>34</v>
      </c>
      <c r="F56" s="32" t="s">
        <v>34</v>
      </c>
      <c r="G56" s="32" t="s">
        <v>34</v>
      </c>
      <c r="H56" s="32" t="s">
        <v>31</v>
      </c>
      <c r="I56" s="32" t="s">
        <v>31</v>
      </c>
      <c r="J56" s="32" t="s">
        <v>31</v>
      </c>
      <c r="K56" s="32" t="s">
        <v>31</v>
      </c>
      <c r="L56" s="32" t="s">
        <v>31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ht="15.75" customHeight="1">
      <c r="A57" s="43"/>
      <c r="B57" s="43"/>
      <c r="C57" s="68" t="s">
        <v>85</v>
      </c>
      <c r="D57" s="32"/>
      <c r="E57" s="32" t="s">
        <v>34</v>
      </c>
      <c r="F57" s="32" t="s">
        <v>34</v>
      </c>
      <c r="G57" s="32" t="s">
        <v>34</v>
      </c>
      <c r="H57" s="32" t="s">
        <v>31</v>
      </c>
      <c r="I57" s="32" t="s">
        <v>31</v>
      </c>
      <c r="J57" s="32" t="s">
        <v>31</v>
      </c>
      <c r="K57" s="32" t="s">
        <v>31</v>
      </c>
      <c r="L57" s="32" t="s">
        <v>31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ht="15.75" customHeight="1">
      <c r="A58" s="43"/>
      <c r="B58" s="43"/>
      <c r="C58" s="68" t="s">
        <v>86</v>
      </c>
      <c r="D58" s="32"/>
      <c r="E58" s="32" t="s">
        <v>34</v>
      </c>
      <c r="F58" s="32" t="s">
        <v>34</v>
      </c>
      <c r="G58" s="32" t="s">
        <v>34</v>
      </c>
      <c r="H58" s="32" t="s">
        <v>31</v>
      </c>
      <c r="I58" s="32" t="s">
        <v>31</v>
      </c>
      <c r="J58" s="32" t="s">
        <v>31</v>
      </c>
      <c r="K58" s="32" t="s">
        <v>31</v>
      </c>
      <c r="L58" s="32" t="s">
        <v>31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ht="15.75" customHeight="1">
      <c r="A59" s="43"/>
      <c r="B59" s="43"/>
      <c r="C59" s="68" t="s">
        <v>87</v>
      </c>
      <c r="D59" s="32"/>
      <c r="E59" s="32" t="s">
        <v>34</v>
      </c>
      <c r="F59" s="32" t="s">
        <v>34</v>
      </c>
      <c r="G59" s="32" t="s">
        <v>34</v>
      </c>
      <c r="H59" s="32" t="s">
        <v>31</v>
      </c>
      <c r="I59" s="32" t="s">
        <v>31</v>
      </c>
      <c r="J59" s="32" t="s">
        <v>31</v>
      </c>
      <c r="K59" s="32" t="s">
        <v>31</v>
      </c>
      <c r="L59" s="32" t="s">
        <v>31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ht="15.75" customHeight="1">
      <c r="A60" s="65"/>
      <c r="B60" s="65"/>
      <c r="C60" s="67" t="s">
        <v>88</v>
      </c>
      <c r="D60" s="46" t="s">
        <v>34</v>
      </c>
      <c r="E60" s="46" t="s">
        <v>34</v>
      </c>
      <c r="F60" s="46" t="s">
        <v>34</v>
      </c>
      <c r="G60" s="46" t="s">
        <v>34</v>
      </c>
      <c r="H60" s="46" t="s">
        <v>31</v>
      </c>
      <c r="I60" s="46" t="s">
        <v>31</v>
      </c>
      <c r="J60" s="46" t="s">
        <v>31</v>
      </c>
      <c r="K60" s="46" t="s">
        <v>31</v>
      </c>
      <c r="L60" s="46" t="s">
        <v>31</v>
      </c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ht="15.75" customHeight="1">
      <c r="A61" s="65"/>
      <c r="B61" s="65"/>
      <c r="C61" s="67" t="s">
        <v>89</v>
      </c>
      <c r="D61" s="46" t="s">
        <v>34</v>
      </c>
      <c r="E61" s="46" t="s">
        <v>34</v>
      </c>
      <c r="F61" s="46" t="s">
        <v>34</v>
      </c>
      <c r="G61" s="46" t="s">
        <v>34</v>
      </c>
      <c r="H61" s="46" t="s">
        <v>31</v>
      </c>
      <c r="I61" s="46" t="s">
        <v>31</v>
      </c>
      <c r="J61" s="46" t="s">
        <v>31</v>
      </c>
      <c r="K61" s="46" t="s">
        <v>31</v>
      </c>
      <c r="L61" s="46" t="s">
        <v>31</v>
      </c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ht="15.75" customHeight="1">
      <c r="A62" s="50"/>
      <c r="B62" s="50"/>
      <c r="C62" s="66" t="s">
        <v>90</v>
      </c>
      <c r="D62" s="46" t="s">
        <v>34</v>
      </c>
      <c r="E62" s="46" t="s">
        <v>34</v>
      </c>
      <c r="F62" s="46" t="s">
        <v>34</v>
      </c>
      <c r="G62" s="46" t="s">
        <v>34</v>
      </c>
      <c r="H62" s="46" t="s">
        <v>31</v>
      </c>
      <c r="I62" s="46" t="s">
        <v>31</v>
      </c>
      <c r="J62" s="46" t="s">
        <v>31</v>
      </c>
      <c r="K62" s="46" t="s">
        <v>31</v>
      </c>
      <c r="L62" s="46" t="s">
        <v>31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ht="15.75" customHeight="1">
      <c r="A63" s="50"/>
      <c r="B63" s="50"/>
      <c r="C63" s="72" t="s">
        <v>91</v>
      </c>
      <c r="D63" s="46" t="s">
        <v>34</v>
      </c>
      <c r="E63" s="46" t="s">
        <v>34</v>
      </c>
      <c r="F63" s="46" t="s">
        <v>34</v>
      </c>
      <c r="G63" s="46" t="s">
        <v>34</v>
      </c>
      <c r="H63" s="46" t="s">
        <v>31</v>
      </c>
      <c r="I63" s="46" t="s">
        <v>31</v>
      </c>
      <c r="J63" s="46" t="s">
        <v>31</v>
      </c>
      <c r="K63" s="46" t="s">
        <v>31</v>
      </c>
      <c r="L63" s="46" t="s">
        <v>31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ht="15.75" customHeight="1">
      <c r="A64" s="65"/>
      <c r="B64" s="65"/>
      <c r="C64" s="72" t="s">
        <v>92</v>
      </c>
      <c r="D64" s="46" t="s">
        <v>34</v>
      </c>
      <c r="E64" s="46" t="s">
        <v>34</v>
      </c>
      <c r="F64" s="46" t="s">
        <v>34</v>
      </c>
      <c r="G64" s="46" t="s">
        <v>34</v>
      </c>
      <c r="H64" s="46" t="s">
        <v>31</v>
      </c>
      <c r="I64" s="46" t="s">
        <v>31</v>
      </c>
      <c r="J64" s="46" t="s">
        <v>31</v>
      </c>
      <c r="K64" s="46" t="s">
        <v>31</v>
      </c>
      <c r="L64" s="46" t="s">
        <v>31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ht="15.75" customHeight="1">
      <c r="A65" s="65"/>
      <c r="B65" s="65"/>
      <c r="C65" s="72" t="s">
        <v>93</v>
      </c>
      <c r="D65" s="46" t="s">
        <v>34</v>
      </c>
      <c r="E65" s="46" t="s">
        <v>34</v>
      </c>
      <c r="F65" s="46" t="s">
        <v>34</v>
      </c>
      <c r="G65" s="46" t="s">
        <v>34</v>
      </c>
      <c r="H65" s="46" t="s">
        <v>31</v>
      </c>
      <c r="I65" s="46" t="s">
        <v>31</v>
      </c>
      <c r="J65" s="46" t="s">
        <v>31</v>
      </c>
      <c r="K65" s="46" t="s">
        <v>31</v>
      </c>
      <c r="L65" s="46" t="s">
        <v>31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ht="15.75" customHeight="1">
      <c r="A66" s="65"/>
      <c r="B66" s="65"/>
      <c r="C66" s="57" t="s">
        <v>94</v>
      </c>
      <c r="D66" s="46" t="s">
        <v>34</v>
      </c>
      <c r="E66" s="46" t="s">
        <v>34</v>
      </c>
      <c r="F66" s="46" t="s">
        <v>34</v>
      </c>
      <c r="G66" s="46" t="s">
        <v>34</v>
      </c>
      <c r="H66" s="46" t="s">
        <v>34</v>
      </c>
      <c r="I66" s="46" t="s">
        <v>34</v>
      </c>
      <c r="J66" s="46" t="s">
        <v>31</v>
      </c>
      <c r="K66" s="46" t="s">
        <v>31</v>
      </c>
      <c r="L66" s="46" t="s">
        <v>31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ht="15.75" customHeight="1">
      <c r="A67" s="73"/>
      <c r="B67" s="73"/>
      <c r="C67" s="74" t="s">
        <v>95</v>
      </c>
      <c r="D67" s="75" t="s">
        <v>34</v>
      </c>
      <c r="E67" s="75" t="s">
        <v>34</v>
      </c>
      <c r="F67" s="75" t="s">
        <v>34</v>
      </c>
      <c r="G67" s="75" t="s">
        <v>34</v>
      </c>
      <c r="H67" s="75" t="s">
        <v>31</v>
      </c>
      <c r="I67" s="75" t="s">
        <v>31</v>
      </c>
      <c r="J67" s="75" t="s">
        <v>31</v>
      </c>
      <c r="K67" s="75" t="s">
        <v>31</v>
      </c>
      <c r="L67" s="75" t="s">
        <v>31</v>
      </c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 ht="15.75" customHeight="1">
      <c r="A68" s="77"/>
      <c r="B68" s="77">
        <v>1.0</v>
      </c>
      <c r="C68" s="62" t="s">
        <v>96</v>
      </c>
      <c r="D68" s="63" t="s">
        <v>39</v>
      </c>
      <c r="E68" s="63" t="s">
        <v>39</v>
      </c>
      <c r="F68" s="63" t="s">
        <v>39</v>
      </c>
      <c r="G68" s="63" t="s">
        <v>39</v>
      </c>
      <c r="H68" s="63" t="s">
        <v>31</v>
      </c>
      <c r="I68" s="63" t="s">
        <v>31</v>
      </c>
      <c r="J68" s="63" t="s">
        <v>31</v>
      </c>
      <c r="K68" s="63" t="s">
        <v>31</v>
      </c>
      <c r="L68" s="63" t="s">
        <v>31</v>
      </c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ht="15.75" customHeight="1">
      <c r="A69" s="78"/>
      <c r="B69" s="78"/>
      <c r="C69" s="79" t="s">
        <v>97</v>
      </c>
      <c r="D69" s="80" t="s">
        <v>34</v>
      </c>
      <c r="E69" s="46" t="s">
        <v>39</v>
      </c>
      <c r="F69" s="46" t="s">
        <v>39</v>
      </c>
      <c r="G69" s="46" t="s">
        <v>39</v>
      </c>
      <c r="H69" s="46" t="s">
        <v>31</v>
      </c>
      <c r="I69" s="46" t="s">
        <v>31</v>
      </c>
      <c r="J69" s="46" t="s">
        <v>31</v>
      </c>
      <c r="K69" s="46" t="s">
        <v>31</v>
      </c>
      <c r="L69" s="46" t="s">
        <v>31</v>
      </c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</row>
    <row r="70" ht="15.75" customHeight="1">
      <c r="A70" s="69"/>
      <c r="B70" s="69"/>
      <c r="C70" s="68" t="s">
        <v>98</v>
      </c>
      <c r="D70" s="32" t="s">
        <v>31</v>
      </c>
      <c r="E70" s="32" t="s">
        <v>31</v>
      </c>
      <c r="F70" s="32" t="s">
        <v>31</v>
      </c>
      <c r="G70" s="32" t="s">
        <v>31</v>
      </c>
      <c r="H70" s="32" t="s">
        <v>48</v>
      </c>
      <c r="I70" s="32" t="s">
        <v>48</v>
      </c>
      <c r="J70" s="32" t="s">
        <v>48</v>
      </c>
      <c r="K70" s="32" t="s">
        <v>48</v>
      </c>
      <c r="L70" s="32" t="s">
        <v>48</v>
      </c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</row>
    <row r="71" ht="15.75" customHeight="1">
      <c r="A71" s="69"/>
      <c r="B71" s="69"/>
      <c r="C71" s="81" t="s">
        <v>99</v>
      </c>
      <c r="D71" s="32" t="s">
        <v>31</v>
      </c>
      <c r="E71" s="32" t="s">
        <v>31</v>
      </c>
      <c r="F71" s="32" t="s">
        <v>31</v>
      </c>
      <c r="G71" s="32" t="s">
        <v>31</v>
      </c>
      <c r="H71" s="32" t="s">
        <v>31</v>
      </c>
      <c r="I71" s="32" t="s">
        <v>31</v>
      </c>
      <c r="J71" s="32" t="s">
        <v>31</v>
      </c>
      <c r="K71" s="32" t="s">
        <v>31</v>
      </c>
      <c r="L71" s="32" t="s">
        <v>31</v>
      </c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</row>
    <row r="72" ht="15.75" customHeight="1">
      <c r="A72" s="69"/>
      <c r="B72" s="69"/>
      <c r="C72" s="81" t="s">
        <v>100</v>
      </c>
      <c r="D72" s="32" t="s">
        <v>31</v>
      </c>
      <c r="E72" s="32" t="s">
        <v>31</v>
      </c>
      <c r="F72" s="32" t="s">
        <v>31</v>
      </c>
      <c r="G72" s="32" t="s">
        <v>31</v>
      </c>
      <c r="H72" s="32" t="s">
        <v>31</v>
      </c>
      <c r="I72" s="32" t="s">
        <v>31</v>
      </c>
      <c r="J72" s="32" t="s">
        <v>31</v>
      </c>
      <c r="K72" s="32" t="s">
        <v>31</v>
      </c>
      <c r="L72" s="32" t="s">
        <v>31</v>
      </c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</row>
    <row r="73" ht="15.75" customHeight="1">
      <c r="A73" s="69"/>
      <c r="B73" s="69"/>
      <c r="C73" s="68" t="s">
        <v>101</v>
      </c>
      <c r="D73" s="32" t="s">
        <v>34</v>
      </c>
      <c r="E73" s="32" t="s">
        <v>34</v>
      </c>
      <c r="F73" s="32" t="s">
        <v>34</v>
      </c>
      <c r="G73" s="32" t="s">
        <v>34</v>
      </c>
      <c r="H73" s="32" t="s">
        <v>31</v>
      </c>
      <c r="I73" s="32" t="s">
        <v>31</v>
      </c>
      <c r="J73" s="32" t="s">
        <v>31</v>
      </c>
      <c r="K73" s="32" t="s">
        <v>31</v>
      </c>
      <c r="L73" s="32" t="s">
        <v>31</v>
      </c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</row>
    <row r="74" ht="15.75" customHeight="1">
      <c r="A74" s="82"/>
      <c r="B74" s="82"/>
      <c r="C74" s="68" t="s">
        <v>102</v>
      </c>
      <c r="D74" s="32" t="s">
        <v>34</v>
      </c>
      <c r="E74" s="32" t="s">
        <v>34</v>
      </c>
      <c r="F74" s="32" t="s">
        <v>34</v>
      </c>
      <c r="G74" s="32" t="s">
        <v>34</v>
      </c>
      <c r="H74" s="32" t="s">
        <v>31</v>
      </c>
      <c r="I74" s="32" t="s">
        <v>31</v>
      </c>
      <c r="J74" s="32" t="s">
        <v>31</v>
      </c>
      <c r="K74" s="32" t="s">
        <v>31</v>
      </c>
      <c r="L74" s="32" t="s">
        <v>31</v>
      </c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</row>
    <row r="75" ht="15.75" customHeight="1">
      <c r="A75" s="83"/>
      <c r="B75" s="83"/>
      <c r="C75" s="84" t="s">
        <v>103</v>
      </c>
      <c r="D75" s="85" t="s">
        <v>34</v>
      </c>
      <c r="E75" s="86" t="s">
        <v>104</v>
      </c>
      <c r="F75" s="86" t="s">
        <v>104</v>
      </c>
      <c r="G75" s="86" t="s">
        <v>104</v>
      </c>
      <c r="H75" s="87" t="s">
        <v>105</v>
      </c>
      <c r="I75" s="87" t="s">
        <v>105</v>
      </c>
      <c r="J75" s="87" t="s">
        <v>106</v>
      </c>
      <c r="K75" s="87" t="s">
        <v>107</v>
      </c>
      <c r="L75" s="87" t="s">
        <v>108</v>
      </c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 ht="15.75" customHeight="1">
      <c r="A76" s="83"/>
      <c r="B76" s="83"/>
      <c r="C76" s="84" t="s">
        <v>109</v>
      </c>
      <c r="D76" s="85" t="s">
        <v>34</v>
      </c>
      <c r="E76" s="85" t="s">
        <v>34</v>
      </c>
      <c r="F76" s="85" t="s">
        <v>34</v>
      </c>
      <c r="G76" s="85" t="s">
        <v>34</v>
      </c>
      <c r="H76" s="36" t="s">
        <v>31</v>
      </c>
      <c r="I76" s="36" t="s">
        <v>31</v>
      </c>
      <c r="J76" s="36" t="s">
        <v>31</v>
      </c>
      <c r="K76" s="36" t="s">
        <v>31</v>
      </c>
      <c r="L76" s="36" t="s">
        <v>31</v>
      </c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 ht="15.75" customHeight="1">
      <c r="A77" s="83"/>
      <c r="B77" s="83"/>
      <c r="C77" s="84" t="s">
        <v>110</v>
      </c>
      <c r="D77" s="85" t="s">
        <v>34</v>
      </c>
      <c r="E77" s="85" t="s">
        <v>34</v>
      </c>
      <c r="F77" s="85" t="s">
        <v>34</v>
      </c>
      <c r="G77" s="85" t="s">
        <v>34</v>
      </c>
      <c r="H77" s="36" t="s">
        <v>31</v>
      </c>
      <c r="I77" s="36" t="s">
        <v>31</v>
      </c>
      <c r="J77" s="36" t="s">
        <v>31</v>
      </c>
      <c r="K77" s="36" t="s">
        <v>31</v>
      </c>
      <c r="L77" s="36" t="s">
        <v>31</v>
      </c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ht="15.75" customHeight="1">
      <c r="A78" s="88"/>
      <c r="B78" s="88"/>
      <c r="C78" s="89" t="s">
        <v>111</v>
      </c>
      <c r="D78" s="90" t="s">
        <v>34</v>
      </c>
      <c r="E78" s="90" t="s">
        <v>34</v>
      </c>
      <c r="F78" s="90" t="s">
        <v>34</v>
      </c>
      <c r="G78" s="90" t="s">
        <v>34</v>
      </c>
      <c r="H78" s="91" t="s">
        <v>34</v>
      </c>
      <c r="I78" s="91" t="s">
        <v>34</v>
      </c>
      <c r="J78" s="91" t="s">
        <v>34</v>
      </c>
      <c r="K78" s="41" t="s">
        <v>31</v>
      </c>
      <c r="L78" s="41" t="s">
        <v>31</v>
      </c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</row>
    <row r="79" ht="15.75" customHeight="1">
      <c r="A79" s="92"/>
      <c r="B79" s="92"/>
      <c r="C79" s="93" t="s">
        <v>112</v>
      </c>
      <c r="D79" s="94" t="s">
        <v>34</v>
      </c>
      <c r="E79" s="94" t="s">
        <v>34</v>
      </c>
      <c r="F79" s="94" t="s">
        <v>34</v>
      </c>
      <c r="G79" s="94" t="s">
        <v>34</v>
      </c>
      <c r="H79" s="94" t="s">
        <v>34</v>
      </c>
      <c r="I79" s="95" t="s">
        <v>31</v>
      </c>
      <c r="J79" s="95" t="s">
        <v>31</v>
      </c>
      <c r="K79" s="95" t="s">
        <v>31</v>
      </c>
      <c r="L79" s="95" t="s">
        <v>31</v>
      </c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</row>
    <row r="80" ht="15.75" customHeight="1">
      <c r="A80" s="77"/>
      <c r="B80" s="77">
        <v>1.0</v>
      </c>
      <c r="C80" s="62" t="s">
        <v>113</v>
      </c>
      <c r="D80" s="63" t="s">
        <v>39</v>
      </c>
      <c r="E80" s="63" t="s">
        <v>39</v>
      </c>
      <c r="F80" s="63" t="s">
        <v>39</v>
      </c>
      <c r="G80" s="63" t="s">
        <v>39</v>
      </c>
      <c r="H80" s="63" t="s">
        <v>31</v>
      </c>
      <c r="I80" s="63" t="s">
        <v>31</v>
      </c>
      <c r="J80" s="63" t="s">
        <v>31</v>
      </c>
      <c r="K80" s="63" t="s">
        <v>31</v>
      </c>
      <c r="L80" s="63" t="s">
        <v>31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ht="15.75" customHeight="1">
      <c r="A81" s="97"/>
      <c r="B81" s="97"/>
      <c r="C81" s="98" t="s">
        <v>114</v>
      </c>
      <c r="D81" s="46" t="s">
        <v>31</v>
      </c>
      <c r="E81" s="46" t="s">
        <v>31</v>
      </c>
      <c r="F81" s="46" t="s">
        <v>31</v>
      </c>
      <c r="G81" s="46" t="s">
        <v>31</v>
      </c>
      <c r="H81" s="46" t="s">
        <v>31</v>
      </c>
      <c r="I81" s="46" t="s">
        <v>31</v>
      </c>
      <c r="J81" s="46" t="s">
        <v>31</v>
      </c>
      <c r="K81" s="46" t="s">
        <v>31</v>
      </c>
      <c r="L81" s="46" t="s">
        <v>31</v>
      </c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ht="15.75" customHeight="1">
      <c r="A82" s="97"/>
      <c r="B82" s="97"/>
      <c r="C82" s="98" t="s">
        <v>115</v>
      </c>
      <c r="D82" s="46" t="s">
        <v>31</v>
      </c>
      <c r="E82" s="46" t="s">
        <v>31</v>
      </c>
      <c r="F82" s="46" t="s">
        <v>31</v>
      </c>
      <c r="G82" s="46" t="s">
        <v>31</v>
      </c>
      <c r="H82" s="46" t="s">
        <v>31</v>
      </c>
      <c r="I82" s="46" t="s">
        <v>31</v>
      </c>
      <c r="J82" s="46" t="s">
        <v>31</v>
      </c>
      <c r="K82" s="46" t="s">
        <v>31</v>
      </c>
      <c r="L82" s="46" t="s">
        <v>31</v>
      </c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ht="15.75" customHeight="1">
      <c r="A83" s="99"/>
      <c r="B83" s="99"/>
      <c r="C83" s="100" t="s">
        <v>116</v>
      </c>
      <c r="D83" s="75" t="s">
        <v>31</v>
      </c>
      <c r="E83" s="75" t="s">
        <v>31</v>
      </c>
      <c r="F83" s="75" t="s">
        <v>31</v>
      </c>
      <c r="G83" s="75" t="s">
        <v>31</v>
      </c>
      <c r="H83" s="75" t="s">
        <v>31</v>
      </c>
      <c r="I83" s="75" t="s">
        <v>31</v>
      </c>
      <c r="J83" s="75" t="s">
        <v>31</v>
      </c>
      <c r="K83" s="75" t="s">
        <v>31</v>
      </c>
      <c r="L83" s="75" t="s">
        <v>31</v>
      </c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ht="15.75" customHeight="1">
      <c r="A84" s="61"/>
      <c r="B84" s="61"/>
      <c r="C84" s="62" t="s">
        <v>117</v>
      </c>
      <c r="D84" s="63" t="s">
        <v>39</v>
      </c>
      <c r="E84" s="63" t="s">
        <v>39</v>
      </c>
      <c r="F84" s="63" t="s">
        <v>39</v>
      </c>
      <c r="G84" s="63" t="s">
        <v>39</v>
      </c>
      <c r="H84" s="63" t="s">
        <v>31</v>
      </c>
      <c r="I84" s="63" t="s">
        <v>31</v>
      </c>
      <c r="J84" s="63" t="s">
        <v>31</v>
      </c>
      <c r="K84" s="63" t="s">
        <v>31</v>
      </c>
      <c r="L84" s="63" t="s">
        <v>31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ht="15.75" customHeight="1">
      <c r="A85" s="97"/>
      <c r="B85" s="97"/>
      <c r="C85" s="62" t="s">
        <v>118</v>
      </c>
      <c r="D85" s="36" t="s">
        <v>31</v>
      </c>
      <c r="E85" s="36" t="s">
        <v>31</v>
      </c>
      <c r="F85" s="36" t="s">
        <v>31</v>
      </c>
      <c r="G85" s="36" t="s">
        <v>31</v>
      </c>
      <c r="H85" s="36" t="s">
        <v>31</v>
      </c>
      <c r="I85" s="36" t="s">
        <v>31</v>
      </c>
      <c r="J85" s="36" t="s">
        <v>31</v>
      </c>
      <c r="K85" s="36" t="s">
        <v>31</v>
      </c>
      <c r="L85" s="36" t="s">
        <v>31</v>
      </c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ht="15.75" customHeight="1">
      <c r="A86" s="97"/>
      <c r="B86" s="97"/>
      <c r="C86" s="38" t="s">
        <v>119</v>
      </c>
      <c r="D86" s="36" t="s">
        <v>31</v>
      </c>
      <c r="E86" s="36" t="s">
        <v>31</v>
      </c>
      <c r="F86" s="36" t="s">
        <v>31</v>
      </c>
      <c r="G86" s="36" t="s">
        <v>31</v>
      </c>
      <c r="H86" s="36" t="s">
        <v>31</v>
      </c>
      <c r="I86" s="36" t="s">
        <v>31</v>
      </c>
      <c r="J86" s="36" t="s">
        <v>31</v>
      </c>
      <c r="K86" s="36" t="s">
        <v>31</v>
      </c>
      <c r="L86" s="36" t="s">
        <v>31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ht="15.75" customHeight="1">
      <c r="A87" s="97"/>
      <c r="B87" s="97"/>
      <c r="C87" s="38" t="s">
        <v>120</v>
      </c>
      <c r="D87" s="85" t="s">
        <v>34</v>
      </c>
      <c r="E87" s="85" t="s">
        <v>34</v>
      </c>
      <c r="F87" s="85" t="s">
        <v>34</v>
      </c>
      <c r="G87" s="85" t="s">
        <v>34</v>
      </c>
      <c r="H87" s="36" t="s">
        <v>31</v>
      </c>
      <c r="I87" s="36" t="s">
        <v>31</v>
      </c>
      <c r="J87" s="36" t="s">
        <v>31</v>
      </c>
      <c r="K87" s="36" t="s">
        <v>31</v>
      </c>
      <c r="L87" s="36" t="s">
        <v>31</v>
      </c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ht="15.75" customHeight="1">
      <c r="A88" s="97"/>
      <c r="B88" s="97"/>
      <c r="C88" s="38" t="s">
        <v>121</v>
      </c>
      <c r="D88" s="85" t="s">
        <v>34</v>
      </c>
      <c r="E88" s="85" t="s">
        <v>34</v>
      </c>
      <c r="F88" s="85" t="s">
        <v>34</v>
      </c>
      <c r="G88" s="85" t="s">
        <v>34</v>
      </c>
      <c r="H88" s="36" t="s">
        <v>31</v>
      </c>
      <c r="I88" s="36" t="s">
        <v>31</v>
      </c>
      <c r="J88" s="36" t="s">
        <v>31</v>
      </c>
      <c r="K88" s="36" t="s">
        <v>31</v>
      </c>
      <c r="L88" s="36" t="s">
        <v>31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ht="15.75" customHeight="1">
      <c r="A89" s="99"/>
      <c r="B89" s="99"/>
      <c r="C89" s="40" t="s">
        <v>122</v>
      </c>
      <c r="D89" s="90" t="s">
        <v>34</v>
      </c>
      <c r="E89" s="90" t="s">
        <v>34</v>
      </c>
      <c r="F89" s="90" t="s">
        <v>34</v>
      </c>
      <c r="G89" s="90" t="s">
        <v>34</v>
      </c>
      <c r="H89" s="41" t="s">
        <v>31</v>
      </c>
      <c r="I89" s="41" t="s">
        <v>31</v>
      </c>
      <c r="J89" s="41" t="s">
        <v>31</v>
      </c>
      <c r="K89" s="41" t="s">
        <v>31</v>
      </c>
      <c r="L89" s="41" t="s">
        <v>31</v>
      </c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ht="15.75" customHeight="1">
      <c r="A90" s="61"/>
      <c r="B90" s="61"/>
      <c r="D90" s="101" t="s">
        <v>34</v>
      </c>
      <c r="E90" s="101" t="s">
        <v>34</v>
      </c>
      <c r="F90" s="101" t="s">
        <v>34</v>
      </c>
      <c r="G90" s="101" t="s">
        <v>34</v>
      </c>
      <c r="H90" s="101" t="s">
        <v>34</v>
      </c>
      <c r="I90" s="63" t="s">
        <v>31</v>
      </c>
      <c r="J90" s="63" t="s">
        <v>31</v>
      </c>
      <c r="K90" s="63" t="s">
        <v>31</v>
      </c>
      <c r="L90" s="63" t="s">
        <v>31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ht="15.75" customHeight="1">
      <c r="A91" s="97"/>
      <c r="B91" s="97"/>
      <c r="C91" s="38" t="s">
        <v>123</v>
      </c>
      <c r="D91" s="85" t="s">
        <v>34</v>
      </c>
      <c r="E91" s="85" t="s">
        <v>34</v>
      </c>
      <c r="F91" s="85" t="s">
        <v>34</v>
      </c>
      <c r="G91" s="85" t="s">
        <v>34</v>
      </c>
      <c r="H91" s="85" t="s">
        <v>34</v>
      </c>
      <c r="I91" s="36" t="s">
        <v>31</v>
      </c>
      <c r="J91" s="36" t="s">
        <v>31</v>
      </c>
      <c r="K91" s="36" t="s">
        <v>31</v>
      </c>
      <c r="L91" s="36" t="s">
        <v>31</v>
      </c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ht="15.75" customHeight="1">
      <c r="A92" s="97"/>
      <c r="B92" s="97"/>
      <c r="C92" s="38" t="s">
        <v>124</v>
      </c>
      <c r="D92" s="85" t="s">
        <v>34</v>
      </c>
      <c r="E92" s="85" t="s">
        <v>34</v>
      </c>
      <c r="F92" s="85" t="s">
        <v>34</v>
      </c>
      <c r="G92" s="85" t="s">
        <v>34</v>
      </c>
      <c r="H92" s="85" t="s">
        <v>34</v>
      </c>
      <c r="I92" s="36" t="s">
        <v>31</v>
      </c>
      <c r="J92" s="36" t="s">
        <v>31</v>
      </c>
      <c r="K92" s="36" t="s">
        <v>31</v>
      </c>
      <c r="L92" s="36" t="s">
        <v>31</v>
      </c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ht="15.75" customHeight="1">
      <c r="A93" s="97"/>
      <c r="B93" s="97"/>
      <c r="C93" s="38" t="s">
        <v>125</v>
      </c>
      <c r="D93" s="85" t="s">
        <v>34</v>
      </c>
      <c r="E93" s="85" t="s">
        <v>34</v>
      </c>
      <c r="F93" s="85" t="s">
        <v>34</v>
      </c>
      <c r="G93" s="85" t="s">
        <v>34</v>
      </c>
      <c r="H93" s="85" t="s">
        <v>34</v>
      </c>
      <c r="I93" s="36" t="s">
        <v>31</v>
      </c>
      <c r="J93" s="36" t="s">
        <v>31</v>
      </c>
      <c r="K93" s="36" t="s">
        <v>31</v>
      </c>
      <c r="L93" s="36" t="s">
        <v>31</v>
      </c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ht="15.75" customHeight="1">
      <c r="A94" s="99"/>
      <c r="B94" s="99"/>
      <c r="C94" s="40" t="s">
        <v>126</v>
      </c>
      <c r="D94" s="90" t="s">
        <v>34</v>
      </c>
      <c r="E94" s="90" t="s">
        <v>34</v>
      </c>
      <c r="F94" s="90" t="s">
        <v>34</v>
      </c>
      <c r="G94" s="90" t="s">
        <v>34</v>
      </c>
      <c r="H94" s="90" t="s">
        <v>34</v>
      </c>
      <c r="I94" s="41" t="s">
        <v>31</v>
      </c>
      <c r="J94" s="41" t="s">
        <v>31</v>
      </c>
      <c r="K94" s="41" t="s">
        <v>31</v>
      </c>
      <c r="L94" s="36" t="s">
        <v>31</v>
      </c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ht="15.75" customHeight="1">
      <c r="A95" s="102"/>
      <c r="B95" s="102">
        <v>2.0</v>
      </c>
      <c r="C95" s="103" t="s">
        <v>127</v>
      </c>
      <c r="D95" s="104" t="s">
        <v>34</v>
      </c>
      <c r="E95" s="105" t="s">
        <v>34</v>
      </c>
      <c r="F95" s="105" t="s">
        <v>34</v>
      </c>
      <c r="G95" s="105" t="s">
        <v>34</v>
      </c>
      <c r="H95" s="105" t="s">
        <v>34</v>
      </c>
      <c r="I95" s="105" t="s">
        <v>31</v>
      </c>
      <c r="J95" s="105" t="s">
        <v>31</v>
      </c>
      <c r="K95" s="105" t="s">
        <v>31</v>
      </c>
      <c r="L95" s="105" t="s">
        <v>31</v>
      </c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</row>
    <row r="96" ht="15.75" customHeight="1">
      <c r="A96" s="61"/>
      <c r="B96" s="61"/>
      <c r="C96" s="62" t="s">
        <v>128</v>
      </c>
      <c r="D96" s="107" t="s">
        <v>34</v>
      </c>
      <c r="E96" s="108" t="s">
        <v>129</v>
      </c>
      <c r="F96" s="63" t="s">
        <v>31</v>
      </c>
      <c r="G96" s="63" t="s">
        <v>31</v>
      </c>
      <c r="H96" s="63" t="s">
        <v>31</v>
      </c>
      <c r="I96" s="63" t="s">
        <v>31</v>
      </c>
      <c r="J96" s="63" t="s">
        <v>31</v>
      </c>
      <c r="K96" s="109" t="s">
        <v>130</v>
      </c>
      <c r="L96" s="109" t="s">
        <v>130</v>
      </c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ht="15.75" customHeight="1">
      <c r="A97" s="110"/>
      <c r="B97" s="110"/>
      <c r="C97" s="98" t="s">
        <v>131</v>
      </c>
      <c r="D97" s="111" t="s">
        <v>34</v>
      </c>
      <c r="E97" s="108" t="s">
        <v>34</v>
      </c>
      <c r="F97" s="108" t="s">
        <v>132</v>
      </c>
      <c r="G97" s="108" t="s">
        <v>133</v>
      </c>
      <c r="H97" s="108" t="s">
        <v>134</v>
      </c>
      <c r="I97" s="108" t="s">
        <v>135</v>
      </c>
      <c r="J97" s="108" t="s">
        <v>136</v>
      </c>
      <c r="K97" s="108" t="s">
        <v>137</v>
      </c>
      <c r="L97" s="108" t="s">
        <v>138</v>
      </c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ht="15.75" customHeight="1">
      <c r="A98" s="110"/>
      <c r="B98" s="110"/>
      <c r="C98" s="98" t="s">
        <v>139</v>
      </c>
      <c r="D98" s="111" t="s">
        <v>34</v>
      </c>
      <c r="E98" s="111" t="s">
        <v>34</v>
      </c>
      <c r="F98" s="36" t="s">
        <v>31</v>
      </c>
      <c r="G98" s="36" t="s">
        <v>31</v>
      </c>
      <c r="H98" s="36" t="s">
        <v>31</v>
      </c>
      <c r="I98" s="36" t="s">
        <v>31</v>
      </c>
      <c r="J98" s="36" t="s">
        <v>31</v>
      </c>
      <c r="K98" s="36" t="s">
        <v>31</v>
      </c>
      <c r="L98" s="36" t="s">
        <v>31</v>
      </c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ht="15.75" customHeight="1">
      <c r="A99" s="110"/>
      <c r="B99" s="110"/>
      <c r="C99" s="98" t="s">
        <v>140</v>
      </c>
      <c r="D99" s="111"/>
      <c r="E99" s="111" t="s">
        <v>34</v>
      </c>
      <c r="F99" s="111">
        <v>100.0</v>
      </c>
      <c r="G99" s="111">
        <v>150.0</v>
      </c>
      <c r="H99" s="111" t="s">
        <v>141</v>
      </c>
      <c r="I99" s="111" t="s">
        <v>141</v>
      </c>
      <c r="J99" s="111" t="s">
        <v>141</v>
      </c>
      <c r="K99" s="111" t="s">
        <v>141</v>
      </c>
      <c r="L99" s="111" t="s">
        <v>141</v>
      </c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ht="15.75" customHeight="1">
      <c r="A100" s="110"/>
      <c r="B100" s="110"/>
      <c r="C100" s="98" t="s">
        <v>142</v>
      </c>
      <c r="D100" s="111" t="s">
        <v>34</v>
      </c>
      <c r="E100" s="111" t="s">
        <v>34</v>
      </c>
      <c r="F100" s="111" t="s">
        <v>34</v>
      </c>
      <c r="G100" s="111" t="s">
        <v>34</v>
      </c>
      <c r="H100" s="111" t="s">
        <v>34</v>
      </c>
      <c r="I100" s="111" t="s">
        <v>34</v>
      </c>
      <c r="J100" s="36" t="s">
        <v>31</v>
      </c>
      <c r="K100" s="36" t="s">
        <v>31</v>
      </c>
      <c r="L100" s="36" t="s">
        <v>31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ht="15.75" customHeight="1">
      <c r="A101" s="110"/>
      <c r="B101" s="110"/>
      <c r="C101" s="98" t="s">
        <v>143</v>
      </c>
      <c r="D101" s="111" t="s">
        <v>34</v>
      </c>
      <c r="E101" s="111" t="s">
        <v>34</v>
      </c>
      <c r="F101" s="111" t="s">
        <v>34</v>
      </c>
      <c r="G101" s="111" t="s">
        <v>34</v>
      </c>
      <c r="H101" s="111" t="s">
        <v>34</v>
      </c>
      <c r="I101" s="111" t="s">
        <v>34</v>
      </c>
      <c r="J101" s="36" t="s">
        <v>31</v>
      </c>
      <c r="K101" s="36" t="s">
        <v>31</v>
      </c>
      <c r="L101" s="36" t="s">
        <v>31</v>
      </c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ht="15.75" customHeight="1">
      <c r="A102" s="110"/>
      <c r="B102" s="110"/>
      <c r="C102" s="98" t="s">
        <v>144</v>
      </c>
      <c r="D102" s="111" t="s">
        <v>34</v>
      </c>
      <c r="E102" s="111" t="s">
        <v>34</v>
      </c>
      <c r="F102" s="111" t="s">
        <v>34</v>
      </c>
      <c r="G102" s="111" t="s">
        <v>34</v>
      </c>
      <c r="H102" s="111" t="s">
        <v>34</v>
      </c>
      <c r="I102" s="111" t="s">
        <v>34</v>
      </c>
      <c r="J102" s="111" t="s">
        <v>34</v>
      </c>
      <c r="K102" s="36" t="s">
        <v>31</v>
      </c>
      <c r="L102" s="36" t="s">
        <v>31</v>
      </c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ht="15.75" customHeight="1">
      <c r="A103" s="110"/>
      <c r="B103" s="110"/>
      <c r="C103" s="98" t="s">
        <v>145</v>
      </c>
      <c r="D103" s="111" t="s">
        <v>34</v>
      </c>
      <c r="E103" s="111" t="s">
        <v>34</v>
      </c>
      <c r="F103" s="111" t="s">
        <v>34</v>
      </c>
      <c r="G103" s="36" t="s">
        <v>31</v>
      </c>
      <c r="H103" s="36" t="s">
        <v>31</v>
      </c>
      <c r="I103" s="36" t="s">
        <v>31</v>
      </c>
      <c r="J103" s="36" t="s">
        <v>31</v>
      </c>
      <c r="K103" s="36" t="s">
        <v>31</v>
      </c>
      <c r="L103" s="36" t="s">
        <v>31</v>
      </c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ht="15.75" customHeight="1">
      <c r="A104" s="110"/>
      <c r="B104" s="110"/>
      <c r="C104" s="98" t="s">
        <v>146</v>
      </c>
      <c r="D104" s="111" t="s">
        <v>34</v>
      </c>
      <c r="E104" s="111" t="s">
        <v>34</v>
      </c>
      <c r="F104" s="111" t="s">
        <v>34</v>
      </c>
      <c r="G104" s="111" t="s">
        <v>34</v>
      </c>
      <c r="H104" s="111" t="s">
        <v>147</v>
      </c>
      <c r="I104" s="111" t="s">
        <v>147</v>
      </c>
      <c r="J104" s="36" t="s">
        <v>31</v>
      </c>
      <c r="K104" s="36" t="s">
        <v>31</v>
      </c>
      <c r="L104" s="36" t="s">
        <v>31</v>
      </c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ht="15.75" customHeight="1">
      <c r="A105" s="97"/>
      <c r="B105" s="97"/>
      <c r="C105" s="112" t="s">
        <v>148</v>
      </c>
      <c r="D105" s="36"/>
      <c r="E105" s="36" t="s">
        <v>34</v>
      </c>
      <c r="F105" s="36" t="s">
        <v>34</v>
      </c>
      <c r="G105" s="36" t="s">
        <v>34</v>
      </c>
      <c r="H105" s="36" t="s">
        <v>34</v>
      </c>
      <c r="I105" s="36" t="s">
        <v>31</v>
      </c>
      <c r="J105" s="36" t="s">
        <v>31</v>
      </c>
      <c r="K105" s="36" t="s">
        <v>31</v>
      </c>
      <c r="L105" s="36" t="s">
        <v>31</v>
      </c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ht="15.75" customHeight="1">
      <c r="A106" s="99"/>
      <c r="B106" s="99"/>
      <c r="C106" s="100" t="s">
        <v>149</v>
      </c>
      <c r="D106" s="41" t="s">
        <v>31</v>
      </c>
      <c r="E106" s="111" t="s">
        <v>34</v>
      </c>
      <c r="F106" s="111" t="s">
        <v>34</v>
      </c>
      <c r="G106" s="111" t="s">
        <v>34</v>
      </c>
      <c r="H106" s="41" t="s">
        <v>31</v>
      </c>
      <c r="I106" s="41" t="s">
        <v>31</v>
      </c>
      <c r="J106" s="41" t="s">
        <v>31</v>
      </c>
      <c r="K106" s="41" t="s">
        <v>31</v>
      </c>
      <c r="L106" s="41" t="s">
        <v>31</v>
      </c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ht="15.75" customHeight="1"/>
    <row r="108" ht="15.75" customHeight="1">
      <c r="A108" s="61"/>
      <c r="B108" s="61"/>
      <c r="C108" s="62" t="s">
        <v>150</v>
      </c>
      <c r="D108" s="63" t="s">
        <v>39</v>
      </c>
      <c r="E108" s="113" t="s">
        <v>34</v>
      </c>
      <c r="F108" s="113" t="s">
        <v>34</v>
      </c>
      <c r="G108" s="113" t="s">
        <v>151</v>
      </c>
      <c r="H108" s="113" t="s">
        <v>34</v>
      </c>
      <c r="I108" s="63" t="s">
        <v>31</v>
      </c>
      <c r="J108" s="63" t="s">
        <v>31</v>
      </c>
      <c r="K108" s="63" t="s">
        <v>31</v>
      </c>
      <c r="L108" s="63" t="s">
        <v>31</v>
      </c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ht="15.75" customHeight="1">
      <c r="A109" s="83"/>
      <c r="B109" s="83"/>
      <c r="C109" s="114" t="s">
        <v>152</v>
      </c>
      <c r="D109" s="36" t="s">
        <v>31</v>
      </c>
      <c r="E109" s="113" t="s">
        <v>34</v>
      </c>
      <c r="F109" s="113" t="s">
        <v>34</v>
      </c>
      <c r="G109" s="113" t="s">
        <v>34</v>
      </c>
      <c r="H109" s="113" t="s">
        <v>34</v>
      </c>
      <c r="I109" s="36" t="s">
        <v>31</v>
      </c>
      <c r="J109" s="36" t="s">
        <v>31</v>
      </c>
      <c r="K109" s="36" t="s">
        <v>31</v>
      </c>
      <c r="L109" s="36" t="s">
        <v>31</v>
      </c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115"/>
    </row>
    <row r="110" ht="15.75" customHeight="1">
      <c r="A110" s="83"/>
      <c r="B110" s="83"/>
      <c r="C110" s="84" t="s">
        <v>153</v>
      </c>
      <c r="D110" s="111" t="s">
        <v>34</v>
      </c>
      <c r="E110" s="111" t="s">
        <v>34</v>
      </c>
      <c r="F110" s="111" t="s">
        <v>34</v>
      </c>
      <c r="G110" s="111" t="s">
        <v>34</v>
      </c>
      <c r="H110" s="36" t="s">
        <v>34</v>
      </c>
      <c r="I110" s="36" t="s">
        <v>31</v>
      </c>
      <c r="J110" s="36" t="s">
        <v>31</v>
      </c>
      <c r="K110" s="36" t="s">
        <v>31</v>
      </c>
      <c r="L110" s="36" t="s">
        <v>31</v>
      </c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37"/>
    </row>
    <row r="111" ht="15.75" customHeight="1">
      <c r="A111" s="88"/>
      <c r="B111" s="88"/>
      <c r="C111" s="89" t="s">
        <v>154</v>
      </c>
      <c r="D111" s="91" t="s">
        <v>34</v>
      </c>
      <c r="E111" s="91" t="s">
        <v>34</v>
      </c>
      <c r="F111" s="91" t="s">
        <v>34</v>
      </c>
      <c r="G111" s="91" t="s">
        <v>34</v>
      </c>
      <c r="H111" s="91" t="s">
        <v>34</v>
      </c>
      <c r="I111" s="41" t="s">
        <v>31</v>
      </c>
      <c r="J111" s="41" t="s">
        <v>31</v>
      </c>
      <c r="K111" s="41" t="s">
        <v>31</v>
      </c>
      <c r="L111" s="41" t="s">
        <v>31</v>
      </c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42"/>
    </row>
    <row r="112" ht="15.75" customHeight="1">
      <c r="A112" s="61"/>
      <c r="B112" s="61"/>
      <c r="C112" s="62" t="s">
        <v>155</v>
      </c>
      <c r="D112" s="101" t="s">
        <v>34</v>
      </c>
      <c r="E112" s="101" t="s">
        <v>34</v>
      </c>
      <c r="F112" s="101" t="s">
        <v>34</v>
      </c>
      <c r="G112" s="101" t="s">
        <v>34</v>
      </c>
      <c r="H112" s="101" t="s">
        <v>34</v>
      </c>
      <c r="I112" s="101" t="s">
        <v>34</v>
      </c>
      <c r="J112" s="109" t="s">
        <v>156</v>
      </c>
      <c r="K112" s="109" t="s">
        <v>130</v>
      </c>
      <c r="L112" s="109" t="s">
        <v>130</v>
      </c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ht="15.75" customHeight="1">
      <c r="A113" s="116"/>
      <c r="B113" s="116"/>
      <c r="C113" s="38" t="s">
        <v>157</v>
      </c>
      <c r="D113" s="85" t="s">
        <v>34</v>
      </c>
      <c r="E113" s="85" t="s">
        <v>34</v>
      </c>
      <c r="F113" s="85" t="s">
        <v>34</v>
      </c>
      <c r="G113" s="85" t="s">
        <v>34</v>
      </c>
      <c r="H113" s="85" t="s">
        <v>34</v>
      </c>
      <c r="I113" s="85" t="s">
        <v>34</v>
      </c>
      <c r="J113" s="36" t="s">
        <v>31</v>
      </c>
      <c r="K113" s="36" t="s">
        <v>31</v>
      </c>
      <c r="L113" s="36" t="s">
        <v>31</v>
      </c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ht="15.75" customHeight="1">
      <c r="A114" s="116"/>
      <c r="B114" s="116"/>
      <c r="C114" s="38" t="s">
        <v>158</v>
      </c>
      <c r="D114" s="85" t="s">
        <v>34</v>
      </c>
      <c r="E114" s="85" t="s">
        <v>34</v>
      </c>
      <c r="F114" s="85" t="s">
        <v>34</v>
      </c>
      <c r="G114" s="85" t="s">
        <v>34</v>
      </c>
      <c r="H114" s="85" t="s">
        <v>34</v>
      </c>
      <c r="I114" s="85" t="s">
        <v>34</v>
      </c>
      <c r="J114" s="36" t="s">
        <v>31</v>
      </c>
      <c r="K114" s="36" t="s">
        <v>31</v>
      </c>
      <c r="L114" s="36" t="s">
        <v>31</v>
      </c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ht="15.75" customHeight="1">
      <c r="A115" s="116"/>
      <c r="B115" s="116"/>
      <c r="C115" s="38" t="s">
        <v>159</v>
      </c>
      <c r="D115" s="85" t="s">
        <v>34</v>
      </c>
      <c r="E115" s="85" t="s">
        <v>34</v>
      </c>
      <c r="F115" s="85" t="s">
        <v>34</v>
      </c>
      <c r="G115" s="85" t="s">
        <v>34</v>
      </c>
      <c r="H115" s="85" t="s">
        <v>34</v>
      </c>
      <c r="I115" s="85" t="s">
        <v>34</v>
      </c>
      <c r="J115" s="36" t="s">
        <v>31</v>
      </c>
      <c r="K115" s="36" t="s">
        <v>31</v>
      </c>
      <c r="L115" s="36" t="s">
        <v>31</v>
      </c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ht="15.75" customHeight="1">
      <c r="A116" s="117"/>
      <c r="B116" s="117"/>
      <c r="C116" s="40" t="s">
        <v>160</v>
      </c>
      <c r="D116" s="90" t="s">
        <v>34</v>
      </c>
      <c r="E116" s="90" t="s">
        <v>34</v>
      </c>
      <c r="F116" s="90" t="s">
        <v>34</v>
      </c>
      <c r="G116" s="90" t="s">
        <v>34</v>
      </c>
      <c r="H116" s="90" t="s">
        <v>34</v>
      </c>
      <c r="I116" s="90" t="s">
        <v>34</v>
      </c>
      <c r="J116" s="41" t="s">
        <v>31</v>
      </c>
      <c r="K116" s="41" t="s">
        <v>31</v>
      </c>
      <c r="L116" s="41" t="s">
        <v>31</v>
      </c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</row>
    <row r="117" ht="15.75" customHeight="1">
      <c r="A117" s="92"/>
      <c r="B117" s="92"/>
      <c r="C117" s="93" t="s">
        <v>161</v>
      </c>
      <c r="D117" s="94" t="s">
        <v>34</v>
      </c>
      <c r="E117" s="94" t="s">
        <v>34</v>
      </c>
      <c r="F117" s="94" t="s">
        <v>34</v>
      </c>
      <c r="G117" s="94" t="s">
        <v>34</v>
      </c>
      <c r="H117" s="94" t="s">
        <v>34</v>
      </c>
      <c r="I117" s="95" t="s">
        <v>31</v>
      </c>
      <c r="J117" s="95" t="s">
        <v>31</v>
      </c>
      <c r="K117" s="95" t="s">
        <v>31</v>
      </c>
      <c r="L117" s="95" t="s">
        <v>31</v>
      </c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</row>
    <row r="118" ht="15.75" customHeight="1">
      <c r="A118" s="110"/>
      <c r="B118" s="110"/>
      <c r="C118" s="98" t="s">
        <v>162</v>
      </c>
      <c r="D118" s="36" t="s">
        <v>34</v>
      </c>
      <c r="E118" s="36" t="s">
        <v>34</v>
      </c>
      <c r="F118" s="36" t="s">
        <v>34</v>
      </c>
      <c r="G118" s="36" t="s">
        <v>34</v>
      </c>
      <c r="H118" s="36" t="s">
        <v>34</v>
      </c>
      <c r="I118" s="36" t="s">
        <v>31</v>
      </c>
      <c r="J118" s="36" t="s">
        <v>31</v>
      </c>
      <c r="K118" s="36" t="s">
        <v>31</v>
      </c>
      <c r="L118" s="36" t="s">
        <v>31</v>
      </c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ht="15.75" customHeight="1">
      <c r="A119" s="30"/>
      <c r="B119" s="30"/>
      <c r="C119" s="68" t="s">
        <v>163</v>
      </c>
      <c r="D119" s="32" t="s">
        <v>34</v>
      </c>
      <c r="E119" s="32" t="s">
        <v>34</v>
      </c>
      <c r="F119" s="32" t="s">
        <v>34</v>
      </c>
      <c r="G119" s="32" t="s">
        <v>34</v>
      </c>
      <c r="H119" s="32" t="s">
        <v>34</v>
      </c>
      <c r="I119" s="32" t="s">
        <v>31</v>
      </c>
      <c r="J119" s="32" t="s">
        <v>31</v>
      </c>
      <c r="K119" s="32" t="s">
        <v>31</v>
      </c>
      <c r="L119" s="32" t="s">
        <v>31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ht="15.75" customHeight="1">
      <c r="A120" s="30"/>
      <c r="B120" s="30"/>
      <c r="C120" s="68" t="s">
        <v>164</v>
      </c>
      <c r="D120" s="32" t="s">
        <v>34</v>
      </c>
      <c r="E120" s="32" t="s">
        <v>34</v>
      </c>
      <c r="F120" s="32" t="s">
        <v>34</v>
      </c>
      <c r="G120" s="32" t="s">
        <v>34</v>
      </c>
      <c r="H120" s="32" t="s">
        <v>34</v>
      </c>
      <c r="I120" s="32" t="s">
        <v>31</v>
      </c>
      <c r="J120" s="32" t="s">
        <v>31</v>
      </c>
      <c r="K120" s="32" t="s">
        <v>31</v>
      </c>
      <c r="L120" s="32" t="s">
        <v>31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ht="15.75" customHeight="1">
      <c r="A121" s="30"/>
      <c r="B121" s="30"/>
      <c r="C121" s="68" t="s">
        <v>165</v>
      </c>
      <c r="D121" s="32" t="s">
        <v>34</v>
      </c>
      <c r="E121" s="32" t="s">
        <v>34</v>
      </c>
      <c r="F121" s="32" t="s">
        <v>34</v>
      </c>
      <c r="G121" s="32" t="s">
        <v>34</v>
      </c>
      <c r="H121" s="32" t="s">
        <v>34</v>
      </c>
      <c r="I121" s="32" t="s">
        <v>31</v>
      </c>
      <c r="J121" s="32" t="s">
        <v>31</v>
      </c>
      <c r="K121" s="32" t="s">
        <v>31</v>
      </c>
      <c r="L121" s="32" t="s">
        <v>31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ht="15.75" customHeight="1">
      <c r="A122" s="97"/>
      <c r="B122" s="97"/>
      <c r="C122" s="119" t="s">
        <v>166</v>
      </c>
      <c r="D122" s="36" t="s">
        <v>34</v>
      </c>
      <c r="E122" s="36" t="s">
        <v>34</v>
      </c>
      <c r="F122" s="36" t="s">
        <v>34</v>
      </c>
      <c r="G122" s="36" t="s">
        <v>31</v>
      </c>
      <c r="H122" s="36" t="s">
        <v>31</v>
      </c>
      <c r="I122" s="36" t="s">
        <v>31</v>
      </c>
      <c r="J122" s="36" t="s">
        <v>31</v>
      </c>
      <c r="K122" s="36" t="s">
        <v>31</v>
      </c>
      <c r="L122" s="36" t="s">
        <v>31</v>
      </c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ht="15.75" customHeight="1">
      <c r="A123" s="120"/>
      <c r="B123" s="120"/>
      <c r="C123" s="98" t="s">
        <v>167</v>
      </c>
      <c r="D123" s="36" t="s">
        <v>34</v>
      </c>
      <c r="E123" s="36" t="s">
        <v>34</v>
      </c>
      <c r="F123" s="36" t="s">
        <v>34</v>
      </c>
      <c r="G123" s="36" t="s">
        <v>34</v>
      </c>
      <c r="H123" s="36" t="s">
        <v>34</v>
      </c>
      <c r="I123" s="36" t="s">
        <v>31</v>
      </c>
      <c r="J123" s="36" t="s">
        <v>31</v>
      </c>
      <c r="K123" s="36" t="s">
        <v>31</v>
      </c>
      <c r="L123" s="36" t="s">
        <v>31</v>
      </c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ht="15.75" customHeight="1">
      <c r="A124" s="97"/>
      <c r="B124" s="97"/>
      <c r="C124" s="119" t="s">
        <v>168</v>
      </c>
      <c r="D124" s="36" t="s">
        <v>34</v>
      </c>
      <c r="E124" s="36" t="s">
        <v>34</v>
      </c>
      <c r="F124" s="36" t="s">
        <v>34</v>
      </c>
      <c r="G124" s="36" t="s">
        <v>34</v>
      </c>
      <c r="H124" s="36" t="s">
        <v>34</v>
      </c>
      <c r="I124" s="36" t="s">
        <v>31</v>
      </c>
      <c r="J124" s="36" t="s">
        <v>31</v>
      </c>
      <c r="K124" s="36" t="s">
        <v>31</v>
      </c>
      <c r="L124" s="36" t="s">
        <v>31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ht="15.75" customHeight="1">
      <c r="A125" s="110"/>
      <c r="B125" s="110"/>
      <c r="C125" s="98" t="s">
        <v>169</v>
      </c>
      <c r="D125" s="36" t="s">
        <v>34</v>
      </c>
      <c r="E125" s="36" t="s">
        <v>34</v>
      </c>
      <c r="F125" s="36" t="s">
        <v>34</v>
      </c>
      <c r="G125" s="36" t="s">
        <v>34</v>
      </c>
      <c r="H125" s="36" t="s">
        <v>34</v>
      </c>
      <c r="I125" s="36" t="s">
        <v>31</v>
      </c>
      <c r="J125" s="36" t="s">
        <v>31</v>
      </c>
      <c r="K125" s="36" t="s">
        <v>31</v>
      </c>
      <c r="L125" s="36" t="s">
        <v>31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ht="15.75" customHeight="1">
      <c r="A126" s="117"/>
      <c r="B126" s="117"/>
      <c r="C126" s="100" t="s">
        <v>170</v>
      </c>
      <c r="D126" s="41" t="s">
        <v>34</v>
      </c>
      <c r="E126" s="41" t="s">
        <v>34</v>
      </c>
      <c r="F126" s="41" t="s">
        <v>34</v>
      </c>
      <c r="G126" s="41" t="s">
        <v>34</v>
      </c>
      <c r="H126" s="41" t="s">
        <v>34</v>
      </c>
      <c r="I126" s="41" t="s">
        <v>34</v>
      </c>
      <c r="J126" s="41" t="s">
        <v>31</v>
      </c>
      <c r="K126" s="41" t="s">
        <v>31</v>
      </c>
      <c r="L126" s="41" t="s">
        <v>31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ht="15.75" customHeight="1">
      <c r="A127" s="61"/>
      <c r="B127" s="61"/>
      <c r="C127" s="62" t="s">
        <v>171</v>
      </c>
      <c r="D127" s="107" t="s">
        <v>34</v>
      </c>
      <c r="E127" s="107" t="s">
        <v>34</v>
      </c>
      <c r="F127" s="107" t="s">
        <v>34</v>
      </c>
      <c r="G127" s="107" t="s">
        <v>34</v>
      </c>
      <c r="H127" s="107" t="s">
        <v>34</v>
      </c>
      <c r="I127" s="107" t="s">
        <v>34</v>
      </c>
      <c r="J127" s="63" t="s">
        <v>31</v>
      </c>
      <c r="K127" s="121" t="s">
        <v>172</v>
      </c>
      <c r="L127" s="121" t="s">
        <v>172</v>
      </c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ht="15.75" customHeight="1">
      <c r="A128" s="115"/>
      <c r="B128" s="115"/>
      <c r="C128" s="98" t="s">
        <v>173</v>
      </c>
      <c r="D128" s="111" t="s">
        <v>34</v>
      </c>
      <c r="E128" s="111" t="s">
        <v>34</v>
      </c>
      <c r="F128" s="111" t="s">
        <v>34</v>
      </c>
      <c r="G128" s="111" t="s">
        <v>34</v>
      </c>
      <c r="H128" s="111" t="s">
        <v>34</v>
      </c>
      <c r="I128" s="111" t="s">
        <v>34</v>
      </c>
      <c r="J128" s="36" t="s">
        <v>31</v>
      </c>
      <c r="K128" s="36" t="s">
        <v>31</v>
      </c>
      <c r="L128" s="36" t="s">
        <v>31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ht="15.75" customHeight="1">
      <c r="A129" s="122"/>
      <c r="B129" s="122"/>
      <c r="C129" s="100" t="s">
        <v>174</v>
      </c>
      <c r="D129" s="91" t="s">
        <v>34</v>
      </c>
      <c r="E129" s="91" t="s">
        <v>34</v>
      </c>
      <c r="F129" s="91" t="s">
        <v>34</v>
      </c>
      <c r="G129" s="91" t="s">
        <v>34</v>
      </c>
      <c r="H129" s="91" t="s">
        <v>34</v>
      </c>
      <c r="I129" s="91" t="s">
        <v>34</v>
      </c>
      <c r="J129" s="41" t="s">
        <v>175</v>
      </c>
      <c r="K129" s="41" t="s">
        <v>175</v>
      </c>
      <c r="L129" s="123" t="s">
        <v>176</v>
      </c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ht="15.75" customHeight="1">
      <c r="A130" s="61"/>
      <c r="B130" s="61"/>
      <c r="C130" s="62" t="s">
        <v>177</v>
      </c>
      <c r="D130" s="107" t="s">
        <v>34</v>
      </c>
      <c r="E130" s="107" t="s">
        <v>34</v>
      </c>
      <c r="F130" s="107" t="s">
        <v>34</v>
      </c>
      <c r="G130" s="107" t="s">
        <v>34</v>
      </c>
      <c r="H130" s="63" t="s">
        <v>31</v>
      </c>
      <c r="I130" s="63" t="s">
        <v>31</v>
      </c>
      <c r="J130" s="63" t="s">
        <v>31</v>
      </c>
      <c r="K130" s="63" t="s">
        <v>31</v>
      </c>
      <c r="L130" s="121" t="s">
        <v>178</v>
      </c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ht="15.75" customHeight="1">
      <c r="A131" s="97"/>
      <c r="B131" s="97"/>
      <c r="C131" s="124" t="s">
        <v>179</v>
      </c>
      <c r="D131" s="111" t="s">
        <v>34</v>
      </c>
      <c r="E131" s="111" t="s">
        <v>34</v>
      </c>
      <c r="F131" s="111" t="s">
        <v>34</v>
      </c>
      <c r="G131" s="111" t="s">
        <v>34</v>
      </c>
      <c r="H131" s="36" t="s">
        <v>31</v>
      </c>
      <c r="I131" s="36" t="s">
        <v>31</v>
      </c>
      <c r="J131" s="36" t="s">
        <v>31</v>
      </c>
      <c r="K131" s="36" t="s">
        <v>31</v>
      </c>
      <c r="L131" s="36" t="s">
        <v>31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ht="15.75" customHeight="1">
      <c r="A132" s="97"/>
      <c r="B132" s="97"/>
      <c r="C132" s="124" t="s">
        <v>180</v>
      </c>
      <c r="D132" s="111" t="s">
        <v>34</v>
      </c>
      <c r="E132" s="111" t="s">
        <v>34</v>
      </c>
      <c r="F132" s="111" t="s">
        <v>34</v>
      </c>
      <c r="G132" s="111" t="s">
        <v>34</v>
      </c>
      <c r="H132" s="36" t="s">
        <v>31</v>
      </c>
      <c r="I132" s="36" t="s">
        <v>31</v>
      </c>
      <c r="J132" s="36" t="s">
        <v>31</v>
      </c>
      <c r="K132" s="36" t="s">
        <v>31</v>
      </c>
      <c r="L132" s="36" t="s">
        <v>31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ht="15.75" customHeight="1">
      <c r="A133" s="97"/>
      <c r="B133" s="97"/>
      <c r="C133" s="124" t="s">
        <v>181</v>
      </c>
      <c r="D133" s="111" t="s">
        <v>34</v>
      </c>
      <c r="E133" s="111" t="s">
        <v>34</v>
      </c>
      <c r="F133" s="111" t="s">
        <v>34</v>
      </c>
      <c r="G133" s="111" t="s">
        <v>34</v>
      </c>
      <c r="H133" s="36" t="s">
        <v>31</v>
      </c>
      <c r="I133" s="36" t="s">
        <v>31</v>
      </c>
      <c r="J133" s="36" t="s">
        <v>31</v>
      </c>
      <c r="K133" s="36" t="s">
        <v>31</v>
      </c>
      <c r="L133" s="36" t="s">
        <v>31</v>
      </c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ht="15.75" customHeight="1">
      <c r="A134" s="97"/>
      <c r="B134" s="97"/>
      <c r="C134" s="124" t="s">
        <v>182</v>
      </c>
      <c r="D134" s="111" t="s">
        <v>34</v>
      </c>
      <c r="E134" s="111" t="s">
        <v>34</v>
      </c>
      <c r="F134" s="111" t="s">
        <v>34</v>
      </c>
      <c r="G134" s="111" t="s">
        <v>34</v>
      </c>
      <c r="H134" s="36" t="s">
        <v>31</v>
      </c>
      <c r="I134" s="36" t="s">
        <v>31</v>
      </c>
      <c r="J134" s="36" t="s">
        <v>31</v>
      </c>
      <c r="K134" s="36" t="s">
        <v>31</v>
      </c>
      <c r="L134" s="36" t="s">
        <v>31</v>
      </c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ht="15.75" customHeight="1">
      <c r="A135" s="97"/>
      <c r="B135" s="97"/>
      <c r="C135" s="124" t="s">
        <v>183</v>
      </c>
      <c r="D135" s="111" t="s">
        <v>34</v>
      </c>
      <c r="E135" s="111" t="s">
        <v>34</v>
      </c>
      <c r="F135" s="111" t="s">
        <v>34</v>
      </c>
      <c r="G135" s="111" t="s">
        <v>34</v>
      </c>
      <c r="H135" s="36" t="s">
        <v>31</v>
      </c>
      <c r="I135" s="36" t="s">
        <v>31</v>
      </c>
      <c r="J135" s="36" t="s">
        <v>31</v>
      </c>
      <c r="K135" s="36" t="s">
        <v>31</v>
      </c>
      <c r="L135" s="36" t="s">
        <v>31</v>
      </c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ht="15.75" customHeight="1">
      <c r="A136" s="99"/>
      <c r="B136" s="99"/>
      <c r="C136" s="125" t="s">
        <v>184</v>
      </c>
      <c r="D136" s="91" t="s">
        <v>34</v>
      </c>
      <c r="E136" s="91" t="s">
        <v>34</v>
      </c>
      <c r="F136" s="91" t="s">
        <v>34</v>
      </c>
      <c r="G136" s="91" t="s">
        <v>34</v>
      </c>
      <c r="H136" s="41" t="s">
        <v>31</v>
      </c>
      <c r="I136" s="41" t="s">
        <v>31</v>
      </c>
      <c r="J136" s="41" t="s">
        <v>31</v>
      </c>
      <c r="K136" s="41" t="s">
        <v>31</v>
      </c>
      <c r="L136" s="41" t="s">
        <v>31</v>
      </c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ht="15.75" customHeight="1">
      <c r="A137" s="92"/>
      <c r="B137" s="92"/>
      <c r="C137" s="93" t="s">
        <v>185</v>
      </c>
      <c r="D137" s="94" t="s">
        <v>34</v>
      </c>
      <c r="E137" s="94" t="s">
        <v>34</v>
      </c>
      <c r="F137" s="94" t="s">
        <v>34</v>
      </c>
      <c r="G137" s="94" t="s">
        <v>34</v>
      </c>
      <c r="H137" s="126" t="s">
        <v>186</v>
      </c>
      <c r="I137" s="126" t="s">
        <v>186</v>
      </c>
      <c r="J137" s="126" t="s">
        <v>187</v>
      </c>
      <c r="K137" s="126" t="s">
        <v>187</v>
      </c>
      <c r="L137" s="126" t="s">
        <v>187</v>
      </c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</row>
    <row r="138" ht="15.75" customHeight="1">
      <c r="A138" s="127"/>
      <c r="B138" s="127"/>
      <c r="C138" s="62" t="s">
        <v>188</v>
      </c>
      <c r="D138" s="107" t="s">
        <v>34</v>
      </c>
      <c r="E138" s="63" t="s">
        <v>31</v>
      </c>
      <c r="F138" s="63" t="s">
        <v>31</v>
      </c>
      <c r="G138" s="63" t="s">
        <v>31</v>
      </c>
      <c r="H138" s="63" t="s">
        <v>31</v>
      </c>
      <c r="I138" s="63" t="s">
        <v>31</v>
      </c>
      <c r="J138" s="63" t="s">
        <v>189</v>
      </c>
      <c r="K138" s="63" t="s">
        <v>189</v>
      </c>
      <c r="L138" s="63" t="s">
        <v>189</v>
      </c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ht="15.75" customHeight="1">
      <c r="A139" s="116"/>
      <c r="B139" s="116"/>
      <c r="C139" s="98" t="s">
        <v>190</v>
      </c>
      <c r="D139" s="128" t="s">
        <v>34</v>
      </c>
      <c r="E139" s="36" t="s">
        <v>31</v>
      </c>
      <c r="F139" s="36" t="s">
        <v>31</v>
      </c>
      <c r="G139" s="36" t="s">
        <v>31</v>
      </c>
      <c r="H139" s="36" t="s">
        <v>31</v>
      </c>
      <c r="I139" s="36" t="s">
        <v>31</v>
      </c>
      <c r="J139" s="36" t="s">
        <v>31</v>
      </c>
      <c r="K139" s="36" t="s">
        <v>31</v>
      </c>
      <c r="L139" s="36" t="s">
        <v>31</v>
      </c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ht="15.75" customHeight="1">
      <c r="A140" s="129"/>
      <c r="B140" s="129"/>
      <c r="C140" s="118" t="s">
        <v>191</v>
      </c>
      <c r="D140" s="130" t="s">
        <v>34</v>
      </c>
      <c r="E140" s="130" t="s">
        <v>34</v>
      </c>
      <c r="F140" s="130" t="s">
        <v>34</v>
      </c>
      <c r="G140" s="130" t="s">
        <v>34</v>
      </c>
      <c r="H140" s="130" t="s">
        <v>34</v>
      </c>
      <c r="I140" s="41" t="s">
        <v>31</v>
      </c>
      <c r="J140" s="41" t="s">
        <v>31</v>
      </c>
      <c r="K140" s="41" t="s">
        <v>31</v>
      </c>
      <c r="L140" s="41" t="s">
        <v>31</v>
      </c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</row>
    <row r="141" ht="15.75" customHeight="1">
      <c r="A141" s="131"/>
      <c r="B141" s="131"/>
      <c r="C141" s="62" t="s">
        <v>192</v>
      </c>
      <c r="D141" s="63" t="s">
        <v>193</v>
      </c>
      <c r="E141" s="128" t="s">
        <v>34</v>
      </c>
      <c r="F141" s="128" t="s">
        <v>34</v>
      </c>
      <c r="G141" s="128" t="s">
        <v>34</v>
      </c>
      <c r="H141" s="63" t="s">
        <v>31</v>
      </c>
      <c r="I141" s="63" t="s">
        <v>31</v>
      </c>
      <c r="J141" s="63" t="s">
        <v>31</v>
      </c>
      <c r="K141" s="63" t="s">
        <v>31</v>
      </c>
      <c r="L141" s="63" t="s">
        <v>31</v>
      </c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ht="15.75" customHeight="1">
      <c r="A142" s="97"/>
      <c r="B142" s="97"/>
      <c r="C142" s="35" t="s">
        <v>194</v>
      </c>
      <c r="D142" s="36"/>
      <c r="E142" s="128" t="s">
        <v>34</v>
      </c>
      <c r="F142" s="128" t="s">
        <v>34</v>
      </c>
      <c r="G142" s="128" t="s">
        <v>34</v>
      </c>
      <c r="H142" s="63" t="s">
        <v>31</v>
      </c>
      <c r="I142" s="36" t="s">
        <v>31</v>
      </c>
      <c r="J142" s="36" t="s">
        <v>31</v>
      </c>
      <c r="K142" s="36" t="s">
        <v>31</v>
      </c>
      <c r="L142" s="36" t="s">
        <v>31</v>
      </c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ht="15.75" customHeight="1">
      <c r="A143" s="97"/>
      <c r="B143" s="97"/>
      <c r="C143" s="132" t="s">
        <v>195</v>
      </c>
      <c r="D143" s="36"/>
      <c r="E143" s="128" t="s">
        <v>34</v>
      </c>
      <c r="F143" s="128" t="s">
        <v>34</v>
      </c>
      <c r="G143" s="128" t="s">
        <v>34</v>
      </c>
      <c r="H143" s="36" t="s">
        <v>31</v>
      </c>
      <c r="I143" s="36" t="s">
        <v>31</v>
      </c>
      <c r="J143" s="36" t="s">
        <v>31</v>
      </c>
      <c r="K143" s="36" t="s">
        <v>31</v>
      </c>
      <c r="L143" s="36" t="s">
        <v>31</v>
      </c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ht="15.75" customHeight="1">
      <c r="A144" s="97"/>
      <c r="B144" s="97"/>
      <c r="C144" s="35" t="s">
        <v>196</v>
      </c>
      <c r="D144" s="36"/>
      <c r="E144" s="133" t="s">
        <v>197</v>
      </c>
      <c r="F144" s="133" t="s">
        <v>197</v>
      </c>
      <c r="G144" s="133" t="s">
        <v>197</v>
      </c>
      <c r="H144" s="36" t="s">
        <v>31</v>
      </c>
      <c r="I144" s="36" t="s">
        <v>31</v>
      </c>
      <c r="J144" s="36" t="s">
        <v>31</v>
      </c>
      <c r="K144" s="36" t="s">
        <v>31</v>
      </c>
      <c r="L144" s="36" t="s">
        <v>31</v>
      </c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ht="15.75" customHeight="1">
      <c r="A145" s="97"/>
      <c r="B145" s="97"/>
      <c r="C145" s="55" t="s">
        <v>198</v>
      </c>
      <c r="D145" s="36" t="s">
        <v>31</v>
      </c>
      <c r="E145" s="36" t="s">
        <v>31</v>
      </c>
      <c r="F145" s="36" t="s">
        <v>31</v>
      </c>
      <c r="G145" s="36" t="s">
        <v>31</v>
      </c>
      <c r="H145" s="36" t="s">
        <v>31</v>
      </c>
      <c r="I145" s="36" t="s">
        <v>31</v>
      </c>
      <c r="J145" s="36" t="s">
        <v>31</v>
      </c>
      <c r="K145" s="36" t="s">
        <v>31</v>
      </c>
      <c r="L145" s="36" t="s">
        <v>31</v>
      </c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ht="15.75" customHeight="1">
      <c r="A146" s="97"/>
      <c r="B146" s="97"/>
      <c r="C146" s="55" t="s">
        <v>199</v>
      </c>
      <c r="D146" s="36"/>
      <c r="E146" s="36" t="s">
        <v>31</v>
      </c>
      <c r="F146" s="36" t="s">
        <v>31</v>
      </c>
      <c r="G146" s="36" t="s">
        <v>31</v>
      </c>
      <c r="H146" s="36" t="s">
        <v>31</v>
      </c>
      <c r="I146" s="36" t="s">
        <v>31</v>
      </c>
      <c r="J146" s="36" t="s">
        <v>31</v>
      </c>
      <c r="K146" s="36" t="s">
        <v>31</v>
      </c>
      <c r="L146" s="36" t="s">
        <v>31</v>
      </c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ht="15.75" customHeight="1">
      <c r="A147" s="97"/>
      <c r="B147" s="97"/>
      <c r="C147" s="55" t="s">
        <v>200</v>
      </c>
      <c r="D147" s="36"/>
      <c r="E147" s="36" t="s">
        <v>31</v>
      </c>
      <c r="F147" s="36" t="s">
        <v>31</v>
      </c>
      <c r="G147" s="36" t="s">
        <v>31</v>
      </c>
      <c r="H147" s="36" t="s">
        <v>31</v>
      </c>
      <c r="I147" s="36" t="s">
        <v>31</v>
      </c>
      <c r="J147" s="36" t="s">
        <v>31</v>
      </c>
      <c r="K147" s="36" t="s">
        <v>31</v>
      </c>
      <c r="L147" s="36" t="s">
        <v>31</v>
      </c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ht="15.75" customHeight="1">
      <c r="A148" s="97"/>
      <c r="B148" s="97"/>
      <c r="C148" s="55" t="s">
        <v>201</v>
      </c>
      <c r="D148" s="36" t="s">
        <v>31</v>
      </c>
      <c r="E148" s="36" t="s">
        <v>31</v>
      </c>
      <c r="F148" s="36" t="s">
        <v>31</v>
      </c>
      <c r="G148" s="36" t="s">
        <v>31</v>
      </c>
      <c r="H148" s="36" t="s">
        <v>31</v>
      </c>
      <c r="I148" s="36" t="s">
        <v>31</v>
      </c>
      <c r="J148" s="36" t="s">
        <v>31</v>
      </c>
      <c r="K148" s="36" t="s">
        <v>31</v>
      </c>
      <c r="L148" s="36" t="s">
        <v>31</v>
      </c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ht="15.75" customHeight="1">
      <c r="A149" s="115"/>
      <c r="B149" s="115"/>
      <c r="C149" s="55" t="s">
        <v>202</v>
      </c>
      <c r="D149" s="36" t="s">
        <v>31</v>
      </c>
      <c r="E149" s="36" t="s">
        <v>31</v>
      </c>
      <c r="F149" s="36" t="s">
        <v>31</v>
      </c>
      <c r="G149" s="36" t="s">
        <v>31</v>
      </c>
      <c r="H149" s="36" t="s">
        <v>31</v>
      </c>
      <c r="I149" s="36" t="s">
        <v>31</v>
      </c>
      <c r="J149" s="36" t="s">
        <v>31</v>
      </c>
      <c r="K149" s="36" t="s">
        <v>31</v>
      </c>
      <c r="L149" s="36" t="s">
        <v>31</v>
      </c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</row>
    <row r="150" ht="15.75" customHeight="1">
      <c r="A150" s="97"/>
      <c r="B150" s="97"/>
      <c r="C150" s="55" t="s">
        <v>203</v>
      </c>
      <c r="D150" s="36" t="s">
        <v>31</v>
      </c>
      <c r="E150" s="36" t="s">
        <v>31</v>
      </c>
      <c r="F150" s="36" t="s">
        <v>31</v>
      </c>
      <c r="G150" s="36" t="s">
        <v>31</v>
      </c>
      <c r="H150" s="36" t="s">
        <v>31</v>
      </c>
      <c r="I150" s="36" t="s">
        <v>31</v>
      </c>
      <c r="J150" s="36" t="s">
        <v>31</v>
      </c>
      <c r="K150" s="36" t="s">
        <v>31</v>
      </c>
      <c r="L150" s="36" t="s">
        <v>31</v>
      </c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ht="15.75" customHeight="1">
      <c r="A151" s="97"/>
      <c r="B151" s="97"/>
      <c r="C151" s="55" t="s">
        <v>204</v>
      </c>
      <c r="D151" s="36" t="s">
        <v>31</v>
      </c>
      <c r="E151" s="36" t="s">
        <v>31</v>
      </c>
      <c r="F151" s="36" t="s">
        <v>31</v>
      </c>
      <c r="G151" s="36" t="s">
        <v>31</v>
      </c>
      <c r="H151" s="36" t="s">
        <v>31</v>
      </c>
      <c r="I151" s="36" t="s">
        <v>31</v>
      </c>
      <c r="J151" s="36" t="s">
        <v>31</v>
      </c>
      <c r="K151" s="36" t="s">
        <v>31</v>
      </c>
      <c r="L151" s="36" t="s">
        <v>31</v>
      </c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ht="15.75" customHeight="1">
      <c r="A152" s="99"/>
      <c r="B152" s="99"/>
      <c r="C152" s="59" t="s">
        <v>205</v>
      </c>
      <c r="D152" s="41" t="s">
        <v>31</v>
      </c>
      <c r="E152" s="41" t="s">
        <v>31</v>
      </c>
      <c r="F152" s="41" t="s">
        <v>31</v>
      </c>
      <c r="G152" s="41" t="s">
        <v>31</v>
      </c>
      <c r="H152" s="36" t="s">
        <v>31</v>
      </c>
      <c r="I152" s="36" t="s">
        <v>31</v>
      </c>
      <c r="J152" s="36" t="s">
        <v>31</v>
      </c>
      <c r="K152" s="36" t="s">
        <v>31</v>
      </c>
      <c r="L152" s="36" t="s">
        <v>31</v>
      </c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ht="15.75" customHeight="1">
      <c r="C153" s="134" t="s">
        <v>206</v>
      </c>
      <c r="E153" s="107" t="s">
        <v>34</v>
      </c>
      <c r="F153" s="107" t="s">
        <v>34</v>
      </c>
      <c r="G153" s="107" t="s">
        <v>34</v>
      </c>
      <c r="H153" s="36" t="s">
        <v>31</v>
      </c>
      <c r="I153" s="36" t="s">
        <v>31</v>
      </c>
      <c r="J153" s="36" t="s">
        <v>31</v>
      </c>
      <c r="K153" s="36" t="s">
        <v>31</v>
      </c>
      <c r="L153" s="36" t="s">
        <v>31</v>
      </c>
    </row>
    <row r="154" ht="15.75" customHeight="1">
      <c r="A154" s="135"/>
      <c r="B154" s="135"/>
      <c r="C154" s="62" t="s">
        <v>207</v>
      </c>
      <c r="D154" s="107" t="s">
        <v>34</v>
      </c>
      <c r="E154" s="107" t="s">
        <v>34</v>
      </c>
      <c r="F154" s="107" t="s">
        <v>34</v>
      </c>
      <c r="G154" s="107" t="s">
        <v>34</v>
      </c>
      <c r="H154" s="107" t="s">
        <v>34</v>
      </c>
      <c r="I154" s="107" t="s">
        <v>34</v>
      </c>
      <c r="J154" s="63" t="s">
        <v>34</v>
      </c>
      <c r="K154" s="63" t="s">
        <v>31</v>
      </c>
      <c r="L154" s="63" t="s">
        <v>31</v>
      </c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ht="15.75" customHeight="1">
      <c r="A155" s="135"/>
      <c r="B155" s="135"/>
      <c r="C155" s="62" t="s">
        <v>208</v>
      </c>
      <c r="D155" s="107" t="s">
        <v>34</v>
      </c>
      <c r="E155" s="107" t="s">
        <v>34</v>
      </c>
      <c r="F155" s="107" t="s">
        <v>34</v>
      </c>
      <c r="G155" s="107" t="s">
        <v>34</v>
      </c>
      <c r="H155" s="107" t="s">
        <v>34</v>
      </c>
      <c r="I155" s="107" t="s">
        <v>34</v>
      </c>
      <c r="J155" s="63" t="s">
        <v>31</v>
      </c>
      <c r="K155" s="63" t="s">
        <v>31</v>
      </c>
      <c r="L155" s="63" t="s">
        <v>31</v>
      </c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ht="15.75" hidden="1" customHeight="1">
      <c r="A156" s="135"/>
      <c r="B156" s="135"/>
      <c r="C156" s="62" t="s">
        <v>209</v>
      </c>
      <c r="D156" s="107" t="s">
        <v>34</v>
      </c>
      <c r="E156" s="107" t="s">
        <v>34</v>
      </c>
      <c r="F156" s="107" t="s">
        <v>34</v>
      </c>
      <c r="G156" s="107" t="s">
        <v>34</v>
      </c>
      <c r="H156" s="107" t="s">
        <v>34</v>
      </c>
      <c r="I156" s="107" t="s">
        <v>34</v>
      </c>
      <c r="J156" s="63" t="s">
        <v>31</v>
      </c>
      <c r="K156" s="63" t="s">
        <v>31</v>
      </c>
      <c r="L156" s="63" t="s">
        <v>31</v>
      </c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ht="15.75" customHeight="1">
      <c r="A157" s="135"/>
      <c r="B157" s="135"/>
      <c r="C157" s="62" t="s">
        <v>210</v>
      </c>
      <c r="D157" s="107" t="s">
        <v>34</v>
      </c>
      <c r="E157" s="107" t="s">
        <v>34</v>
      </c>
      <c r="F157" s="107" t="s">
        <v>34</v>
      </c>
      <c r="G157" s="107" t="s">
        <v>34</v>
      </c>
      <c r="H157" s="107" t="s">
        <v>34</v>
      </c>
      <c r="I157" s="107" t="s">
        <v>34</v>
      </c>
      <c r="J157" s="109" t="s">
        <v>31</v>
      </c>
      <c r="K157" s="109" t="s">
        <v>31</v>
      </c>
      <c r="L157" s="63" t="s">
        <v>31</v>
      </c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ht="15.75" customHeight="1">
      <c r="A158" s="136"/>
      <c r="B158" s="136"/>
      <c r="C158" s="137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</row>
    <row r="159" ht="15.75" customHeight="1">
      <c r="A159" s="136"/>
      <c r="B159" s="136"/>
      <c r="C159" s="139" t="s">
        <v>211</v>
      </c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</row>
    <row r="160" ht="15.75" customHeight="1">
      <c r="A160" s="140"/>
      <c r="B160" s="140"/>
      <c r="C160" s="141" t="s">
        <v>212</v>
      </c>
      <c r="D160" s="64"/>
      <c r="E160" s="63"/>
      <c r="F160" s="63"/>
      <c r="G160" s="63"/>
      <c r="H160" s="63" t="s">
        <v>31</v>
      </c>
      <c r="I160" s="63" t="s">
        <v>31</v>
      </c>
      <c r="J160" s="63" t="s">
        <v>31</v>
      </c>
      <c r="K160" s="63" t="s">
        <v>31</v>
      </c>
      <c r="L160" s="63" t="s">
        <v>31</v>
      </c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ht="15.75" customHeight="1">
      <c r="A161" s="140"/>
      <c r="B161" s="140"/>
      <c r="C161" s="141" t="s">
        <v>213</v>
      </c>
      <c r="D161" s="82"/>
      <c r="E161" s="82"/>
      <c r="F161" s="82"/>
      <c r="G161" s="82"/>
      <c r="H161" s="63" t="s">
        <v>31</v>
      </c>
      <c r="I161" s="63" t="s">
        <v>31</v>
      </c>
      <c r="J161" s="63" t="s">
        <v>31</v>
      </c>
      <c r="K161" s="63" t="s">
        <v>31</v>
      </c>
      <c r="L161" s="63" t="s">
        <v>31</v>
      </c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ht="15.75" customHeight="1">
      <c r="A162" s="140"/>
      <c r="B162" s="140"/>
      <c r="C162" s="141" t="s">
        <v>214</v>
      </c>
      <c r="D162" s="64"/>
      <c r="E162" s="63" t="s">
        <v>39</v>
      </c>
      <c r="F162" s="63" t="s">
        <v>39</v>
      </c>
      <c r="G162" s="63" t="s">
        <v>39</v>
      </c>
      <c r="H162" s="63" t="s">
        <v>39</v>
      </c>
      <c r="I162" s="63" t="s">
        <v>31</v>
      </c>
      <c r="J162" s="63" t="s">
        <v>31</v>
      </c>
      <c r="K162" s="63" t="s">
        <v>31</v>
      </c>
      <c r="L162" s="63" t="s">
        <v>31</v>
      </c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ht="15.75" customHeight="1">
      <c r="A163" s="135"/>
      <c r="B163" s="135"/>
      <c r="C163" s="142" t="s">
        <v>215</v>
      </c>
      <c r="D163" s="64"/>
      <c r="E163" s="107" t="s">
        <v>34</v>
      </c>
      <c r="F163" s="107" t="s">
        <v>34</v>
      </c>
      <c r="G163" s="107" t="s">
        <v>34</v>
      </c>
      <c r="H163" s="63" t="s">
        <v>31</v>
      </c>
      <c r="I163" s="63" t="s">
        <v>31</v>
      </c>
      <c r="J163" s="63" t="s">
        <v>31</v>
      </c>
      <c r="K163" s="63" t="s">
        <v>31</v>
      </c>
      <c r="L163" s="63" t="s">
        <v>31</v>
      </c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ht="15.75" customHeight="1">
      <c r="A164" s="135"/>
      <c r="B164" s="135"/>
      <c r="C164" s="143" t="s">
        <v>216</v>
      </c>
      <c r="D164" s="64"/>
      <c r="E164" s="107" t="s">
        <v>34</v>
      </c>
      <c r="F164" s="107" t="s">
        <v>34</v>
      </c>
      <c r="G164" s="107" t="s">
        <v>34</v>
      </c>
      <c r="H164" s="107" t="s">
        <v>34</v>
      </c>
      <c r="I164" s="63" t="s">
        <v>31</v>
      </c>
      <c r="J164" s="63" t="s">
        <v>31</v>
      </c>
      <c r="K164" s="63" t="s">
        <v>31</v>
      </c>
      <c r="L164" s="63" t="s">
        <v>31</v>
      </c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ht="15.75" customHeight="1">
      <c r="A165" s="135"/>
      <c r="B165" s="135"/>
      <c r="C165" s="48" t="s">
        <v>217</v>
      </c>
      <c r="D165" s="64"/>
      <c r="E165" s="107" t="s">
        <v>34</v>
      </c>
      <c r="F165" s="107" t="s">
        <v>34</v>
      </c>
      <c r="G165" s="107" t="s">
        <v>34</v>
      </c>
      <c r="H165" s="109" t="s">
        <v>31</v>
      </c>
      <c r="I165" s="63" t="s">
        <v>31</v>
      </c>
      <c r="J165" s="63" t="s">
        <v>31</v>
      </c>
      <c r="K165" s="63" t="s">
        <v>31</v>
      </c>
      <c r="L165" s="63" t="s">
        <v>31</v>
      </c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ht="15.75" customHeight="1">
      <c r="A166" s="135"/>
      <c r="B166" s="135"/>
      <c r="C166" s="144" t="s">
        <v>218</v>
      </c>
      <c r="D166" s="64"/>
      <c r="E166" s="107" t="s">
        <v>34</v>
      </c>
      <c r="F166" s="107" t="s">
        <v>34</v>
      </c>
      <c r="G166" s="107" t="s">
        <v>34</v>
      </c>
      <c r="H166" s="107" t="s">
        <v>34</v>
      </c>
      <c r="I166" s="107" t="s">
        <v>34</v>
      </c>
      <c r="J166" s="107" t="s">
        <v>34</v>
      </c>
      <c r="K166" s="107" t="s">
        <v>34</v>
      </c>
      <c r="L166" s="109" t="s">
        <v>219</v>
      </c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ht="15.75" customHeight="1">
      <c r="A167" s="135"/>
      <c r="B167" s="135"/>
      <c r="C167" s="144" t="s">
        <v>220</v>
      </c>
      <c r="D167" s="64"/>
      <c r="E167" s="107" t="s">
        <v>34</v>
      </c>
      <c r="F167" s="107" t="s">
        <v>34</v>
      </c>
      <c r="G167" s="107" t="s">
        <v>34</v>
      </c>
      <c r="H167" s="107" t="s">
        <v>34</v>
      </c>
      <c r="I167" s="107" t="s">
        <v>34</v>
      </c>
      <c r="J167" s="63" t="s">
        <v>219</v>
      </c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ht="15.75" customHeight="1">
      <c r="A168" s="135"/>
      <c r="B168" s="135"/>
      <c r="C168" s="144" t="s">
        <v>221</v>
      </c>
      <c r="D168" s="64"/>
      <c r="E168" s="107" t="s">
        <v>34</v>
      </c>
      <c r="F168" s="107" t="s">
        <v>34</v>
      </c>
      <c r="G168" s="107" t="s">
        <v>34</v>
      </c>
      <c r="H168" s="107" t="s">
        <v>34</v>
      </c>
      <c r="I168" s="107" t="s">
        <v>34</v>
      </c>
      <c r="J168" s="107" t="s">
        <v>34</v>
      </c>
      <c r="K168" s="63" t="s">
        <v>219</v>
      </c>
      <c r="M168" s="63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ht="15.75" customHeight="1">
      <c r="C169" s="145"/>
    </row>
    <row r="170" ht="15.75" customHeight="1">
      <c r="C170" s="145"/>
    </row>
    <row r="171" ht="15.75" customHeight="1">
      <c r="C171" s="146" t="s">
        <v>222</v>
      </c>
    </row>
    <row r="172" ht="15.75" customHeight="1">
      <c r="C172" s="145" t="s">
        <v>223</v>
      </c>
      <c r="E172" s="63" t="s">
        <v>31</v>
      </c>
      <c r="F172" s="63" t="s">
        <v>31</v>
      </c>
      <c r="G172" s="63" t="s">
        <v>31</v>
      </c>
      <c r="H172" s="63" t="s">
        <v>31</v>
      </c>
      <c r="I172" s="63" t="s">
        <v>31</v>
      </c>
      <c r="J172" s="63" t="s">
        <v>31</v>
      </c>
      <c r="K172" s="63" t="s">
        <v>31</v>
      </c>
      <c r="L172" s="63" t="s">
        <v>31</v>
      </c>
    </row>
    <row r="173" ht="15.75" customHeight="1">
      <c r="A173" s="135"/>
      <c r="B173" s="135"/>
      <c r="C173" s="147" t="s">
        <v>224</v>
      </c>
      <c r="D173" s="64"/>
      <c r="E173" s="63" t="s">
        <v>31</v>
      </c>
      <c r="F173" s="63" t="s">
        <v>31</v>
      </c>
      <c r="G173" s="63" t="s">
        <v>31</v>
      </c>
      <c r="H173" s="63" t="s">
        <v>31</v>
      </c>
      <c r="I173" s="63" t="s">
        <v>31</v>
      </c>
      <c r="J173" s="63" t="s">
        <v>31</v>
      </c>
      <c r="K173" s="63" t="s">
        <v>31</v>
      </c>
      <c r="L173" s="63" t="s">
        <v>31</v>
      </c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ht="15.75" customHeight="1">
      <c r="A174" s="135"/>
      <c r="B174" s="135"/>
      <c r="C174" s="147" t="s">
        <v>225</v>
      </c>
      <c r="D174" s="64"/>
      <c r="E174" s="107" t="s">
        <v>226</v>
      </c>
      <c r="F174" s="107" t="s">
        <v>227</v>
      </c>
      <c r="G174" s="107" t="s">
        <v>227</v>
      </c>
      <c r="H174" s="148" t="s">
        <v>228</v>
      </c>
      <c r="I174" s="148" t="s">
        <v>229</v>
      </c>
      <c r="J174" s="148" t="s">
        <v>230</v>
      </c>
      <c r="K174" s="148" t="s">
        <v>231</v>
      </c>
      <c r="L174" s="148" t="s">
        <v>232</v>
      </c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ht="15.75" customHeight="1">
      <c r="A175" s="135"/>
      <c r="B175" s="135"/>
      <c r="C175" s="147" t="s">
        <v>233</v>
      </c>
      <c r="D175" s="107" t="s">
        <v>234</v>
      </c>
      <c r="E175" s="107" t="s">
        <v>34</v>
      </c>
      <c r="F175" s="107" t="s">
        <v>34</v>
      </c>
      <c r="G175" s="107" t="s">
        <v>34</v>
      </c>
      <c r="H175" s="107" t="s">
        <v>235</v>
      </c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ht="15.75" customHeight="1">
      <c r="A176" s="135"/>
      <c r="B176" s="135"/>
      <c r="C176" s="147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ht="15.75" customHeight="1">
      <c r="A177" s="135"/>
      <c r="B177" s="135"/>
      <c r="C177" s="147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ht="15.75" customHeight="1">
      <c r="A178" s="135"/>
      <c r="B178" s="135"/>
      <c r="C178" s="147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ht="15.75" customHeight="1">
      <c r="A179" s="135"/>
      <c r="B179" s="135"/>
      <c r="C179" s="147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ht="15.75" customHeight="1">
      <c r="A180" s="135"/>
      <c r="B180" s="135"/>
      <c r="C180" s="147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ht="15.75" customHeight="1">
      <c r="A181" s="135"/>
      <c r="B181" s="135"/>
      <c r="C181" s="135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ht="15.75" customHeight="1">
      <c r="A182" s="135"/>
      <c r="B182" s="135"/>
      <c r="C182" s="135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ht="15.75" customHeight="1">
      <c r="A183" s="135"/>
      <c r="B183" s="135"/>
      <c r="C183" s="135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ht="15.75" customHeight="1">
      <c r="A184" s="135"/>
      <c r="B184" s="135"/>
      <c r="C184" s="135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ht="15.75" customHeight="1">
      <c r="A185" s="135"/>
      <c r="B185" s="135"/>
      <c r="C185" s="135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ht="15.75" customHeight="1">
      <c r="A186" s="135"/>
      <c r="B186" s="135"/>
      <c r="C186" s="135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ht="15.75" customHeight="1">
      <c r="A187" s="135"/>
      <c r="B187" s="135"/>
      <c r="C187" s="135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ht="15.75" customHeight="1">
      <c r="A188" s="135"/>
      <c r="B188" s="135"/>
      <c r="C188" s="135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ht="15.75" customHeight="1">
      <c r="A189" s="135"/>
      <c r="B189" s="135"/>
      <c r="C189" s="135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ht="15.75" customHeight="1">
      <c r="A190" s="135"/>
      <c r="B190" s="135"/>
      <c r="C190" s="135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ht="15.75" customHeight="1">
      <c r="A191" s="135"/>
      <c r="B191" s="135"/>
      <c r="C191" s="135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ht="15.75" customHeight="1">
      <c r="A192" s="135"/>
      <c r="B192" s="135"/>
      <c r="C192" s="135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ht="15.75" customHeight="1">
      <c r="A193" s="135"/>
      <c r="B193" s="135"/>
      <c r="C193" s="135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ht="15.75" customHeight="1">
      <c r="A194" s="135"/>
      <c r="B194" s="135"/>
      <c r="C194" s="135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ht="15.75" customHeight="1">
      <c r="A195" s="135"/>
      <c r="B195" s="135"/>
      <c r="C195" s="135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ht="15.75" customHeight="1">
      <c r="A196" s="135"/>
      <c r="B196" s="135"/>
      <c r="C196" s="135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ht="15.75" customHeight="1">
      <c r="A197" s="135"/>
      <c r="B197" s="135"/>
      <c r="C197" s="135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ht="15.75" customHeight="1">
      <c r="A198" s="135"/>
      <c r="B198" s="135"/>
      <c r="C198" s="135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ht="15.75" customHeight="1">
      <c r="A199" s="135"/>
      <c r="B199" s="135"/>
      <c r="C199" s="135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ht="15.75" customHeight="1">
      <c r="A200" s="135"/>
      <c r="B200" s="135"/>
      <c r="C200" s="135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ht="15.75" customHeight="1">
      <c r="A201" s="135"/>
      <c r="B201" s="135"/>
      <c r="C201" s="135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ht="15.75" customHeight="1">
      <c r="A202" s="135"/>
      <c r="B202" s="135"/>
      <c r="C202" s="135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ht="15.75" customHeight="1">
      <c r="A203" s="135"/>
      <c r="B203" s="135"/>
      <c r="C203" s="135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ht="15.75" customHeight="1">
      <c r="A204" s="135"/>
      <c r="B204" s="135"/>
      <c r="C204" s="135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ht="15.75" customHeight="1">
      <c r="A205" s="135"/>
      <c r="B205" s="135"/>
      <c r="C205" s="135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ht="15.75" customHeight="1">
      <c r="A206" s="135"/>
      <c r="B206" s="135"/>
      <c r="C206" s="135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ht="15.75" customHeight="1">
      <c r="A207" s="135"/>
      <c r="B207" s="135"/>
      <c r="C207" s="135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ht="15.75" customHeight="1">
      <c r="A208" s="135"/>
      <c r="B208" s="135"/>
      <c r="C208" s="135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ht="15.75" customHeight="1">
      <c r="A209" s="135"/>
      <c r="B209" s="135"/>
      <c r="C209" s="135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ht="15.75" customHeight="1">
      <c r="A210" s="135"/>
      <c r="B210" s="135"/>
      <c r="C210" s="135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ht="15.75" customHeight="1">
      <c r="A211" s="135"/>
      <c r="B211" s="135"/>
      <c r="C211" s="135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ht="15.75" customHeight="1">
      <c r="A212" s="135"/>
      <c r="B212" s="135"/>
      <c r="C212" s="135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ht="15.75" customHeight="1">
      <c r="A213" s="135"/>
      <c r="B213" s="135"/>
      <c r="C213" s="135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ht="15.75" customHeight="1">
      <c r="A214" s="135"/>
      <c r="B214" s="135"/>
      <c r="C214" s="135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ht="15.75" customHeight="1">
      <c r="A215" s="135"/>
      <c r="B215" s="135"/>
      <c r="C215" s="135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ht="15.75" customHeight="1">
      <c r="A216" s="135"/>
      <c r="B216" s="135"/>
      <c r="C216" s="135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ht="15.75" customHeight="1">
      <c r="A217" s="135"/>
      <c r="B217" s="135"/>
      <c r="C217" s="135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ht="15.75" customHeight="1">
      <c r="A218" s="135"/>
      <c r="B218" s="135"/>
      <c r="C218" s="135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ht="15.75" customHeight="1">
      <c r="A219" s="135"/>
      <c r="B219" s="135"/>
      <c r="C219" s="135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ht="15.75" customHeight="1">
      <c r="A220" s="135"/>
      <c r="B220" s="135"/>
      <c r="C220" s="135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ht="15.75" customHeight="1">
      <c r="A221" s="135"/>
      <c r="B221" s="135"/>
      <c r="C221" s="135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ht="15.75" customHeight="1">
      <c r="A222" s="135"/>
      <c r="B222" s="135"/>
      <c r="C222" s="135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ht="15.75" customHeight="1">
      <c r="A223" s="135"/>
      <c r="B223" s="135"/>
      <c r="C223" s="135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ht="15.75" customHeight="1">
      <c r="A224" s="135"/>
      <c r="B224" s="135"/>
      <c r="C224" s="135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ht="15.75" customHeight="1">
      <c r="A225" s="135"/>
      <c r="B225" s="135"/>
      <c r="C225" s="135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ht="15.75" customHeight="1">
      <c r="A226" s="135"/>
      <c r="B226" s="135"/>
      <c r="C226" s="135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ht="15.75" customHeight="1">
      <c r="A227" s="135"/>
      <c r="B227" s="135"/>
      <c r="C227" s="135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ht="15.75" customHeight="1">
      <c r="A228" s="135"/>
      <c r="B228" s="135"/>
      <c r="C228" s="135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ht="15.75" customHeight="1">
      <c r="A229" s="135"/>
      <c r="B229" s="135"/>
      <c r="C229" s="135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ht="15.75" customHeight="1">
      <c r="A230" s="135"/>
      <c r="B230" s="135"/>
      <c r="C230" s="135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ht="15.75" customHeight="1">
      <c r="A231" s="135"/>
      <c r="B231" s="135"/>
      <c r="C231" s="135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ht="15.75" customHeight="1">
      <c r="A232" s="135"/>
      <c r="B232" s="135"/>
      <c r="C232" s="135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ht="15.75" customHeight="1">
      <c r="A233" s="135"/>
      <c r="B233" s="135"/>
      <c r="C233" s="135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ht="15.75" customHeight="1">
      <c r="A234" s="135"/>
      <c r="B234" s="135"/>
      <c r="C234" s="135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ht="15.75" customHeight="1">
      <c r="A235" s="135"/>
      <c r="B235" s="135"/>
      <c r="C235" s="135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ht="15.75" customHeight="1">
      <c r="A236" s="135"/>
      <c r="B236" s="135"/>
      <c r="C236" s="135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ht="15.75" customHeight="1">
      <c r="A237" s="135"/>
      <c r="B237" s="135"/>
      <c r="C237" s="135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ht="15.75" customHeight="1">
      <c r="A238" s="135"/>
      <c r="B238" s="135"/>
      <c r="C238" s="135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ht="15.75" customHeight="1">
      <c r="A239" s="135"/>
      <c r="B239" s="135"/>
      <c r="C239" s="135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ht="15.75" customHeight="1">
      <c r="A240" s="135"/>
      <c r="B240" s="135"/>
      <c r="C240" s="135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ht="15.75" customHeight="1">
      <c r="A241" s="135"/>
      <c r="B241" s="135"/>
      <c r="C241" s="135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ht="15.75" customHeight="1">
      <c r="A242" s="135"/>
      <c r="B242" s="135"/>
      <c r="C242" s="135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ht="15.75" customHeight="1">
      <c r="A243" s="135"/>
      <c r="B243" s="135"/>
      <c r="C243" s="135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ht="15.75" customHeight="1">
      <c r="A244" s="135"/>
      <c r="B244" s="135"/>
      <c r="C244" s="135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ht="15.75" customHeight="1">
      <c r="A245" s="135"/>
      <c r="B245" s="135"/>
      <c r="C245" s="135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ht="15.75" customHeight="1">
      <c r="A246" s="135"/>
      <c r="B246" s="135"/>
      <c r="C246" s="135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ht="15.75" customHeight="1">
      <c r="A247" s="135"/>
      <c r="B247" s="135"/>
      <c r="C247" s="135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ht="15.75" customHeight="1">
      <c r="A248" s="135"/>
      <c r="B248" s="135"/>
      <c r="C248" s="135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ht="15.75" customHeight="1">
      <c r="A249" s="135"/>
      <c r="B249" s="135"/>
      <c r="C249" s="135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ht="15.75" customHeight="1">
      <c r="A250" s="135"/>
      <c r="B250" s="135"/>
      <c r="C250" s="135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ht="15.75" customHeight="1">
      <c r="A251" s="135"/>
      <c r="B251" s="135"/>
      <c r="C251" s="135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ht="15.75" customHeight="1">
      <c r="A252" s="135"/>
      <c r="B252" s="135"/>
      <c r="C252" s="135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ht="15.75" customHeight="1">
      <c r="A253" s="135"/>
      <c r="B253" s="135"/>
      <c r="C253" s="135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ht="15.75" customHeight="1">
      <c r="A254" s="135"/>
      <c r="B254" s="135"/>
      <c r="C254" s="135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ht="15.75" customHeight="1">
      <c r="A255" s="135"/>
      <c r="B255" s="135"/>
      <c r="C255" s="135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ht="15.75" customHeight="1">
      <c r="A256" s="135"/>
      <c r="B256" s="135"/>
      <c r="C256" s="135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ht="15.75" customHeight="1">
      <c r="A257" s="135"/>
      <c r="B257" s="135"/>
      <c r="C257" s="135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ht="15.75" customHeight="1">
      <c r="A258" s="135"/>
      <c r="B258" s="135"/>
      <c r="C258" s="135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ht="15.75" customHeight="1">
      <c r="A259" s="135"/>
      <c r="B259" s="135"/>
      <c r="C259" s="135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ht="15.75" customHeight="1">
      <c r="A260" s="135"/>
      <c r="B260" s="135"/>
      <c r="C260" s="135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ht="15.75" customHeight="1">
      <c r="A261" s="135"/>
      <c r="B261" s="135"/>
      <c r="C261" s="135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ht="15.75" customHeight="1">
      <c r="A262" s="135"/>
      <c r="B262" s="135"/>
      <c r="C262" s="135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ht="15.75" customHeight="1">
      <c r="A263" s="135"/>
      <c r="B263" s="135"/>
      <c r="C263" s="135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ht="15.75" customHeight="1">
      <c r="A264" s="135"/>
      <c r="B264" s="135"/>
      <c r="C264" s="135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ht="15.75" customHeight="1">
      <c r="A265" s="135"/>
      <c r="B265" s="135"/>
      <c r="C265" s="135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ht="15.75" customHeight="1">
      <c r="A266" s="135"/>
      <c r="B266" s="135"/>
      <c r="C266" s="135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ht="15.75" customHeight="1">
      <c r="A267" s="135"/>
      <c r="B267" s="135"/>
      <c r="C267" s="135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ht="15.75" customHeight="1">
      <c r="A268" s="135"/>
      <c r="B268" s="135"/>
      <c r="C268" s="135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ht="15.75" customHeight="1">
      <c r="A269" s="135"/>
      <c r="B269" s="135"/>
      <c r="C269" s="135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ht="15.75" customHeight="1">
      <c r="A270" s="135"/>
      <c r="B270" s="135"/>
      <c r="C270" s="135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ht="15.75" customHeight="1">
      <c r="A271" s="135"/>
      <c r="B271" s="135"/>
      <c r="C271" s="135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ht="15.75" customHeight="1">
      <c r="A272" s="135"/>
      <c r="B272" s="135"/>
      <c r="C272" s="135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ht="15.75" customHeight="1">
      <c r="A273" s="135"/>
      <c r="B273" s="135"/>
      <c r="C273" s="135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ht="15.75" customHeight="1">
      <c r="A274" s="135"/>
      <c r="B274" s="135"/>
      <c r="C274" s="135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ht="15.75" customHeight="1">
      <c r="A275" s="135"/>
      <c r="B275" s="135"/>
      <c r="C275" s="135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ht="15.75" customHeight="1">
      <c r="A276" s="135"/>
      <c r="B276" s="135"/>
      <c r="C276" s="135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ht="15.75" customHeight="1">
      <c r="A277" s="135"/>
      <c r="B277" s="135"/>
      <c r="C277" s="135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ht="15.75" customHeight="1">
      <c r="A278" s="135"/>
      <c r="B278" s="135"/>
      <c r="C278" s="135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ht="15.75" customHeight="1">
      <c r="A279" s="135"/>
      <c r="B279" s="135"/>
      <c r="C279" s="135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ht="15.75" customHeight="1">
      <c r="A280" s="135"/>
      <c r="B280" s="135"/>
      <c r="C280" s="135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ht="15.75" customHeight="1">
      <c r="A281" s="135"/>
      <c r="B281" s="135"/>
      <c r="C281" s="135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ht="15.75" customHeight="1">
      <c r="A282" s="135"/>
      <c r="B282" s="135"/>
      <c r="C282" s="135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ht="15.75" customHeight="1">
      <c r="A283" s="135"/>
      <c r="B283" s="135"/>
      <c r="C283" s="135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ht="15.75" customHeight="1">
      <c r="A284" s="135"/>
      <c r="B284" s="135"/>
      <c r="C284" s="135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ht="15.75" customHeight="1">
      <c r="A285" s="135"/>
      <c r="B285" s="135"/>
      <c r="C285" s="135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ht="15.75" customHeight="1">
      <c r="A286" s="135"/>
      <c r="B286" s="135"/>
      <c r="C286" s="135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ht="15.75" customHeight="1">
      <c r="A287" s="135"/>
      <c r="B287" s="135"/>
      <c r="C287" s="135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ht="15.75" customHeight="1">
      <c r="A288" s="135"/>
      <c r="B288" s="135"/>
      <c r="C288" s="135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ht="15.75" customHeight="1">
      <c r="A289" s="135"/>
      <c r="B289" s="135"/>
      <c r="C289" s="135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ht="15.75" customHeight="1">
      <c r="A290" s="135"/>
      <c r="B290" s="135"/>
      <c r="C290" s="135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ht="15.75" customHeight="1">
      <c r="A291" s="135"/>
      <c r="B291" s="135"/>
      <c r="C291" s="135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ht="15.75" customHeight="1">
      <c r="A292" s="135"/>
      <c r="B292" s="135"/>
      <c r="C292" s="135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ht="15.75" customHeight="1">
      <c r="A293" s="135"/>
      <c r="B293" s="135"/>
      <c r="C293" s="135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ht="15.75" customHeight="1">
      <c r="A294" s="135"/>
      <c r="B294" s="135"/>
      <c r="C294" s="135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ht="15.75" customHeight="1">
      <c r="A295" s="135"/>
      <c r="B295" s="135"/>
      <c r="C295" s="135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ht="15.75" customHeight="1">
      <c r="A296" s="135"/>
      <c r="B296" s="135"/>
      <c r="C296" s="135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ht="15.75" customHeight="1">
      <c r="A297" s="135"/>
      <c r="B297" s="135"/>
      <c r="C297" s="135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ht="15.75" customHeight="1">
      <c r="A298" s="135"/>
      <c r="B298" s="135"/>
      <c r="C298" s="135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ht="15.75" customHeight="1">
      <c r="A299" s="135"/>
      <c r="B299" s="135"/>
      <c r="C299" s="135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ht="15.75" customHeight="1">
      <c r="A300" s="135"/>
      <c r="B300" s="135"/>
      <c r="C300" s="135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ht="15.75" customHeight="1">
      <c r="A301" s="135"/>
      <c r="B301" s="135"/>
      <c r="C301" s="135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ht="15.75" customHeight="1">
      <c r="A302" s="135"/>
      <c r="B302" s="135"/>
      <c r="C302" s="135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ht="15.75" customHeight="1">
      <c r="A303" s="135"/>
      <c r="B303" s="135"/>
      <c r="C303" s="135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ht="15.75" customHeight="1">
      <c r="A304" s="135"/>
      <c r="B304" s="135"/>
      <c r="C304" s="135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ht="15.75" customHeight="1">
      <c r="A305" s="135"/>
      <c r="B305" s="135"/>
      <c r="C305" s="135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ht="15.75" customHeight="1">
      <c r="A306" s="135"/>
      <c r="B306" s="135"/>
      <c r="C306" s="135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ht="15.75" customHeight="1">
      <c r="A307" s="135"/>
      <c r="B307" s="135"/>
      <c r="C307" s="135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ht="15.75" customHeight="1">
      <c r="A308" s="135"/>
      <c r="B308" s="135"/>
      <c r="C308" s="135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ht="15.75" customHeight="1">
      <c r="A309" s="135"/>
      <c r="B309" s="135"/>
      <c r="C309" s="135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ht="15.75" customHeight="1">
      <c r="A310" s="135"/>
      <c r="B310" s="135"/>
      <c r="C310" s="135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ht="15.75" customHeight="1">
      <c r="A311" s="135"/>
      <c r="B311" s="135"/>
      <c r="C311" s="135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ht="15.75" customHeight="1">
      <c r="A312" s="135"/>
      <c r="B312" s="135"/>
      <c r="C312" s="135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ht="15.75" customHeight="1">
      <c r="A313" s="135"/>
      <c r="B313" s="135"/>
      <c r="C313" s="135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ht="15.75" customHeight="1">
      <c r="A314" s="135"/>
      <c r="B314" s="135"/>
      <c r="C314" s="135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ht="15.75" customHeight="1">
      <c r="A315" s="135"/>
      <c r="B315" s="135"/>
      <c r="C315" s="135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ht="15.75" customHeight="1">
      <c r="A316" s="135"/>
      <c r="B316" s="135"/>
      <c r="C316" s="135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ht="15.75" customHeight="1">
      <c r="A317" s="135"/>
      <c r="B317" s="135"/>
      <c r="C317" s="135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ht="15.75" customHeight="1">
      <c r="A318" s="135"/>
      <c r="B318" s="135"/>
      <c r="C318" s="135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ht="15.75" customHeight="1">
      <c r="A319" s="135"/>
      <c r="B319" s="135"/>
      <c r="C319" s="135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ht="15.75" customHeight="1">
      <c r="A320" s="135"/>
      <c r="B320" s="135"/>
      <c r="C320" s="135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ht="15.75" customHeight="1">
      <c r="A321" s="135"/>
      <c r="B321" s="135"/>
      <c r="C321" s="135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ht="15.75" customHeight="1">
      <c r="A322" s="135"/>
      <c r="B322" s="135"/>
      <c r="C322" s="135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ht="15.75" customHeight="1">
      <c r="A323" s="135"/>
      <c r="B323" s="135"/>
      <c r="C323" s="135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ht="15.75" customHeight="1">
      <c r="A324" s="135"/>
      <c r="B324" s="135"/>
      <c r="C324" s="135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ht="15.75" customHeight="1">
      <c r="A325" s="135"/>
      <c r="B325" s="135"/>
      <c r="C325" s="135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ht="15.75" customHeight="1">
      <c r="A326" s="135"/>
      <c r="B326" s="135"/>
      <c r="C326" s="135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ht="15.75" customHeight="1">
      <c r="A327" s="135"/>
      <c r="B327" s="135"/>
      <c r="C327" s="135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ht="15.75" customHeight="1">
      <c r="A328" s="135"/>
      <c r="B328" s="135"/>
      <c r="C328" s="135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ht="15.75" customHeight="1">
      <c r="A329" s="135"/>
      <c r="B329" s="135"/>
      <c r="C329" s="135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ht="15.75" customHeight="1">
      <c r="A330" s="135"/>
      <c r="B330" s="135"/>
      <c r="C330" s="135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ht="15.75" customHeight="1">
      <c r="A331" s="135"/>
      <c r="B331" s="135"/>
      <c r="C331" s="135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ht="15.75" customHeight="1">
      <c r="A332" s="135"/>
      <c r="B332" s="135"/>
      <c r="C332" s="135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ht="15.75" customHeight="1">
      <c r="A333" s="135"/>
      <c r="B333" s="135"/>
      <c r="C333" s="135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ht="15.75" customHeight="1">
      <c r="A334" s="135"/>
      <c r="B334" s="135"/>
      <c r="C334" s="135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ht="15.75" customHeight="1">
      <c r="A335" s="135"/>
      <c r="B335" s="135"/>
      <c r="C335" s="135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ht="15.75" customHeight="1">
      <c r="A336" s="135"/>
      <c r="B336" s="135"/>
      <c r="C336" s="135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ht="15.75" customHeight="1">
      <c r="A337" s="135"/>
      <c r="B337" s="135"/>
      <c r="C337" s="135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ht="15.75" customHeight="1">
      <c r="A338" s="135"/>
      <c r="B338" s="135"/>
      <c r="C338" s="135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ht="15.75" customHeight="1">
      <c r="A339" s="135"/>
      <c r="B339" s="135"/>
      <c r="C339" s="135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ht="15.75" customHeight="1">
      <c r="A340" s="135"/>
      <c r="B340" s="135"/>
      <c r="C340" s="135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ht="15.75" customHeight="1">
      <c r="A341" s="135"/>
      <c r="B341" s="135"/>
      <c r="C341" s="135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ht="15.75" customHeight="1">
      <c r="A342" s="135"/>
      <c r="B342" s="135"/>
      <c r="C342" s="135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ht="15.75" customHeight="1">
      <c r="A343" s="135"/>
      <c r="B343" s="135"/>
      <c r="C343" s="135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ht="15.75" customHeight="1">
      <c r="A344" s="135"/>
      <c r="B344" s="135"/>
      <c r="C344" s="135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ht="15.75" customHeight="1">
      <c r="A345" s="135"/>
      <c r="B345" s="135"/>
      <c r="C345" s="135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ht="15.75" customHeight="1">
      <c r="A346" s="135"/>
      <c r="B346" s="135"/>
      <c r="C346" s="135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ht="15.75" customHeight="1">
      <c r="A347" s="135"/>
      <c r="B347" s="135"/>
      <c r="C347" s="135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ht="15.75" customHeight="1">
      <c r="A348" s="135"/>
      <c r="B348" s="135"/>
      <c r="C348" s="135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ht="15.75" customHeight="1">
      <c r="A349" s="135"/>
      <c r="B349" s="135"/>
      <c r="C349" s="135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ht="15.75" customHeight="1">
      <c r="A350" s="135"/>
      <c r="B350" s="135"/>
      <c r="C350" s="135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ht="15.75" customHeight="1">
      <c r="A351" s="135"/>
      <c r="B351" s="135"/>
      <c r="C351" s="135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ht="15.75" customHeight="1">
      <c r="A352" s="135"/>
      <c r="B352" s="135"/>
      <c r="C352" s="135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ht="15.75" customHeight="1">
      <c r="A353" s="135"/>
      <c r="B353" s="135"/>
      <c r="C353" s="135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ht="15.75" customHeight="1">
      <c r="A354" s="135"/>
      <c r="B354" s="135"/>
      <c r="C354" s="135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ht="15.75" customHeight="1">
      <c r="A355" s="135"/>
      <c r="B355" s="135"/>
      <c r="C355" s="135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ht="15.75" customHeight="1">
      <c r="A356" s="135"/>
      <c r="B356" s="135"/>
      <c r="C356" s="135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ht="15.75" customHeight="1">
      <c r="A357" s="135"/>
      <c r="B357" s="135"/>
      <c r="C357" s="135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ht="15.75" customHeight="1">
      <c r="A358" s="135"/>
      <c r="B358" s="135"/>
      <c r="C358" s="135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ht="15.75" customHeight="1">
      <c r="A359" s="135"/>
      <c r="B359" s="135"/>
      <c r="C359" s="135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ht="15.75" customHeight="1">
      <c r="A360" s="135"/>
      <c r="B360" s="135"/>
      <c r="C360" s="135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ht="15.75" customHeight="1">
      <c r="A361" s="135"/>
      <c r="B361" s="135"/>
      <c r="C361" s="135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ht="15.75" customHeight="1">
      <c r="A362" s="135"/>
      <c r="B362" s="135"/>
      <c r="C362" s="135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ht="15.75" customHeight="1">
      <c r="A363" s="135"/>
      <c r="B363" s="135"/>
      <c r="C363" s="135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ht="15.75" customHeight="1">
      <c r="A364" s="135"/>
      <c r="B364" s="135"/>
      <c r="C364" s="135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ht="15.75" customHeight="1">
      <c r="A365" s="135"/>
      <c r="B365" s="135"/>
      <c r="C365" s="135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ht="15.75" customHeight="1">
      <c r="A366" s="135"/>
      <c r="B366" s="135"/>
      <c r="C366" s="135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ht="15.75" customHeight="1">
      <c r="A367" s="135"/>
      <c r="B367" s="135"/>
      <c r="C367" s="135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ht="15.75" customHeight="1">
      <c r="A368" s="135"/>
      <c r="B368" s="135"/>
      <c r="C368" s="135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ht="15.75" customHeight="1">
      <c r="A369" s="135"/>
      <c r="B369" s="135"/>
      <c r="C369" s="135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ht="15.75" customHeight="1">
      <c r="A370" s="135"/>
      <c r="B370" s="135"/>
      <c r="C370" s="135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ht="15.75" customHeight="1">
      <c r="A371" s="135"/>
      <c r="B371" s="135"/>
      <c r="C371" s="135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ht="15.75" customHeight="1">
      <c r="A372" s="135"/>
      <c r="B372" s="135"/>
      <c r="C372" s="135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ht="15.75" customHeight="1">
      <c r="A373" s="135"/>
      <c r="B373" s="135"/>
      <c r="C373" s="135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ht="15.75" customHeight="1">
      <c r="A374" s="135"/>
      <c r="B374" s="135"/>
      <c r="C374" s="135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ht="15.75" customHeight="1">
      <c r="A375" s="135"/>
      <c r="B375" s="135"/>
      <c r="C375" s="135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6:G6"/>
    <mergeCell ref="H6:L6"/>
    <mergeCell ref="M7:M10"/>
    <mergeCell ref="J167:L167"/>
    <mergeCell ref="K168:L168"/>
    <mergeCell ref="H175:L175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0"/>
    <col customWidth="1" min="2" max="2" width="18.63"/>
    <col customWidth="1" min="3" max="3" width="15.88"/>
    <col customWidth="1" min="4" max="4" width="18.25"/>
    <col customWidth="1" min="5" max="5" width="15.88"/>
    <col customWidth="1" min="6" max="7" width="8.0"/>
    <col customWidth="1" min="8" max="24" width="7.63"/>
  </cols>
  <sheetData>
    <row r="1" ht="15.75" customHeight="1">
      <c r="A1" s="373" t="s">
        <v>766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ht="15.75" customHeight="1">
      <c r="A2" s="374" t="s">
        <v>715</v>
      </c>
      <c r="B2" s="375" t="s">
        <v>1</v>
      </c>
      <c r="C2" s="375" t="s">
        <v>2</v>
      </c>
      <c r="D2" s="375" t="s">
        <v>3</v>
      </c>
      <c r="E2" s="375" t="s">
        <v>4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ht="15.75" customHeight="1">
      <c r="A3" s="376"/>
      <c r="B3" s="377">
        <v>5.0E7</v>
      </c>
      <c r="C3" s="377">
        <v>7.0E7</v>
      </c>
      <c r="D3" s="377">
        <v>1.0E8</v>
      </c>
      <c r="E3" s="377">
        <v>1.25E8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ht="15.75" customHeight="1">
      <c r="A4" s="352"/>
      <c r="B4" s="375" t="s">
        <v>360</v>
      </c>
      <c r="C4" s="375" t="s">
        <v>767</v>
      </c>
      <c r="D4" s="375" t="s">
        <v>768</v>
      </c>
      <c r="E4" s="378" t="s">
        <v>769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ht="15.75" customHeight="1">
      <c r="A5" s="379" t="s">
        <v>770</v>
      </c>
      <c r="B5" s="241"/>
      <c r="C5" s="241" t="s">
        <v>31</v>
      </c>
      <c r="D5" s="241" t="s">
        <v>31</v>
      </c>
      <c r="E5" s="241" t="s">
        <v>31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</row>
    <row r="6" ht="15.75" customHeight="1">
      <c r="A6" s="379" t="s">
        <v>771</v>
      </c>
      <c r="B6" s="241"/>
      <c r="C6" s="241" t="s">
        <v>31</v>
      </c>
      <c r="D6" s="241" t="s">
        <v>31</v>
      </c>
      <c r="E6" s="241" t="s">
        <v>31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ht="15.75" customHeight="1">
      <c r="A7" s="379" t="s">
        <v>772</v>
      </c>
      <c r="B7" s="241" t="s">
        <v>31</v>
      </c>
      <c r="C7" s="241" t="s">
        <v>31</v>
      </c>
      <c r="D7" s="241" t="s">
        <v>31</v>
      </c>
      <c r="E7" s="241" t="s">
        <v>31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</row>
    <row r="8" ht="36.75" customHeight="1">
      <c r="A8" s="379" t="s">
        <v>773</v>
      </c>
      <c r="B8" s="241" t="s">
        <v>31</v>
      </c>
      <c r="C8" s="241" t="s">
        <v>31</v>
      </c>
      <c r="D8" s="241" t="s">
        <v>31</v>
      </c>
      <c r="E8" s="241" t="s">
        <v>31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</row>
    <row r="9" ht="15.75" customHeight="1">
      <c r="A9" s="379" t="s">
        <v>774</v>
      </c>
      <c r="B9" s="241" t="s">
        <v>31</v>
      </c>
      <c r="C9" s="241" t="s">
        <v>31</v>
      </c>
      <c r="D9" s="241" t="s">
        <v>31</v>
      </c>
      <c r="E9" s="241" t="s">
        <v>31</v>
      </c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</row>
    <row r="10" ht="15.75" customHeight="1">
      <c r="A10" s="379" t="s">
        <v>775</v>
      </c>
      <c r="B10" s="241" t="s">
        <v>31</v>
      </c>
      <c r="C10" s="241" t="s">
        <v>31</v>
      </c>
      <c r="D10" s="241" t="s">
        <v>31</v>
      </c>
      <c r="E10" s="241" t="s">
        <v>31</v>
      </c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</row>
    <row r="11" ht="15.75" customHeight="1">
      <c r="A11" s="263" t="s">
        <v>776</v>
      </c>
      <c r="B11" s="241" t="s">
        <v>31</v>
      </c>
      <c r="C11" s="241" t="s">
        <v>31</v>
      </c>
      <c r="D11" s="241" t="s">
        <v>31</v>
      </c>
      <c r="E11" s="241" t="s">
        <v>31</v>
      </c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</row>
    <row r="12" ht="15.75" customHeight="1">
      <c r="A12" s="13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</row>
    <row r="13" ht="15.75" customHeight="1">
      <c r="A13" s="13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</row>
    <row r="14" ht="15.75" customHeight="1">
      <c r="A14" s="13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</row>
    <row r="15" ht="15.75" customHeight="1">
      <c r="A15" s="13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</row>
    <row r="16" ht="15.75" customHeight="1">
      <c r="A16" s="13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</row>
    <row r="17" ht="15.75" customHeight="1">
      <c r="A17" s="13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</row>
    <row r="18" ht="15.75" customHeight="1">
      <c r="A18" s="13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</row>
    <row r="19" ht="15.75" customHeight="1">
      <c r="A19" s="13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  <row r="20" ht="15.75" customHeight="1">
      <c r="A20" s="13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</row>
    <row r="21" ht="15.75" customHeight="1">
      <c r="A21" s="13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</row>
    <row r="22" ht="15.75" customHeight="1">
      <c r="A22" s="13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</row>
    <row r="23" ht="15.75" customHeight="1">
      <c r="A23" s="13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</row>
    <row r="24" ht="15.75" customHeight="1">
      <c r="A24" s="13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</row>
    <row r="25" ht="15.75" customHeight="1">
      <c r="A25" s="13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</row>
    <row r="26" ht="15.75" customHeight="1">
      <c r="A26" s="13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</row>
    <row r="27" ht="15.75" customHeight="1">
      <c r="A27" s="13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</row>
    <row r="28" ht="15.75" customHeight="1">
      <c r="A28" s="13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</row>
    <row r="29" ht="15.75" customHeight="1">
      <c r="A29" s="13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</row>
    <row r="30" ht="15.75" customHeight="1">
      <c r="A30" s="13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</row>
    <row r="31" ht="15.75" customHeight="1">
      <c r="A31" s="13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</row>
    <row r="32" ht="15.75" customHeight="1">
      <c r="A32" s="13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</row>
    <row r="33" ht="15.75" customHeight="1">
      <c r="A33" s="13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</row>
    <row r="34" ht="15.75" customHeight="1">
      <c r="A34" s="13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</row>
    <row r="35" ht="15.75" customHeight="1">
      <c r="A35" s="13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</row>
    <row r="36" ht="15.75" customHeight="1">
      <c r="A36" s="13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</row>
    <row r="37" ht="15.75" customHeight="1">
      <c r="A37" s="13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</row>
    <row r="38" ht="15.75" customHeight="1">
      <c r="A38" s="13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</row>
    <row r="39" ht="15.75" customHeight="1">
      <c r="A39" s="13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</row>
    <row r="40" ht="15.75" customHeight="1">
      <c r="A40" s="13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</row>
    <row r="41" ht="15.75" customHeight="1">
      <c r="A41" s="13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</row>
    <row r="42" ht="15.75" customHeight="1">
      <c r="A42" s="13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</row>
    <row r="43" ht="15.75" customHeight="1">
      <c r="A43" s="13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</row>
    <row r="44" ht="15.75" customHeight="1">
      <c r="A44" s="13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</row>
    <row r="45" ht="15.75" customHeight="1">
      <c r="A45" s="13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</row>
    <row r="46" ht="15.75" customHeight="1">
      <c r="A46" s="13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ht="15.75" customHeight="1">
      <c r="A47" s="13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ht="15.75" customHeight="1">
      <c r="A48" s="13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ht="15.75" customHeight="1">
      <c r="A49" s="13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ht="15.75" customHeight="1">
      <c r="A50" s="13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ht="15.75" customHeight="1">
      <c r="A51" s="13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</row>
    <row r="52" ht="15.75" customHeight="1">
      <c r="A52" s="13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</row>
    <row r="53" ht="15.75" customHeight="1">
      <c r="A53" s="13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</row>
    <row r="54" ht="15.75" customHeight="1">
      <c r="A54" s="13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ht="15.75" customHeight="1">
      <c r="A55" s="13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</row>
    <row r="56" ht="15.75" customHeight="1">
      <c r="A56" s="13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</row>
    <row r="57" ht="15.75" customHeight="1">
      <c r="A57" s="13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</row>
    <row r="58" ht="15.75" customHeight="1">
      <c r="A58" s="13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</row>
    <row r="59" ht="15.75" customHeight="1">
      <c r="A59" s="13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</row>
    <row r="60" ht="15.75" customHeight="1">
      <c r="A60" s="13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</row>
    <row r="61" ht="15.75" customHeight="1">
      <c r="A61" s="13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</row>
    <row r="62" ht="15.75" customHeight="1">
      <c r="A62" s="13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</row>
    <row r="63" ht="15.75" customHeight="1">
      <c r="A63" s="13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</row>
    <row r="64" ht="15.75" customHeight="1">
      <c r="A64" s="13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</row>
    <row r="65" ht="15.75" customHeight="1">
      <c r="A65" s="13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</row>
    <row r="66" ht="15.75" customHeight="1">
      <c r="A66" s="13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</row>
    <row r="67" ht="15.75" customHeight="1">
      <c r="A67" s="13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</row>
    <row r="68" ht="15.75" customHeight="1">
      <c r="A68" s="13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</row>
    <row r="69" ht="15.75" customHeight="1">
      <c r="A69" s="13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</row>
    <row r="70" ht="15.75" customHeight="1">
      <c r="A70" s="13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ht="15.75" customHeight="1">
      <c r="A71" s="13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</row>
    <row r="72" ht="15.75" customHeight="1">
      <c r="A72" s="13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</row>
    <row r="73" ht="15.75" customHeight="1">
      <c r="A73" s="13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ht="15.75" customHeight="1">
      <c r="A74" s="13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</row>
    <row r="75" ht="15.75" customHeight="1">
      <c r="A75" s="13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</row>
    <row r="76" ht="15.75" customHeight="1">
      <c r="A76" s="13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</row>
    <row r="77" ht="15.75" customHeight="1">
      <c r="A77" s="13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</row>
    <row r="78" ht="15.75" customHeight="1">
      <c r="A78" s="13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</row>
    <row r="79" ht="15.75" customHeight="1">
      <c r="A79" s="13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</row>
    <row r="80" ht="15.75" customHeight="1">
      <c r="A80" s="13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</row>
    <row r="81" ht="15.75" customHeight="1">
      <c r="A81" s="13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</row>
    <row r="82" ht="15.75" customHeight="1">
      <c r="A82" s="13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</row>
    <row r="83" ht="15.75" customHeight="1">
      <c r="A83" s="13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</row>
    <row r="84" ht="15.75" customHeight="1">
      <c r="A84" s="13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</row>
    <row r="85" ht="15.75" customHeight="1">
      <c r="A85" s="13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</row>
    <row r="86" ht="15.75" customHeight="1">
      <c r="A86" s="13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</row>
    <row r="87" ht="15.75" customHeight="1">
      <c r="A87" s="13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</row>
    <row r="88" ht="15.75" customHeight="1">
      <c r="A88" s="13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</row>
    <row r="89" ht="15.75" customHeight="1">
      <c r="A89" s="13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</row>
    <row r="90" ht="15.75" customHeight="1">
      <c r="A90" s="13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</row>
    <row r="91" ht="15.75" customHeight="1">
      <c r="A91" s="13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</row>
    <row r="92" ht="15.75" customHeight="1">
      <c r="A92" s="13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</row>
    <row r="93" ht="15.75" customHeight="1">
      <c r="A93" s="13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</row>
    <row r="94" ht="15.75" customHeight="1">
      <c r="A94" s="13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</row>
    <row r="95" ht="15.75" customHeight="1">
      <c r="A95" s="13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</row>
    <row r="96" ht="15.75" customHeight="1">
      <c r="A96" s="13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</row>
    <row r="97" ht="15.75" customHeight="1">
      <c r="A97" s="13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</row>
    <row r="98" ht="15.75" customHeight="1">
      <c r="A98" s="13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</row>
    <row r="99" ht="15.75" customHeight="1">
      <c r="A99" s="13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</row>
    <row r="100" ht="15.75" customHeight="1">
      <c r="A100" s="13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</row>
    <row r="101" ht="15.75" customHeight="1">
      <c r="A101" s="13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</row>
    <row r="102" ht="15.75" customHeight="1">
      <c r="A102" s="13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</row>
    <row r="103" ht="15.75" customHeight="1">
      <c r="A103" s="13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</row>
    <row r="104" ht="15.75" customHeight="1">
      <c r="A104" s="13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</row>
    <row r="105" ht="15.75" customHeight="1">
      <c r="A105" s="13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</row>
    <row r="106" ht="15.75" customHeight="1">
      <c r="A106" s="13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</row>
    <row r="107" ht="15.75" customHeight="1">
      <c r="A107" s="13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</row>
    <row r="108" ht="15.75" customHeight="1">
      <c r="A108" s="13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</row>
    <row r="109" ht="15.75" customHeight="1">
      <c r="A109" s="13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</row>
    <row r="110" ht="15.75" customHeight="1">
      <c r="A110" s="13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</row>
    <row r="111" ht="15.75" customHeight="1">
      <c r="A111" s="13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</row>
    <row r="112" ht="15.75" customHeight="1">
      <c r="A112" s="13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</row>
    <row r="113" ht="15.75" customHeight="1">
      <c r="A113" s="13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</row>
    <row r="114" ht="15.75" customHeight="1">
      <c r="A114" s="13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</row>
    <row r="115" ht="15.75" customHeight="1">
      <c r="A115" s="13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</row>
    <row r="116" ht="15.75" customHeight="1">
      <c r="A116" s="13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ht="15.75" customHeight="1">
      <c r="A117" s="13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ht="15.75" customHeight="1">
      <c r="A118" s="13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ht="15.75" customHeight="1">
      <c r="A119" s="13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ht="15.75" customHeight="1">
      <c r="A120" s="13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ht="15.75" customHeight="1">
      <c r="A121" s="13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ht="15.75" customHeight="1">
      <c r="A122" s="13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ht="15.75" customHeight="1">
      <c r="A123" s="13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ht="15.75" customHeight="1">
      <c r="A124" s="13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ht="15.75" customHeight="1">
      <c r="A125" s="13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ht="15.75" customHeight="1">
      <c r="A126" s="13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ht="15.75" customHeight="1">
      <c r="A127" s="13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ht="15.75" customHeight="1">
      <c r="A128" s="13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ht="15.75" customHeight="1">
      <c r="A129" s="13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ht="15.75" customHeight="1">
      <c r="A130" s="13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ht="15.75" customHeight="1">
      <c r="A131" s="13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ht="15.75" customHeight="1">
      <c r="A132" s="13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ht="15.75" customHeight="1">
      <c r="A133" s="13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ht="15.75" customHeight="1">
      <c r="A134" s="13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ht="15.75" customHeight="1">
      <c r="A135" s="13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ht="15.75" customHeight="1">
      <c r="A136" s="13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ht="15.75" customHeight="1">
      <c r="A137" s="13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ht="15.75" customHeight="1">
      <c r="A138" s="13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ht="15.75" customHeight="1">
      <c r="A139" s="13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ht="15.75" customHeight="1">
      <c r="A140" s="13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ht="15.75" customHeight="1">
      <c r="A141" s="13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ht="15.75" customHeight="1">
      <c r="A142" s="13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ht="15.75" customHeight="1">
      <c r="A143" s="13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ht="15.75" customHeight="1">
      <c r="A144" s="13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ht="15.75" customHeight="1">
      <c r="A145" s="13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ht="15.75" customHeight="1">
      <c r="A146" s="13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ht="15.75" customHeight="1">
      <c r="A147" s="13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ht="15.75" customHeight="1">
      <c r="A148" s="13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ht="15.75" customHeight="1">
      <c r="A149" s="13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ht="15.75" customHeight="1">
      <c r="A150" s="13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ht="15.75" customHeight="1">
      <c r="A151" s="13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ht="15.75" customHeight="1">
      <c r="A152" s="135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ht="15.75" customHeight="1">
      <c r="A153" s="135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ht="15.75" customHeight="1">
      <c r="A154" s="135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ht="15.75" customHeight="1">
      <c r="A155" s="135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ht="15.75" customHeight="1">
      <c r="A156" s="135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ht="15.75" customHeight="1">
      <c r="A157" s="135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ht="15.75" customHeight="1">
      <c r="A158" s="135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ht="15.75" customHeight="1">
      <c r="A159" s="135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ht="15.75" customHeight="1">
      <c r="A160" s="135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ht="15.75" customHeight="1">
      <c r="A161" s="135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ht="15.75" customHeight="1">
      <c r="A162" s="135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ht="15.75" customHeight="1">
      <c r="A163" s="135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ht="15.75" customHeight="1">
      <c r="A164" s="13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ht="15.75" customHeight="1">
      <c r="A165" s="135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ht="15.75" customHeight="1">
      <c r="A166" s="135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ht="15.75" customHeight="1">
      <c r="A167" s="135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ht="15.75" customHeight="1">
      <c r="A168" s="135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ht="15.75" customHeight="1">
      <c r="A169" s="135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ht="15.75" customHeight="1">
      <c r="A170" s="135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ht="15.75" customHeight="1">
      <c r="A171" s="135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ht="15.75" customHeight="1">
      <c r="A172" s="13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ht="15.75" customHeight="1">
      <c r="A173" s="135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ht="15.75" customHeight="1">
      <c r="A174" s="135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ht="15.75" customHeight="1">
      <c r="A175" s="135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ht="15.75" customHeight="1">
      <c r="A176" s="135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ht="15.75" customHeight="1">
      <c r="A177" s="135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ht="15.75" customHeight="1">
      <c r="A178" s="135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ht="15.75" customHeight="1">
      <c r="A179" s="135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ht="15.75" customHeight="1">
      <c r="A180" s="135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ht="15.75" customHeight="1">
      <c r="A181" s="135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ht="15.75" customHeight="1">
      <c r="A182" s="135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ht="15.75" customHeight="1">
      <c r="A183" s="135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ht="15.75" customHeight="1">
      <c r="A184" s="135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ht="15.75" customHeight="1">
      <c r="A185" s="135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ht="15.75" customHeight="1">
      <c r="A186" s="135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ht="15.75" customHeight="1">
      <c r="A187" s="135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ht="15.75" customHeight="1">
      <c r="A188" s="135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ht="15.75" customHeight="1">
      <c r="A189" s="135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ht="15.75" customHeight="1">
      <c r="A190" s="135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ht="15.75" customHeight="1">
      <c r="A191" s="135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ht="15.75" customHeight="1">
      <c r="A192" s="135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ht="15.75" customHeight="1">
      <c r="A193" s="135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ht="15.75" customHeight="1">
      <c r="A194" s="13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ht="15.75" customHeight="1">
      <c r="A195" s="135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ht="15.75" customHeight="1">
      <c r="A196" s="135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ht="15.75" customHeight="1">
      <c r="A197" s="135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ht="15.75" customHeight="1">
      <c r="A198" s="135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5.75" customHeight="1">
      <c r="A199" s="13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5.75" customHeight="1">
      <c r="A200" s="135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5.75" customHeight="1">
      <c r="A201" s="13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5.75" customHeight="1">
      <c r="A202" s="13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5.75" customHeight="1">
      <c r="A203" s="13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5.75" customHeight="1">
      <c r="A204" s="13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5.75" customHeight="1">
      <c r="A205" s="13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5.75" customHeight="1">
      <c r="A206" s="13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5.75" customHeight="1">
      <c r="A207" s="13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5.75" customHeight="1">
      <c r="A208" s="13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5.75" customHeight="1">
      <c r="A209" s="13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5.75" customHeight="1">
      <c r="A210" s="13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5.75" customHeight="1">
      <c r="A211" s="13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5.75" customHeight="1">
      <c r="A212" s="13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5.75" customHeight="1">
      <c r="A213" s="13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5.75" customHeight="1">
      <c r="A214" s="13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5.75" customHeight="1">
      <c r="A215" s="13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5.75" customHeight="1">
      <c r="A216" s="13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5.75" customHeight="1">
      <c r="A217" s="13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5.75" customHeight="1">
      <c r="A218" s="13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5.75" customHeight="1">
      <c r="A219" s="13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5.75" customHeight="1">
      <c r="A220" s="13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A4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24.25"/>
    <col customWidth="1" min="3" max="6" width="12.63"/>
  </cols>
  <sheetData>
    <row r="1" ht="15.75" customHeight="1">
      <c r="A1" s="177" t="s">
        <v>777</v>
      </c>
    </row>
    <row r="2" ht="15.75" customHeight="1"/>
    <row r="3" ht="15.75" customHeight="1">
      <c r="A3" s="380" t="s">
        <v>778</v>
      </c>
      <c r="B3" s="381" t="s">
        <v>715</v>
      </c>
      <c r="C3" s="382" t="s">
        <v>278</v>
      </c>
    </row>
    <row r="4" ht="15.75" customHeight="1">
      <c r="A4" s="352"/>
      <c r="B4" s="352"/>
      <c r="C4" s="383" t="s">
        <v>779</v>
      </c>
    </row>
    <row r="5" ht="15.75" customHeight="1">
      <c r="A5" s="189">
        <v>1.0</v>
      </c>
      <c r="B5" s="189" t="s">
        <v>780</v>
      </c>
      <c r="C5" s="189" t="b">
        <v>1</v>
      </c>
    </row>
    <row r="6" ht="15.75" customHeight="1">
      <c r="A6" s="189">
        <v>2.0</v>
      </c>
      <c r="B6" s="189" t="s">
        <v>781</v>
      </c>
      <c r="C6" s="189" t="b">
        <v>1</v>
      </c>
    </row>
    <row r="7" ht="15.75" customHeight="1">
      <c r="A7" s="189">
        <v>3.0</v>
      </c>
      <c r="B7" s="189" t="s">
        <v>782</v>
      </c>
      <c r="C7" s="189" t="b">
        <v>1</v>
      </c>
    </row>
    <row r="8" ht="15.75" customHeight="1">
      <c r="A8" s="189">
        <v>4.0</v>
      </c>
      <c r="B8" s="189" t="s">
        <v>783</v>
      </c>
      <c r="C8" s="189" t="b">
        <v>1</v>
      </c>
    </row>
    <row r="9" ht="15.75" customHeight="1">
      <c r="A9" s="189">
        <v>5.0</v>
      </c>
      <c r="B9" s="189" t="s">
        <v>784</v>
      </c>
      <c r="C9" s="189" t="b">
        <v>1</v>
      </c>
    </row>
    <row r="10" ht="15.75" customHeight="1">
      <c r="A10" s="189">
        <v>6.0</v>
      </c>
      <c r="B10" s="189" t="s">
        <v>785</v>
      </c>
      <c r="C10" s="189" t="b">
        <v>1</v>
      </c>
    </row>
    <row r="11" ht="15.75" customHeight="1">
      <c r="A11" s="189">
        <v>7.0</v>
      </c>
      <c r="B11" s="189" t="s">
        <v>786</v>
      </c>
      <c r="C11" s="189" t="b">
        <v>1</v>
      </c>
    </row>
    <row r="12" ht="15.75" customHeight="1"/>
    <row r="13" ht="15.75" customHeight="1">
      <c r="A13" s="177" t="s">
        <v>787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4"/>
    <mergeCell ref="B3:B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69.88"/>
    <col customWidth="1" min="3" max="4" width="12.63"/>
    <col customWidth="1" min="5" max="5" width="16.0"/>
    <col customWidth="1" min="6" max="6" width="17.25"/>
  </cols>
  <sheetData>
    <row r="1" ht="15.75" customHeight="1">
      <c r="A1" s="177" t="s">
        <v>777</v>
      </c>
    </row>
    <row r="2" ht="15.75" customHeight="1"/>
    <row r="3" ht="15.75" customHeight="1"/>
    <row r="4" ht="15.75" customHeight="1">
      <c r="A4" s="384" t="s">
        <v>778</v>
      </c>
      <c r="B4" s="385" t="s">
        <v>788</v>
      </c>
      <c r="C4" s="386" t="s">
        <v>789</v>
      </c>
      <c r="D4" s="386" t="s">
        <v>790</v>
      </c>
      <c r="E4" s="386" t="s">
        <v>791</v>
      </c>
      <c r="F4" s="386" t="s">
        <v>792</v>
      </c>
    </row>
    <row r="5" ht="15.75" customHeight="1">
      <c r="A5" s="387">
        <v>1.0</v>
      </c>
      <c r="B5" s="388" t="s">
        <v>793</v>
      </c>
      <c r="C5" s="389" t="s">
        <v>34</v>
      </c>
      <c r="D5" s="389" t="s">
        <v>31</v>
      </c>
      <c r="E5" s="389" t="s">
        <v>31</v>
      </c>
      <c r="F5" s="389" t="s">
        <v>31</v>
      </c>
    </row>
    <row r="6" ht="15.75" customHeight="1">
      <c r="A6" s="387">
        <v>2.0</v>
      </c>
      <c r="B6" s="388" t="s">
        <v>794</v>
      </c>
      <c r="C6" s="390"/>
      <c r="D6" s="390"/>
      <c r="E6" s="390"/>
      <c r="F6" s="390"/>
    </row>
    <row r="7" ht="15.75" customHeight="1">
      <c r="A7" s="391"/>
      <c r="B7" s="392" t="s">
        <v>795</v>
      </c>
      <c r="C7" s="241" t="s">
        <v>31</v>
      </c>
      <c r="D7" s="241" t="s">
        <v>31</v>
      </c>
      <c r="E7" s="241" t="s">
        <v>31</v>
      </c>
      <c r="F7" s="241" t="s">
        <v>31</v>
      </c>
    </row>
    <row r="8" ht="15.75" customHeight="1">
      <c r="A8" s="391"/>
      <c r="B8" s="392" t="s">
        <v>796</v>
      </c>
      <c r="C8" s="391"/>
      <c r="D8" s="241" t="s">
        <v>34</v>
      </c>
      <c r="E8" s="241" t="s">
        <v>31</v>
      </c>
      <c r="F8" s="241" t="s">
        <v>31</v>
      </c>
    </row>
    <row r="9" ht="15.75" customHeight="1">
      <c r="A9" s="391"/>
      <c r="B9" s="392" t="s">
        <v>797</v>
      </c>
      <c r="C9" s="393" t="s">
        <v>798</v>
      </c>
      <c r="D9" s="393" t="s">
        <v>798</v>
      </c>
      <c r="E9" s="393" t="s">
        <v>799</v>
      </c>
      <c r="F9" s="393" t="s">
        <v>799</v>
      </c>
    </row>
    <row r="10" ht="15.75" customHeight="1">
      <c r="A10" s="391"/>
      <c r="B10" s="392" t="s">
        <v>800</v>
      </c>
      <c r="C10" s="241" t="s">
        <v>31</v>
      </c>
      <c r="D10" s="241" t="s">
        <v>31</v>
      </c>
      <c r="E10" s="241" t="s">
        <v>31</v>
      </c>
      <c r="F10" s="241" t="s">
        <v>31</v>
      </c>
    </row>
    <row r="11" ht="15.75" customHeight="1">
      <c r="A11" s="391"/>
      <c r="B11" s="392" t="s">
        <v>801</v>
      </c>
      <c r="C11" s="241" t="s">
        <v>31</v>
      </c>
      <c r="D11" s="241" t="s">
        <v>31</v>
      </c>
      <c r="E11" s="241" t="s">
        <v>31</v>
      </c>
      <c r="F11" s="241" t="s">
        <v>31</v>
      </c>
    </row>
    <row r="12" ht="15.75" customHeight="1">
      <c r="A12" s="387">
        <v>3.0</v>
      </c>
      <c r="B12" s="388" t="s">
        <v>802</v>
      </c>
      <c r="C12" s="390"/>
      <c r="D12" s="390"/>
      <c r="E12" s="390"/>
      <c r="F12" s="390"/>
    </row>
    <row r="13" ht="15.75" customHeight="1">
      <c r="A13" s="391"/>
      <c r="B13" s="392" t="s">
        <v>803</v>
      </c>
      <c r="C13" s="241" t="s">
        <v>31</v>
      </c>
      <c r="D13" s="241" t="s">
        <v>31</v>
      </c>
      <c r="E13" s="241" t="s">
        <v>31</v>
      </c>
      <c r="F13" s="241" t="s">
        <v>31</v>
      </c>
    </row>
    <row r="14" ht="15.75" customHeight="1">
      <c r="A14" s="391"/>
      <c r="B14" s="392" t="s">
        <v>804</v>
      </c>
      <c r="C14" s="241" t="s">
        <v>31</v>
      </c>
      <c r="D14" s="241" t="s">
        <v>31</v>
      </c>
      <c r="E14" s="241" t="s">
        <v>31</v>
      </c>
      <c r="F14" s="241" t="s">
        <v>31</v>
      </c>
    </row>
    <row r="15" ht="15.75" customHeight="1">
      <c r="A15" s="391"/>
      <c r="B15" s="392" t="s">
        <v>805</v>
      </c>
      <c r="C15" s="241" t="s">
        <v>31</v>
      </c>
      <c r="D15" s="241" t="s">
        <v>31</v>
      </c>
      <c r="E15" s="241" t="s">
        <v>31</v>
      </c>
      <c r="F15" s="241" t="s">
        <v>31</v>
      </c>
    </row>
    <row r="16" ht="15.75" customHeight="1">
      <c r="A16" s="391"/>
      <c r="B16" s="392" t="s">
        <v>806</v>
      </c>
      <c r="C16" s="241" t="s">
        <v>31</v>
      </c>
      <c r="D16" s="241" t="s">
        <v>31</v>
      </c>
      <c r="E16" s="241" t="s">
        <v>31</v>
      </c>
      <c r="F16" s="241" t="s">
        <v>31</v>
      </c>
    </row>
    <row r="17" ht="15.75" customHeight="1">
      <c r="A17" s="391"/>
      <c r="B17" s="392" t="s">
        <v>807</v>
      </c>
      <c r="C17" s="241" t="s">
        <v>720</v>
      </c>
      <c r="D17" s="241" t="s">
        <v>31</v>
      </c>
      <c r="E17" s="241" t="s">
        <v>31</v>
      </c>
      <c r="F17" s="241" t="s">
        <v>31</v>
      </c>
    </row>
    <row r="18" ht="15.75" customHeight="1">
      <c r="A18" s="391"/>
      <c r="B18" s="392" t="s">
        <v>808</v>
      </c>
      <c r="C18" s="241" t="s">
        <v>34</v>
      </c>
      <c r="D18" s="241" t="s">
        <v>34</v>
      </c>
      <c r="E18" s="241" t="s">
        <v>31</v>
      </c>
      <c r="F18" s="241" t="s">
        <v>31</v>
      </c>
    </row>
    <row r="19" ht="15.75" customHeight="1">
      <c r="A19" s="391"/>
      <c r="B19" s="392" t="s">
        <v>809</v>
      </c>
      <c r="C19" s="241" t="s">
        <v>34</v>
      </c>
      <c r="D19" s="241" t="s">
        <v>34</v>
      </c>
      <c r="E19" s="241" t="s">
        <v>31</v>
      </c>
      <c r="F19" s="241" t="s">
        <v>31</v>
      </c>
    </row>
    <row r="20" ht="15.75" customHeight="1">
      <c r="A20" s="387">
        <v>4.0</v>
      </c>
      <c r="B20" s="388" t="s">
        <v>810</v>
      </c>
      <c r="C20" s="390"/>
      <c r="D20" s="390"/>
      <c r="E20" s="390"/>
      <c r="F20" s="390"/>
    </row>
    <row r="21" ht="15.75" customHeight="1">
      <c r="A21" s="391"/>
      <c r="B21" s="392" t="s">
        <v>811</v>
      </c>
      <c r="C21" s="241" t="s">
        <v>31</v>
      </c>
      <c r="D21" s="241" t="s">
        <v>31</v>
      </c>
      <c r="E21" s="241" t="s">
        <v>31</v>
      </c>
      <c r="F21" s="241" t="s">
        <v>31</v>
      </c>
    </row>
    <row r="22" ht="15.75" customHeight="1">
      <c r="A22" s="391"/>
      <c r="B22" s="392" t="s">
        <v>812</v>
      </c>
      <c r="C22" s="241" t="s">
        <v>31</v>
      </c>
      <c r="D22" s="241" t="s">
        <v>31</v>
      </c>
      <c r="E22" s="241" t="s">
        <v>31</v>
      </c>
      <c r="F22" s="241" t="s">
        <v>31</v>
      </c>
    </row>
    <row r="23" ht="15.75" customHeight="1">
      <c r="A23" s="391"/>
      <c r="B23" s="392" t="s">
        <v>813</v>
      </c>
      <c r="C23" s="241" t="s">
        <v>31</v>
      </c>
      <c r="D23" s="241" t="s">
        <v>31</v>
      </c>
      <c r="E23" s="241" t="s">
        <v>31</v>
      </c>
      <c r="F23" s="241" t="s">
        <v>31</v>
      </c>
    </row>
    <row r="24" ht="15.75" customHeight="1">
      <c r="A24" s="391"/>
      <c r="B24" s="392" t="s">
        <v>814</v>
      </c>
      <c r="C24" s="241" t="s">
        <v>31</v>
      </c>
      <c r="D24" s="241" t="s">
        <v>31</v>
      </c>
      <c r="E24" s="241" t="s">
        <v>31</v>
      </c>
      <c r="F24" s="241" t="s">
        <v>31</v>
      </c>
    </row>
    <row r="25" ht="15.75" customHeight="1">
      <c r="A25" s="391"/>
      <c r="B25" s="392" t="s">
        <v>815</v>
      </c>
      <c r="C25" s="241" t="s">
        <v>31</v>
      </c>
      <c r="D25" s="241" t="s">
        <v>31</v>
      </c>
      <c r="E25" s="241" t="s">
        <v>31</v>
      </c>
      <c r="F25" s="241" t="s">
        <v>31</v>
      </c>
    </row>
    <row r="26" ht="15.75" customHeight="1">
      <c r="A26" s="391"/>
      <c r="B26" s="392" t="s">
        <v>816</v>
      </c>
      <c r="C26" s="241" t="s">
        <v>31</v>
      </c>
      <c r="D26" s="241" t="s">
        <v>31</v>
      </c>
      <c r="E26" s="241" t="s">
        <v>31</v>
      </c>
      <c r="F26" s="241" t="s">
        <v>31</v>
      </c>
    </row>
    <row r="27" ht="15.75" customHeight="1">
      <c r="A27" s="391"/>
      <c r="B27" s="392" t="s">
        <v>817</v>
      </c>
      <c r="C27" s="241" t="s">
        <v>31</v>
      </c>
      <c r="D27" s="241" t="s">
        <v>31</v>
      </c>
      <c r="E27" s="241" t="s">
        <v>31</v>
      </c>
      <c r="F27" s="241" t="s">
        <v>31</v>
      </c>
    </row>
    <row r="28" ht="15.75" customHeight="1">
      <c r="A28" s="391"/>
      <c r="B28" s="392" t="s">
        <v>818</v>
      </c>
      <c r="C28" s="241" t="s">
        <v>31</v>
      </c>
      <c r="D28" s="241" t="s">
        <v>31</v>
      </c>
      <c r="E28" s="241" t="s">
        <v>31</v>
      </c>
      <c r="F28" s="241" t="s">
        <v>31</v>
      </c>
    </row>
    <row r="29" ht="15.75" customHeight="1">
      <c r="A29" s="391"/>
      <c r="B29" s="392" t="s">
        <v>819</v>
      </c>
      <c r="C29" s="241" t="s">
        <v>34</v>
      </c>
      <c r="D29" s="241" t="s">
        <v>31</v>
      </c>
      <c r="E29" s="241" t="s">
        <v>31</v>
      </c>
      <c r="F29" s="241" t="s">
        <v>31</v>
      </c>
    </row>
    <row r="30" ht="15.75" customHeight="1">
      <c r="A30" s="391"/>
      <c r="B30" s="392" t="s">
        <v>820</v>
      </c>
      <c r="C30" s="241" t="s">
        <v>34</v>
      </c>
      <c r="D30" s="241" t="s">
        <v>31</v>
      </c>
      <c r="E30" s="241" t="s">
        <v>31</v>
      </c>
      <c r="F30" s="241" t="s">
        <v>31</v>
      </c>
    </row>
    <row r="31" ht="15.75" customHeight="1">
      <c r="A31" s="387">
        <v>5.0</v>
      </c>
      <c r="B31" s="388" t="s">
        <v>821</v>
      </c>
      <c r="C31" s="389" t="s">
        <v>34</v>
      </c>
      <c r="D31" s="389" t="s">
        <v>34</v>
      </c>
      <c r="E31" s="389" t="s">
        <v>34</v>
      </c>
      <c r="F31" s="389" t="s">
        <v>31</v>
      </c>
    </row>
    <row r="32" ht="15.75" customHeight="1">
      <c r="A32" s="387">
        <v>6.0</v>
      </c>
      <c r="B32" s="388" t="s">
        <v>822</v>
      </c>
      <c r="C32" s="389" t="s">
        <v>34</v>
      </c>
      <c r="D32" s="389" t="s">
        <v>34</v>
      </c>
      <c r="E32" s="389" t="s">
        <v>34</v>
      </c>
      <c r="F32" s="389" t="s">
        <v>31</v>
      </c>
    </row>
    <row r="33" ht="15.75" customHeight="1">
      <c r="A33" s="387">
        <v>7.0</v>
      </c>
      <c r="B33" s="388" t="s">
        <v>823</v>
      </c>
      <c r="C33" s="389" t="s">
        <v>34</v>
      </c>
      <c r="D33" s="389" t="s">
        <v>34</v>
      </c>
      <c r="E33" s="389" t="s">
        <v>34</v>
      </c>
      <c r="F33" s="389" t="s">
        <v>31</v>
      </c>
    </row>
    <row r="34" ht="15.75" customHeight="1">
      <c r="A34" s="387">
        <v>8.0</v>
      </c>
      <c r="B34" s="388" t="s">
        <v>824</v>
      </c>
      <c r="C34" s="389" t="s">
        <v>34</v>
      </c>
      <c r="D34" s="389" t="s">
        <v>34</v>
      </c>
      <c r="E34" s="389" t="s">
        <v>34</v>
      </c>
      <c r="F34" s="389" t="s">
        <v>31</v>
      </c>
    </row>
    <row r="35" ht="15.75" customHeight="1">
      <c r="A35" s="387">
        <v>9.0</v>
      </c>
      <c r="B35" s="388" t="s">
        <v>825</v>
      </c>
      <c r="C35" s="387" t="s">
        <v>826</v>
      </c>
      <c r="D35" s="387" t="s">
        <v>827</v>
      </c>
      <c r="E35" s="387" t="s">
        <v>828</v>
      </c>
      <c r="F35" s="387" t="s">
        <v>829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59.38"/>
    <col customWidth="1" min="2" max="9" width="20.5"/>
    <col customWidth="1" min="10" max="25" width="7.63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5.75" customHeight="1">
      <c r="A3" s="4" t="s">
        <v>6</v>
      </c>
      <c r="B3" s="13" t="s">
        <v>830</v>
      </c>
      <c r="C3" s="14"/>
      <c r="D3" s="15"/>
      <c r="E3" s="13" t="s">
        <v>831</v>
      </c>
      <c r="F3" s="14"/>
      <c r="G3" s="14"/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5.75" customHeight="1">
      <c r="A4" s="394" t="s">
        <v>7</v>
      </c>
      <c r="B4" s="7" t="s">
        <v>832</v>
      </c>
      <c r="C4" s="18" t="s">
        <v>833</v>
      </c>
      <c r="D4" s="7" t="s">
        <v>834</v>
      </c>
      <c r="E4" s="18" t="s">
        <v>835</v>
      </c>
      <c r="F4" s="7" t="s">
        <v>836</v>
      </c>
      <c r="G4" s="7" t="s">
        <v>837</v>
      </c>
      <c r="H4" s="7" t="s">
        <v>838</v>
      </c>
      <c r="I4" s="18" t="s">
        <v>839</v>
      </c>
      <c r="J4" s="20" t="s">
        <v>840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216" t="s">
        <v>19</v>
      </c>
      <c r="B5" s="26">
        <v>2500000.0</v>
      </c>
      <c r="C5" s="26">
        <v>4400000.0</v>
      </c>
      <c r="D5" s="26">
        <v>6000000.0</v>
      </c>
      <c r="E5" s="26">
        <v>9000000.0</v>
      </c>
      <c r="F5" s="26">
        <v>1.3E7</v>
      </c>
      <c r="G5" s="26">
        <v>2.3E7</v>
      </c>
      <c r="H5" s="26">
        <v>3.1E7</v>
      </c>
      <c r="I5" s="26">
        <v>4.35E7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217" t="s">
        <v>21</v>
      </c>
      <c r="B6" s="29" t="s">
        <v>23</v>
      </c>
      <c r="C6" s="29" t="s">
        <v>24</v>
      </c>
      <c r="D6" s="29" t="s">
        <v>841</v>
      </c>
      <c r="E6" s="29" t="s">
        <v>842</v>
      </c>
      <c r="F6" s="7" t="s">
        <v>843</v>
      </c>
      <c r="G6" s="7" t="s">
        <v>844</v>
      </c>
      <c r="H6" s="7" t="s">
        <v>28</v>
      </c>
      <c r="I6" s="7" t="s">
        <v>845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218" t="s">
        <v>846</v>
      </c>
      <c r="B7" s="395"/>
      <c r="C7" s="395"/>
      <c r="D7" s="395"/>
      <c r="E7" s="395"/>
      <c r="F7" s="395"/>
      <c r="G7" s="395"/>
      <c r="H7" s="395"/>
      <c r="I7" s="39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220" t="s">
        <v>372</v>
      </c>
      <c r="B8" s="233" t="s">
        <v>31</v>
      </c>
      <c r="C8" s="233" t="s">
        <v>31</v>
      </c>
      <c r="D8" s="233" t="s">
        <v>31</v>
      </c>
      <c r="E8" s="233" t="s">
        <v>31</v>
      </c>
      <c r="F8" s="233" t="s">
        <v>31</v>
      </c>
      <c r="G8" s="233" t="s">
        <v>31</v>
      </c>
      <c r="H8" s="233" t="s">
        <v>31</v>
      </c>
      <c r="I8" s="233" t="s">
        <v>31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ht="15.75" customHeight="1">
      <c r="A9" s="396" t="s">
        <v>385</v>
      </c>
      <c r="B9" s="233" t="s">
        <v>31</v>
      </c>
      <c r="C9" s="233" t="s">
        <v>31</v>
      </c>
      <c r="D9" s="233" t="s">
        <v>31</v>
      </c>
      <c r="E9" s="233" t="s">
        <v>31</v>
      </c>
      <c r="F9" s="233" t="s">
        <v>31</v>
      </c>
      <c r="G9" s="233" t="s">
        <v>31</v>
      </c>
      <c r="H9" s="233" t="s">
        <v>31</v>
      </c>
      <c r="I9" s="233" t="s">
        <v>31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ht="15.75" customHeight="1">
      <c r="A10" s="396" t="s">
        <v>399</v>
      </c>
      <c r="B10" s="233" t="s">
        <v>31</v>
      </c>
      <c r="C10" s="233" t="s">
        <v>31</v>
      </c>
      <c r="D10" s="233" t="s">
        <v>31</v>
      </c>
      <c r="E10" s="233" t="s">
        <v>31</v>
      </c>
      <c r="F10" s="233" t="s">
        <v>31</v>
      </c>
      <c r="G10" s="233" t="s">
        <v>31</v>
      </c>
      <c r="H10" s="233" t="s">
        <v>31</v>
      </c>
      <c r="I10" s="233" t="s">
        <v>31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ht="15.75" customHeight="1">
      <c r="A11" s="232" t="s">
        <v>418</v>
      </c>
      <c r="B11" s="233" t="s">
        <v>31</v>
      </c>
      <c r="C11" s="233" t="s">
        <v>31</v>
      </c>
      <c r="D11" s="233" t="s">
        <v>31</v>
      </c>
      <c r="E11" s="233" t="s">
        <v>31</v>
      </c>
      <c r="F11" s="233" t="s">
        <v>31</v>
      </c>
      <c r="G11" s="233" t="s">
        <v>31</v>
      </c>
      <c r="H11" s="233" t="s">
        <v>31</v>
      </c>
      <c r="I11" s="233" t="s">
        <v>31</v>
      </c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</row>
    <row r="12" ht="15.75" customHeight="1">
      <c r="A12" s="220" t="s">
        <v>409</v>
      </c>
      <c r="B12" s="233" t="s">
        <v>31</v>
      </c>
      <c r="C12" s="233" t="s">
        <v>31</v>
      </c>
      <c r="D12" s="233" t="s">
        <v>31</v>
      </c>
      <c r="E12" s="233" t="s">
        <v>31</v>
      </c>
      <c r="F12" s="233" t="s">
        <v>31</v>
      </c>
      <c r="G12" s="233" t="s">
        <v>31</v>
      </c>
      <c r="H12" s="233" t="s">
        <v>31</v>
      </c>
      <c r="I12" s="233" t="s">
        <v>31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ht="15.75" customHeight="1">
      <c r="A13" s="396" t="s">
        <v>413</v>
      </c>
      <c r="B13" s="233" t="s">
        <v>31</v>
      </c>
      <c r="C13" s="233" t="s">
        <v>31</v>
      </c>
      <c r="D13" s="233" t="s">
        <v>31</v>
      </c>
      <c r="E13" s="233" t="s">
        <v>31</v>
      </c>
      <c r="F13" s="233" t="s">
        <v>31</v>
      </c>
      <c r="G13" s="233" t="s">
        <v>31</v>
      </c>
      <c r="H13" s="233" t="s">
        <v>31</v>
      </c>
      <c r="I13" s="233" t="s">
        <v>31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ht="15.75" customHeight="1">
      <c r="A14" s="232" t="s">
        <v>427</v>
      </c>
      <c r="B14" s="233" t="s">
        <v>31</v>
      </c>
      <c r="C14" s="233" t="s">
        <v>31</v>
      </c>
      <c r="D14" s="233" t="s">
        <v>31</v>
      </c>
      <c r="E14" s="233" t="s">
        <v>31</v>
      </c>
      <c r="F14" s="233" t="s">
        <v>31</v>
      </c>
      <c r="G14" s="233" t="s">
        <v>31</v>
      </c>
      <c r="H14" s="233" t="s">
        <v>31</v>
      </c>
      <c r="I14" s="233" t="s">
        <v>31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ht="15.75" customHeight="1">
      <c r="A15" s="225" t="s">
        <v>847</v>
      </c>
      <c r="B15" s="249"/>
      <c r="C15" s="249"/>
      <c r="D15" s="249"/>
      <c r="E15" s="249"/>
      <c r="F15" s="241"/>
      <c r="G15" s="241"/>
      <c r="H15" s="241"/>
      <c r="I15" s="24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225" t="s">
        <v>848</v>
      </c>
      <c r="B16" s="249"/>
      <c r="C16" s="249"/>
      <c r="D16" s="249"/>
      <c r="E16" s="249"/>
      <c r="F16" s="241"/>
      <c r="G16" s="241"/>
      <c r="H16" s="241"/>
      <c r="I16" s="24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225" t="s">
        <v>849</v>
      </c>
      <c r="B17" s="249"/>
      <c r="C17" s="249"/>
      <c r="D17" s="249"/>
      <c r="E17" s="249"/>
      <c r="F17" s="241"/>
      <c r="G17" s="241"/>
      <c r="H17" s="241"/>
      <c r="I17" s="24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220" t="s">
        <v>850</v>
      </c>
      <c r="B18" s="233" t="s">
        <v>31</v>
      </c>
      <c r="C18" s="233" t="s">
        <v>31</v>
      </c>
      <c r="D18" s="233" t="s">
        <v>31</v>
      </c>
      <c r="E18" s="233" t="s">
        <v>31</v>
      </c>
      <c r="F18" s="233" t="s">
        <v>31</v>
      </c>
      <c r="G18" s="233" t="s">
        <v>31</v>
      </c>
      <c r="H18" s="233" t="s">
        <v>31</v>
      </c>
      <c r="I18" s="233" t="s">
        <v>31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232" t="s">
        <v>450</v>
      </c>
      <c r="B19" s="233" t="s">
        <v>31</v>
      </c>
      <c r="C19" s="233" t="s">
        <v>31</v>
      </c>
      <c r="D19" s="233" t="s">
        <v>31</v>
      </c>
      <c r="E19" s="233" t="s">
        <v>31</v>
      </c>
      <c r="F19" s="233" t="s">
        <v>31</v>
      </c>
      <c r="G19" s="233" t="s">
        <v>31</v>
      </c>
      <c r="H19" s="233" t="s">
        <v>31</v>
      </c>
      <c r="I19" s="233" t="s">
        <v>31</v>
      </c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</row>
    <row r="20" ht="15.75" customHeight="1">
      <c r="A20" s="397" t="s">
        <v>851</v>
      </c>
      <c r="B20" s="398"/>
      <c r="C20" s="398"/>
      <c r="D20" s="398"/>
      <c r="E20" s="398"/>
      <c r="F20" s="398"/>
      <c r="G20" s="241" t="s">
        <v>31</v>
      </c>
      <c r="H20" s="241" t="s">
        <v>31</v>
      </c>
      <c r="I20" s="241" t="s">
        <v>31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218" t="s">
        <v>852</v>
      </c>
      <c r="B21" s="395"/>
      <c r="C21" s="395"/>
      <c r="D21" s="395"/>
      <c r="E21" s="395"/>
      <c r="F21" s="395"/>
      <c r="G21" s="395"/>
      <c r="H21" s="395"/>
      <c r="I21" s="39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32" t="s">
        <v>441</v>
      </c>
      <c r="B22" s="233"/>
      <c r="C22" s="233"/>
      <c r="D22" s="233" t="s">
        <v>31</v>
      </c>
      <c r="E22" s="233"/>
      <c r="F22" s="233" t="s">
        <v>31</v>
      </c>
      <c r="G22" s="233" t="s">
        <v>31</v>
      </c>
      <c r="H22" s="233" t="s">
        <v>31</v>
      </c>
      <c r="I22" s="233" t="s">
        <v>31</v>
      </c>
      <c r="J22" s="234" t="s">
        <v>289</v>
      </c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</row>
    <row r="23" ht="15.75" customHeight="1">
      <c r="A23" s="232" t="s">
        <v>853</v>
      </c>
      <c r="B23" s="233"/>
      <c r="C23" s="233"/>
      <c r="D23" s="233" t="s">
        <v>31</v>
      </c>
      <c r="E23" s="233"/>
      <c r="F23" s="233"/>
      <c r="G23" s="233" t="s">
        <v>31</v>
      </c>
      <c r="H23" s="233" t="s">
        <v>31</v>
      </c>
      <c r="I23" s="233" t="s">
        <v>31</v>
      </c>
      <c r="J23" s="177" t="s">
        <v>291</v>
      </c>
    </row>
    <row r="24" ht="15.75" customHeight="1">
      <c r="A24" s="399" t="s">
        <v>431</v>
      </c>
      <c r="B24" s="233"/>
      <c r="C24" s="233"/>
      <c r="D24" s="233" t="s">
        <v>31</v>
      </c>
      <c r="E24" s="233"/>
      <c r="F24" s="233" t="s">
        <v>31</v>
      </c>
      <c r="G24" s="233" t="s">
        <v>31</v>
      </c>
      <c r="H24" s="233" t="s">
        <v>31</v>
      </c>
      <c r="I24" s="233" t="s">
        <v>31</v>
      </c>
      <c r="J24" s="234" t="s">
        <v>289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ht="15.75" customHeight="1">
      <c r="A25" s="232" t="s">
        <v>471</v>
      </c>
      <c r="B25" s="233"/>
      <c r="C25" s="233"/>
      <c r="D25" s="233" t="s">
        <v>31</v>
      </c>
      <c r="E25" s="233"/>
      <c r="F25" s="233"/>
      <c r="G25" s="233" t="s">
        <v>31</v>
      </c>
      <c r="H25" s="233" t="s">
        <v>31</v>
      </c>
      <c r="I25" s="233" t="s">
        <v>31</v>
      </c>
      <c r="J25" s="177" t="s">
        <v>291</v>
      </c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</row>
    <row r="26" ht="15.75" customHeight="1">
      <c r="A26" s="232" t="s">
        <v>435</v>
      </c>
      <c r="B26" s="233"/>
      <c r="C26" s="233"/>
      <c r="D26" s="233" t="s">
        <v>31</v>
      </c>
      <c r="E26" s="233"/>
      <c r="F26" s="233" t="s">
        <v>31</v>
      </c>
      <c r="G26" s="233" t="s">
        <v>31</v>
      </c>
      <c r="H26" s="233" t="s">
        <v>31</v>
      </c>
      <c r="I26" s="233" t="s">
        <v>31</v>
      </c>
      <c r="J26" s="234" t="s">
        <v>289</v>
      </c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</row>
    <row r="27" ht="15.75" customHeight="1">
      <c r="A27" s="218"/>
      <c r="B27" s="400"/>
      <c r="C27" s="400"/>
      <c r="D27" s="400"/>
      <c r="E27" s="400"/>
      <c r="F27" s="400"/>
      <c r="G27" s="400"/>
      <c r="H27" s="400"/>
      <c r="I27" s="40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218" t="s">
        <v>854</v>
      </c>
      <c r="B28" s="400"/>
      <c r="C28" s="400"/>
      <c r="D28" s="400"/>
      <c r="E28" s="400"/>
      <c r="F28" s="400"/>
      <c r="G28" s="400"/>
      <c r="H28" s="400"/>
      <c r="I28" s="39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220" t="s">
        <v>364</v>
      </c>
      <c r="B29" s="221"/>
      <c r="C29" s="221"/>
      <c r="D29" s="221"/>
      <c r="E29" s="221"/>
      <c r="F29" s="221"/>
      <c r="G29" s="221"/>
      <c r="H29" s="221"/>
      <c r="I29" s="221"/>
      <c r="J29" s="3" t="s">
        <v>294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232" t="s">
        <v>464</v>
      </c>
      <c r="B30" s="233" t="s">
        <v>31</v>
      </c>
      <c r="C30" s="233" t="s">
        <v>31</v>
      </c>
      <c r="D30" s="233" t="s">
        <v>31</v>
      </c>
      <c r="E30" s="233" t="s">
        <v>31</v>
      </c>
      <c r="F30" s="233" t="s">
        <v>31</v>
      </c>
      <c r="G30" s="233" t="s">
        <v>31</v>
      </c>
      <c r="H30" s="233" t="s">
        <v>31</v>
      </c>
      <c r="I30" s="233" t="s">
        <v>31</v>
      </c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</row>
    <row r="31" ht="15.75" customHeight="1">
      <c r="A31" s="232" t="s">
        <v>855</v>
      </c>
      <c r="B31" s="233"/>
      <c r="C31" s="233"/>
      <c r="D31" s="233"/>
      <c r="E31" s="233" t="s">
        <v>31</v>
      </c>
      <c r="F31" s="233" t="s">
        <v>31</v>
      </c>
      <c r="G31" s="233" t="s">
        <v>31</v>
      </c>
      <c r="H31" s="233" t="s">
        <v>31</v>
      </c>
      <c r="I31" s="233" t="s">
        <v>31</v>
      </c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</row>
    <row r="32" ht="15.75" customHeight="1">
      <c r="A32" s="256" t="s">
        <v>501</v>
      </c>
      <c r="B32" s="241" t="s">
        <v>31</v>
      </c>
      <c r="C32" s="241" t="s">
        <v>31</v>
      </c>
      <c r="D32" s="241" t="s">
        <v>31</v>
      </c>
      <c r="E32" s="241" t="s">
        <v>31</v>
      </c>
      <c r="F32" s="241" t="s">
        <v>31</v>
      </c>
      <c r="G32" s="241" t="s">
        <v>31</v>
      </c>
      <c r="H32" s="241" t="s">
        <v>31</v>
      </c>
      <c r="I32" s="241" t="s">
        <v>31</v>
      </c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</row>
    <row r="33" ht="15.75" customHeight="1">
      <c r="A33" s="218"/>
      <c r="B33" s="400"/>
      <c r="C33" s="400"/>
      <c r="D33" s="400"/>
      <c r="E33" s="400"/>
      <c r="F33" s="400"/>
      <c r="G33" s="400"/>
      <c r="H33" s="400"/>
      <c r="I33" s="40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218"/>
      <c r="B34" s="395"/>
      <c r="C34" s="395"/>
      <c r="D34" s="395"/>
      <c r="E34" s="395"/>
      <c r="F34" s="395"/>
      <c r="G34" s="395"/>
      <c r="H34" s="395"/>
      <c r="I34" s="39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18" t="s">
        <v>856</v>
      </c>
      <c r="B35" s="395"/>
      <c r="C35" s="395"/>
      <c r="D35" s="395"/>
      <c r="E35" s="395"/>
      <c r="F35" s="395"/>
      <c r="G35" s="395"/>
      <c r="H35" s="395"/>
      <c r="I35" s="39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220" t="s">
        <v>364</v>
      </c>
      <c r="B36" s="221" t="s">
        <v>31</v>
      </c>
      <c r="C36" s="221" t="s">
        <v>31</v>
      </c>
      <c r="D36" s="221" t="s">
        <v>31</v>
      </c>
      <c r="E36" s="221" t="s">
        <v>31</v>
      </c>
      <c r="F36" s="221" t="s">
        <v>31</v>
      </c>
      <c r="G36" s="221" t="s">
        <v>31</v>
      </c>
      <c r="H36" s="221" t="s">
        <v>31</v>
      </c>
      <c r="I36" s="221" t="s">
        <v>31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220" t="s">
        <v>372</v>
      </c>
      <c r="B37" s="221" t="s">
        <v>31</v>
      </c>
      <c r="C37" s="221" t="s">
        <v>31</v>
      </c>
      <c r="D37" s="221" t="s">
        <v>31</v>
      </c>
      <c r="E37" s="221" t="s">
        <v>31</v>
      </c>
      <c r="F37" s="221" t="s">
        <v>31</v>
      </c>
      <c r="G37" s="221" t="s">
        <v>31</v>
      </c>
      <c r="H37" s="221" t="s">
        <v>31</v>
      </c>
      <c r="I37" s="221" t="s">
        <v>31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220" t="s">
        <v>385</v>
      </c>
      <c r="B38" s="221" t="s">
        <v>31</v>
      </c>
      <c r="C38" s="221" t="s">
        <v>31</v>
      </c>
      <c r="D38" s="221" t="s">
        <v>31</v>
      </c>
      <c r="E38" s="221" t="s">
        <v>31</v>
      </c>
      <c r="F38" s="221" t="s">
        <v>31</v>
      </c>
      <c r="G38" s="221" t="s">
        <v>31</v>
      </c>
      <c r="H38" s="221" t="s">
        <v>31</v>
      </c>
      <c r="I38" s="221" t="s">
        <v>31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220" t="s">
        <v>399</v>
      </c>
      <c r="B39" s="221" t="s">
        <v>31</v>
      </c>
      <c r="C39" s="221" t="s">
        <v>31</v>
      </c>
      <c r="D39" s="221" t="s">
        <v>31</v>
      </c>
      <c r="E39" s="221" t="s">
        <v>31</v>
      </c>
      <c r="F39" s="221" t="s">
        <v>31</v>
      </c>
      <c r="G39" s="221" t="s">
        <v>31</v>
      </c>
      <c r="H39" s="221" t="s">
        <v>31</v>
      </c>
      <c r="I39" s="221" t="s">
        <v>31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220" t="s">
        <v>409</v>
      </c>
      <c r="B40" s="221" t="s">
        <v>31</v>
      </c>
      <c r="C40" s="221" t="s">
        <v>31</v>
      </c>
      <c r="D40" s="221" t="s">
        <v>31</v>
      </c>
      <c r="E40" s="221" t="s">
        <v>31</v>
      </c>
      <c r="F40" s="221" t="s">
        <v>31</v>
      </c>
      <c r="G40" s="221" t="s">
        <v>31</v>
      </c>
      <c r="H40" s="221" t="s">
        <v>31</v>
      </c>
      <c r="I40" s="221" t="s">
        <v>31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220" t="s">
        <v>413</v>
      </c>
      <c r="B41" s="221" t="s">
        <v>31</v>
      </c>
      <c r="C41" s="221" t="s">
        <v>31</v>
      </c>
      <c r="D41" s="221" t="s">
        <v>31</v>
      </c>
      <c r="E41" s="221" t="s">
        <v>31</v>
      </c>
      <c r="F41" s="221" t="s">
        <v>31</v>
      </c>
      <c r="G41" s="221" t="s">
        <v>31</v>
      </c>
      <c r="H41" s="221" t="s">
        <v>31</v>
      </c>
      <c r="I41" s="221" t="s">
        <v>31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232" t="s">
        <v>418</v>
      </c>
      <c r="B42" s="233" t="s">
        <v>31</v>
      </c>
      <c r="C42" s="233" t="s">
        <v>31</v>
      </c>
      <c r="D42" s="233" t="s">
        <v>31</v>
      </c>
      <c r="E42" s="233" t="s">
        <v>31</v>
      </c>
      <c r="F42" s="233" t="s">
        <v>31</v>
      </c>
      <c r="G42" s="233" t="s">
        <v>31</v>
      </c>
      <c r="H42" s="233" t="s">
        <v>31</v>
      </c>
      <c r="I42" s="233" t="s">
        <v>31</v>
      </c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</row>
    <row r="43" ht="15.75" customHeight="1">
      <c r="A43" s="220" t="s">
        <v>422</v>
      </c>
      <c r="B43" s="221" t="s">
        <v>31</v>
      </c>
      <c r="C43" s="221" t="s">
        <v>31</v>
      </c>
      <c r="D43" s="221" t="s">
        <v>31</v>
      </c>
      <c r="E43" s="221" t="s">
        <v>31</v>
      </c>
      <c r="F43" s="221" t="s">
        <v>31</v>
      </c>
      <c r="G43" s="221" t="s">
        <v>31</v>
      </c>
      <c r="H43" s="221" t="s">
        <v>31</v>
      </c>
      <c r="I43" s="221" t="s">
        <v>31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232" t="s">
        <v>426</v>
      </c>
      <c r="B44" s="233" t="s">
        <v>31</v>
      </c>
      <c r="C44" s="233" t="s">
        <v>31</v>
      </c>
      <c r="D44" s="233" t="s">
        <v>31</v>
      </c>
      <c r="E44" s="233" t="s">
        <v>31</v>
      </c>
      <c r="F44" s="233" t="s">
        <v>31</v>
      </c>
      <c r="G44" s="233" t="s">
        <v>31</v>
      </c>
      <c r="H44" s="233" t="s">
        <v>31</v>
      </c>
      <c r="I44" s="233" t="s">
        <v>31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232" t="s">
        <v>427</v>
      </c>
      <c r="B45" s="233" t="s">
        <v>31</v>
      </c>
      <c r="C45" s="233" t="s">
        <v>31</v>
      </c>
      <c r="D45" s="233" t="s">
        <v>31</v>
      </c>
      <c r="E45" s="233" t="s">
        <v>31</v>
      </c>
      <c r="F45" s="233" t="s">
        <v>31</v>
      </c>
      <c r="G45" s="233" t="s">
        <v>31</v>
      </c>
      <c r="H45" s="233" t="s">
        <v>31</v>
      </c>
      <c r="I45" s="233" t="s">
        <v>31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232" t="s">
        <v>431</v>
      </c>
      <c r="B46" s="233" t="s">
        <v>31</v>
      </c>
      <c r="C46" s="233" t="s">
        <v>31</v>
      </c>
      <c r="D46" s="233" t="s">
        <v>31</v>
      </c>
      <c r="E46" s="233" t="s">
        <v>31</v>
      </c>
      <c r="F46" s="233" t="s">
        <v>31</v>
      </c>
      <c r="G46" s="233" t="s">
        <v>31</v>
      </c>
      <c r="H46" s="233" t="s">
        <v>31</v>
      </c>
      <c r="I46" s="233" t="s">
        <v>31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232" t="s">
        <v>435</v>
      </c>
      <c r="B47" s="233" t="s">
        <v>31</v>
      </c>
      <c r="C47" s="233" t="s">
        <v>31</v>
      </c>
      <c r="D47" s="233" t="s">
        <v>31</v>
      </c>
      <c r="E47" s="233" t="s">
        <v>31</v>
      </c>
      <c r="F47" s="233" t="s">
        <v>31</v>
      </c>
      <c r="G47" s="233" t="s">
        <v>31</v>
      </c>
      <c r="H47" s="233" t="s">
        <v>31</v>
      </c>
      <c r="I47" s="233" t="s">
        <v>31</v>
      </c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</row>
    <row r="48" ht="15.75" customHeight="1">
      <c r="A48" s="232" t="s">
        <v>441</v>
      </c>
      <c r="B48" s="233" t="s">
        <v>31</v>
      </c>
      <c r="C48" s="233" t="s">
        <v>31</v>
      </c>
      <c r="D48" s="233" t="s">
        <v>31</v>
      </c>
      <c r="E48" s="233" t="s">
        <v>31</v>
      </c>
      <c r="F48" s="233" t="s">
        <v>31</v>
      </c>
      <c r="G48" s="233" t="s">
        <v>31</v>
      </c>
      <c r="H48" s="233" t="s">
        <v>31</v>
      </c>
      <c r="I48" s="233" t="s">
        <v>31</v>
      </c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</row>
    <row r="49" ht="15.75" customHeight="1">
      <c r="A49" s="232" t="s">
        <v>447</v>
      </c>
      <c r="B49" s="233" t="s">
        <v>31</v>
      </c>
      <c r="C49" s="233" t="s">
        <v>31</v>
      </c>
      <c r="D49" s="233" t="s">
        <v>31</v>
      </c>
      <c r="E49" s="233" t="s">
        <v>31</v>
      </c>
      <c r="F49" s="233" t="s">
        <v>31</v>
      </c>
      <c r="G49" s="233" t="s">
        <v>31</v>
      </c>
      <c r="H49" s="233" t="s">
        <v>31</v>
      </c>
      <c r="I49" s="233" t="s">
        <v>31</v>
      </c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</row>
    <row r="50" ht="15.75" customHeight="1">
      <c r="A50" s="232" t="s">
        <v>450</v>
      </c>
      <c r="B50" s="233" t="s">
        <v>31</v>
      </c>
      <c r="C50" s="233" t="s">
        <v>31</v>
      </c>
      <c r="D50" s="233" t="s">
        <v>31</v>
      </c>
      <c r="E50" s="233" t="s">
        <v>31</v>
      </c>
      <c r="F50" s="233" t="s">
        <v>31</v>
      </c>
      <c r="G50" s="233" t="s">
        <v>31</v>
      </c>
      <c r="H50" s="233" t="s">
        <v>31</v>
      </c>
      <c r="I50" s="233" t="s">
        <v>31</v>
      </c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</row>
    <row r="51" ht="15.75" customHeight="1">
      <c r="A51" s="232" t="s">
        <v>464</v>
      </c>
      <c r="B51" s="233" t="s">
        <v>31</v>
      </c>
      <c r="C51" s="233" t="s">
        <v>31</v>
      </c>
      <c r="D51" s="233" t="s">
        <v>31</v>
      </c>
      <c r="E51" s="233" t="s">
        <v>31</v>
      </c>
      <c r="F51" s="233" t="s">
        <v>31</v>
      </c>
      <c r="G51" s="233" t="s">
        <v>31</v>
      </c>
      <c r="H51" s="233" t="s">
        <v>31</v>
      </c>
      <c r="I51" s="233" t="s">
        <v>31</v>
      </c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</row>
    <row r="52" ht="15.75" customHeight="1">
      <c r="A52" s="232" t="s">
        <v>471</v>
      </c>
      <c r="B52" s="233" t="s">
        <v>31</v>
      </c>
      <c r="C52" s="233" t="s">
        <v>31</v>
      </c>
      <c r="D52" s="233" t="s">
        <v>31</v>
      </c>
      <c r="E52" s="233" t="s">
        <v>31</v>
      </c>
      <c r="F52" s="233" t="s">
        <v>31</v>
      </c>
      <c r="G52" s="233" t="s">
        <v>31</v>
      </c>
      <c r="H52" s="233" t="s">
        <v>31</v>
      </c>
      <c r="I52" s="233" t="s">
        <v>31</v>
      </c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</row>
    <row r="53" ht="15.75" customHeight="1">
      <c r="A53" s="232" t="s">
        <v>481</v>
      </c>
      <c r="B53" s="250" t="s">
        <v>31</v>
      </c>
      <c r="C53" s="250" t="s">
        <v>31</v>
      </c>
      <c r="D53" s="250" t="s">
        <v>31</v>
      </c>
      <c r="E53" s="250" t="s">
        <v>31</v>
      </c>
      <c r="F53" s="250" t="s">
        <v>31</v>
      </c>
      <c r="G53" s="250" t="s">
        <v>31</v>
      </c>
      <c r="H53" s="250" t="s">
        <v>31</v>
      </c>
      <c r="I53" s="250" t="s">
        <v>31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51" t="s">
        <v>484</v>
      </c>
      <c r="B54" s="233" t="s">
        <v>31</v>
      </c>
      <c r="C54" s="233" t="s">
        <v>31</v>
      </c>
      <c r="D54" s="233" t="s">
        <v>31</v>
      </c>
      <c r="E54" s="233" t="s">
        <v>31</v>
      </c>
      <c r="F54" s="233" t="s">
        <v>31</v>
      </c>
      <c r="G54" s="233" t="s">
        <v>31</v>
      </c>
      <c r="H54" s="233" t="s">
        <v>31</v>
      </c>
      <c r="I54" s="233" t="s">
        <v>31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232" t="s">
        <v>495</v>
      </c>
      <c r="B55" s="233" t="s">
        <v>31</v>
      </c>
      <c r="C55" s="233" t="s">
        <v>31</v>
      </c>
      <c r="D55" s="233" t="s">
        <v>31</v>
      </c>
      <c r="E55" s="233" t="s">
        <v>31</v>
      </c>
      <c r="F55" s="233" t="s">
        <v>31</v>
      </c>
      <c r="G55" s="233" t="s">
        <v>31</v>
      </c>
      <c r="H55" s="233" t="s">
        <v>31</v>
      </c>
      <c r="I55" s="233" t="s">
        <v>31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218" t="s">
        <v>857</v>
      </c>
      <c r="B56" s="395"/>
      <c r="C56" s="395"/>
      <c r="D56" s="395"/>
      <c r="E56" s="395"/>
      <c r="F56" s="395"/>
      <c r="G56" s="395"/>
      <c r="H56" s="395"/>
      <c r="I56" s="39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232" t="s">
        <v>568</v>
      </c>
      <c r="B57" s="233" t="s">
        <v>31</v>
      </c>
      <c r="C57" s="233" t="s">
        <v>31</v>
      </c>
      <c r="D57" s="233" t="s">
        <v>31</v>
      </c>
      <c r="E57" s="233" t="s">
        <v>31</v>
      </c>
      <c r="F57" s="233" t="s">
        <v>31</v>
      </c>
      <c r="G57" s="233" t="s">
        <v>31</v>
      </c>
      <c r="H57" s="233" t="s">
        <v>31</v>
      </c>
      <c r="I57" s="233" t="s">
        <v>31</v>
      </c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</row>
    <row r="58" ht="15.75" customHeight="1">
      <c r="A58" s="232" t="s">
        <v>569</v>
      </c>
      <c r="B58" s="233" t="s">
        <v>31</v>
      </c>
      <c r="C58" s="233" t="s">
        <v>31</v>
      </c>
      <c r="D58" s="233" t="s">
        <v>31</v>
      </c>
      <c r="E58" s="233" t="s">
        <v>31</v>
      </c>
      <c r="F58" s="233" t="s">
        <v>31</v>
      </c>
      <c r="G58" s="233" t="s">
        <v>31</v>
      </c>
      <c r="H58" s="233" t="s">
        <v>31</v>
      </c>
      <c r="I58" s="233" t="s">
        <v>31</v>
      </c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</row>
    <row r="59" ht="15.75" customHeight="1">
      <c r="A59" s="232" t="s">
        <v>570</v>
      </c>
      <c r="B59" s="233" t="s">
        <v>31</v>
      </c>
      <c r="C59" s="233" t="s">
        <v>31</v>
      </c>
      <c r="D59" s="233" t="s">
        <v>31</v>
      </c>
      <c r="E59" s="233" t="s">
        <v>31</v>
      </c>
      <c r="F59" s="233" t="s">
        <v>31</v>
      </c>
      <c r="G59" s="233" t="s">
        <v>31</v>
      </c>
      <c r="H59" s="233" t="s">
        <v>31</v>
      </c>
      <c r="I59" s="233" t="s">
        <v>31</v>
      </c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</row>
    <row r="60" ht="15.75" customHeight="1">
      <c r="A60" s="232" t="s">
        <v>571</v>
      </c>
      <c r="B60" s="233" t="s">
        <v>31</v>
      </c>
      <c r="C60" s="233" t="s">
        <v>31</v>
      </c>
      <c r="D60" s="233" t="s">
        <v>31</v>
      </c>
      <c r="E60" s="233" t="s">
        <v>31</v>
      </c>
      <c r="F60" s="233" t="s">
        <v>31</v>
      </c>
      <c r="G60" s="233" t="s">
        <v>31</v>
      </c>
      <c r="H60" s="233" t="s">
        <v>31</v>
      </c>
      <c r="I60" s="233" t="s">
        <v>31</v>
      </c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</row>
    <row r="61" ht="15.75" customHeight="1">
      <c r="A61" s="232" t="s">
        <v>573</v>
      </c>
      <c r="B61" s="233" t="s">
        <v>31</v>
      </c>
      <c r="C61" s="233" t="s">
        <v>31</v>
      </c>
      <c r="D61" s="233" t="s">
        <v>31</v>
      </c>
      <c r="E61" s="233" t="s">
        <v>31</v>
      </c>
      <c r="F61" s="233" t="s">
        <v>31</v>
      </c>
      <c r="G61" s="233" t="s">
        <v>31</v>
      </c>
      <c r="H61" s="233" t="s">
        <v>31</v>
      </c>
      <c r="I61" s="233" t="s">
        <v>31</v>
      </c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</row>
    <row r="62" ht="15.75" customHeight="1">
      <c r="A62" s="232" t="s">
        <v>574</v>
      </c>
      <c r="B62" s="233" t="s">
        <v>31</v>
      </c>
      <c r="C62" s="233" t="s">
        <v>31</v>
      </c>
      <c r="D62" s="233" t="s">
        <v>31</v>
      </c>
      <c r="E62" s="233" t="s">
        <v>31</v>
      </c>
      <c r="F62" s="233" t="s">
        <v>31</v>
      </c>
      <c r="G62" s="233" t="s">
        <v>31</v>
      </c>
      <c r="H62" s="233" t="s">
        <v>31</v>
      </c>
      <c r="I62" s="233" t="s">
        <v>31</v>
      </c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</row>
    <row r="63" ht="15.75" customHeight="1">
      <c r="A63" s="232" t="s">
        <v>575</v>
      </c>
      <c r="B63" s="233" t="s">
        <v>31</v>
      </c>
      <c r="C63" s="233" t="s">
        <v>31</v>
      </c>
      <c r="D63" s="233" t="s">
        <v>31</v>
      </c>
      <c r="E63" s="233" t="s">
        <v>31</v>
      </c>
      <c r="F63" s="233" t="s">
        <v>31</v>
      </c>
      <c r="G63" s="233" t="s">
        <v>31</v>
      </c>
      <c r="H63" s="233" t="s">
        <v>31</v>
      </c>
      <c r="I63" s="233" t="s">
        <v>31</v>
      </c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</row>
    <row r="64" ht="15.75" customHeight="1">
      <c r="A64" s="232" t="s">
        <v>858</v>
      </c>
      <c r="B64" s="233" t="s">
        <v>31</v>
      </c>
      <c r="C64" s="233" t="s">
        <v>31</v>
      </c>
      <c r="D64" s="233" t="s">
        <v>31</v>
      </c>
      <c r="E64" s="233" t="s">
        <v>31</v>
      </c>
      <c r="F64" s="233" t="s">
        <v>31</v>
      </c>
      <c r="G64" s="233" t="s">
        <v>31</v>
      </c>
      <c r="H64" s="233" t="s">
        <v>31</v>
      </c>
      <c r="I64" s="233" t="s">
        <v>31</v>
      </c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</row>
    <row r="65" ht="15.75" customHeight="1">
      <c r="A65" s="232" t="s">
        <v>859</v>
      </c>
      <c r="B65" s="233" t="s">
        <v>31</v>
      </c>
      <c r="C65" s="233" t="s">
        <v>31</v>
      </c>
      <c r="D65" s="233" t="s">
        <v>31</v>
      </c>
      <c r="E65" s="233" t="s">
        <v>31</v>
      </c>
      <c r="F65" s="233" t="s">
        <v>31</v>
      </c>
      <c r="G65" s="233" t="s">
        <v>31</v>
      </c>
      <c r="H65" s="233" t="s">
        <v>31</v>
      </c>
      <c r="I65" s="233" t="s">
        <v>31</v>
      </c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</row>
    <row r="66" ht="15.75" customHeight="1">
      <c r="A66" s="232" t="s">
        <v>589</v>
      </c>
      <c r="B66" s="233" t="s">
        <v>31</v>
      </c>
      <c r="C66" s="233" t="s">
        <v>31</v>
      </c>
      <c r="D66" s="233" t="s">
        <v>31</v>
      </c>
      <c r="E66" s="233" t="s">
        <v>31</v>
      </c>
      <c r="F66" s="233" t="s">
        <v>31</v>
      </c>
      <c r="G66" s="233" t="s">
        <v>31</v>
      </c>
      <c r="H66" s="233" t="s">
        <v>31</v>
      </c>
      <c r="I66" s="233" t="s">
        <v>31</v>
      </c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</row>
    <row r="67" ht="15.75" customHeight="1">
      <c r="A67" s="232" t="s">
        <v>594</v>
      </c>
      <c r="B67" s="233" t="s">
        <v>31</v>
      </c>
      <c r="C67" s="233" t="s">
        <v>31</v>
      </c>
      <c r="D67" s="233" t="s">
        <v>31</v>
      </c>
      <c r="E67" s="233" t="s">
        <v>31</v>
      </c>
      <c r="F67" s="233" t="s">
        <v>31</v>
      </c>
      <c r="G67" s="233" t="s">
        <v>31</v>
      </c>
      <c r="H67" s="233" t="s">
        <v>31</v>
      </c>
      <c r="I67" s="233" t="s">
        <v>31</v>
      </c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</row>
    <row r="68" ht="15.75" customHeight="1">
      <c r="A68" s="232" t="s">
        <v>598</v>
      </c>
      <c r="B68" s="233" t="s">
        <v>31</v>
      </c>
      <c r="C68" s="233" t="s">
        <v>31</v>
      </c>
      <c r="D68" s="233" t="s">
        <v>31</v>
      </c>
      <c r="E68" s="233" t="s">
        <v>31</v>
      </c>
      <c r="F68" s="233" t="s">
        <v>31</v>
      </c>
      <c r="G68" s="233" t="s">
        <v>31</v>
      </c>
      <c r="H68" s="233" t="s">
        <v>31</v>
      </c>
      <c r="I68" s="233" t="s">
        <v>31</v>
      </c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</row>
    <row r="69" ht="15.75" customHeight="1">
      <c r="A69" s="232" t="s">
        <v>602</v>
      </c>
      <c r="B69" s="233" t="s">
        <v>31</v>
      </c>
      <c r="C69" s="233" t="s">
        <v>31</v>
      </c>
      <c r="D69" s="233" t="s">
        <v>31</v>
      </c>
      <c r="E69" s="233" t="s">
        <v>31</v>
      </c>
      <c r="F69" s="233" t="s">
        <v>31</v>
      </c>
      <c r="G69" s="233" t="s">
        <v>31</v>
      </c>
      <c r="H69" s="233" t="s">
        <v>31</v>
      </c>
      <c r="I69" s="233" t="s">
        <v>31</v>
      </c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</row>
    <row r="70" ht="15.75" customHeight="1">
      <c r="A70" s="232" t="s">
        <v>860</v>
      </c>
      <c r="B70" s="233" t="s">
        <v>31</v>
      </c>
      <c r="C70" s="233" t="s">
        <v>31</v>
      </c>
      <c r="D70" s="233" t="s">
        <v>31</v>
      </c>
      <c r="E70" s="233" t="s">
        <v>31</v>
      </c>
      <c r="F70" s="233" t="s">
        <v>31</v>
      </c>
      <c r="G70" s="233" t="s">
        <v>31</v>
      </c>
      <c r="H70" s="233" t="s">
        <v>31</v>
      </c>
      <c r="I70" s="233" t="s">
        <v>31</v>
      </c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</row>
    <row r="71" ht="15.75" customHeight="1">
      <c r="A71" s="232" t="s">
        <v>861</v>
      </c>
      <c r="B71" s="233" t="s">
        <v>31</v>
      </c>
      <c r="C71" s="233" t="s">
        <v>31</v>
      </c>
      <c r="D71" s="233" t="s">
        <v>31</v>
      </c>
      <c r="E71" s="233" t="s">
        <v>31</v>
      </c>
      <c r="F71" s="233" t="s">
        <v>31</v>
      </c>
      <c r="G71" s="233" t="s">
        <v>31</v>
      </c>
      <c r="H71" s="233" t="s">
        <v>31</v>
      </c>
      <c r="I71" s="233" t="s">
        <v>31</v>
      </c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</row>
    <row r="72" ht="15.75" customHeight="1">
      <c r="A72" s="232" t="s">
        <v>614</v>
      </c>
      <c r="B72" s="233" t="s">
        <v>31</v>
      </c>
      <c r="C72" s="233" t="s">
        <v>31</v>
      </c>
      <c r="D72" s="233" t="s">
        <v>31</v>
      </c>
      <c r="E72" s="233" t="s">
        <v>31</v>
      </c>
      <c r="F72" s="233" t="s">
        <v>31</v>
      </c>
      <c r="G72" s="233" t="s">
        <v>31</v>
      </c>
      <c r="H72" s="233" t="s">
        <v>31</v>
      </c>
      <c r="I72" s="233" t="s">
        <v>31</v>
      </c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</row>
    <row r="73" ht="15.75" customHeight="1">
      <c r="A73" s="232" t="s">
        <v>620</v>
      </c>
      <c r="B73" s="233" t="s">
        <v>31</v>
      </c>
      <c r="C73" s="233" t="s">
        <v>31</v>
      </c>
      <c r="D73" s="233" t="s">
        <v>31</v>
      </c>
      <c r="E73" s="233" t="s">
        <v>31</v>
      </c>
      <c r="F73" s="233" t="s">
        <v>31</v>
      </c>
      <c r="G73" s="233" t="s">
        <v>31</v>
      </c>
      <c r="H73" s="233" t="s">
        <v>31</v>
      </c>
      <c r="I73" s="233" t="s">
        <v>31</v>
      </c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</row>
    <row r="74" ht="15.75" customHeight="1">
      <c r="A74" s="232" t="s">
        <v>624</v>
      </c>
      <c r="B74" s="233" t="s">
        <v>31</v>
      </c>
      <c r="C74" s="233" t="s">
        <v>31</v>
      </c>
      <c r="D74" s="233" t="s">
        <v>31</v>
      </c>
      <c r="E74" s="233" t="s">
        <v>31</v>
      </c>
      <c r="F74" s="233" t="s">
        <v>31</v>
      </c>
      <c r="G74" s="233" t="s">
        <v>31</v>
      </c>
      <c r="H74" s="233" t="s">
        <v>31</v>
      </c>
      <c r="I74" s="233" t="s">
        <v>31</v>
      </c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</row>
    <row r="75" ht="15.75" customHeight="1">
      <c r="A75" s="232" t="s">
        <v>625</v>
      </c>
      <c r="B75" s="233" t="s">
        <v>31</v>
      </c>
      <c r="C75" s="233" t="s">
        <v>31</v>
      </c>
      <c r="D75" s="233" t="s">
        <v>31</v>
      </c>
      <c r="E75" s="233" t="s">
        <v>31</v>
      </c>
      <c r="F75" s="233" t="s">
        <v>31</v>
      </c>
      <c r="G75" s="233" t="s">
        <v>31</v>
      </c>
      <c r="H75" s="233" t="s">
        <v>31</v>
      </c>
      <c r="I75" s="233" t="s">
        <v>31</v>
      </c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</row>
    <row r="76" ht="15.75" customHeight="1">
      <c r="A76" s="232" t="s">
        <v>626</v>
      </c>
      <c r="B76" s="233"/>
      <c r="C76" s="233"/>
      <c r="D76" s="233"/>
      <c r="E76" s="233"/>
      <c r="F76" s="233"/>
      <c r="G76" s="233"/>
      <c r="H76" s="233"/>
      <c r="I76" s="233"/>
      <c r="J76" s="234" t="s">
        <v>862</v>
      </c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</row>
    <row r="77" ht="15.75" customHeight="1">
      <c r="A77" s="256" t="s">
        <v>501</v>
      </c>
      <c r="B77" s="241" t="s">
        <v>31</v>
      </c>
      <c r="C77" s="241" t="s">
        <v>31</v>
      </c>
      <c r="D77" s="241" t="s">
        <v>31</v>
      </c>
      <c r="E77" s="241" t="s">
        <v>31</v>
      </c>
      <c r="F77" s="241" t="s">
        <v>31</v>
      </c>
      <c r="G77" s="241" t="s">
        <v>31</v>
      </c>
      <c r="H77" s="241" t="s">
        <v>31</v>
      </c>
      <c r="I77" s="241" t="s">
        <v>31</v>
      </c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</row>
    <row r="78" ht="15.75" customHeight="1">
      <c r="A78" s="258" t="s">
        <v>502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258" t="s">
        <v>503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258" t="s">
        <v>504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259" t="s">
        <v>505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3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5.75" customHeight="1">
      <c r="A83" s="13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5.75" customHeight="1">
      <c r="A84" s="13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5.75" customHeight="1">
      <c r="A85" s="13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5.75" customHeight="1">
      <c r="A86" s="13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5.75" customHeight="1">
      <c r="A87" s="13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5.75" customHeight="1">
      <c r="A88" s="13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5.75" customHeight="1">
      <c r="A89" s="13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5.75" customHeight="1">
      <c r="A90" s="13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5.75" customHeight="1">
      <c r="A91" s="13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5.75" customHeight="1">
      <c r="A92" s="13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5.75" customHeight="1">
      <c r="A93" s="13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5.75" customHeight="1">
      <c r="A94" s="13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5.75" customHeight="1">
      <c r="A95" s="13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5.75" customHeight="1">
      <c r="A96" s="13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5.75" customHeight="1">
      <c r="A97" s="13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5.75" customHeight="1">
      <c r="A98" s="13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5.75" customHeight="1">
      <c r="A99" s="13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5.75" customHeight="1">
      <c r="A100" s="13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5.75" customHeight="1">
      <c r="A101" s="13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5.75" customHeight="1">
      <c r="A102" s="13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5.75" customHeight="1">
      <c r="A103" s="13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5.75" customHeight="1">
      <c r="A104" s="13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5.75" customHeight="1">
      <c r="A105" s="13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5.75" customHeight="1">
      <c r="A106" s="13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5.75" customHeight="1">
      <c r="A107" s="13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5.75" customHeight="1">
      <c r="A108" s="13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5.75" customHeight="1">
      <c r="A109" s="13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5.75" customHeight="1">
      <c r="A110" s="13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5.75" customHeight="1">
      <c r="A111" s="13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5.75" customHeight="1">
      <c r="A112" s="13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5.75" customHeight="1">
      <c r="A113" s="13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5.75" customHeight="1">
      <c r="A114" s="13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5.75" customHeight="1">
      <c r="A115" s="13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5.75" customHeight="1">
      <c r="A116" s="13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5.75" customHeight="1">
      <c r="A117" s="13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5.75" customHeight="1">
      <c r="A118" s="13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5.75" customHeight="1">
      <c r="A119" s="13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5.75" customHeight="1">
      <c r="A120" s="13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5.75" customHeight="1">
      <c r="A121" s="13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5.75" customHeight="1">
      <c r="A122" s="13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5.75" customHeight="1">
      <c r="A123" s="13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5.75" customHeight="1">
      <c r="A124" s="13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5.75" customHeight="1">
      <c r="A125" s="13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5.75" customHeight="1">
      <c r="A126" s="13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5.75" customHeight="1">
      <c r="A127" s="13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13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13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13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13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13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13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13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13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13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13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13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13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13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13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13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13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13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13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13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13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13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13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13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13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135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135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135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135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135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135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135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135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135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135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135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135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13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135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135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135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135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135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135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135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13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135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135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135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135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135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135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135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135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135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135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135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135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135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135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135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135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135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135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135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135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135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13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135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135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135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135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13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135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13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13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13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13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13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13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13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13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13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13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13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13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13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13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13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13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13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13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13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13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>
      <c r="A221" s="135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ht="15.75" customHeight="1">
      <c r="A222" s="135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ht="15.75" customHeight="1">
      <c r="A223" s="135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ht="15.75" customHeight="1">
      <c r="A224" s="135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ht="15.75" customHeight="1">
      <c r="A225" s="135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ht="15.75" customHeight="1">
      <c r="A226" s="135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ht="15.75" customHeight="1">
      <c r="A227" s="135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ht="15.75" customHeight="1">
      <c r="A228" s="135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ht="15.75" customHeight="1">
      <c r="A229" s="135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ht="15.75" customHeight="1">
      <c r="A230" s="135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ht="15.75" customHeight="1">
      <c r="A231" s="13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ht="15.75" customHeight="1">
      <c r="A232" s="135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ht="15.75" customHeight="1">
      <c r="A233" s="135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ht="15.75" customHeight="1">
      <c r="A234" s="13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ht="15.75" customHeight="1">
      <c r="A235" s="135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ht="15.75" customHeight="1">
      <c r="A236" s="135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ht="15.75" customHeight="1">
      <c r="A237" s="135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ht="15.75" customHeight="1">
      <c r="A238" s="135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ht="15.75" customHeight="1">
      <c r="A239" s="135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ht="15.75" customHeight="1">
      <c r="A240" s="135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ht="15.75" customHeight="1">
      <c r="A241" s="135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ht="15.75" customHeight="1">
      <c r="A242" s="135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ht="15.75" customHeight="1">
      <c r="A243" s="135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ht="15.75" customHeight="1">
      <c r="A244" s="135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ht="15.75" customHeight="1">
      <c r="A245" s="135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ht="15.75" customHeight="1">
      <c r="A246" s="135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ht="15.75" customHeight="1">
      <c r="A247" s="135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ht="15.75" customHeight="1">
      <c r="A248" s="135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ht="15.75" customHeight="1">
      <c r="A249" s="135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ht="15.75" customHeight="1">
      <c r="A250" s="135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ht="15.75" customHeight="1">
      <c r="A251" s="135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ht="15.75" customHeight="1">
      <c r="A252" s="135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ht="15.75" customHeight="1">
      <c r="A253" s="13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ht="15.75" customHeight="1">
      <c r="A254" s="135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ht="15.75" customHeight="1">
      <c r="A255" s="135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ht="15.75" customHeight="1">
      <c r="A256" s="135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ht="15.75" customHeight="1">
      <c r="A257" s="135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ht="15.75" customHeight="1">
      <c r="A258" s="135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ht="15.75" customHeight="1">
      <c r="A259" s="135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ht="15.75" customHeight="1">
      <c r="A260" s="135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ht="15.75" customHeight="1">
      <c r="A261" s="135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ht="15.75" customHeight="1">
      <c r="A262" s="135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ht="15.75" customHeight="1">
      <c r="A263" s="135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ht="15.75" customHeight="1">
      <c r="A264" s="135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ht="15.75" customHeight="1">
      <c r="A265" s="135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ht="15.75" customHeight="1">
      <c r="A266" s="135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ht="15.75" customHeight="1">
      <c r="A267" s="135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ht="15.75" customHeight="1">
      <c r="A268" s="135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ht="15.75" customHeight="1">
      <c r="A269" s="135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ht="15.75" customHeight="1">
      <c r="A270" s="135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ht="15.75" customHeight="1">
      <c r="A271" s="135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ht="15.75" customHeight="1">
      <c r="A272" s="135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ht="15.75" customHeight="1">
      <c r="A273" s="135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ht="15.75" customHeight="1">
      <c r="A274" s="135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ht="15.75" customHeight="1">
      <c r="A275" s="135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ht="15.75" customHeight="1">
      <c r="A276" s="135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ht="15.75" customHeight="1">
      <c r="A277" s="135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ht="15.75" customHeight="1">
      <c r="A278" s="135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ht="15.75" customHeight="1">
      <c r="A279" s="135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ht="15.75" customHeight="1">
      <c r="A280" s="135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ht="15.75" customHeight="1">
      <c r="A281" s="135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D3"/>
    <mergeCell ref="E3:I3"/>
    <mergeCell ref="J4:J6"/>
  </mergeCells>
  <printOptions/>
  <pageMargins bottom="0.75" footer="0.0" header="0.0" left="0.7" right="0.7" top="0.75"/>
  <pageSetup orientation="portrait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7.0"/>
    <col customWidth="1" min="3" max="6" width="12.63"/>
  </cols>
  <sheetData>
    <row r="1" ht="15.75" customHeight="1">
      <c r="A1" s="177" t="s">
        <v>777</v>
      </c>
    </row>
    <row r="2" ht="15.75" customHeight="1"/>
    <row r="3" ht="15.75" customHeight="1">
      <c r="A3" s="177" t="s">
        <v>863</v>
      </c>
    </row>
    <row r="4" ht="15.75" customHeight="1">
      <c r="A4" s="177" t="s">
        <v>864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7" t="s">
        <v>777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7" t="s">
        <v>777</v>
      </c>
    </row>
    <row r="2" ht="15.75" customHeight="1"/>
    <row r="3" ht="15.75" customHeight="1">
      <c r="A3" s="177" t="s">
        <v>865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25"/>
    <col customWidth="1" min="2" max="2" width="17.0"/>
    <col customWidth="1" hidden="1" min="3" max="3" width="20.63"/>
    <col customWidth="1" min="4" max="4" width="17.5"/>
    <col customWidth="1" min="5" max="6" width="12.63"/>
  </cols>
  <sheetData>
    <row r="1" ht="15.75" customHeight="1">
      <c r="A1" s="149" t="s">
        <v>236</v>
      </c>
      <c r="E1" s="61"/>
    </row>
    <row r="2" ht="15.75" customHeight="1">
      <c r="A2" s="150"/>
      <c r="B2" s="151"/>
      <c r="C2" s="152"/>
      <c r="D2" s="153" t="s">
        <v>237</v>
      </c>
      <c r="E2" s="61"/>
    </row>
    <row r="3" ht="15.75" customHeight="1">
      <c r="A3" s="154" t="s">
        <v>238</v>
      </c>
      <c r="B3" s="155" t="s">
        <v>239</v>
      </c>
      <c r="C3" s="155" t="s">
        <v>240</v>
      </c>
      <c r="D3" s="156" t="s">
        <v>241</v>
      </c>
      <c r="E3" s="156" t="s">
        <v>242</v>
      </c>
    </row>
    <row r="4" ht="15.75" customHeight="1">
      <c r="A4" s="157" t="s">
        <v>243</v>
      </c>
      <c r="B4" s="158">
        <v>2000000.0</v>
      </c>
      <c r="C4" s="159"/>
      <c r="D4" s="160">
        <f t="shared" ref="D4:D17" si="1">B4+(B4*20%)</f>
        <v>2400000</v>
      </c>
      <c r="E4" s="161">
        <f t="shared" ref="E4:E17" si="2">B4*200%</f>
        <v>4000000</v>
      </c>
    </row>
    <row r="5" ht="15.75" customHeight="1">
      <c r="A5" s="157" t="s">
        <v>244</v>
      </c>
      <c r="B5" s="158">
        <v>1000000.0</v>
      </c>
      <c r="C5" s="159">
        <f t="shared" ref="C5:C7" si="3">B5+500000</f>
        <v>1500000</v>
      </c>
      <c r="D5" s="160">
        <f t="shared" si="1"/>
        <v>1200000</v>
      </c>
      <c r="E5" s="161">
        <f t="shared" si="2"/>
        <v>2000000</v>
      </c>
    </row>
    <row r="6" ht="15.75" customHeight="1">
      <c r="A6" s="157" t="s">
        <v>245</v>
      </c>
      <c r="B6" s="158">
        <v>1500000.0</v>
      </c>
      <c r="C6" s="159">
        <f t="shared" si="3"/>
        <v>2000000</v>
      </c>
      <c r="D6" s="160">
        <f t="shared" si="1"/>
        <v>1800000</v>
      </c>
      <c r="E6" s="161">
        <f t="shared" si="2"/>
        <v>3000000</v>
      </c>
    </row>
    <row r="7" ht="15.75" customHeight="1">
      <c r="A7" s="157" t="s">
        <v>246</v>
      </c>
      <c r="B7" s="158">
        <v>1500000.0</v>
      </c>
      <c r="C7" s="159">
        <f t="shared" si="3"/>
        <v>2000000</v>
      </c>
      <c r="D7" s="160">
        <f t="shared" si="1"/>
        <v>1800000</v>
      </c>
      <c r="E7" s="161">
        <f t="shared" si="2"/>
        <v>3000000</v>
      </c>
    </row>
    <row r="8" ht="15.75" customHeight="1">
      <c r="A8" s="157" t="s">
        <v>247</v>
      </c>
      <c r="B8" s="158">
        <v>1500000.0</v>
      </c>
      <c r="C8" s="159"/>
      <c r="D8" s="160">
        <f t="shared" si="1"/>
        <v>1800000</v>
      </c>
      <c r="E8" s="161">
        <f t="shared" si="2"/>
        <v>3000000</v>
      </c>
    </row>
    <row r="9" ht="15.75" customHeight="1">
      <c r="A9" s="157" t="s">
        <v>248</v>
      </c>
      <c r="B9" s="158">
        <v>2000000.0</v>
      </c>
      <c r="C9" s="159"/>
      <c r="D9" s="160">
        <f t="shared" si="1"/>
        <v>2400000</v>
      </c>
      <c r="E9" s="161">
        <f t="shared" si="2"/>
        <v>4000000</v>
      </c>
    </row>
    <row r="10" ht="15.75" customHeight="1">
      <c r="A10" s="157" t="s">
        <v>249</v>
      </c>
      <c r="B10" s="158">
        <v>2000000.0</v>
      </c>
      <c r="C10" s="159">
        <f t="shared" ref="C10:C16" si="4">B10+500000</f>
        <v>2500000</v>
      </c>
      <c r="D10" s="160">
        <f t="shared" si="1"/>
        <v>2400000</v>
      </c>
      <c r="E10" s="161">
        <f t="shared" si="2"/>
        <v>4000000</v>
      </c>
    </row>
    <row r="11" ht="15.75" customHeight="1">
      <c r="A11" s="157" t="s">
        <v>250</v>
      </c>
      <c r="B11" s="158">
        <v>2000000.0</v>
      </c>
      <c r="C11" s="159">
        <f t="shared" si="4"/>
        <v>2500000</v>
      </c>
      <c r="D11" s="160">
        <f t="shared" si="1"/>
        <v>2400000</v>
      </c>
      <c r="E11" s="161">
        <f t="shared" si="2"/>
        <v>4000000</v>
      </c>
    </row>
    <row r="12" ht="15.75" customHeight="1">
      <c r="A12" s="157" t="s">
        <v>251</v>
      </c>
      <c r="B12" s="158">
        <v>3000000.0</v>
      </c>
      <c r="C12" s="159">
        <f t="shared" si="4"/>
        <v>3500000</v>
      </c>
      <c r="D12" s="160">
        <f t="shared" si="1"/>
        <v>3600000</v>
      </c>
      <c r="E12" s="161">
        <f t="shared" si="2"/>
        <v>6000000</v>
      </c>
    </row>
    <row r="13" ht="15.75" customHeight="1">
      <c r="A13" s="157" t="s">
        <v>252</v>
      </c>
      <c r="B13" s="158">
        <v>2000000.0</v>
      </c>
      <c r="C13" s="159">
        <f t="shared" si="4"/>
        <v>2500000</v>
      </c>
      <c r="D13" s="160">
        <f t="shared" si="1"/>
        <v>2400000</v>
      </c>
      <c r="E13" s="161">
        <f t="shared" si="2"/>
        <v>4000000</v>
      </c>
    </row>
    <row r="14" ht="15.75" customHeight="1">
      <c r="A14" s="157" t="s">
        <v>253</v>
      </c>
      <c r="B14" s="158">
        <v>2000000.0</v>
      </c>
      <c r="C14" s="159">
        <f t="shared" si="4"/>
        <v>2500000</v>
      </c>
      <c r="D14" s="160">
        <f t="shared" si="1"/>
        <v>2400000</v>
      </c>
      <c r="E14" s="161">
        <f t="shared" si="2"/>
        <v>4000000</v>
      </c>
    </row>
    <row r="15" ht="15.75" customHeight="1">
      <c r="A15" s="157" t="s">
        <v>254</v>
      </c>
      <c r="B15" s="158">
        <v>1500000.0</v>
      </c>
      <c r="C15" s="159">
        <f t="shared" si="4"/>
        <v>2000000</v>
      </c>
      <c r="D15" s="160">
        <f t="shared" si="1"/>
        <v>1800000</v>
      </c>
      <c r="E15" s="161">
        <f t="shared" si="2"/>
        <v>3000000</v>
      </c>
    </row>
    <row r="16" ht="15.75" customHeight="1">
      <c r="A16" s="157" t="s">
        <v>255</v>
      </c>
      <c r="B16" s="158">
        <v>2000000.0</v>
      </c>
      <c r="C16" s="159">
        <f t="shared" si="4"/>
        <v>2500000</v>
      </c>
      <c r="D16" s="160">
        <f t="shared" si="1"/>
        <v>2400000</v>
      </c>
      <c r="E16" s="161">
        <f t="shared" si="2"/>
        <v>4000000</v>
      </c>
    </row>
    <row r="17" ht="15.75" customHeight="1">
      <c r="A17" s="162" t="s">
        <v>256</v>
      </c>
      <c r="B17" s="163">
        <v>2000000.0</v>
      </c>
      <c r="C17" s="164"/>
      <c r="D17" s="160">
        <f t="shared" si="1"/>
        <v>2400000</v>
      </c>
      <c r="E17" s="161">
        <f t="shared" si="2"/>
        <v>4000000</v>
      </c>
    </row>
    <row r="18" ht="15.75" customHeight="1">
      <c r="A18" s="165" t="s">
        <v>257</v>
      </c>
      <c r="B18" s="14"/>
      <c r="C18" s="15"/>
      <c r="E18" s="61"/>
    </row>
    <row r="19" ht="15.75" customHeight="1">
      <c r="A19" s="166" t="s">
        <v>258</v>
      </c>
      <c r="B19" s="158">
        <v>299000.0</v>
      </c>
      <c r="C19" s="159">
        <v>350000.0</v>
      </c>
      <c r="D19" s="160">
        <f t="shared" ref="D19:D21" si="5">B19+(B19*20%)</f>
        <v>358800</v>
      </c>
      <c r="E19" s="161">
        <f t="shared" ref="E19:E21" si="6">B19*200%</f>
        <v>598000</v>
      </c>
    </row>
    <row r="20" ht="15.75" customHeight="1">
      <c r="A20" s="166" t="s">
        <v>259</v>
      </c>
      <c r="B20" s="158">
        <v>499000.0</v>
      </c>
      <c r="C20" s="159">
        <v>550000.0</v>
      </c>
      <c r="D20" s="160">
        <f t="shared" si="5"/>
        <v>598800</v>
      </c>
      <c r="E20" s="161">
        <f t="shared" si="6"/>
        <v>998000</v>
      </c>
    </row>
    <row r="21" ht="15.75" customHeight="1">
      <c r="A21" s="166" t="s">
        <v>260</v>
      </c>
      <c r="B21" s="158">
        <v>799000.0</v>
      </c>
      <c r="C21" s="159">
        <v>900000.0</v>
      </c>
      <c r="D21" s="160">
        <f t="shared" si="5"/>
        <v>958800</v>
      </c>
      <c r="E21" s="161">
        <f t="shared" si="6"/>
        <v>1598000</v>
      </c>
    </row>
    <row r="22" ht="15.75" customHeight="1">
      <c r="A22" s="165" t="s">
        <v>261</v>
      </c>
      <c r="B22" s="14"/>
      <c r="C22" s="15"/>
      <c r="E22" s="61"/>
    </row>
    <row r="23" ht="15.75" customHeight="1">
      <c r="A23" s="167" t="s">
        <v>262</v>
      </c>
      <c r="B23" s="158">
        <v>199000.0</v>
      </c>
      <c r="C23" s="159">
        <v>250000.0</v>
      </c>
      <c r="D23" s="160">
        <f t="shared" ref="D23:D27" si="7">B23+(B23*20%)</f>
        <v>238800</v>
      </c>
      <c r="E23" s="161">
        <f t="shared" ref="E23:E27" si="8">B23*200%</f>
        <v>398000</v>
      </c>
    </row>
    <row r="24" ht="15.75" customHeight="1">
      <c r="A24" s="167" t="s">
        <v>263</v>
      </c>
      <c r="B24" s="158">
        <v>499000.0</v>
      </c>
      <c r="C24" s="159">
        <v>550000.0</v>
      </c>
      <c r="D24" s="160">
        <f t="shared" si="7"/>
        <v>598800</v>
      </c>
      <c r="E24" s="161">
        <f t="shared" si="8"/>
        <v>998000</v>
      </c>
    </row>
    <row r="25" ht="15.75" customHeight="1">
      <c r="A25" s="168" t="s">
        <v>264</v>
      </c>
      <c r="B25" s="158">
        <v>999000.0</v>
      </c>
      <c r="C25" s="159">
        <f t="shared" ref="C25:C27" si="9">B25+500000</f>
        <v>1499000</v>
      </c>
      <c r="D25" s="160">
        <f t="shared" si="7"/>
        <v>1198800</v>
      </c>
      <c r="E25" s="161">
        <f t="shared" si="8"/>
        <v>1998000</v>
      </c>
    </row>
    <row r="26" ht="15.75" customHeight="1">
      <c r="A26" s="168" t="s">
        <v>265</v>
      </c>
      <c r="B26" s="158">
        <v>2500000.0</v>
      </c>
      <c r="C26" s="159">
        <f t="shared" si="9"/>
        <v>3000000</v>
      </c>
      <c r="D26" s="160">
        <f t="shared" si="7"/>
        <v>3000000</v>
      </c>
      <c r="E26" s="161">
        <f t="shared" si="8"/>
        <v>5000000</v>
      </c>
    </row>
    <row r="27" ht="15.75" customHeight="1">
      <c r="A27" s="168" t="s">
        <v>266</v>
      </c>
      <c r="B27" s="158">
        <v>2500000.0</v>
      </c>
      <c r="C27" s="159">
        <f t="shared" si="9"/>
        <v>3000000</v>
      </c>
      <c r="D27" s="160">
        <f t="shared" si="7"/>
        <v>3000000</v>
      </c>
      <c r="E27" s="161">
        <f t="shared" si="8"/>
        <v>5000000</v>
      </c>
    </row>
    <row r="28" ht="15.75" customHeight="1">
      <c r="A28" s="169" t="s">
        <v>267</v>
      </c>
      <c r="B28" s="170"/>
      <c r="C28" s="170"/>
      <c r="D28" s="170"/>
      <c r="E28" s="171"/>
      <c r="F28" s="172"/>
    </row>
    <row r="29" ht="15.75" customHeight="1">
      <c r="A29" s="167" t="s">
        <v>268</v>
      </c>
      <c r="B29" s="158">
        <v>499000.0</v>
      </c>
      <c r="C29" s="173"/>
      <c r="D29" s="160">
        <f t="shared" ref="D29:D32" si="10">B29+(B29*20%)</f>
        <v>598800</v>
      </c>
      <c r="E29" s="161">
        <f t="shared" ref="E29:E32" si="11">B29*200%</f>
        <v>998000</v>
      </c>
      <c r="F29" s="172"/>
    </row>
    <row r="30" ht="15.75" customHeight="1">
      <c r="A30" s="167" t="s">
        <v>269</v>
      </c>
      <c r="B30" s="158">
        <v>899000.0</v>
      </c>
      <c r="C30" s="173"/>
      <c r="D30" s="160">
        <f t="shared" si="10"/>
        <v>1078800</v>
      </c>
      <c r="E30" s="161">
        <f t="shared" si="11"/>
        <v>1798000</v>
      </c>
      <c r="F30" s="172"/>
    </row>
    <row r="31" ht="15.75" customHeight="1">
      <c r="A31" s="167" t="s">
        <v>270</v>
      </c>
      <c r="B31" s="158">
        <v>2499000.0</v>
      </c>
      <c r="C31" s="173"/>
      <c r="D31" s="160">
        <f t="shared" si="10"/>
        <v>2998800</v>
      </c>
      <c r="E31" s="161">
        <f t="shared" si="11"/>
        <v>4998000</v>
      </c>
      <c r="F31" s="172"/>
    </row>
    <row r="32" ht="15.75" customHeight="1">
      <c r="A32" s="167" t="s">
        <v>271</v>
      </c>
      <c r="B32" s="158">
        <v>3499000.0</v>
      </c>
      <c r="C32" s="173"/>
      <c r="D32" s="160">
        <f t="shared" si="10"/>
        <v>4198800</v>
      </c>
      <c r="E32" s="161">
        <f t="shared" si="11"/>
        <v>6998000</v>
      </c>
      <c r="F32" s="172"/>
    </row>
    <row r="33" ht="15.75" customHeight="1">
      <c r="A33" s="173"/>
      <c r="B33" s="173"/>
      <c r="C33" s="173"/>
      <c r="E33" s="61"/>
    </row>
    <row r="34" ht="15.75" customHeight="1">
      <c r="A34" s="173"/>
      <c r="B34" s="173"/>
      <c r="C34" s="173"/>
      <c r="E34" s="61"/>
    </row>
    <row r="35" ht="15.75" customHeight="1">
      <c r="A35" s="173"/>
      <c r="B35" s="173"/>
      <c r="C35" s="173"/>
      <c r="E35" s="61"/>
    </row>
    <row r="36" ht="15.75" customHeight="1">
      <c r="A36" s="173"/>
      <c r="B36" s="173"/>
      <c r="C36" s="173"/>
      <c r="E36" s="61"/>
    </row>
    <row r="37" ht="15.75" customHeight="1">
      <c r="A37" s="173"/>
      <c r="B37" s="173"/>
      <c r="C37" s="173"/>
      <c r="E37" s="61"/>
    </row>
    <row r="38" ht="15.75" customHeight="1">
      <c r="A38" s="173"/>
      <c r="B38" s="173"/>
      <c r="C38" s="173"/>
      <c r="E38" s="61"/>
    </row>
    <row r="39" ht="15.75" customHeight="1">
      <c r="A39" s="173"/>
      <c r="B39" s="173"/>
      <c r="C39" s="173"/>
      <c r="E39" s="61"/>
      <c r="G39" s="174"/>
    </row>
    <row r="40" ht="15.75" customHeight="1">
      <c r="A40" s="173"/>
      <c r="B40" s="173"/>
      <c r="C40" s="173"/>
      <c r="E40" s="61"/>
    </row>
    <row r="41" ht="15.75" customHeight="1">
      <c r="A41" s="173"/>
      <c r="B41" s="173"/>
      <c r="C41" s="173"/>
      <c r="E41" s="61"/>
    </row>
    <row r="42" ht="15.75" customHeight="1">
      <c r="A42" s="173"/>
      <c r="B42" s="173"/>
      <c r="C42" s="173"/>
      <c r="E42" s="61"/>
    </row>
    <row r="43" ht="15.75" customHeight="1">
      <c r="B43" s="160"/>
      <c r="C43" s="160"/>
      <c r="E43" s="61"/>
    </row>
    <row r="44" ht="15.75" customHeight="1">
      <c r="B44" s="160"/>
      <c r="C44" s="160"/>
      <c r="E44" s="61"/>
    </row>
    <row r="45" ht="15.75" customHeight="1">
      <c r="B45" s="160"/>
      <c r="C45" s="160"/>
      <c r="E45" s="61"/>
    </row>
    <row r="46" ht="15.75" customHeight="1">
      <c r="B46" s="160"/>
      <c r="C46" s="160"/>
      <c r="E46" s="61"/>
    </row>
    <row r="47" ht="15.75" customHeight="1">
      <c r="B47" s="160"/>
      <c r="C47" s="160"/>
      <c r="E47" s="61"/>
    </row>
    <row r="48" ht="15.75" customHeight="1">
      <c r="B48" s="160"/>
      <c r="C48" s="160"/>
      <c r="E48" s="61"/>
    </row>
    <row r="49" ht="15.75" customHeight="1">
      <c r="B49" s="160"/>
      <c r="C49" s="160"/>
      <c r="E49" s="61"/>
    </row>
    <row r="50" ht="15.75" customHeight="1">
      <c r="B50" s="160"/>
      <c r="C50" s="160"/>
      <c r="E50" s="61"/>
    </row>
    <row r="51" ht="15.75" customHeight="1">
      <c r="B51" s="160"/>
      <c r="C51" s="160"/>
      <c r="E51" s="61"/>
    </row>
    <row r="52" ht="15.75" customHeight="1">
      <c r="B52" s="160"/>
      <c r="C52" s="160"/>
      <c r="E52" s="61"/>
    </row>
    <row r="53" ht="15.75" customHeight="1">
      <c r="B53" s="160"/>
      <c r="C53" s="160"/>
      <c r="E53" s="61"/>
    </row>
    <row r="54" ht="15.75" customHeight="1">
      <c r="B54" s="160"/>
      <c r="C54" s="160"/>
      <c r="E54" s="61"/>
    </row>
    <row r="55" ht="15.75" customHeight="1">
      <c r="B55" s="160"/>
      <c r="C55" s="160"/>
      <c r="E55" s="61"/>
    </row>
    <row r="56" ht="15.75" customHeight="1">
      <c r="B56" s="160"/>
      <c r="C56" s="160"/>
      <c r="E56" s="61"/>
    </row>
    <row r="57" ht="15.75" customHeight="1">
      <c r="B57" s="160"/>
      <c r="C57" s="160"/>
      <c r="E57" s="61"/>
    </row>
    <row r="58" ht="15.75" customHeight="1">
      <c r="B58" s="160"/>
      <c r="C58" s="160"/>
      <c r="E58" s="61"/>
    </row>
    <row r="59" ht="15.75" customHeight="1">
      <c r="B59" s="160"/>
      <c r="C59" s="160"/>
      <c r="E59" s="61"/>
    </row>
    <row r="60" ht="15.75" customHeight="1">
      <c r="B60" s="160"/>
      <c r="C60" s="160"/>
      <c r="E60" s="61"/>
    </row>
    <row r="61" ht="15.75" customHeight="1">
      <c r="B61" s="160"/>
      <c r="C61" s="160"/>
      <c r="E61" s="61"/>
    </row>
    <row r="62" ht="15.75" customHeight="1">
      <c r="B62" s="160"/>
      <c r="C62" s="160"/>
      <c r="E62" s="61"/>
    </row>
    <row r="63" ht="15.75" customHeight="1">
      <c r="B63" s="160"/>
      <c r="C63" s="160"/>
      <c r="E63" s="61"/>
    </row>
    <row r="64" ht="15.75" customHeight="1">
      <c r="B64" s="160"/>
      <c r="C64" s="160"/>
      <c r="E64" s="61"/>
    </row>
    <row r="65" ht="15.75" customHeight="1">
      <c r="B65" s="160"/>
      <c r="C65" s="160"/>
      <c r="E65" s="61"/>
    </row>
    <row r="66" ht="15.75" customHeight="1">
      <c r="B66" s="160"/>
      <c r="C66" s="160"/>
      <c r="E66" s="61"/>
    </row>
    <row r="67" ht="15.75" customHeight="1">
      <c r="B67" s="160"/>
      <c r="C67" s="160"/>
      <c r="E67" s="61"/>
    </row>
    <row r="68" ht="15.75" customHeight="1">
      <c r="B68" s="160"/>
      <c r="C68" s="160"/>
      <c r="E68" s="61"/>
    </row>
    <row r="69" ht="15.75" customHeight="1">
      <c r="B69" s="160"/>
      <c r="C69" s="160"/>
      <c r="E69" s="61"/>
    </row>
    <row r="70" ht="15.75" customHeight="1">
      <c r="B70" s="160"/>
      <c r="C70" s="160"/>
      <c r="E70" s="61"/>
    </row>
    <row r="71" ht="15.75" customHeight="1">
      <c r="B71" s="160"/>
      <c r="C71" s="160"/>
      <c r="E71" s="61"/>
    </row>
    <row r="72" ht="15.75" customHeight="1">
      <c r="B72" s="160"/>
      <c r="C72" s="160"/>
      <c r="E72" s="61"/>
    </row>
    <row r="73" ht="15.75" customHeight="1">
      <c r="B73" s="160"/>
      <c r="C73" s="160"/>
      <c r="E73" s="61"/>
    </row>
    <row r="74" ht="15.75" customHeight="1">
      <c r="B74" s="160"/>
      <c r="C74" s="160"/>
      <c r="E74" s="61"/>
    </row>
    <row r="75" ht="15.75" customHeight="1">
      <c r="B75" s="160"/>
      <c r="C75" s="160"/>
      <c r="E75" s="61"/>
    </row>
    <row r="76" ht="15.75" customHeight="1">
      <c r="B76" s="160"/>
      <c r="C76" s="160"/>
      <c r="E76" s="61"/>
    </row>
    <row r="77" ht="15.75" customHeight="1">
      <c r="B77" s="160"/>
      <c r="C77" s="160"/>
      <c r="E77" s="61"/>
    </row>
    <row r="78" ht="15.75" customHeight="1">
      <c r="B78" s="160"/>
      <c r="C78" s="160"/>
      <c r="E78" s="61"/>
    </row>
    <row r="79" ht="15.75" customHeight="1">
      <c r="B79" s="160"/>
      <c r="C79" s="160"/>
      <c r="E79" s="61"/>
    </row>
    <row r="80" ht="15.75" customHeight="1">
      <c r="B80" s="160"/>
      <c r="C80" s="160"/>
      <c r="E80" s="61"/>
    </row>
    <row r="81" ht="15.75" customHeight="1">
      <c r="B81" s="160"/>
      <c r="C81" s="160"/>
      <c r="E81" s="61"/>
    </row>
    <row r="82" ht="15.75" customHeight="1">
      <c r="B82" s="160"/>
      <c r="C82" s="160"/>
      <c r="E82" s="61"/>
    </row>
    <row r="83" ht="15.75" customHeight="1">
      <c r="B83" s="160"/>
      <c r="C83" s="160"/>
      <c r="E83" s="61"/>
    </row>
    <row r="84" ht="15.75" customHeight="1">
      <c r="B84" s="160"/>
      <c r="C84" s="160"/>
      <c r="E84" s="61"/>
    </row>
    <row r="85" ht="15.75" customHeight="1">
      <c r="B85" s="160"/>
      <c r="C85" s="160"/>
      <c r="E85" s="61"/>
    </row>
    <row r="86" ht="15.75" customHeight="1">
      <c r="B86" s="160"/>
      <c r="C86" s="160"/>
      <c r="E86" s="61"/>
    </row>
    <row r="87" ht="15.75" customHeight="1">
      <c r="B87" s="160"/>
      <c r="C87" s="160"/>
      <c r="E87" s="61"/>
    </row>
    <row r="88" ht="15.75" customHeight="1">
      <c r="B88" s="160"/>
      <c r="C88" s="160"/>
      <c r="E88" s="61"/>
    </row>
    <row r="89" ht="15.75" customHeight="1">
      <c r="B89" s="160"/>
      <c r="C89" s="160"/>
      <c r="E89" s="61"/>
    </row>
    <row r="90" ht="15.75" customHeight="1">
      <c r="B90" s="160"/>
      <c r="C90" s="160"/>
      <c r="E90" s="61"/>
    </row>
    <row r="91" ht="15.75" customHeight="1">
      <c r="B91" s="160"/>
      <c r="C91" s="160"/>
      <c r="E91" s="61"/>
    </row>
    <row r="92" ht="15.75" customHeight="1">
      <c r="B92" s="160"/>
      <c r="C92" s="160"/>
      <c r="E92" s="61"/>
    </row>
    <row r="93" ht="15.75" customHeight="1">
      <c r="B93" s="160"/>
      <c r="C93" s="160"/>
      <c r="E93" s="61"/>
    </row>
    <row r="94" ht="15.75" customHeight="1">
      <c r="B94" s="160"/>
      <c r="C94" s="160"/>
      <c r="E94" s="61"/>
    </row>
    <row r="95" ht="15.75" customHeight="1">
      <c r="B95" s="160"/>
      <c r="C95" s="160"/>
      <c r="E95" s="61"/>
    </row>
    <row r="96" ht="15.75" customHeight="1">
      <c r="B96" s="160"/>
      <c r="C96" s="160"/>
      <c r="E96" s="61"/>
    </row>
    <row r="97" ht="15.75" customHeight="1">
      <c r="B97" s="160"/>
      <c r="C97" s="160"/>
      <c r="E97" s="61"/>
    </row>
    <row r="98" ht="15.75" customHeight="1">
      <c r="B98" s="160"/>
      <c r="C98" s="160"/>
      <c r="E98" s="61"/>
    </row>
    <row r="99" ht="15.75" customHeight="1">
      <c r="B99" s="160"/>
      <c r="C99" s="160"/>
      <c r="E99" s="61"/>
    </row>
    <row r="100" ht="15.75" customHeight="1">
      <c r="B100" s="160"/>
      <c r="C100" s="160"/>
      <c r="E100" s="61"/>
    </row>
    <row r="101" ht="15.75" customHeight="1">
      <c r="B101" s="160"/>
      <c r="C101" s="160"/>
      <c r="E101" s="61"/>
    </row>
    <row r="102" ht="15.75" customHeight="1">
      <c r="B102" s="160"/>
      <c r="C102" s="160"/>
      <c r="E102" s="61"/>
    </row>
    <row r="103" ht="15.75" customHeight="1">
      <c r="B103" s="160"/>
      <c r="C103" s="160"/>
      <c r="E103" s="61"/>
    </row>
    <row r="104" ht="15.75" customHeight="1">
      <c r="B104" s="160"/>
      <c r="C104" s="160"/>
      <c r="E104" s="61"/>
    </row>
    <row r="105" ht="15.75" customHeight="1">
      <c r="B105" s="160"/>
      <c r="C105" s="160"/>
      <c r="E105" s="61"/>
    </row>
    <row r="106" ht="15.75" customHeight="1">
      <c r="B106" s="160"/>
      <c r="C106" s="160"/>
      <c r="E106" s="61"/>
    </row>
    <row r="107" ht="15.75" customHeight="1">
      <c r="B107" s="160"/>
      <c r="C107" s="160"/>
      <c r="E107" s="61"/>
    </row>
    <row r="108" ht="15.75" customHeight="1">
      <c r="B108" s="160"/>
      <c r="C108" s="160"/>
      <c r="E108" s="61"/>
    </row>
    <row r="109" ht="15.75" customHeight="1">
      <c r="B109" s="160"/>
      <c r="C109" s="160"/>
      <c r="E109" s="61"/>
    </row>
    <row r="110" ht="15.75" customHeight="1">
      <c r="B110" s="160"/>
      <c r="C110" s="160"/>
      <c r="E110" s="61"/>
    </row>
    <row r="111" ht="15.75" customHeight="1">
      <c r="B111" s="160"/>
      <c r="C111" s="160"/>
      <c r="E111" s="61"/>
    </row>
    <row r="112" ht="15.75" customHeight="1">
      <c r="B112" s="160"/>
      <c r="C112" s="160"/>
      <c r="E112" s="61"/>
    </row>
    <row r="113" ht="15.75" customHeight="1">
      <c r="B113" s="160"/>
      <c r="C113" s="160"/>
      <c r="E113" s="61"/>
    </row>
    <row r="114" ht="15.75" customHeight="1">
      <c r="B114" s="160"/>
      <c r="C114" s="160"/>
      <c r="E114" s="61"/>
    </row>
    <row r="115" ht="15.75" customHeight="1">
      <c r="B115" s="160"/>
      <c r="C115" s="160"/>
      <c r="E115" s="61"/>
    </row>
    <row r="116" ht="15.75" customHeight="1">
      <c r="B116" s="160"/>
      <c r="C116" s="160"/>
      <c r="E116" s="61"/>
    </row>
    <row r="117" ht="15.75" customHeight="1">
      <c r="B117" s="160"/>
      <c r="C117" s="160"/>
      <c r="E117" s="61"/>
    </row>
    <row r="118" ht="15.75" customHeight="1">
      <c r="B118" s="160"/>
      <c r="C118" s="160"/>
      <c r="E118" s="61"/>
    </row>
    <row r="119" ht="15.75" customHeight="1">
      <c r="B119" s="160"/>
      <c r="C119" s="160"/>
      <c r="E119" s="61"/>
    </row>
    <row r="120" ht="15.75" customHeight="1">
      <c r="B120" s="160"/>
      <c r="C120" s="160"/>
      <c r="E120" s="61"/>
    </row>
    <row r="121" ht="15.75" customHeight="1">
      <c r="B121" s="160"/>
      <c r="C121" s="160"/>
      <c r="E121" s="61"/>
    </row>
    <row r="122" ht="15.75" customHeight="1">
      <c r="B122" s="160"/>
      <c r="C122" s="160"/>
      <c r="E122" s="61"/>
    </row>
    <row r="123" ht="15.75" customHeight="1">
      <c r="B123" s="160"/>
      <c r="C123" s="160"/>
      <c r="E123" s="61"/>
    </row>
    <row r="124" ht="15.75" customHeight="1">
      <c r="B124" s="160"/>
      <c r="C124" s="160"/>
      <c r="E124" s="61"/>
    </row>
    <row r="125" ht="15.75" customHeight="1">
      <c r="B125" s="160"/>
      <c r="C125" s="160"/>
      <c r="E125" s="61"/>
    </row>
    <row r="126" ht="15.75" customHeight="1">
      <c r="B126" s="160"/>
      <c r="C126" s="160"/>
      <c r="E126" s="61"/>
    </row>
    <row r="127" ht="15.75" customHeight="1">
      <c r="B127" s="160"/>
      <c r="C127" s="160"/>
      <c r="E127" s="61"/>
    </row>
    <row r="128" ht="15.75" customHeight="1">
      <c r="B128" s="160"/>
      <c r="C128" s="160"/>
      <c r="E128" s="61"/>
    </row>
    <row r="129" ht="15.75" customHeight="1">
      <c r="B129" s="160"/>
      <c r="C129" s="160"/>
      <c r="E129" s="61"/>
    </row>
    <row r="130" ht="15.75" customHeight="1">
      <c r="B130" s="160"/>
      <c r="C130" s="160"/>
      <c r="E130" s="61"/>
    </row>
    <row r="131" ht="15.75" customHeight="1">
      <c r="B131" s="160"/>
      <c r="C131" s="160"/>
      <c r="E131" s="61"/>
    </row>
    <row r="132" ht="15.75" customHeight="1">
      <c r="B132" s="160"/>
      <c r="C132" s="160"/>
      <c r="E132" s="61"/>
    </row>
    <row r="133" ht="15.75" customHeight="1">
      <c r="B133" s="160"/>
      <c r="C133" s="160"/>
      <c r="E133" s="61"/>
    </row>
    <row r="134" ht="15.75" customHeight="1">
      <c r="B134" s="160"/>
      <c r="C134" s="160"/>
      <c r="E134" s="61"/>
    </row>
    <row r="135" ht="15.75" customHeight="1">
      <c r="B135" s="160"/>
      <c r="C135" s="160"/>
      <c r="E135" s="61"/>
    </row>
    <row r="136" ht="15.75" customHeight="1">
      <c r="B136" s="160"/>
      <c r="C136" s="160"/>
      <c r="E136" s="61"/>
    </row>
    <row r="137" ht="15.75" customHeight="1">
      <c r="B137" s="160"/>
      <c r="C137" s="160"/>
      <c r="E137" s="61"/>
    </row>
    <row r="138" ht="15.75" customHeight="1">
      <c r="B138" s="160"/>
      <c r="C138" s="160"/>
      <c r="E138" s="61"/>
    </row>
    <row r="139" ht="15.75" customHeight="1">
      <c r="B139" s="160"/>
      <c r="C139" s="160"/>
      <c r="E139" s="61"/>
    </row>
    <row r="140" ht="15.75" customHeight="1">
      <c r="B140" s="160"/>
      <c r="C140" s="160"/>
      <c r="E140" s="61"/>
    </row>
    <row r="141" ht="15.75" customHeight="1">
      <c r="B141" s="160"/>
      <c r="C141" s="160"/>
      <c r="E141" s="61"/>
    </row>
    <row r="142" ht="15.75" customHeight="1">
      <c r="B142" s="160"/>
      <c r="C142" s="160"/>
      <c r="E142" s="61"/>
    </row>
    <row r="143" ht="15.75" customHeight="1">
      <c r="B143" s="160"/>
      <c r="C143" s="160"/>
      <c r="E143" s="61"/>
    </row>
    <row r="144" ht="15.75" customHeight="1">
      <c r="B144" s="160"/>
      <c r="C144" s="160"/>
      <c r="E144" s="61"/>
    </row>
    <row r="145" ht="15.75" customHeight="1">
      <c r="B145" s="160"/>
      <c r="C145" s="160"/>
      <c r="E145" s="61"/>
    </row>
    <row r="146" ht="15.75" customHeight="1">
      <c r="B146" s="160"/>
      <c r="C146" s="160"/>
      <c r="E146" s="61"/>
    </row>
    <row r="147" ht="15.75" customHeight="1">
      <c r="B147" s="160"/>
      <c r="C147" s="160"/>
      <c r="E147" s="61"/>
    </row>
    <row r="148" ht="15.75" customHeight="1">
      <c r="B148" s="160"/>
      <c r="C148" s="160"/>
      <c r="E148" s="61"/>
    </row>
    <row r="149" ht="15.75" customHeight="1">
      <c r="B149" s="160"/>
      <c r="C149" s="160"/>
      <c r="E149" s="61"/>
    </row>
    <row r="150" ht="15.75" customHeight="1">
      <c r="B150" s="160"/>
      <c r="C150" s="160"/>
      <c r="E150" s="61"/>
    </row>
    <row r="151" ht="15.75" customHeight="1">
      <c r="B151" s="160"/>
      <c r="C151" s="160"/>
      <c r="E151" s="61"/>
    </row>
    <row r="152" ht="15.75" customHeight="1">
      <c r="B152" s="160"/>
      <c r="C152" s="160"/>
      <c r="E152" s="61"/>
    </row>
    <row r="153" ht="15.75" customHeight="1">
      <c r="B153" s="160"/>
      <c r="C153" s="160"/>
      <c r="E153" s="61"/>
    </row>
    <row r="154" ht="15.75" customHeight="1">
      <c r="B154" s="160"/>
      <c r="C154" s="160"/>
      <c r="E154" s="61"/>
    </row>
    <row r="155" ht="15.75" customHeight="1">
      <c r="B155" s="160"/>
      <c r="C155" s="160"/>
      <c r="E155" s="61"/>
    </row>
    <row r="156" ht="15.75" customHeight="1">
      <c r="B156" s="160"/>
      <c r="C156" s="160"/>
      <c r="E156" s="61"/>
    </row>
    <row r="157" ht="15.75" customHeight="1">
      <c r="B157" s="160"/>
      <c r="C157" s="160"/>
      <c r="E157" s="61"/>
    </row>
    <row r="158" ht="15.75" customHeight="1">
      <c r="B158" s="160"/>
      <c r="C158" s="160"/>
      <c r="E158" s="61"/>
    </row>
    <row r="159" ht="15.75" customHeight="1">
      <c r="B159" s="160"/>
      <c r="C159" s="160"/>
      <c r="E159" s="61"/>
    </row>
    <row r="160" ht="15.75" customHeight="1">
      <c r="B160" s="160"/>
      <c r="C160" s="160"/>
      <c r="E160" s="61"/>
    </row>
    <row r="161" ht="15.75" customHeight="1">
      <c r="B161" s="160"/>
      <c r="C161" s="160"/>
      <c r="E161" s="61"/>
    </row>
    <row r="162" ht="15.75" customHeight="1">
      <c r="B162" s="160"/>
      <c r="C162" s="160"/>
      <c r="E162" s="61"/>
    </row>
    <row r="163" ht="15.75" customHeight="1">
      <c r="B163" s="160"/>
      <c r="C163" s="160"/>
      <c r="E163" s="61"/>
    </row>
    <row r="164" ht="15.75" customHeight="1">
      <c r="B164" s="160"/>
      <c r="C164" s="160"/>
      <c r="E164" s="61"/>
    </row>
    <row r="165" ht="15.75" customHeight="1">
      <c r="B165" s="160"/>
      <c r="C165" s="160"/>
      <c r="E165" s="61"/>
    </row>
    <row r="166" ht="15.75" customHeight="1">
      <c r="B166" s="160"/>
      <c r="C166" s="160"/>
      <c r="E166" s="61"/>
    </row>
    <row r="167" ht="15.75" customHeight="1">
      <c r="B167" s="160"/>
      <c r="C167" s="160"/>
      <c r="E167" s="61"/>
    </row>
    <row r="168" ht="15.75" customHeight="1">
      <c r="B168" s="160"/>
      <c r="C168" s="160"/>
      <c r="E168" s="61"/>
    </row>
    <row r="169" ht="15.75" customHeight="1">
      <c r="B169" s="160"/>
      <c r="C169" s="160"/>
      <c r="E169" s="61"/>
    </row>
    <row r="170" ht="15.75" customHeight="1">
      <c r="B170" s="160"/>
      <c r="C170" s="160"/>
      <c r="E170" s="61"/>
    </row>
    <row r="171" ht="15.75" customHeight="1">
      <c r="B171" s="160"/>
      <c r="C171" s="160"/>
      <c r="E171" s="61"/>
    </row>
    <row r="172" ht="15.75" customHeight="1">
      <c r="B172" s="160"/>
      <c r="C172" s="160"/>
      <c r="E172" s="61"/>
    </row>
    <row r="173" ht="15.75" customHeight="1">
      <c r="B173" s="160"/>
      <c r="C173" s="160"/>
      <c r="E173" s="61"/>
    </row>
    <row r="174" ht="15.75" customHeight="1">
      <c r="B174" s="160"/>
      <c r="C174" s="160"/>
      <c r="E174" s="61"/>
    </row>
    <row r="175" ht="15.75" customHeight="1">
      <c r="B175" s="160"/>
      <c r="C175" s="160"/>
      <c r="E175" s="61"/>
    </row>
    <row r="176" ht="15.75" customHeight="1">
      <c r="B176" s="160"/>
      <c r="C176" s="160"/>
      <c r="E176" s="61"/>
    </row>
    <row r="177" ht="15.75" customHeight="1">
      <c r="B177" s="160"/>
      <c r="C177" s="160"/>
      <c r="E177" s="61"/>
    </row>
    <row r="178" ht="15.75" customHeight="1">
      <c r="B178" s="160"/>
      <c r="C178" s="160"/>
      <c r="E178" s="61"/>
    </row>
    <row r="179" ht="15.75" customHeight="1">
      <c r="B179" s="160"/>
      <c r="C179" s="160"/>
      <c r="E179" s="61"/>
    </row>
    <row r="180" ht="15.75" customHeight="1">
      <c r="B180" s="160"/>
      <c r="C180" s="160"/>
      <c r="E180" s="61"/>
    </row>
    <row r="181" ht="15.75" customHeight="1">
      <c r="B181" s="160"/>
      <c r="C181" s="160"/>
      <c r="E181" s="61"/>
    </row>
    <row r="182" ht="15.75" customHeight="1">
      <c r="B182" s="160"/>
      <c r="C182" s="160"/>
      <c r="E182" s="61"/>
    </row>
    <row r="183" ht="15.75" customHeight="1">
      <c r="B183" s="160"/>
      <c r="C183" s="160"/>
      <c r="E183" s="61"/>
    </row>
    <row r="184" ht="15.75" customHeight="1">
      <c r="B184" s="160"/>
      <c r="C184" s="160"/>
      <c r="E184" s="61"/>
    </row>
    <row r="185" ht="15.75" customHeight="1">
      <c r="B185" s="160"/>
      <c r="C185" s="160"/>
      <c r="E185" s="61"/>
    </row>
    <row r="186" ht="15.75" customHeight="1">
      <c r="B186" s="160"/>
      <c r="C186" s="160"/>
      <c r="E186" s="61"/>
    </row>
    <row r="187" ht="15.75" customHeight="1">
      <c r="B187" s="160"/>
      <c r="C187" s="160"/>
      <c r="E187" s="61"/>
    </row>
    <row r="188" ht="15.75" customHeight="1">
      <c r="B188" s="160"/>
      <c r="C188" s="160"/>
      <c r="E188" s="61"/>
    </row>
    <row r="189" ht="15.75" customHeight="1">
      <c r="B189" s="160"/>
      <c r="C189" s="160"/>
      <c r="E189" s="61"/>
    </row>
    <row r="190" ht="15.75" customHeight="1">
      <c r="B190" s="160"/>
      <c r="C190" s="160"/>
      <c r="E190" s="61"/>
    </row>
    <row r="191" ht="15.75" customHeight="1">
      <c r="B191" s="160"/>
      <c r="C191" s="160"/>
      <c r="E191" s="61"/>
    </row>
    <row r="192" ht="15.75" customHeight="1">
      <c r="B192" s="160"/>
      <c r="C192" s="160"/>
      <c r="E192" s="61"/>
    </row>
    <row r="193" ht="15.75" customHeight="1">
      <c r="B193" s="160"/>
      <c r="C193" s="160"/>
      <c r="E193" s="61"/>
    </row>
    <row r="194" ht="15.75" customHeight="1">
      <c r="B194" s="160"/>
      <c r="C194" s="160"/>
      <c r="E194" s="61"/>
    </row>
    <row r="195" ht="15.75" customHeight="1">
      <c r="B195" s="160"/>
      <c r="C195" s="160"/>
      <c r="E195" s="61"/>
    </row>
    <row r="196" ht="15.75" customHeight="1">
      <c r="B196" s="160"/>
      <c r="C196" s="160"/>
      <c r="E196" s="61"/>
    </row>
    <row r="197" ht="15.75" customHeight="1">
      <c r="B197" s="160"/>
      <c r="C197" s="160"/>
      <c r="E197" s="61"/>
    </row>
    <row r="198" ht="15.75" customHeight="1">
      <c r="B198" s="160"/>
      <c r="C198" s="160"/>
      <c r="E198" s="61"/>
    </row>
    <row r="199" ht="15.75" customHeight="1">
      <c r="B199" s="160"/>
      <c r="C199" s="160"/>
      <c r="E199" s="61"/>
    </row>
    <row r="200" ht="15.75" customHeight="1">
      <c r="B200" s="160"/>
      <c r="C200" s="160"/>
      <c r="E200" s="61"/>
    </row>
    <row r="201" ht="15.75" customHeight="1">
      <c r="B201" s="160"/>
      <c r="C201" s="160"/>
      <c r="E201" s="61"/>
    </row>
    <row r="202" ht="15.75" customHeight="1">
      <c r="B202" s="160"/>
      <c r="C202" s="160"/>
      <c r="E202" s="61"/>
    </row>
    <row r="203" ht="15.75" customHeight="1">
      <c r="B203" s="160"/>
      <c r="C203" s="160"/>
      <c r="E203" s="61"/>
    </row>
    <row r="204" ht="15.75" customHeight="1">
      <c r="B204" s="160"/>
      <c r="C204" s="160"/>
      <c r="E204" s="61"/>
    </row>
    <row r="205" ht="15.75" customHeight="1">
      <c r="B205" s="160"/>
      <c r="C205" s="160"/>
      <c r="E205" s="61"/>
    </row>
    <row r="206" ht="15.75" customHeight="1">
      <c r="B206" s="160"/>
      <c r="C206" s="160"/>
      <c r="E206" s="61"/>
    </row>
    <row r="207" ht="15.75" customHeight="1">
      <c r="B207" s="160"/>
      <c r="C207" s="160"/>
      <c r="E207" s="61"/>
    </row>
    <row r="208" ht="15.75" customHeight="1">
      <c r="B208" s="160"/>
      <c r="C208" s="160"/>
      <c r="E208" s="61"/>
    </row>
    <row r="209" ht="15.75" customHeight="1">
      <c r="B209" s="160"/>
      <c r="C209" s="160"/>
      <c r="E209" s="61"/>
    </row>
    <row r="210" ht="15.75" customHeight="1">
      <c r="B210" s="160"/>
      <c r="C210" s="160"/>
      <c r="E210" s="61"/>
    </row>
    <row r="211" ht="15.75" customHeight="1">
      <c r="B211" s="160"/>
      <c r="C211" s="160"/>
      <c r="E211" s="61"/>
    </row>
    <row r="212" ht="15.75" customHeight="1">
      <c r="B212" s="160"/>
      <c r="C212" s="160"/>
      <c r="E212" s="61"/>
    </row>
    <row r="213" ht="15.75" customHeight="1">
      <c r="B213" s="160"/>
      <c r="C213" s="160"/>
      <c r="E213" s="61"/>
    </row>
    <row r="214" ht="15.75" customHeight="1">
      <c r="B214" s="160"/>
      <c r="C214" s="160"/>
      <c r="E214" s="61"/>
    </row>
    <row r="215" ht="15.75" customHeight="1">
      <c r="B215" s="160"/>
      <c r="C215" s="160"/>
      <c r="E215" s="61"/>
    </row>
    <row r="216" ht="15.75" customHeight="1">
      <c r="B216" s="160"/>
      <c r="C216" s="160"/>
      <c r="E216" s="61"/>
    </row>
    <row r="217" ht="15.75" customHeight="1">
      <c r="B217" s="160"/>
      <c r="C217" s="160"/>
      <c r="E217" s="61"/>
    </row>
    <row r="218" ht="15.75" customHeight="1">
      <c r="B218" s="160"/>
      <c r="C218" s="160"/>
      <c r="E218" s="61"/>
    </row>
    <row r="219" ht="15.75" customHeight="1">
      <c r="B219" s="160"/>
      <c r="C219" s="160"/>
      <c r="E219" s="61"/>
    </row>
    <row r="220" ht="15.75" customHeight="1">
      <c r="B220" s="160"/>
      <c r="C220" s="160"/>
      <c r="E220" s="61"/>
    </row>
    <row r="221" ht="15.75" customHeight="1">
      <c r="B221" s="160"/>
      <c r="C221" s="160"/>
      <c r="E221" s="61"/>
    </row>
    <row r="222" ht="15.75" customHeight="1">
      <c r="B222" s="160"/>
      <c r="C222" s="160"/>
      <c r="E222" s="61"/>
    </row>
    <row r="223" ht="15.75" customHeight="1">
      <c r="B223" s="160"/>
      <c r="C223" s="160"/>
      <c r="E223" s="61"/>
    </row>
    <row r="224" ht="15.75" customHeight="1">
      <c r="B224" s="160"/>
      <c r="C224" s="160"/>
      <c r="E224" s="61"/>
    </row>
    <row r="225" ht="15.75" customHeight="1">
      <c r="B225" s="160"/>
      <c r="C225" s="160"/>
      <c r="E225" s="61"/>
    </row>
    <row r="226" ht="15.75" customHeight="1">
      <c r="B226" s="160"/>
      <c r="C226" s="160"/>
      <c r="E226" s="61"/>
    </row>
    <row r="227" ht="15.75" customHeight="1">
      <c r="B227" s="160"/>
      <c r="C227" s="160"/>
      <c r="E227" s="61"/>
    </row>
    <row r="228" ht="15.75" customHeight="1">
      <c r="B228" s="160"/>
      <c r="C228" s="160"/>
      <c r="E228" s="61"/>
    </row>
    <row r="229" ht="15.75" customHeight="1">
      <c r="B229" s="160"/>
      <c r="C229" s="160"/>
      <c r="E229" s="61"/>
    </row>
    <row r="230" ht="15.75" customHeight="1">
      <c r="B230" s="160"/>
      <c r="C230" s="160"/>
      <c r="E230" s="61"/>
    </row>
    <row r="231" ht="15.75" customHeight="1">
      <c r="B231" s="160"/>
      <c r="C231" s="160"/>
      <c r="E231" s="61"/>
    </row>
    <row r="232" ht="15.75" customHeight="1">
      <c r="B232" s="160"/>
      <c r="C232" s="160"/>
      <c r="E232" s="6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18:C18"/>
    <mergeCell ref="A22:C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5" width="12.63"/>
    <col customWidth="1" min="6" max="6" width="12.25"/>
    <col customWidth="1" min="7" max="7" width="3.75"/>
    <col customWidth="1" min="8" max="8" width="15.5"/>
    <col customWidth="1" min="12" max="12" width="12.63"/>
    <col customWidth="1" min="13" max="13" width="4.38"/>
    <col customWidth="1" min="14" max="14" width="20.0"/>
    <col customWidth="1" min="18" max="18" width="13.38"/>
    <col customWidth="1" min="20" max="20" width="16.63"/>
    <col customWidth="1" min="24" max="24" width="13.88"/>
  </cols>
  <sheetData>
    <row r="1" ht="15.75" customHeight="1"/>
    <row r="2" ht="15.75" customHeight="1"/>
    <row r="3" ht="15.75" customHeight="1">
      <c r="B3" s="175" t="s">
        <v>272</v>
      </c>
      <c r="H3" s="175" t="s">
        <v>273</v>
      </c>
      <c r="N3" s="175" t="s">
        <v>274</v>
      </c>
      <c r="T3" s="175" t="s">
        <v>275</v>
      </c>
    </row>
    <row r="4" ht="15.75" hidden="1" customHeight="1">
      <c r="B4" s="176" t="s">
        <v>276</v>
      </c>
      <c r="H4" s="177" t="s">
        <v>276</v>
      </c>
      <c r="N4" s="177" t="s">
        <v>276</v>
      </c>
      <c r="T4" s="177" t="s">
        <v>276</v>
      </c>
    </row>
    <row r="5" ht="15.75" hidden="1" customHeight="1">
      <c r="B5" s="178" t="s">
        <v>277</v>
      </c>
      <c r="C5" s="178" t="s">
        <v>278</v>
      </c>
      <c r="D5" s="178" t="s">
        <v>279</v>
      </c>
      <c r="E5" s="178" t="s">
        <v>280</v>
      </c>
      <c r="H5" s="178" t="s">
        <v>277</v>
      </c>
      <c r="I5" s="178" t="s">
        <v>278</v>
      </c>
      <c r="J5" s="178" t="s">
        <v>279</v>
      </c>
      <c r="K5" s="178" t="s">
        <v>280</v>
      </c>
      <c r="L5" s="177" t="s">
        <v>281</v>
      </c>
      <c r="N5" s="178" t="s">
        <v>277</v>
      </c>
      <c r="O5" s="178" t="s">
        <v>278</v>
      </c>
      <c r="P5" s="178" t="s">
        <v>279</v>
      </c>
      <c r="Q5" s="178" t="s">
        <v>280</v>
      </c>
      <c r="T5" s="178" t="s">
        <v>277</v>
      </c>
      <c r="U5" s="178" t="s">
        <v>278</v>
      </c>
      <c r="V5" s="178" t="s">
        <v>279</v>
      </c>
      <c r="W5" s="178" t="s">
        <v>280</v>
      </c>
      <c r="X5" s="178" t="s">
        <v>282</v>
      </c>
      <c r="Y5" s="178" t="s">
        <v>283</v>
      </c>
    </row>
    <row r="6" ht="15.75" hidden="1" customHeight="1">
      <c r="B6" s="179" t="s">
        <v>284</v>
      </c>
      <c r="C6" s="180">
        <v>6000000.0</v>
      </c>
      <c r="D6" s="179">
        <v>800.0</v>
      </c>
      <c r="E6" s="179">
        <v>1500.0</v>
      </c>
      <c r="H6" s="179" t="s">
        <v>285</v>
      </c>
      <c r="I6" s="180">
        <v>0.0</v>
      </c>
      <c r="J6" s="179">
        <v>0.0</v>
      </c>
      <c r="K6" s="179">
        <v>800.0</v>
      </c>
      <c r="N6" s="179" t="s">
        <v>285</v>
      </c>
      <c r="O6" s="180">
        <v>0.0</v>
      </c>
      <c r="P6" s="179">
        <v>0.0</v>
      </c>
      <c r="Q6" s="179">
        <v>500.0</v>
      </c>
      <c r="T6" s="179" t="s">
        <v>286</v>
      </c>
      <c r="U6" s="180">
        <v>5000000.0</v>
      </c>
      <c r="V6" s="179">
        <v>1000.0</v>
      </c>
      <c r="W6" s="179">
        <v>3000.0</v>
      </c>
      <c r="X6" s="181">
        <f t="shared" ref="X6:X10" si="1">U6*12</f>
        <v>60000000</v>
      </c>
      <c r="Y6" s="181">
        <f t="shared" ref="Y6:Y10" si="2">U6/(((W6-V6)/2)+V6)</f>
        <v>2500</v>
      </c>
    </row>
    <row r="7" ht="15.75" hidden="1" customHeight="1">
      <c r="B7" s="179" t="s">
        <v>287</v>
      </c>
      <c r="C7" s="180">
        <v>7000000.0</v>
      </c>
      <c r="D7" s="179">
        <v>1500.0</v>
      </c>
      <c r="E7" s="179">
        <v>2000.0</v>
      </c>
      <c r="H7" s="179" t="s">
        <v>286</v>
      </c>
      <c r="I7" s="180">
        <v>1000000.0</v>
      </c>
      <c r="J7" s="179">
        <v>800.0</v>
      </c>
      <c r="K7" s="179">
        <v>1500.0</v>
      </c>
      <c r="L7" s="181">
        <f t="shared" ref="L7:L10" si="3">I7/((K7-J7)/2+J7)</f>
        <v>869.5652174</v>
      </c>
      <c r="N7" s="179" t="s">
        <v>286</v>
      </c>
      <c r="O7" s="180">
        <v>2500000.0</v>
      </c>
      <c r="P7" s="179">
        <v>0.0</v>
      </c>
      <c r="Q7" s="179">
        <v>500.0</v>
      </c>
      <c r="T7" s="179" t="s">
        <v>288</v>
      </c>
      <c r="U7" s="180">
        <v>7000000.0</v>
      </c>
      <c r="V7" s="179">
        <v>3000.0</v>
      </c>
      <c r="W7" s="179">
        <v>7000.0</v>
      </c>
      <c r="X7" s="181">
        <f t="shared" si="1"/>
        <v>84000000</v>
      </c>
      <c r="Y7" s="181">
        <f t="shared" si="2"/>
        <v>1400</v>
      </c>
    </row>
    <row r="8" ht="15.75" hidden="1" customHeight="1">
      <c r="B8" s="179" t="s">
        <v>289</v>
      </c>
      <c r="C8" s="180">
        <v>1.0E7</v>
      </c>
      <c r="D8" s="179">
        <v>2000.0</v>
      </c>
      <c r="E8" s="179">
        <v>3000.0</v>
      </c>
      <c r="H8" s="179" t="s">
        <v>288</v>
      </c>
      <c r="I8" s="180">
        <v>1500000.0</v>
      </c>
      <c r="J8" s="179">
        <v>1500.0</v>
      </c>
      <c r="K8" s="179">
        <v>3000.0</v>
      </c>
      <c r="L8" s="181">
        <f t="shared" si="3"/>
        <v>666.6666667</v>
      </c>
      <c r="N8" s="179" t="s">
        <v>288</v>
      </c>
      <c r="O8" s="180">
        <v>3500000.0</v>
      </c>
      <c r="P8" s="179">
        <v>500.0</v>
      </c>
      <c r="Q8" s="179">
        <v>750.0</v>
      </c>
      <c r="T8" s="179" t="s">
        <v>290</v>
      </c>
      <c r="U8" s="180">
        <v>1.0E7</v>
      </c>
      <c r="V8" s="179">
        <v>7000.0</v>
      </c>
      <c r="W8" s="179">
        <v>12000.0</v>
      </c>
      <c r="X8" s="181">
        <f t="shared" si="1"/>
        <v>120000000</v>
      </c>
      <c r="Y8" s="181">
        <f t="shared" si="2"/>
        <v>1052.631579</v>
      </c>
    </row>
    <row r="9" ht="15.75" hidden="1" customHeight="1">
      <c r="B9" s="179" t="s">
        <v>291</v>
      </c>
      <c r="C9" s="180">
        <v>1.5E7</v>
      </c>
      <c r="D9" s="179">
        <v>3000.0</v>
      </c>
      <c r="E9" s="179">
        <v>5000.0</v>
      </c>
      <c r="H9" s="179" t="s">
        <v>292</v>
      </c>
      <c r="I9" s="180">
        <v>2500000.0</v>
      </c>
      <c r="J9" s="179">
        <v>3000.0</v>
      </c>
      <c r="K9" s="179">
        <v>5000.0</v>
      </c>
      <c r="L9" s="181">
        <f t="shared" si="3"/>
        <v>625</v>
      </c>
      <c r="N9" s="179" t="s">
        <v>290</v>
      </c>
      <c r="O9" s="180">
        <v>4400000.0</v>
      </c>
      <c r="P9" s="179">
        <v>750.0</v>
      </c>
      <c r="Q9" s="179">
        <v>1000.0</v>
      </c>
      <c r="T9" s="179" t="s">
        <v>293</v>
      </c>
      <c r="U9" s="180">
        <v>1.4E7</v>
      </c>
      <c r="V9" s="182">
        <v>12000.0</v>
      </c>
      <c r="W9" s="182">
        <v>15000.0</v>
      </c>
      <c r="X9" s="181">
        <f t="shared" si="1"/>
        <v>168000000</v>
      </c>
      <c r="Y9" s="181">
        <f t="shared" si="2"/>
        <v>1037.037037</v>
      </c>
    </row>
    <row r="10" ht="15.75" hidden="1" customHeight="1">
      <c r="B10" s="182" t="s">
        <v>294</v>
      </c>
      <c r="C10" s="180">
        <v>1.8E7</v>
      </c>
      <c r="D10" s="182">
        <v>5000.0</v>
      </c>
      <c r="E10" s="182">
        <v>10000.0</v>
      </c>
      <c r="H10" s="179" t="s">
        <v>293</v>
      </c>
      <c r="I10" s="180">
        <v>7500000.0</v>
      </c>
      <c r="J10" s="182">
        <v>5000.0</v>
      </c>
      <c r="K10" s="182">
        <v>10000.0</v>
      </c>
      <c r="L10" s="181">
        <f t="shared" si="3"/>
        <v>1000</v>
      </c>
      <c r="N10" s="179" t="s">
        <v>293</v>
      </c>
      <c r="O10" s="180">
        <v>6500000.0</v>
      </c>
      <c r="P10" s="182">
        <v>1000.0</v>
      </c>
      <c r="Q10" s="182">
        <v>1500.0</v>
      </c>
      <c r="T10" s="179" t="s">
        <v>295</v>
      </c>
      <c r="U10" s="180">
        <v>2.0E7</v>
      </c>
      <c r="V10" s="182">
        <v>15000.0</v>
      </c>
      <c r="W10" s="182">
        <v>20000.0</v>
      </c>
      <c r="X10" s="181">
        <f t="shared" si="1"/>
        <v>240000000</v>
      </c>
      <c r="Y10" s="181">
        <f t="shared" si="2"/>
        <v>1142.857143</v>
      </c>
    </row>
    <row r="11" ht="15.75" hidden="1" customHeight="1">
      <c r="B11" s="177" t="s">
        <v>296</v>
      </c>
      <c r="H11" s="177" t="s">
        <v>296</v>
      </c>
      <c r="N11" s="177" t="s">
        <v>296</v>
      </c>
      <c r="T11" s="177" t="s">
        <v>296</v>
      </c>
    </row>
    <row r="12" ht="15.75" customHeight="1"/>
    <row r="13" ht="15.75" customHeight="1">
      <c r="B13" s="183" t="s">
        <v>297</v>
      </c>
      <c r="C13" s="61" t="s">
        <v>298</v>
      </c>
      <c r="H13" s="183" t="s">
        <v>297</v>
      </c>
      <c r="I13" s="61" t="s">
        <v>298</v>
      </c>
      <c r="N13" s="183" t="s">
        <v>297</v>
      </c>
      <c r="O13" s="61" t="s">
        <v>299</v>
      </c>
      <c r="T13" s="183" t="s">
        <v>297</v>
      </c>
      <c r="U13" s="61" t="s">
        <v>298</v>
      </c>
    </row>
    <row r="14" ht="15.75" customHeight="1">
      <c r="B14" s="184" t="s">
        <v>277</v>
      </c>
      <c r="C14" s="184" t="s">
        <v>278</v>
      </c>
      <c r="D14" s="184" t="s">
        <v>279</v>
      </c>
      <c r="E14" s="184" t="s">
        <v>280</v>
      </c>
      <c r="F14" s="185" t="s">
        <v>283</v>
      </c>
      <c r="H14" s="184" t="s">
        <v>277</v>
      </c>
      <c r="I14" s="184" t="s">
        <v>278</v>
      </c>
      <c r="J14" s="184" t="s">
        <v>279</v>
      </c>
      <c r="K14" s="184" t="s">
        <v>280</v>
      </c>
      <c r="L14" s="185" t="s">
        <v>283</v>
      </c>
      <c r="N14" s="184" t="s">
        <v>277</v>
      </c>
      <c r="O14" s="184" t="s">
        <v>278</v>
      </c>
      <c r="P14" s="184" t="s">
        <v>279</v>
      </c>
      <c r="Q14" s="184" t="s">
        <v>280</v>
      </c>
      <c r="R14" s="185" t="s">
        <v>283</v>
      </c>
      <c r="T14" s="184" t="s">
        <v>277</v>
      </c>
      <c r="U14" s="184" t="s">
        <v>300</v>
      </c>
      <c r="V14" s="184" t="s">
        <v>301</v>
      </c>
      <c r="W14" s="184" t="s">
        <v>21</v>
      </c>
      <c r="X14" s="185"/>
    </row>
    <row r="15" ht="15.75" customHeight="1">
      <c r="B15" s="186" t="s">
        <v>302</v>
      </c>
      <c r="C15" s="187">
        <v>6000000.0</v>
      </c>
      <c r="D15" s="186">
        <v>800.0</v>
      </c>
      <c r="E15" s="186">
        <v>1500.0</v>
      </c>
      <c r="F15" s="188"/>
      <c r="H15" s="179" t="s">
        <v>303</v>
      </c>
      <c r="I15" s="180">
        <v>0.0</v>
      </c>
      <c r="J15" s="179">
        <v>0.0</v>
      </c>
      <c r="K15" s="179">
        <v>800.0</v>
      </c>
      <c r="L15" s="189"/>
      <c r="N15" s="179" t="s">
        <v>304</v>
      </c>
      <c r="O15" s="180">
        <v>0.0</v>
      </c>
      <c r="P15" s="179">
        <v>0.0</v>
      </c>
      <c r="Q15" s="179">
        <v>500.0</v>
      </c>
      <c r="R15" s="189"/>
      <c r="T15" s="179" t="s">
        <v>305</v>
      </c>
      <c r="U15" s="180">
        <v>5.0E7</v>
      </c>
      <c r="V15" s="180">
        <v>7.0E7</v>
      </c>
      <c r="W15" s="189" t="s">
        <v>306</v>
      </c>
      <c r="X15" s="189"/>
    </row>
    <row r="16" ht="15.75" customHeight="1">
      <c r="B16" s="179" t="s">
        <v>307</v>
      </c>
      <c r="C16" s="180">
        <v>7000000.0</v>
      </c>
      <c r="D16" s="179">
        <v>1500.0</v>
      </c>
      <c r="E16" s="179">
        <v>2000.0</v>
      </c>
      <c r="F16" s="181">
        <f t="shared" ref="F16:F20" si="4">C16/((E16-D16)/2+D16)</f>
        <v>4000</v>
      </c>
      <c r="H16" s="179" t="s">
        <v>308</v>
      </c>
      <c r="I16" s="190">
        <v>2000000.0</v>
      </c>
      <c r="J16" s="179">
        <v>800.0</v>
      </c>
      <c r="K16" s="179">
        <v>2000.0</v>
      </c>
      <c r="L16" s="181">
        <f t="shared" ref="L16:L20" si="5">I16/((K16-J16)/2+J16)</f>
        <v>1428.571429</v>
      </c>
      <c r="N16" s="179" t="s">
        <v>309</v>
      </c>
      <c r="O16" s="180">
        <v>2500000.0</v>
      </c>
      <c r="P16" s="179">
        <v>0.0</v>
      </c>
      <c r="Q16" s="179">
        <v>500.0</v>
      </c>
      <c r="R16" s="181">
        <f t="shared" ref="R16:R19" si="6">O16/((Q16-P16)/2+P16)</f>
        <v>10000</v>
      </c>
      <c r="T16" s="179" t="s">
        <v>310</v>
      </c>
      <c r="U16" s="180">
        <v>7.0E7</v>
      </c>
      <c r="V16" s="180">
        <v>1.0E8</v>
      </c>
      <c r="W16" s="189" t="s">
        <v>311</v>
      </c>
      <c r="X16" s="189"/>
    </row>
    <row r="17" ht="15.75" customHeight="1">
      <c r="B17" s="179" t="s">
        <v>312</v>
      </c>
      <c r="C17" s="180">
        <v>1.0E7</v>
      </c>
      <c r="D17" s="179">
        <v>2000.0</v>
      </c>
      <c r="E17" s="179">
        <v>3000.0</v>
      </c>
      <c r="F17" s="181">
        <f t="shared" si="4"/>
        <v>4000</v>
      </c>
      <c r="H17" s="179" t="s">
        <v>313</v>
      </c>
      <c r="I17" s="190">
        <v>3000000.0</v>
      </c>
      <c r="J17" s="179">
        <v>2000.0</v>
      </c>
      <c r="K17" s="179">
        <v>3000.0</v>
      </c>
      <c r="L17" s="181">
        <f t="shared" si="5"/>
        <v>1200</v>
      </c>
      <c r="N17" s="179" t="s">
        <v>314</v>
      </c>
      <c r="O17" s="180">
        <v>3500000.0</v>
      </c>
      <c r="P17" s="179">
        <v>500.0</v>
      </c>
      <c r="Q17" s="179">
        <v>750.0</v>
      </c>
      <c r="R17" s="181">
        <f t="shared" si="6"/>
        <v>5600</v>
      </c>
      <c r="T17" s="179" t="s">
        <v>315</v>
      </c>
      <c r="U17" s="180">
        <v>1.0E8</v>
      </c>
      <c r="V17" s="180">
        <v>1.25E8</v>
      </c>
      <c r="W17" s="189" t="s">
        <v>316</v>
      </c>
      <c r="X17" s="189"/>
    </row>
    <row r="18" ht="15.75" customHeight="1">
      <c r="B18" s="179" t="s">
        <v>317</v>
      </c>
      <c r="C18" s="180">
        <v>1.5E7</v>
      </c>
      <c r="D18" s="179">
        <v>3000.0</v>
      </c>
      <c r="E18" s="179">
        <v>5000.0</v>
      </c>
      <c r="F18" s="181">
        <f t="shared" si="4"/>
        <v>3750</v>
      </c>
      <c r="H18" s="179" t="s">
        <v>318</v>
      </c>
      <c r="I18" s="190">
        <v>4500000.0</v>
      </c>
      <c r="J18" s="179">
        <v>3000.0</v>
      </c>
      <c r="K18" s="179">
        <v>5000.0</v>
      </c>
      <c r="L18" s="181">
        <f t="shared" si="5"/>
        <v>1125</v>
      </c>
      <c r="N18" s="179" t="s">
        <v>319</v>
      </c>
      <c r="O18" s="180">
        <v>4400000.0</v>
      </c>
      <c r="P18" s="179">
        <v>750.0</v>
      </c>
      <c r="Q18" s="179">
        <v>1000.0</v>
      </c>
      <c r="R18" s="181">
        <f t="shared" si="6"/>
        <v>5028.571429</v>
      </c>
      <c r="T18" s="182" t="s">
        <v>320</v>
      </c>
      <c r="U18" s="180">
        <v>1.25E8</v>
      </c>
      <c r="V18" s="180">
        <v>2.5E8</v>
      </c>
      <c r="W18" s="189" t="s">
        <v>321</v>
      </c>
      <c r="X18" s="189"/>
    </row>
    <row r="19" ht="15.75" customHeight="1">
      <c r="B19" s="182" t="s">
        <v>322</v>
      </c>
      <c r="C19" s="180">
        <v>1.8E7</v>
      </c>
      <c r="D19" s="182">
        <v>5000.0</v>
      </c>
      <c r="E19" s="182">
        <v>10000.0</v>
      </c>
      <c r="F19" s="181">
        <f t="shared" si="4"/>
        <v>2400</v>
      </c>
      <c r="H19" s="182" t="s">
        <v>323</v>
      </c>
      <c r="I19" s="190">
        <v>8000000.0</v>
      </c>
      <c r="J19" s="182">
        <v>5000.0</v>
      </c>
      <c r="K19" s="182">
        <v>10000.0</v>
      </c>
      <c r="L19" s="181">
        <f t="shared" si="5"/>
        <v>1066.666667</v>
      </c>
      <c r="N19" s="182" t="s">
        <v>324</v>
      </c>
      <c r="O19" s="190">
        <v>6000000.0</v>
      </c>
      <c r="P19" s="182">
        <v>1000.0</v>
      </c>
      <c r="Q19" s="182">
        <v>1500.0</v>
      </c>
      <c r="R19" s="181">
        <f t="shared" si="6"/>
        <v>4800</v>
      </c>
      <c r="T19" s="182"/>
      <c r="U19" s="190"/>
      <c r="V19" s="182"/>
      <c r="W19" s="182"/>
      <c r="X19" s="189"/>
    </row>
    <row r="20" ht="15.75" customHeight="1">
      <c r="B20" s="182" t="s">
        <v>325</v>
      </c>
      <c r="C20" s="180">
        <v>2.5E7</v>
      </c>
      <c r="D20" s="182">
        <v>10000.0</v>
      </c>
      <c r="E20" s="182">
        <v>20000.0</v>
      </c>
      <c r="F20" s="181">
        <f t="shared" si="4"/>
        <v>1666.666667</v>
      </c>
      <c r="H20" s="182" t="s">
        <v>326</v>
      </c>
      <c r="I20" s="190">
        <v>1.35E7</v>
      </c>
      <c r="J20" s="182">
        <v>10000.0</v>
      </c>
      <c r="K20" s="182">
        <v>20000.0</v>
      </c>
      <c r="L20" s="181">
        <f t="shared" si="5"/>
        <v>900</v>
      </c>
      <c r="N20" s="182"/>
      <c r="O20" s="180"/>
      <c r="P20" s="182"/>
      <c r="Q20" s="182"/>
      <c r="R20" s="189"/>
      <c r="T20" s="182"/>
      <c r="U20" s="180"/>
      <c r="V20" s="182"/>
      <c r="W20" s="182"/>
      <c r="X20" s="189"/>
    </row>
    <row r="21" ht="15.75" customHeight="1">
      <c r="B21" s="191" t="s">
        <v>327</v>
      </c>
      <c r="H21" s="191" t="s">
        <v>327</v>
      </c>
      <c r="N21" s="191" t="s">
        <v>327</v>
      </c>
      <c r="T21" s="191" t="s">
        <v>327</v>
      </c>
    </row>
    <row r="22" ht="15.75" customHeight="1">
      <c r="B22" s="192"/>
    </row>
    <row r="23" ht="15.75" customHeight="1">
      <c r="B23" s="193" t="s">
        <v>328</v>
      </c>
      <c r="C23" s="194"/>
      <c r="D23" s="194"/>
      <c r="E23" s="194"/>
      <c r="F23" s="194"/>
      <c r="H23" s="193" t="s">
        <v>329</v>
      </c>
      <c r="I23" s="194"/>
      <c r="J23" s="194"/>
    </row>
    <row r="24" ht="15.75" customHeight="1">
      <c r="B24" s="195" t="s">
        <v>330</v>
      </c>
      <c r="C24" s="196">
        <v>2.0E7</v>
      </c>
      <c r="D24" s="195">
        <v>3000.0</v>
      </c>
      <c r="E24" s="195">
        <v>5000.0</v>
      </c>
      <c r="F24" s="197">
        <f t="shared" ref="F24:F26" si="7">C24/((E24-D24)/2+D24)</f>
        <v>5000</v>
      </c>
      <c r="H24" s="198" t="s">
        <v>277</v>
      </c>
      <c r="I24" s="199" t="s">
        <v>331</v>
      </c>
      <c r="J24" s="200" t="s">
        <v>332</v>
      </c>
      <c r="N24" s="61" t="s">
        <v>333</v>
      </c>
    </row>
    <row r="25" ht="15.75" customHeight="1">
      <c r="B25" s="195" t="s">
        <v>334</v>
      </c>
      <c r="C25" s="196">
        <v>2.5E7</v>
      </c>
      <c r="D25" s="195">
        <v>5000.0</v>
      </c>
      <c r="E25" s="195">
        <v>10000.0</v>
      </c>
      <c r="F25" s="197">
        <f t="shared" si="7"/>
        <v>3333.333333</v>
      </c>
      <c r="H25" s="179" t="s">
        <v>307</v>
      </c>
      <c r="I25" s="181">
        <f t="shared" ref="I25:I29" si="8">C16+I16</f>
        <v>9000000</v>
      </c>
      <c r="J25" s="201">
        <f t="shared" ref="J25:J29" si="9">I25-500000</f>
        <v>8500000</v>
      </c>
      <c r="K25" s="177">
        <v>4000000.0</v>
      </c>
      <c r="L25" s="177" t="str">
        <f>J25:K25</f>
        <v>#VALUE!</v>
      </c>
      <c r="N25" s="161">
        <f t="shared" ref="N25:N29" si="10">J25+3000000</f>
        <v>11500000</v>
      </c>
    </row>
    <row r="26" ht="15.75" customHeight="1">
      <c r="B26" s="195" t="s">
        <v>335</v>
      </c>
      <c r="C26" s="196">
        <v>3.0E7</v>
      </c>
      <c r="D26" s="195">
        <v>10000.0</v>
      </c>
      <c r="E26" s="195">
        <v>20000.0</v>
      </c>
      <c r="F26" s="197">
        <f t="shared" si="7"/>
        <v>2000</v>
      </c>
      <c r="H26" s="179" t="s">
        <v>312</v>
      </c>
      <c r="I26" s="181">
        <f t="shared" si="8"/>
        <v>13000000</v>
      </c>
      <c r="J26" s="201">
        <f t="shared" si="9"/>
        <v>12500000</v>
      </c>
      <c r="K26" s="177">
        <v>4000000.0</v>
      </c>
      <c r="N26" s="161">
        <f t="shared" si="10"/>
        <v>15500000</v>
      </c>
    </row>
    <row r="27" ht="15.75" customHeight="1">
      <c r="H27" s="179" t="s">
        <v>317</v>
      </c>
      <c r="I27" s="181">
        <f t="shared" si="8"/>
        <v>19500000</v>
      </c>
      <c r="J27" s="201">
        <f t="shared" si="9"/>
        <v>19000000</v>
      </c>
      <c r="K27" s="177">
        <v>4000000.0</v>
      </c>
      <c r="N27" s="161">
        <f t="shared" si="10"/>
        <v>22000000</v>
      </c>
    </row>
    <row r="28" ht="15.75" customHeight="1">
      <c r="B28" s="202" t="s">
        <v>211</v>
      </c>
      <c r="H28" s="182" t="s">
        <v>322</v>
      </c>
      <c r="I28" s="181">
        <f t="shared" si="8"/>
        <v>26000000</v>
      </c>
      <c r="J28" s="201">
        <f t="shared" si="9"/>
        <v>25500000</v>
      </c>
      <c r="K28" s="177">
        <v>4000000.0</v>
      </c>
      <c r="N28" s="161">
        <f t="shared" si="10"/>
        <v>28500000</v>
      </c>
    </row>
    <row r="29" ht="15.75" customHeight="1">
      <c r="B29" s="193" t="s">
        <v>336</v>
      </c>
      <c r="C29" s="194"/>
      <c r="D29" s="193"/>
      <c r="E29" s="193"/>
      <c r="H29" s="182" t="s">
        <v>325</v>
      </c>
      <c r="I29" s="181">
        <f t="shared" si="8"/>
        <v>38500000</v>
      </c>
      <c r="J29" s="201">
        <f t="shared" si="9"/>
        <v>38000000</v>
      </c>
      <c r="K29" s="177">
        <v>4000000.0</v>
      </c>
      <c r="N29" s="161">
        <f t="shared" si="10"/>
        <v>41000000</v>
      </c>
    </row>
    <row r="30" ht="15.75" customHeight="1">
      <c r="B30" s="203" t="s">
        <v>277</v>
      </c>
      <c r="C30" s="203" t="s">
        <v>337</v>
      </c>
      <c r="D30" s="203" t="s">
        <v>338</v>
      </c>
      <c r="E30" s="203" t="s">
        <v>339</v>
      </c>
    </row>
    <row r="31" ht="15.75" customHeight="1">
      <c r="B31" s="195" t="s">
        <v>307</v>
      </c>
      <c r="C31" s="204">
        <v>1500000.0</v>
      </c>
      <c r="D31" s="195">
        <v>2000.0</v>
      </c>
      <c r="E31" s="205">
        <v>5600.0</v>
      </c>
      <c r="H31" s="191" t="s">
        <v>327</v>
      </c>
    </row>
    <row r="32" ht="15.75" customHeight="1">
      <c r="B32" s="195" t="s">
        <v>312</v>
      </c>
      <c r="C32" s="206">
        <v>1700000.0</v>
      </c>
      <c r="D32" s="195">
        <v>3000.0</v>
      </c>
      <c r="E32" s="205">
        <v>8400.0</v>
      </c>
      <c r="H32" s="192" t="s">
        <v>340</v>
      </c>
    </row>
    <row r="33" ht="15.75" customHeight="1">
      <c r="B33" s="195" t="s">
        <v>317</v>
      </c>
      <c r="C33" s="206">
        <v>2400000.0</v>
      </c>
      <c r="D33" s="195">
        <v>5000.0</v>
      </c>
      <c r="E33" s="205">
        <v>14000.0</v>
      </c>
      <c r="H33" s="192" t="s">
        <v>341</v>
      </c>
    </row>
    <row r="34" ht="15.75" customHeight="1">
      <c r="B34" s="195" t="s">
        <v>322</v>
      </c>
      <c r="C34" s="206">
        <v>3600000.0</v>
      </c>
      <c r="D34" s="195">
        <v>10000.0</v>
      </c>
      <c r="E34" s="205">
        <v>28000.0</v>
      </c>
      <c r="H34" s="192" t="s">
        <v>342</v>
      </c>
    </row>
    <row r="35" ht="15.75" customHeight="1">
      <c r="B35" s="195" t="s">
        <v>325</v>
      </c>
      <c r="C35" s="206">
        <v>5900000.0</v>
      </c>
      <c r="D35" s="195">
        <v>20000.0</v>
      </c>
      <c r="E35" s="205">
        <v>56000.0</v>
      </c>
    </row>
    <row r="36" ht="15.75" customHeight="1">
      <c r="H36" s="207" t="s">
        <v>343</v>
      </c>
      <c r="I36" s="14"/>
      <c r="J36" s="14"/>
      <c r="K36" s="14"/>
      <c r="L36" s="15"/>
    </row>
    <row r="37" ht="15.75" customHeight="1">
      <c r="B37" s="208" t="s">
        <v>344</v>
      </c>
      <c r="C37" s="14"/>
      <c r="D37" s="15"/>
      <c r="E37" s="127"/>
      <c r="H37" s="209" t="s">
        <v>345</v>
      </c>
      <c r="I37" s="205"/>
      <c r="J37" s="205"/>
      <c r="K37" s="205"/>
      <c r="L37" s="210" t="s">
        <v>346</v>
      </c>
      <c r="N37" s="211" t="s">
        <v>347</v>
      </c>
    </row>
    <row r="38" ht="15.75" customHeight="1">
      <c r="B38" s="203" t="s">
        <v>277</v>
      </c>
      <c r="C38" s="203" t="s">
        <v>337</v>
      </c>
      <c r="D38" s="203" t="s">
        <v>348</v>
      </c>
      <c r="H38" s="212" t="s">
        <v>349</v>
      </c>
      <c r="I38" s="14"/>
      <c r="J38" s="14"/>
      <c r="K38" s="15"/>
      <c r="L38" s="213" t="s">
        <v>350</v>
      </c>
      <c r="N38" s="211" t="s">
        <v>347</v>
      </c>
    </row>
    <row r="39" ht="15.75" customHeight="1">
      <c r="B39" s="195" t="s">
        <v>322</v>
      </c>
      <c r="C39" s="197">
        <f t="shared" ref="C39:C40" si="11">D39*15000/12</f>
        <v>3750000</v>
      </c>
      <c r="D39" s="205">
        <v>3000.0</v>
      </c>
    </row>
    <row r="40" ht="15.75" customHeight="1">
      <c r="B40" s="195" t="s">
        <v>325</v>
      </c>
      <c r="C40" s="197">
        <f t="shared" si="11"/>
        <v>7500000</v>
      </c>
      <c r="D40" s="205">
        <v>6000.0</v>
      </c>
    </row>
    <row r="41" ht="15.75" customHeight="1"/>
    <row r="42" ht="15.75" customHeight="1">
      <c r="B42" s="61" t="s">
        <v>351</v>
      </c>
    </row>
    <row r="43" ht="15.75" customHeight="1">
      <c r="B43" s="203" t="s">
        <v>277</v>
      </c>
      <c r="C43" s="203" t="s">
        <v>352</v>
      </c>
      <c r="D43" s="203" t="s">
        <v>353</v>
      </c>
    </row>
    <row r="44" ht="15.75" customHeight="1">
      <c r="B44" s="195" t="s">
        <v>307</v>
      </c>
      <c r="C44" s="214">
        <v>1000000.0</v>
      </c>
      <c r="D44" s="197">
        <v>2500000.0</v>
      </c>
    </row>
    <row r="45" ht="15.75" customHeight="1">
      <c r="B45" s="195" t="s">
        <v>312</v>
      </c>
      <c r="C45" s="214">
        <v>1000000.0</v>
      </c>
      <c r="D45" s="197">
        <v>2500000.0</v>
      </c>
    </row>
    <row r="46" ht="15.75" customHeight="1">
      <c r="B46" s="195" t="s">
        <v>317</v>
      </c>
      <c r="C46" s="205" t="s">
        <v>354</v>
      </c>
      <c r="D46" s="197">
        <v>2500000.0</v>
      </c>
    </row>
    <row r="47" ht="15.75" customHeight="1">
      <c r="B47" s="195" t="s">
        <v>322</v>
      </c>
      <c r="C47" s="205" t="s">
        <v>354</v>
      </c>
      <c r="D47" s="197">
        <v>2500000.0</v>
      </c>
    </row>
    <row r="48" ht="15.75" customHeight="1">
      <c r="B48" s="195" t="s">
        <v>325</v>
      </c>
      <c r="C48" s="205" t="s">
        <v>354</v>
      </c>
      <c r="D48" s="197">
        <v>2500000.0</v>
      </c>
    </row>
    <row r="49" ht="15.75" customHeight="1"/>
    <row r="50" ht="15.75" customHeight="1">
      <c r="B50" s="192" t="s">
        <v>355</v>
      </c>
    </row>
    <row r="51" ht="15.75" customHeight="1">
      <c r="B51" s="192" t="s">
        <v>356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8:E28"/>
    <mergeCell ref="H36:L36"/>
    <mergeCell ref="B37:D37"/>
    <mergeCell ref="H38:K3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9.38"/>
    <col customWidth="1" min="2" max="2" width="20.5"/>
    <col customWidth="1" min="3" max="3" width="15.88"/>
    <col customWidth="1" min="4" max="4" width="18.25"/>
    <col customWidth="1" min="5" max="5" width="15.88"/>
    <col customWidth="1" min="6" max="6" width="16.25"/>
    <col customWidth="1" min="7" max="8" width="8.0"/>
    <col customWidth="1" min="9" max="9" width="15.5"/>
    <col customWidth="1" min="10" max="25" width="7.63"/>
  </cols>
  <sheetData>
    <row r="1" ht="15.75" customHeight="1">
      <c r="A1" s="215" t="s">
        <v>357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216"/>
      <c r="B2" s="11">
        <v>7000000.0</v>
      </c>
      <c r="C2" s="11">
        <v>1.0E7</v>
      </c>
      <c r="D2" s="11">
        <v>1.5E7</v>
      </c>
      <c r="E2" s="11">
        <v>1.8E7</v>
      </c>
      <c r="F2" s="11">
        <v>2.5E7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217" t="s">
        <v>21</v>
      </c>
      <c r="B3" s="7" t="s">
        <v>358</v>
      </c>
      <c r="C3" s="7" t="s">
        <v>359</v>
      </c>
      <c r="D3" s="7" t="s">
        <v>360</v>
      </c>
      <c r="E3" s="29" t="s">
        <v>361</v>
      </c>
      <c r="F3" s="29" t="s">
        <v>362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218" t="s">
        <v>363</v>
      </c>
      <c r="B4" s="219"/>
      <c r="C4" s="219"/>
      <c r="D4" s="219"/>
      <c r="E4" s="219"/>
      <c r="F4" s="2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220" t="s">
        <v>364</v>
      </c>
      <c r="B5" s="221" t="s">
        <v>34</v>
      </c>
      <c r="C5" s="221" t="s">
        <v>34</v>
      </c>
      <c r="D5" s="221" t="s">
        <v>34</v>
      </c>
      <c r="E5" s="221" t="s">
        <v>31</v>
      </c>
      <c r="F5" s="221" t="s">
        <v>31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222" t="s">
        <v>365</v>
      </c>
      <c r="B6" s="223"/>
      <c r="C6" s="223"/>
      <c r="D6" s="223"/>
      <c r="E6" s="223"/>
      <c r="F6" s="22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222" t="s">
        <v>366</v>
      </c>
      <c r="B7" s="223"/>
      <c r="C7" s="223"/>
      <c r="D7" s="223"/>
      <c r="E7" s="223"/>
      <c r="F7" s="22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224" t="s">
        <v>367</v>
      </c>
      <c r="B8" s="223"/>
      <c r="C8" s="223"/>
      <c r="D8" s="223"/>
      <c r="E8" s="223"/>
      <c r="F8" s="22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222" t="s">
        <v>368</v>
      </c>
      <c r="B9" s="223"/>
      <c r="C9" s="223"/>
      <c r="D9" s="223"/>
      <c r="E9" s="223"/>
      <c r="F9" s="22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222" t="s">
        <v>369</v>
      </c>
      <c r="B10" s="223"/>
      <c r="C10" s="223"/>
      <c r="D10" s="223"/>
      <c r="E10" s="223"/>
      <c r="F10" s="22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222" t="s">
        <v>370</v>
      </c>
      <c r="B11" s="223"/>
      <c r="C11" s="223"/>
      <c r="D11" s="223"/>
      <c r="E11" s="223"/>
      <c r="F11" s="22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222" t="s">
        <v>371</v>
      </c>
      <c r="B12" s="223"/>
      <c r="C12" s="223"/>
      <c r="D12" s="223"/>
      <c r="E12" s="223"/>
      <c r="F12" s="22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220" t="s">
        <v>372</v>
      </c>
      <c r="B13" s="221" t="s">
        <v>31</v>
      </c>
      <c r="C13" s="221" t="s">
        <v>31</v>
      </c>
      <c r="D13" s="221" t="s">
        <v>31</v>
      </c>
      <c r="E13" s="221" t="s">
        <v>31</v>
      </c>
      <c r="F13" s="221" t="s">
        <v>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225" t="s">
        <v>373</v>
      </c>
      <c r="B14" s="226"/>
      <c r="C14" s="226"/>
      <c r="D14" s="226"/>
      <c r="E14" s="226"/>
      <c r="F14" s="22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227" t="s">
        <v>374</v>
      </c>
      <c r="B15" s="226"/>
      <c r="C15" s="226"/>
      <c r="D15" s="226"/>
      <c r="E15" s="226"/>
      <c r="F15" s="22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227" t="s">
        <v>375</v>
      </c>
      <c r="B16" s="226"/>
      <c r="C16" s="226"/>
      <c r="D16" s="226"/>
      <c r="E16" s="226"/>
      <c r="F16" s="22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227" t="s">
        <v>376</v>
      </c>
      <c r="B17" s="226"/>
      <c r="C17" s="226"/>
      <c r="D17" s="226"/>
      <c r="E17" s="226"/>
      <c r="F17" s="22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225" t="s">
        <v>377</v>
      </c>
      <c r="B18" s="226"/>
      <c r="C18" s="226"/>
      <c r="D18" s="226"/>
      <c r="E18" s="226"/>
      <c r="F18" s="22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227" t="s">
        <v>378</v>
      </c>
      <c r="B19" s="223"/>
      <c r="C19" s="223"/>
      <c r="D19" s="223"/>
      <c r="E19" s="223"/>
      <c r="F19" s="22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227" t="s">
        <v>379</v>
      </c>
      <c r="B20" s="223"/>
      <c r="C20" s="223"/>
      <c r="D20" s="223"/>
      <c r="E20" s="223"/>
      <c r="F20" s="22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227" t="s">
        <v>380</v>
      </c>
      <c r="B21" s="223"/>
      <c r="C21" s="223"/>
      <c r="D21" s="223"/>
      <c r="E21" s="223"/>
      <c r="F21" s="22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27" t="s">
        <v>381</v>
      </c>
      <c r="B22" s="223"/>
      <c r="C22" s="223"/>
      <c r="D22" s="223"/>
      <c r="E22" s="223"/>
      <c r="F22" s="22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225" t="s">
        <v>382</v>
      </c>
      <c r="B23" s="223"/>
      <c r="C23" s="223"/>
      <c r="D23" s="223"/>
      <c r="E23" s="223"/>
      <c r="F23" s="22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177" t="s">
        <v>383</v>
      </c>
      <c r="B24" s="223"/>
      <c r="C24" s="223"/>
      <c r="D24" s="223"/>
      <c r="E24" s="223"/>
      <c r="F24" s="22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225" t="s">
        <v>384</v>
      </c>
      <c r="B25" s="223"/>
      <c r="C25" s="223"/>
      <c r="D25" s="223"/>
      <c r="E25" s="223"/>
      <c r="F25" s="22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220" t="s">
        <v>385</v>
      </c>
      <c r="B26" s="221" t="s">
        <v>31</v>
      </c>
      <c r="C26" s="221" t="s">
        <v>31</v>
      </c>
      <c r="D26" s="221" t="s">
        <v>31</v>
      </c>
      <c r="E26" s="221" t="s">
        <v>31</v>
      </c>
      <c r="F26" s="221" t="s">
        <v>31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225" t="s">
        <v>386</v>
      </c>
      <c r="B27" s="226"/>
      <c r="C27" s="226"/>
      <c r="D27" s="226"/>
      <c r="E27" s="226"/>
      <c r="F27" s="22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225" t="s">
        <v>387</v>
      </c>
      <c r="B28" s="226"/>
      <c r="C28" s="226"/>
      <c r="D28" s="226"/>
      <c r="E28" s="226"/>
      <c r="F28" s="22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225" t="s">
        <v>388</v>
      </c>
      <c r="B29" s="226"/>
      <c r="C29" s="226"/>
      <c r="D29" s="226"/>
      <c r="E29" s="226"/>
      <c r="F29" s="22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225" t="s">
        <v>389</v>
      </c>
      <c r="B30" s="226"/>
      <c r="C30" s="226"/>
      <c r="D30" s="226"/>
      <c r="E30" s="226"/>
      <c r="F30" s="22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225" t="s">
        <v>390</v>
      </c>
      <c r="B31" s="226"/>
      <c r="C31" s="226"/>
      <c r="D31" s="226"/>
      <c r="E31" s="226"/>
      <c r="F31" s="22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177" t="s">
        <v>391</v>
      </c>
      <c r="B32" s="226"/>
      <c r="C32" s="226"/>
      <c r="D32" s="226"/>
      <c r="E32" s="226"/>
      <c r="F32" s="22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225" t="s">
        <v>392</v>
      </c>
      <c r="B33" s="226"/>
      <c r="C33" s="226"/>
      <c r="D33" s="226"/>
      <c r="E33" s="226"/>
      <c r="F33" s="22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225" t="s">
        <v>393</v>
      </c>
      <c r="B34" s="226"/>
      <c r="C34" s="226"/>
      <c r="D34" s="226"/>
      <c r="E34" s="226"/>
      <c r="F34" s="22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25" t="s">
        <v>394</v>
      </c>
      <c r="B35" s="226"/>
      <c r="C35" s="226"/>
      <c r="D35" s="226"/>
      <c r="E35" s="226"/>
      <c r="F35" s="22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225" t="s">
        <v>395</v>
      </c>
      <c r="B36" s="226"/>
      <c r="C36" s="226"/>
      <c r="D36" s="226"/>
      <c r="E36" s="226"/>
      <c r="F36" s="22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225" t="s">
        <v>396</v>
      </c>
      <c r="B37" s="226"/>
      <c r="C37" s="226"/>
      <c r="D37" s="226"/>
      <c r="E37" s="226"/>
      <c r="F37" s="22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177" t="s">
        <v>397</v>
      </c>
      <c r="B38" s="226"/>
      <c r="C38" s="226"/>
      <c r="D38" s="226"/>
      <c r="E38" s="226"/>
      <c r="F38" s="22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225" t="s">
        <v>398</v>
      </c>
      <c r="B39" s="226"/>
      <c r="C39" s="226"/>
      <c r="D39" s="226"/>
      <c r="E39" s="226"/>
      <c r="F39" s="22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220" t="s">
        <v>399</v>
      </c>
      <c r="B40" s="221" t="s">
        <v>31</v>
      </c>
      <c r="C40" s="221" t="s">
        <v>31</v>
      </c>
      <c r="D40" s="221" t="s">
        <v>31</v>
      </c>
      <c r="E40" s="221" t="s">
        <v>31</v>
      </c>
      <c r="F40" s="221" t="s">
        <v>31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228" t="s">
        <v>400</v>
      </c>
      <c r="B41" s="229" t="s">
        <v>401</v>
      </c>
      <c r="C41" s="229" t="s">
        <v>402</v>
      </c>
      <c r="D41" s="229" t="s">
        <v>105</v>
      </c>
      <c r="E41" s="229" t="s">
        <v>106</v>
      </c>
      <c r="F41" s="230" t="s">
        <v>107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225" t="s">
        <v>403</v>
      </c>
      <c r="B42" s="226"/>
      <c r="C42" s="226"/>
      <c r="D42" s="226"/>
      <c r="E42" s="226"/>
      <c r="F42" s="22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228" t="s">
        <v>404</v>
      </c>
      <c r="B43" s="228"/>
      <c r="C43" s="228"/>
      <c r="D43" s="228"/>
      <c r="E43" s="228"/>
      <c r="F43" s="22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228" t="s">
        <v>405</v>
      </c>
      <c r="B44" s="228"/>
      <c r="C44" s="228"/>
      <c r="D44" s="228"/>
      <c r="E44" s="228"/>
      <c r="F44" s="22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225" t="s">
        <v>406</v>
      </c>
      <c r="B45" s="226"/>
      <c r="C45" s="226"/>
      <c r="D45" s="226"/>
      <c r="E45" s="226"/>
      <c r="F45" s="22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225" t="s">
        <v>407</v>
      </c>
      <c r="B46" s="226"/>
      <c r="C46" s="226"/>
      <c r="D46" s="226"/>
      <c r="E46" s="226"/>
      <c r="F46" s="22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228" t="s">
        <v>408</v>
      </c>
      <c r="B47" s="228"/>
      <c r="C47" s="228"/>
      <c r="D47" s="228"/>
      <c r="E47" s="228"/>
      <c r="F47" s="22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220" t="s">
        <v>409</v>
      </c>
      <c r="B48" s="221" t="s">
        <v>31</v>
      </c>
      <c r="C48" s="221" t="s">
        <v>31</v>
      </c>
      <c r="D48" s="221" t="s">
        <v>31</v>
      </c>
      <c r="E48" s="221" t="s">
        <v>31</v>
      </c>
      <c r="F48" s="221" t="s">
        <v>31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228" t="s">
        <v>410</v>
      </c>
      <c r="B49" s="228"/>
      <c r="C49" s="228"/>
      <c r="D49" s="228"/>
      <c r="E49" s="228"/>
      <c r="F49" s="2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228" t="s">
        <v>411</v>
      </c>
      <c r="B50" s="224"/>
      <c r="C50" s="224"/>
      <c r="D50" s="224"/>
      <c r="E50" s="224"/>
      <c r="F50" s="2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228" t="s">
        <v>412</v>
      </c>
      <c r="B51" s="224"/>
      <c r="C51" s="224"/>
      <c r="D51" s="224"/>
      <c r="E51" s="224"/>
      <c r="F51" s="2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220" t="s">
        <v>413</v>
      </c>
      <c r="B52" s="221" t="s">
        <v>31</v>
      </c>
      <c r="C52" s="221" t="s">
        <v>31</v>
      </c>
      <c r="D52" s="221" t="s">
        <v>31</v>
      </c>
      <c r="E52" s="221" t="s">
        <v>31</v>
      </c>
      <c r="F52" s="221" t="s">
        <v>31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225" t="s">
        <v>414</v>
      </c>
      <c r="B53" s="226"/>
      <c r="C53" s="226"/>
      <c r="D53" s="226"/>
      <c r="E53" s="226"/>
      <c r="F53" s="2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28" t="s">
        <v>415</v>
      </c>
      <c r="B54" s="226"/>
      <c r="C54" s="226"/>
      <c r="D54" s="226"/>
      <c r="E54" s="226"/>
      <c r="F54" s="2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231" t="s">
        <v>416</v>
      </c>
      <c r="B55" s="226"/>
      <c r="C55" s="226"/>
      <c r="D55" s="226"/>
      <c r="E55" s="226"/>
      <c r="F55" s="2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228" t="s">
        <v>417</v>
      </c>
      <c r="B56" s="226"/>
      <c r="C56" s="226"/>
      <c r="D56" s="226"/>
      <c r="E56" s="226"/>
      <c r="F56" s="2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232" t="s">
        <v>418</v>
      </c>
      <c r="B57" s="233" t="s">
        <v>31</v>
      </c>
      <c r="C57" s="233" t="s">
        <v>31</v>
      </c>
      <c r="D57" s="233" t="s">
        <v>31</v>
      </c>
      <c r="E57" s="233" t="s">
        <v>31</v>
      </c>
      <c r="F57" s="233" t="s">
        <v>31</v>
      </c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</row>
    <row r="58" ht="15.75" customHeight="1">
      <c r="A58" s="235" t="s">
        <v>419</v>
      </c>
      <c r="B58" s="236"/>
      <c r="C58" s="236"/>
      <c r="D58" s="236"/>
      <c r="E58" s="236"/>
      <c r="F58" s="236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</row>
    <row r="59" ht="15.75" customHeight="1">
      <c r="A59" s="235" t="s">
        <v>420</v>
      </c>
      <c r="B59" s="236"/>
      <c r="C59" s="236"/>
      <c r="D59" s="236"/>
      <c r="E59" s="236"/>
      <c r="F59" s="236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</row>
    <row r="60" ht="15.75" customHeight="1">
      <c r="A60" s="235" t="s">
        <v>421</v>
      </c>
      <c r="B60" s="236"/>
      <c r="C60" s="236"/>
      <c r="D60" s="236"/>
      <c r="E60" s="236"/>
      <c r="F60" s="23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237" t="s">
        <v>422</v>
      </c>
      <c r="B61" s="233" t="s">
        <v>31</v>
      </c>
      <c r="C61" s="233" t="s">
        <v>31</v>
      </c>
      <c r="D61" s="233" t="s">
        <v>31</v>
      </c>
      <c r="E61" s="233" t="s">
        <v>31</v>
      </c>
      <c r="F61" s="233" t="s">
        <v>31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238" t="s">
        <v>423</v>
      </c>
      <c r="B62" s="239"/>
      <c r="C62" s="239"/>
      <c r="D62" s="239"/>
      <c r="E62" s="239"/>
      <c r="F62" s="23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238" t="s">
        <v>424</v>
      </c>
      <c r="B63" s="239"/>
      <c r="C63" s="239"/>
      <c r="D63" s="239"/>
      <c r="E63" s="239"/>
      <c r="F63" s="23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238" t="s">
        <v>425</v>
      </c>
      <c r="B64" s="239"/>
      <c r="C64" s="239"/>
      <c r="D64" s="239"/>
      <c r="E64" s="239"/>
      <c r="F64" s="23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240" t="s">
        <v>426</v>
      </c>
      <c r="B65" s="233" t="s">
        <v>31</v>
      </c>
      <c r="C65" s="233" t="s">
        <v>31</v>
      </c>
      <c r="D65" s="233" t="s">
        <v>31</v>
      </c>
      <c r="E65" s="233" t="s">
        <v>31</v>
      </c>
      <c r="F65" s="233" t="s">
        <v>31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232" t="s">
        <v>427</v>
      </c>
      <c r="B66" s="233"/>
      <c r="C66" s="233"/>
      <c r="D66" s="233"/>
      <c r="E66" s="233"/>
      <c r="F66" s="23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235" t="s">
        <v>428</v>
      </c>
      <c r="B67" s="241" t="s">
        <v>31</v>
      </c>
      <c r="C67" s="241" t="s">
        <v>31</v>
      </c>
      <c r="D67" s="241" t="s">
        <v>31</v>
      </c>
      <c r="E67" s="241" t="s">
        <v>31</v>
      </c>
      <c r="F67" s="241" t="s">
        <v>31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235" t="s">
        <v>429</v>
      </c>
      <c r="B68" s="241" t="s">
        <v>31</v>
      </c>
      <c r="C68" s="241" t="s">
        <v>31</v>
      </c>
      <c r="D68" s="241" t="s">
        <v>31</v>
      </c>
      <c r="E68" s="241" t="s">
        <v>31</v>
      </c>
      <c r="F68" s="241" t="s">
        <v>31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235" t="s">
        <v>430</v>
      </c>
      <c r="B69" s="242" t="s">
        <v>34</v>
      </c>
      <c r="C69" s="241" t="s">
        <v>31</v>
      </c>
      <c r="D69" s="241" t="s">
        <v>31</v>
      </c>
      <c r="E69" s="241" t="s">
        <v>31</v>
      </c>
      <c r="F69" s="241" t="s">
        <v>31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232" t="s">
        <v>431</v>
      </c>
      <c r="B70" s="233" t="s">
        <v>34</v>
      </c>
      <c r="C70" s="233" t="s">
        <v>31</v>
      </c>
      <c r="D70" s="233" t="s">
        <v>31</v>
      </c>
      <c r="E70" s="233" t="s">
        <v>31</v>
      </c>
      <c r="F70" s="233" t="s">
        <v>31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235" t="s">
        <v>432</v>
      </c>
      <c r="B71" s="236"/>
      <c r="C71" s="236"/>
      <c r="D71" s="236"/>
      <c r="E71" s="236"/>
      <c r="F71" s="236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</row>
    <row r="72" ht="15.75" customHeight="1">
      <c r="A72" s="235" t="s">
        <v>433</v>
      </c>
      <c r="B72" s="236"/>
      <c r="C72" s="236"/>
      <c r="D72" s="236"/>
      <c r="E72" s="236"/>
      <c r="F72" s="23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235" t="s">
        <v>434</v>
      </c>
      <c r="B73" s="236"/>
      <c r="C73" s="236"/>
      <c r="D73" s="236"/>
      <c r="E73" s="236"/>
      <c r="F73" s="236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</row>
    <row r="74" ht="15.75" customHeight="1">
      <c r="A74" s="232" t="s">
        <v>435</v>
      </c>
      <c r="B74" s="233" t="s">
        <v>34</v>
      </c>
      <c r="C74" s="233" t="s">
        <v>31</v>
      </c>
      <c r="D74" s="233" t="s">
        <v>31</v>
      </c>
      <c r="E74" s="233" t="s">
        <v>31</v>
      </c>
      <c r="F74" s="233" t="s">
        <v>31</v>
      </c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</row>
    <row r="75" ht="15.75" customHeight="1">
      <c r="A75" s="235" t="s">
        <v>436</v>
      </c>
      <c r="B75" s="236"/>
      <c r="C75" s="236"/>
      <c r="D75" s="236"/>
      <c r="E75" s="236"/>
      <c r="F75" s="23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235" t="s">
        <v>437</v>
      </c>
      <c r="B76" s="236"/>
      <c r="C76" s="236"/>
      <c r="D76" s="236"/>
      <c r="E76" s="236"/>
      <c r="F76" s="23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224" t="s">
        <v>438</v>
      </c>
      <c r="B77" s="224"/>
      <c r="C77" s="224"/>
      <c r="D77" s="224"/>
      <c r="E77" s="224"/>
      <c r="F77" s="2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224" t="s">
        <v>439</v>
      </c>
      <c r="B78" s="224"/>
      <c r="C78" s="224"/>
      <c r="D78" s="224"/>
      <c r="E78" s="224"/>
      <c r="F78" s="2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224" t="s">
        <v>440</v>
      </c>
      <c r="B79" s="224"/>
      <c r="C79" s="224"/>
      <c r="D79" s="224"/>
      <c r="E79" s="224"/>
      <c r="F79" s="2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232" t="s">
        <v>441</v>
      </c>
      <c r="B80" s="233" t="s">
        <v>34</v>
      </c>
      <c r="C80" s="233" t="s">
        <v>31</v>
      </c>
      <c r="D80" s="233" t="s">
        <v>31</v>
      </c>
      <c r="E80" s="233" t="s">
        <v>31</v>
      </c>
      <c r="F80" s="233" t="s">
        <v>31</v>
      </c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</row>
    <row r="81" ht="15.75" customHeight="1">
      <c r="A81" s="243" t="s">
        <v>442</v>
      </c>
      <c r="B81" s="241"/>
      <c r="C81" s="241"/>
      <c r="D81" s="241"/>
      <c r="E81" s="241"/>
      <c r="F81" s="241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</row>
    <row r="82" ht="15.75" customHeight="1">
      <c r="A82" s="243" t="s">
        <v>443</v>
      </c>
      <c r="B82" s="241"/>
      <c r="C82" s="241"/>
      <c r="D82" s="241"/>
      <c r="E82" s="241"/>
      <c r="F82" s="241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</row>
    <row r="83" ht="15.75" customHeight="1">
      <c r="A83" s="243" t="s">
        <v>444</v>
      </c>
      <c r="B83" s="241"/>
      <c r="C83" s="241"/>
      <c r="D83" s="241"/>
      <c r="E83" s="241"/>
      <c r="F83" s="241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</row>
    <row r="84" ht="15.75" customHeight="1">
      <c r="A84" s="243" t="s">
        <v>445</v>
      </c>
      <c r="B84" s="241"/>
      <c r="C84" s="241"/>
      <c r="D84" s="241"/>
      <c r="E84" s="241"/>
      <c r="F84" s="241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</row>
    <row r="85" ht="15.75" customHeight="1">
      <c r="A85" s="243" t="s">
        <v>446</v>
      </c>
      <c r="B85" s="241"/>
      <c r="C85" s="241"/>
      <c r="D85" s="241"/>
      <c r="E85" s="241"/>
      <c r="F85" s="241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</row>
    <row r="86" ht="15.75" customHeight="1">
      <c r="A86" s="232" t="s">
        <v>447</v>
      </c>
      <c r="B86" s="233" t="s">
        <v>31</v>
      </c>
      <c r="C86" s="233" t="s">
        <v>31</v>
      </c>
      <c r="D86" s="233" t="s">
        <v>31</v>
      </c>
      <c r="E86" s="233" t="s">
        <v>31</v>
      </c>
      <c r="F86" s="233" t="s">
        <v>31</v>
      </c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</row>
    <row r="87" ht="15.75" customHeight="1">
      <c r="A87" s="243" t="s">
        <v>448</v>
      </c>
      <c r="B87" s="241"/>
      <c r="C87" s="241"/>
      <c r="D87" s="241"/>
      <c r="E87" s="241"/>
      <c r="F87" s="241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</row>
    <row r="88" ht="15.75" customHeight="1">
      <c r="A88" s="243" t="s">
        <v>449</v>
      </c>
      <c r="B88" s="241"/>
      <c r="C88" s="241"/>
      <c r="D88" s="241"/>
      <c r="E88" s="241"/>
      <c r="F88" s="241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</row>
    <row r="89" ht="15.75" customHeight="1">
      <c r="A89" s="232" t="s">
        <v>450</v>
      </c>
      <c r="B89" s="233"/>
      <c r="C89" s="233"/>
      <c r="D89" s="233"/>
      <c r="E89" s="233"/>
      <c r="F89" s="233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</row>
    <row r="90" ht="15.75" customHeight="1">
      <c r="A90" s="243" t="s">
        <v>451</v>
      </c>
      <c r="B90" s="241" t="s">
        <v>31</v>
      </c>
      <c r="C90" s="241" t="s">
        <v>31</v>
      </c>
      <c r="D90" s="241" t="s">
        <v>31</v>
      </c>
      <c r="E90" s="241" t="s">
        <v>31</v>
      </c>
      <c r="F90" s="241" t="s">
        <v>31</v>
      </c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</row>
    <row r="91" ht="15.75" customHeight="1">
      <c r="A91" s="243" t="s">
        <v>452</v>
      </c>
      <c r="B91" s="241" t="s">
        <v>31</v>
      </c>
      <c r="C91" s="241" t="s">
        <v>31</v>
      </c>
      <c r="D91" s="241" t="s">
        <v>31</v>
      </c>
      <c r="E91" s="241" t="s">
        <v>31</v>
      </c>
      <c r="F91" s="241" t="s">
        <v>31</v>
      </c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</row>
    <row r="92" ht="15.75" customHeight="1">
      <c r="A92" s="236" t="s">
        <v>453</v>
      </c>
      <c r="B92" s="241" t="s">
        <v>31</v>
      </c>
      <c r="C92" s="241" t="s">
        <v>31</v>
      </c>
      <c r="D92" s="241" t="s">
        <v>31</v>
      </c>
      <c r="E92" s="241" t="s">
        <v>31</v>
      </c>
      <c r="F92" s="241" t="s">
        <v>31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244" t="s">
        <v>454</v>
      </c>
      <c r="B93" s="241"/>
      <c r="C93" s="241"/>
      <c r="D93" s="241"/>
      <c r="E93" s="241"/>
      <c r="F93" s="24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245" t="s">
        <v>455</v>
      </c>
      <c r="B94" s="246" t="s">
        <v>456</v>
      </c>
      <c r="C94" s="246"/>
      <c r="D94" s="246"/>
      <c r="E94" s="246"/>
      <c r="F94" s="24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245" t="s">
        <v>457</v>
      </c>
      <c r="B95" s="246" t="s">
        <v>456</v>
      </c>
      <c r="C95" s="246"/>
      <c r="D95" s="246"/>
      <c r="E95" s="246"/>
      <c r="F95" s="24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244" t="s">
        <v>458</v>
      </c>
      <c r="B96" s="241"/>
      <c r="C96" s="241"/>
      <c r="D96" s="241"/>
      <c r="E96" s="241"/>
      <c r="F96" s="24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243" t="s">
        <v>459</v>
      </c>
      <c r="B97" s="241" t="s">
        <v>31</v>
      </c>
      <c r="C97" s="241" t="s">
        <v>31</v>
      </c>
      <c r="D97" s="241" t="s">
        <v>31</v>
      </c>
      <c r="E97" s="241" t="s">
        <v>31</v>
      </c>
      <c r="F97" s="241" t="s">
        <v>31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243" t="s">
        <v>460</v>
      </c>
      <c r="B98" s="241" t="s">
        <v>31</v>
      </c>
      <c r="C98" s="241" t="s">
        <v>31</v>
      </c>
      <c r="D98" s="241" t="s">
        <v>31</v>
      </c>
      <c r="E98" s="241" t="s">
        <v>31</v>
      </c>
      <c r="F98" s="241" t="s">
        <v>31</v>
      </c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</row>
    <row r="99" ht="15.75" customHeight="1">
      <c r="A99" s="243" t="s">
        <v>461</v>
      </c>
      <c r="B99" s="241"/>
      <c r="C99" s="241"/>
      <c r="D99" s="241" t="s">
        <v>31</v>
      </c>
      <c r="E99" s="241" t="s">
        <v>31</v>
      </c>
      <c r="F99" s="241" t="s">
        <v>31</v>
      </c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</row>
    <row r="100" ht="15.75" customHeight="1">
      <c r="A100" s="247" t="s">
        <v>462</v>
      </c>
      <c r="B100" s="241"/>
      <c r="C100" s="241"/>
      <c r="D100" s="241"/>
      <c r="E100" s="241" t="s">
        <v>31</v>
      </c>
      <c r="F100" s="241" t="s">
        <v>31</v>
      </c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</row>
    <row r="101" ht="15.75" customHeight="1">
      <c r="A101" s="243" t="s">
        <v>463</v>
      </c>
      <c r="B101" s="241"/>
      <c r="C101" s="241"/>
      <c r="D101" s="189"/>
      <c r="E101" s="241"/>
      <c r="F101" s="241" t="s">
        <v>31</v>
      </c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</row>
    <row r="102" ht="15.75" customHeight="1">
      <c r="A102" s="232" t="s">
        <v>464</v>
      </c>
      <c r="B102" s="233" t="s">
        <v>31</v>
      </c>
      <c r="C102" s="233" t="s">
        <v>31</v>
      </c>
      <c r="D102" s="233" t="s">
        <v>31</v>
      </c>
      <c r="E102" s="233" t="s">
        <v>31</v>
      </c>
      <c r="F102" s="233" t="s">
        <v>31</v>
      </c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</row>
    <row r="103" ht="15.75" customHeight="1">
      <c r="A103" s="224" t="s">
        <v>465</v>
      </c>
      <c r="B103" s="241"/>
      <c r="C103" s="241"/>
      <c r="D103" s="241"/>
      <c r="E103" s="241"/>
      <c r="F103" s="241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</row>
    <row r="104" ht="15.75" customHeight="1">
      <c r="A104" s="248" t="s">
        <v>466</v>
      </c>
      <c r="B104" s="241"/>
      <c r="C104" s="241"/>
      <c r="D104" s="241"/>
      <c r="E104" s="241"/>
      <c r="F104" s="241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</row>
    <row r="105" ht="15.75" customHeight="1">
      <c r="A105" s="243" t="s">
        <v>467</v>
      </c>
      <c r="B105" s="249"/>
      <c r="C105" s="241"/>
      <c r="D105" s="241"/>
      <c r="E105" s="241"/>
      <c r="F105" s="241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</row>
    <row r="106" ht="15.75" customHeight="1">
      <c r="A106" s="224" t="s">
        <v>468</v>
      </c>
      <c r="B106" s="241"/>
      <c r="C106" s="241"/>
      <c r="D106" s="241"/>
      <c r="E106" s="241"/>
      <c r="F106" s="241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</row>
    <row r="107" ht="15.75" customHeight="1">
      <c r="A107" s="243" t="s">
        <v>469</v>
      </c>
      <c r="B107" s="249"/>
      <c r="C107" s="241"/>
      <c r="D107" s="241"/>
      <c r="E107" s="241"/>
      <c r="F107" s="241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</row>
    <row r="108" ht="15.75" customHeight="1">
      <c r="A108" s="243" t="s">
        <v>470</v>
      </c>
      <c r="B108" s="249"/>
      <c r="C108" s="241"/>
      <c r="D108" s="241"/>
      <c r="E108" s="241"/>
      <c r="F108" s="241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</row>
    <row r="109" ht="15.75" customHeight="1">
      <c r="A109" s="232" t="s">
        <v>471</v>
      </c>
      <c r="B109" s="233"/>
      <c r="C109" s="233"/>
      <c r="D109" s="233"/>
      <c r="E109" s="233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</row>
    <row r="110" ht="15.75" customHeight="1">
      <c r="A110" s="228" t="s">
        <v>472</v>
      </c>
      <c r="B110" s="241" t="s">
        <v>34</v>
      </c>
      <c r="C110" s="241" t="s">
        <v>34</v>
      </c>
      <c r="D110" s="241" t="s">
        <v>31</v>
      </c>
      <c r="E110" s="241" t="s">
        <v>31</v>
      </c>
      <c r="F110" s="241" t="s">
        <v>31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228" t="s">
        <v>473</v>
      </c>
      <c r="B111" s="241" t="s">
        <v>34</v>
      </c>
      <c r="C111" s="241" t="s">
        <v>34</v>
      </c>
      <c r="D111" s="241" t="s">
        <v>31</v>
      </c>
      <c r="E111" s="241" t="s">
        <v>31</v>
      </c>
      <c r="F111" s="241" t="s">
        <v>31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177" t="s">
        <v>474</v>
      </c>
      <c r="B112" s="241" t="s">
        <v>34</v>
      </c>
      <c r="C112" s="241" t="s">
        <v>34</v>
      </c>
      <c r="D112" s="241" t="s">
        <v>31</v>
      </c>
      <c r="E112" s="241" t="s">
        <v>31</v>
      </c>
      <c r="F112" s="241" t="s">
        <v>31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228" t="s">
        <v>475</v>
      </c>
      <c r="B113" s="241" t="s">
        <v>34</v>
      </c>
      <c r="C113" s="241" t="s">
        <v>34</v>
      </c>
      <c r="D113" s="241" t="s">
        <v>31</v>
      </c>
      <c r="E113" s="241" t="s">
        <v>31</v>
      </c>
      <c r="F113" s="241" t="s">
        <v>31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243" t="s">
        <v>476</v>
      </c>
      <c r="B114" s="241" t="s">
        <v>34</v>
      </c>
      <c r="C114" s="241" t="s">
        <v>34</v>
      </c>
      <c r="D114" s="241" t="s">
        <v>34</v>
      </c>
      <c r="E114" s="241" t="s">
        <v>31</v>
      </c>
      <c r="F114" s="241" t="s">
        <v>31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228" t="s">
        <v>477</v>
      </c>
      <c r="B115" s="241" t="s">
        <v>34</v>
      </c>
      <c r="C115" s="241" t="s">
        <v>34</v>
      </c>
      <c r="D115" s="241" t="s">
        <v>34</v>
      </c>
      <c r="E115" s="241" t="s">
        <v>31</v>
      </c>
      <c r="F115" s="241" t="s">
        <v>31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243" t="s">
        <v>478</v>
      </c>
      <c r="B116" s="241" t="s">
        <v>34</v>
      </c>
      <c r="C116" s="241" t="s">
        <v>34</v>
      </c>
      <c r="D116" s="241" t="s">
        <v>479</v>
      </c>
      <c r="E116" s="241" t="s">
        <v>479</v>
      </c>
      <c r="F116" s="241" t="s">
        <v>480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232" t="s">
        <v>481</v>
      </c>
      <c r="B117" s="250" t="s">
        <v>482</v>
      </c>
      <c r="C117" s="250" t="s">
        <v>483</v>
      </c>
      <c r="D117" s="250" t="s">
        <v>483</v>
      </c>
      <c r="E117" s="250" t="s">
        <v>483</v>
      </c>
      <c r="F117" s="250" t="s">
        <v>483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251" t="s">
        <v>484</v>
      </c>
      <c r="B118" s="233" t="s">
        <v>31</v>
      </c>
      <c r="C118" s="233" t="s">
        <v>31</v>
      </c>
      <c r="D118" s="233" t="s">
        <v>31</v>
      </c>
      <c r="E118" s="233" t="s">
        <v>31</v>
      </c>
      <c r="F118" s="233" t="s">
        <v>31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252" t="s">
        <v>485</v>
      </c>
      <c r="B119" s="253" t="s">
        <v>486</v>
      </c>
      <c r="C119" s="253" t="s">
        <v>487</v>
      </c>
      <c r="D119" s="253" t="s">
        <v>488</v>
      </c>
      <c r="E119" s="253" t="s">
        <v>489</v>
      </c>
      <c r="F119" s="253" t="s">
        <v>490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254" t="s">
        <v>491</v>
      </c>
      <c r="B120" s="241" t="s">
        <v>31</v>
      </c>
      <c r="C120" s="241" t="s">
        <v>31</v>
      </c>
      <c r="D120" s="241" t="s">
        <v>31</v>
      </c>
      <c r="E120" s="241" t="s">
        <v>31</v>
      </c>
      <c r="F120" s="241" t="s">
        <v>31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252" t="s">
        <v>492</v>
      </c>
      <c r="B121" s="253" t="s">
        <v>493</v>
      </c>
      <c r="C121" s="253" t="s">
        <v>493</v>
      </c>
      <c r="D121" s="253" t="s">
        <v>493</v>
      </c>
      <c r="E121" s="253" t="s">
        <v>494</v>
      </c>
      <c r="F121" s="253" t="s">
        <v>494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232" t="s">
        <v>495</v>
      </c>
      <c r="B122" s="233" t="s">
        <v>31</v>
      </c>
      <c r="C122" s="233" t="s">
        <v>31</v>
      </c>
      <c r="D122" s="233" t="s">
        <v>31</v>
      </c>
      <c r="E122" s="233" t="s">
        <v>31</v>
      </c>
      <c r="F122" s="233" t="s">
        <v>31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243" t="s">
        <v>496</v>
      </c>
      <c r="B123" s="241" t="s">
        <v>31</v>
      </c>
      <c r="C123" s="241" t="s">
        <v>31</v>
      </c>
      <c r="D123" s="241" t="s">
        <v>31</v>
      </c>
      <c r="E123" s="241" t="s">
        <v>31</v>
      </c>
      <c r="F123" s="241" t="s">
        <v>31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243" t="s">
        <v>497</v>
      </c>
      <c r="B124" s="241" t="s">
        <v>31</v>
      </c>
      <c r="C124" s="241" t="s">
        <v>31</v>
      </c>
      <c r="D124" s="241" t="s">
        <v>31</v>
      </c>
      <c r="E124" s="241" t="s">
        <v>31</v>
      </c>
      <c r="F124" s="241" t="s">
        <v>31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243" t="s">
        <v>498</v>
      </c>
      <c r="B125" s="241" t="s">
        <v>34</v>
      </c>
      <c r="C125" s="241" t="s">
        <v>34</v>
      </c>
      <c r="D125" s="241" t="s">
        <v>34</v>
      </c>
      <c r="E125" s="241" t="s">
        <v>34</v>
      </c>
      <c r="F125" s="241" t="s">
        <v>31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255" t="s">
        <v>499</v>
      </c>
      <c r="B126" s="241" t="s">
        <v>31</v>
      </c>
      <c r="C126" s="241" t="s">
        <v>31</v>
      </c>
      <c r="D126" s="241" t="s">
        <v>31</v>
      </c>
      <c r="E126" s="241" t="s">
        <v>31</v>
      </c>
      <c r="F126" s="241" t="s">
        <v>31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243" t="s">
        <v>500</v>
      </c>
      <c r="B127" s="241" t="s">
        <v>34</v>
      </c>
      <c r="C127" s="241" t="s">
        <v>34</v>
      </c>
      <c r="D127" s="241" t="s">
        <v>31</v>
      </c>
      <c r="E127" s="241" t="s">
        <v>31</v>
      </c>
      <c r="F127" s="241" t="s">
        <v>31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256" t="s">
        <v>501</v>
      </c>
      <c r="B128" s="257" t="s">
        <v>31</v>
      </c>
      <c r="C128" s="257" t="s">
        <v>31</v>
      </c>
      <c r="D128" s="257" t="s">
        <v>31</v>
      </c>
      <c r="E128" s="257" t="s">
        <v>31</v>
      </c>
      <c r="F128" s="257" t="s">
        <v>31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258" t="s">
        <v>502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258" t="s">
        <v>503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258" t="s">
        <v>504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259" t="s">
        <v>505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25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259" t="s">
        <v>506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 t="s">
        <v>507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 t="s">
        <v>508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 t="s">
        <v>509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260" t="s">
        <v>510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 t="s">
        <v>511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 t="s">
        <v>512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 t="s">
        <v>513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 t="s">
        <v>514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 t="s">
        <v>515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 t="s">
        <v>516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 t="s">
        <v>517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 t="s">
        <v>518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 t="s">
        <v>519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 t="s">
        <v>520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23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23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23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23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23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23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23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25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135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135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127" t="s">
        <v>521</v>
      </c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261" t="s">
        <v>522</v>
      </c>
      <c r="B160" s="262"/>
      <c r="C160" s="233" t="s">
        <v>31</v>
      </c>
      <c r="D160" s="233" t="s">
        <v>31</v>
      </c>
      <c r="E160" s="233" t="s">
        <v>31</v>
      </c>
      <c r="F160" s="233" t="s">
        <v>31</v>
      </c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263" t="s">
        <v>523</v>
      </c>
      <c r="B161" s="264"/>
      <c r="C161" s="264"/>
      <c r="D161" s="264"/>
      <c r="E161" s="264"/>
      <c r="F161" s="2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263" t="s">
        <v>524</v>
      </c>
      <c r="B162" s="264"/>
      <c r="C162" s="264"/>
      <c r="D162" s="264"/>
      <c r="E162" s="264"/>
      <c r="F162" s="2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263" t="s">
        <v>525</v>
      </c>
      <c r="B163" s="264"/>
      <c r="C163" s="264"/>
      <c r="D163" s="264"/>
      <c r="E163" s="264"/>
      <c r="F163" s="2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13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265" t="s">
        <v>526</v>
      </c>
      <c r="B165" s="266">
        <v>1500000.0</v>
      </c>
      <c r="C165" s="267">
        <v>1700000.0</v>
      </c>
      <c r="D165" s="267">
        <v>2400000.0</v>
      </c>
      <c r="E165" s="267">
        <v>3600000.0</v>
      </c>
      <c r="F165" s="267">
        <v>5900000.0</v>
      </c>
      <c r="G165" s="64"/>
      <c r="H165" s="64"/>
      <c r="I165" s="64" t="s">
        <v>527</v>
      </c>
      <c r="J165" s="64" t="s">
        <v>528</v>
      </c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268" t="s">
        <v>529</v>
      </c>
      <c r="B166" s="269">
        <v>0.0316</v>
      </c>
      <c r="C166" s="270" t="s">
        <v>530</v>
      </c>
      <c r="D166" s="271">
        <f t="shared" ref="D166:D168" si="1">B166*15000</f>
        <v>474</v>
      </c>
      <c r="E166" s="264"/>
      <c r="F166" s="2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268" t="s">
        <v>531</v>
      </c>
      <c r="B167" s="269">
        <v>0.005</v>
      </c>
      <c r="C167" s="270" t="s">
        <v>530</v>
      </c>
      <c r="D167" s="271">
        <f t="shared" si="1"/>
        <v>75</v>
      </c>
      <c r="E167" s="264"/>
      <c r="F167" s="2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157" t="s">
        <v>532</v>
      </c>
      <c r="B168" s="272">
        <v>25.0</v>
      </c>
      <c r="C168" s="270" t="s">
        <v>530</v>
      </c>
      <c r="D168" s="271">
        <f t="shared" si="1"/>
        <v>375000</v>
      </c>
      <c r="E168" s="264"/>
      <c r="F168" s="2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273" t="s">
        <v>533</v>
      </c>
      <c r="B169" s="14"/>
      <c r="C169" s="14"/>
      <c r="D169" s="14"/>
      <c r="E169" s="14"/>
      <c r="F169" s="15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274" t="s">
        <v>534</v>
      </c>
      <c r="B170" s="275">
        <f>2000*H170</f>
        <v>600</v>
      </c>
      <c r="C170" s="275">
        <f>3000*H170</f>
        <v>900</v>
      </c>
      <c r="D170" s="276">
        <f>5000*H170</f>
        <v>1500</v>
      </c>
      <c r="E170" s="276">
        <f>10000*H170</f>
        <v>3000</v>
      </c>
      <c r="F170" s="276">
        <f>20000*H170</f>
        <v>6000</v>
      </c>
      <c r="G170" s="64"/>
      <c r="H170" s="277">
        <v>0.3</v>
      </c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268" t="s">
        <v>535</v>
      </c>
      <c r="B171" s="278" t="s">
        <v>536</v>
      </c>
      <c r="C171" s="278" t="s">
        <v>536</v>
      </c>
      <c r="D171" s="278" t="s">
        <v>536</v>
      </c>
      <c r="E171" s="278" t="s">
        <v>536</v>
      </c>
      <c r="F171" s="278" t="s">
        <v>536</v>
      </c>
      <c r="G171" s="64"/>
      <c r="H171" s="64">
        <f>(B170+B175*2+B183*2)</f>
        <v>5600</v>
      </c>
      <c r="I171" s="64">
        <f>C170+C175*2+C183*2</f>
        <v>8400</v>
      </c>
      <c r="J171" s="64">
        <f>(D170+D175*2+D183*2)</f>
        <v>14000</v>
      </c>
      <c r="K171" s="64">
        <f>E170+E175*2+E183*2</f>
        <v>28000</v>
      </c>
      <c r="L171" s="64">
        <f>(F170+F175*2+F183*2)</f>
        <v>56000</v>
      </c>
      <c r="M171" s="64">
        <f>G170+G175*2+G183*2</f>
        <v>0</v>
      </c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263" t="s">
        <v>537</v>
      </c>
      <c r="B172" s="279">
        <f>(D166+D167)*B170</f>
        <v>329400</v>
      </c>
      <c r="C172" s="279">
        <f>(D166+D167)*C170</f>
        <v>494100</v>
      </c>
      <c r="D172" s="279">
        <f>(D166+D167)*D170</f>
        <v>823500</v>
      </c>
      <c r="E172" s="279">
        <f>(D166+D167)*E170</f>
        <v>1647000</v>
      </c>
      <c r="F172" s="279">
        <f>(D166+D167)*F170</f>
        <v>3294000</v>
      </c>
      <c r="G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280" t="s">
        <v>538</v>
      </c>
      <c r="B173" s="281">
        <f>D167*B170</f>
        <v>45000</v>
      </c>
      <c r="C173" s="281">
        <f>D167*C170</f>
        <v>67500</v>
      </c>
      <c r="D173" s="281">
        <f>D167*D170</f>
        <v>112500</v>
      </c>
      <c r="E173" s="281">
        <f>D167*E170</f>
        <v>225000</v>
      </c>
      <c r="F173" s="281">
        <f>D167*F170</f>
        <v>450000</v>
      </c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274" t="s">
        <v>539</v>
      </c>
      <c r="B174" s="282">
        <f t="shared" ref="B174:F174" si="2">SUM(B172:B173)</f>
        <v>374400</v>
      </c>
      <c r="C174" s="282">
        <f t="shared" si="2"/>
        <v>561600</v>
      </c>
      <c r="D174" s="282">
        <f t="shared" si="2"/>
        <v>936000</v>
      </c>
      <c r="E174" s="282">
        <f t="shared" si="2"/>
        <v>1872000</v>
      </c>
      <c r="F174" s="282">
        <f t="shared" si="2"/>
        <v>3744000</v>
      </c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283" t="s">
        <v>540</v>
      </c>
      <c r="B175" s="284">
        <v>2000.0</v>
      </c>
      <c r="C175" s="284">
        <v>3000.0</v>
      </c>
      <c r="D175" s="285">
        <v>5000.0</v>
      </c>
      <c r="E175" s="285">
        <v>10000.0</v>
      </c>
      <c r="F175" s="285">
        <v>20000.0</v>
      </c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268" t="s">
        <v>535</v>
      </c>
      <c r="B176" s="278" t="s">
        <v>541</v>
      </c>
      <c r="C176" s="278" t="s">
        <v>541</v>
      </c>
      <c r="D176" s="278" t="s">
        <v>541</v>
      </c>
      <c r="E176" s="278" t="s">
        <v>541</v>
      </c>
      <c r="F176" s="278" t="s">
        <v>541</v>
      </c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263" t="s">
        <v>542</v>
      </c>
      <c r="B177" s="279">
        <f>(D166+D167)*B175</f>
        <v>1098000</v>
      </c>
      <c r="C177" s="279">
        <f>(D166+D167)*C175</f>
        <v>1647000</v>
      </c>
      <c r="D177" s="279">
        <f>(D166+D167)*D175</f>
        <v>2745000</v>
      </c>
      <c r="E177" s="279">
        <f>(D166+D167)*E175</f>
        <v>5490000</v>
      </c>
      <c r="F177" s="279">
        <f>(D166+D167)*F175</f>
        <v>10980000</v>
      </c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263" t="s">
        <v>543</v>
      </c>
      <c r="B178" s="286">
        <v>1098000.0</v>
      </c>
      <c r="C178" s="286">
        <v>1647000.0</v>
      </c>
      <c r="D178" s="279">
        <v>2196000.0</v>
      </c>
      <c r="E178" s="279">
        <v>2196000.0</v>
      </c>
      <c r="F178" s="279">
        <v>2196000.0</v>
      </c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263" t="s">
        <v>544</v>
      </c>
      <c r="B179" s="286">
        <v>1098000.0</v>
      </c>
      <c r="C179" s="286">
        <v>1647000.0</v>
      </c>
      <c r="D179" s="279">
        <v>2196000.0</v>
      </c>
      <c r="E179" s="279">
        <v>2196000.0</v>
      </c>
      <c r="F179" s="279">
        <v>2196000.0</v>
      </c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263" t="s">
        <v>545</v>
      </c>
      <c r="B180" s="286">
        <v>1098000.0</v>
      </c>
      <c r="C180" s="286">
        <v>1647000.0</v>
      </c>
      <c r="D180" s="279">
        <v>2196000.0</v>
      </c>
      <c r="E180" s="279">
        <v>2196000.0</v>
      </c>
      <c r="F180" s="279">
        <v>2196000.0</v>
      </c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280" t="s">
        <v>538</v>
      </c>
      <c r="B181" s="281">
        <f>D167*B175*4</f>
        <v>600000</v>
      </c>
      <c r="C181" s="281">
        <f>D167*C175*4</f>
        <v>900000</v>
      </c>
      <c r="D181" s="281">
        <f>D167*D175*4</f>
        <v>1500000</v>
      </c>
      <c r="E181" s="281">
        <f>D167*E175*4</f>
        <v>3000000</v>
      </c>
      <c r="F181" s="281">
        <f>D167*F175*4</f>
        <v>6000000</v>
      </c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283" t="s">
        <v>546</v>
      </c>
      <c r="B182" s="287">
        <f t="shared" ref="B182:F182" si="3">(SUM(B177:B181))*2</f>
        <v>9984000</v>
      </c>
      <c r="C182" s="287">
        <f t="shared" si="3"/>
        <v>14976000</v>
      </c>
      <c r="D182" s="287">
        <f t="shared" si="3"/>
        <v>21666000</v>
      </c>
      <c r="E182" s="287">
        <f t="shared" si="3"/>
        <v>30156000</v>
      </c>
      <c r="F182" s="287">
        <f t="shared" si="3"/>
        <v>47136000</v>
      </c>
      <c r="G182" s="64"/>
      <c r="H182" s="277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288" t="s">
        <v>547</v>
      </c>
      <c r="B183" s="289">
        <f>2000*H183</f>
        <v>500</v>
      </c>
      <c r="C183" s="289">
        <f>3000*H183</f>
        <v>750</v>
      </c>
      <c r="D183" s="290">
        <f>5000*H183</f>
        <v>1250</v>
      </c>
      <c r="E183" s="290">
        <f>10000*H183</f>
        <v>2500</v>
      </c>
      <c r="F183" s="290">
        <f>20000*H183</f>
        <v>5000</v>
      </c>
      <c r="G183" s="64"/>
      <c r="H183" s="277">
        <v>0.25</v>
      </c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268" t="s">
        <v>535</v>
      </c>
      <c r="B184" s="278" t="s">
        <v>541</v>
      </c>
      <c r="C184" s="278" t="s">
        <v>541</v>
      </c>
      <c r="D184" s="278" t="s">
        <v>541</v>
      </c>
      <c r="E184" s="278" t="s">
        <v>541</v>
      </c>
      <c r="F184" s="278" t="s">
        <v>541</v>
      </c>
      <c r="G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263" t="s">
        <v>548</v>
      </c>
      <c r="B185" s="291">
        <f>(D166+D167)*B183</f>
        <v>274500</v>
      </c>
      <c r="C185" s="291">
        <f>(D166+D167)*C183</f>
        <v>411750</v>
      </c>
      <c r="D185" s="291">
        <f>(D166+D167)*D183</f>
        <v>686250</v>
      </c>
      <c r="E185" s="291">
        <f>(D166+D167)*E183</f>
        <v>1372500</v>
      </c>
      <c r="F185" s="291">
        <f>(D166+D167)*F183</f>
        <v>2745000</v>
      </c>
      <c r="G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263" t="s">
        <v>549</v>
      </c>
      <c r="B186" s="286">
        <v>274500.0</v>
      </c>
      <c r="C186" s="286">
        <v>411750.0</v>
      </c>
      <c r="D186" s="286">
        <v>686250.0</v>
      </c>
      <c r="E186" s="286">
        <v>1372500.0</v>
      </c>
      <c r="F186" s="286">
        <v>2745000.0</v>
      </c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280" t="s">
        <v>538</v>
      </c>
      <c r="B187" s="281">
        <f>D167*B183*2</f>
        <v>75000</v>
      </c>
      <c r="C187" s="281">
        <f>D167*C183*2</f>
        <v>112500</v>
      </c>
      <c r="D187" s="281">
        <f>D167*D183*2</f>
        <v>187500</v>
      </c>
      <c r="E187" s="281">
        <f>D167*E183*2</f>
        <v>375000</v>
      </c>
      <c r="F187" s="281">
        <f>D167*F183*2</f>
        <v>750000</v>
      </c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288" t="s">
        <v>550</v>
      </c>
      <c r="B188" s="292">
        <f t="shared" ref="B188:F188" si="4">(sum(B185:B187)*2)</f>
        <v>1248000</v>
      </c>
      <c r="C188" s="292">
        <f t="shared" si="4"/>
        <v>1872000</v>
      </c>
      <c r="D188" s="292">
        <f t="shared" si="4"/>
        <v>3120000</v>
      </c>
      <c r="E188" s="292">
        <f t="shared" si="4"/>
        <v>6240000</v>
      </c>
      <c r="F188" s="292">
        <f t="shared" si="4"/>
        <v>12480000</v>
      </c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268" t="s">
        <v>551</v>
      </c>
      <c r="B189" s="293">
        <f t="shared" ref="B189:F189" si="5">(sum(B172:B173))+(sum(B177:B181)*2)+(sum(B185:B187)*2)</f>
        <v>11606400</v>
      </c>
      <c r="C189" s="293">
        <f t="shared" si="5"/>
        <v>17409600</v>
      </c>
      <c r="D189" s="293">
        <f t="shared" si="5"/>
        <v>25722000</v>
      </c>
      <c r="E189" s="293">
        <f t="shared" si="5"/>
        <v>38268000</v>
      </c>
      <c r="F189" s="293">
        <f t="shared" si="5"/>
        <v>63360000</v>
      </c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261"/>
      <c r="B190" s="294"/>
      <c r="C190" s="294"/>
      <c r="D190" s="294"/>
      <c r="E190" s="294"/>
      <c r="F190" s="29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261" t="s">
        <v>552</v>
      </c>
      <c r="B191" s="294">
        <f t="shared" ref="B191:F191" si="6">(B189/12)+D168</f>
        <v>1342200</v>
      </c>
      <c r="C191" s="294">
        <f t="shared" si="6"/>
        <v>1450800</v>
      </c>
      <c r="D191" s="294">
        <f t="shared" si="6"/>
        <v>2143500</v>
      </c>
      <c r="E191" s="294">
        <f t="shared" si="6"/>
        <v>3189000</v>
      </c>
      <c r="F191" s="294">
        <f t="shared" si="6"/>
        <v>5280000</v>
      </c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263" t="s">
        <v>553</v>
      </c>
      <c r="B192" s="286">
        <f t="shared" ref="B192:F192" si="7">B191*11%</f>
        <v>147642</v>
      </c>
      <c r="C192" s="286">
        <f t="shared" si="7"/>
        <v>159588</v>
      </c>
      <c r="D192" s="286">
        <f t="shared" si="7"/>
        <v>235785</v>
      </c>
      <c r="E192" s="286">
        <f t="shared" si="7"/>
        <v>350790</v>
      </c>
      <c r="F192" s="286">
        <f t="shared" si="7"/>
        <v>580800</v>
      </c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268" t="s">
        <v>554</v>
      </c>
      <c r="B193" s="293">
        <f t="shared" ref="B193:F193" si="8">sum(B191:B192)</f>
        <v>1489842</v>
      </c>
      <c r="C193" s="293">
        <f t="shared" si="8"/>
        <v>1610388</v>
      </c>
      <c r="D193" s="293">
        <f t="shared" si="8"/>
        <v>2379285</v>
      </c>
      <c r="E193" s="293">
        <f t="shared" si="8"/>
        <v>3539790</v>
      </c>
      <c r="F193" s="293">
        <f t="shared" si="8"/>
        <v>5860800</v>
      </c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13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261" t="s">
        <v>344</v>
      </c>
      <c r="B195" s="262"/>
      <c r="C195" s="233"/>
      <c r="D195" s="233" t="s">
        <v>31</v>
      </c>
      <c r="E195" s="233" t="s">
        <v>31</v>
      </c>
      <c r="F195" s="233" t="s">
        <v>31</v>
      </c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295" t="s">
        <v>555</v>
      </c>
      <c r="B196" s="295"/>
      <c r="C196" s="295"/>
      <c r="D196" s="295">
        <v>1500.0</v>
      </c>
      <c r="E196" s="295">
        <f>H170*10000</f>
        <v>3000</v>
      </c>
      <c r="F196" s="295">
        <f>H170*20000</f>
        <v>6000</v>
      </c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263" t="s">
        <v>556</v>
      </c>
      <c r="B197" s="264"/>
      <c r="C197" s="264"/>
      <c r="D197" s="264">
        <v>15000.0</v>
      </c>
      <c r="E197" s="264">
        <v>15000.0</v>
      </c>
      <c r="F197" s="264">
        <v>15000.0</v>
      </c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268" t="s">
        <v>557</v>
      </c>
      <c r="B198" s="270"/>
      <c r="C198" s="270"/>
      <c r="D198" s="293">
        <f t="shared" ref="D198:F198" si="9">D196*D197</f>
        <v>22500000</v>
      </c>
      <c r="E198" s="293">
        <f t="shared" si="9"/>
        <v>45000000</v>
      </c>
      <c r="F198" s="293">
        <f t="shared" si="9"/>
        <v>90000000</v>
      </c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13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261" t="s">
        <v>558</v>
      </c>
      <c r="B200" s="233" t="s">
        <v>31</v>
      </c>
      <c r="C200" s="233" t="s">
        <v>31</v>
      </c>
      <c r="D200" s="233" t="s">
        <v>31</v>
      </c>
      <c r="E200" s="233" t="s">
        <v>31</v>
      </c>
      <c r="F200" s="233" t="s">
        <v>31</v>
      </c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13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13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13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13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13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13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13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13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13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13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13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13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13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13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13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13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13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13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13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13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>
      <c r="A221" s="135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ht="15.75" customHeight="1">
      <c r="A222" s="135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ht="15.75" customHeight="1">
      <c r="A223" s="135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ht="15.75" customHeight="1">
      <c r="A224" s="135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ht="15.75" customHeight="1">
      <c r="A225" s="135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ht="15.75" customHeight="1">
      <c r="A226" s="135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ht="15.75" customHeight="1">
      <c r="A227" s="135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ht="15.75" customHeight="1">
      <c r="A228" s="135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ht="15.75" customHeight="1">
      <c r="A229" s="135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ht="15.75" customHeight="1">
      <c r="A230" s="135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ht="15.75" customHeight="1">
      <c r="A231" s="13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ht="15.75" customHeight="1">
      <c r="A232" s="135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ht="15.75" customHeight="1">
      <c r="A233" s="135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ht="15.75" customHeight="1">
      <c r="A234" s="13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ht="15.75" customHeight="1">
      <c r="A235" s="135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ht="15.75" customHeight="1">
      <c r="A236" s="135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ht="15.75" customHeight="1">
      <c r="A237" s="135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ht="15.75" customHeight="1">
      <c r="A238" s="135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ht="15.75" customHeight="1">
      <c r="A239" s="135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ht="15.75" customHeight="1">
      <c r="A240" s="135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ht="15.75" customHeight="1">
      <c r="A241" s="135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ht="15.75" customHeight="1">
      <c r="A242" s="135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ht="15.75" customHeight="1">
      <c r="A243" s="135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ht="15.75" customHeight="1">
      <c r="A244" s="135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ht="15.75" customHeight="1">
      <c r="A245" s="135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ht="15.75" customHeight="1">
      <c r="A246" s="135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ht="15.75" customHeight="1">
      <c r="A247" s="135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ht="15.75" customHeight="1">
      <c r="A248" s="135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ht="15.75" customHeight="1">
      <c r="A249" s="135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ht="15.75" customHeight="1">
      <c r="A250" s="135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ht="15.75" customHeight="1">
      <c r="A251" s="135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ht="15.75" customHeight="1">
      <c r="A252" s="135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ht="15.75" customHeight="1">
      <c r="A253" s="13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ht="15.75" customHeight="1">
      <c r="A254" s="135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ht="15.75" customHeight="1">
      <c r="A255" s="135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ht="15.75" customHeight="1">
      <c r="A256" s="135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ht="15.75" customHeight="1">
      <c r="A257" s="135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ht="15.75" customHeight="1">
      <c r="A258" s="135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ht="15.75" customHeight="1">
      <c r="A259" s="135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ht="15.75" customHeight="1">
      <c r="A260" s="135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ht="15.75" customHeight="1">
      <c r="A261" s="135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ht="15.75" customHeight="1">
      <c r="A262" s="135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ht="15.75" customHeight="1">
      <c r="A263" s="135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ht="15.75" customHeight="1">
      <c r="A264" s="135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ht="15.75" customHeight="1">
      <c r="A265" s="135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ht="15.75" customHeight="1">
      <c r="A266" s="135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ht="15.75" customHeight="1">
      <c r="A267" s="135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ht="15.75" customHeight="1">
      <c r="A268" s="135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ht="15.75" customHeight="1">
      <c r="A269" s="135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ht="15.75" customHeight="1">
      <c r="A270" s="135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ht="15.75" customHeight="1">
      <c r="A271" s="135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ht="15.75" customHeight="1">
      <c r="A272" s="135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ht="15.75" customHeight="1">
      <c r="A273" s="135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ht="15.75" customHeight="1">
      <c r="A274" s="135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ht="15.75" customHeight="1">
      <c r="A275" s="135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ht="15.75" customHeight="1">
      <c r="A276" s="135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ht="15.75" customHeight="1">
      <c r="A277" s="135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ht="15.75" customHeight="1">
      <c r="A278" s="135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ht="15.75" customHeight="1">
      <c r="A279" s="135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ht="15.75" customHeight="1">
      <c r="A280" s="135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ht="15.75" customHeight="1">
      <c r="A281" s="135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ht="15.75" customHeight="1">
      <c r="A282" s="135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ht="15.75" customHeight="1">
      <c r="A283" s="135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ht="15.75" customHeight="1">
      <c r="A284" s="135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ht="15.75" customHeight="1">
      <c r="A285" s="135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ht="15.75" customHeight="1">
      <c r="A286" s="135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ht="15.75" customHeight="1">
      <c r="A287" s="135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ht="15.75" customHeight="1">
      <c r="A288" s="135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ht="15.75" customHeight="1">
      <c r="A289" s="135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ht="15.75" customHeight="1">
      <c r="A290" s="135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ht="15.75" customHeight="1">
      <c r="A291" s="135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ht="15.75" customHeight="1">
      <c r="A292" s="135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ht="15.75" customHeight="1">
      <c r="A293" s="135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ht="15.75" customHeight="1">
      <c r="A294" s="135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ht="15.75" customHeight="1">
      <c r="A295" s="135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ht="15.75" customHeight="1">
      <c r="A296" s="135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ht="15.75" customHeight="1">
      <c r="A297" s="135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ht="15.75" customHeight="1">
      <c r="A298" s="135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ht="15.75" customHeight="1">
      <c r="A299" s="135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ht="15.75" customHeight="1">
      <c r="A300" s="135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ht="15.75" customHeight="1">
      <c r="A301" s="135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ht="15.75" customHeight="1">
      <c r="A302" s="135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ht="15.75" customHeight="1">
      <c r="A303" s="135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ht="15.75" customHeight="1">
      <c r="A304" s="135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ht="15.75" customHeight="1">
      <c r="A305" s="135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ht="15.75" customHeight="1">
      <c r="A306" s="135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ht="15.75" customHeight="1">
      <c r="A307" s="135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ht="15.75" customHeight="1">
      <c r="A308" s="135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ht="15.75" customHeight="1">
      <c r="A309" s="135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ht="15.75" customHeight="1">
      <c r="A310" s="135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ht="15.75" customHeight="1">
      <c r="A311" s="135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ht="15.75" customHeight="1">
      <c r="A312" s="135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ht="15.75" customHeight="1">
      <c r="A313" s="135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ht="15.75" customHeight="1">
      <c r="A314" s="135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ht="15.75" customHeight="1">
      <c r="A315" s="135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ht="15.75" customHeight="1">
      <c r="A316" s="135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ht="15.75" customHeight="1">
      <c r="A317" s="135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ht="15.75" customHeight="1">
      <c r="A318" s="135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ht="15.75" customHeight="1">
      <c r="A319" s="135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ht="15.75" customHeight="1">
      <c r="A320" s="135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ht="15.75" customHeight="1">
      <c r="A321" s="135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ht="15.75" customHeight="1">
      <c r="A322" s="135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ht="15.75" customHeight="1">
      <c r="A323" s="135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ht="15.75" customHeight="1">
      <c r="A324" s="135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ht="15.75" customHeight="1">
      <c r="A325" s="135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ht="15.75" customHeight="1">
      <c r="A326" s="135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ht="15.75" customHeight="1">
      <c r="A327" s="135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ht="15.75" customHeight="1">
      <c r="A328" s="135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ht="15.75" customHeight="1">
      <c r="A329" s="135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ht="15.75" customHeight="1">
      <c r="A330" s="135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ht="15.75" customHeight="1">
      <c r="A331" s="135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ht="15.75" customHeight="1">
      <c r="A332" s="135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ht="15.75" customHeight="1">
      <c r="A333" s="135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ht="15.75" customHeight="1">
      <c r="A334" s="135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ht="15.75" customHeight="1">
      <c r="A335" s="135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ht="15.75" customHeight="1">
      <c r="A336" s="135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ht="15.75" customHeight="1">
      <c r="A337" s="135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ht="15.75" customHeight="1">
      <c r="A338" s="135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ht="15.75" customHeight="1">
      <c r="A339" s="135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ht="15.75" customHeight="1">
      <c r="A340" s="135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 ht="15.75" customHeight="1">
      <c r="A341" s="135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 ht="15.75" customHeight="1">
      <c r="A342" s="135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 ht="15.75" customHeight="1">
      <c r="A343" s="135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 ht="15.75" customHeight="1">
      <c r="A344" s="135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 ht="15.75" customHeight="1">
      <c r="A345" s="135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 ht="15.75" customHeight="1">
      <c r="A346" s="135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 ht="15.75" customHeight="1">
      <c r="A347" s="135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 ht="15.75" customHeight="1">
      <c r="A348" s="135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 ht="15.75" customHeight="1">
      <c r="A349" s="135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 ht="15.75" customHeight="1">
      <c r="A350" s="135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 ht="15.75" customHeight="1">
      <c r="A351" s="135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 ht="15.75" customHeight="1">
      <c r="A352" s="135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 ht="15.75" customHeight="1">
      <c r="A353" s="135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 ht="15.75" customHeight="1">
      <c r="A354" s="135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 ht="15.75" customHeight="1">
      <c r="A355" s="135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 ht="15.75" customHeight="1">
      <c r="A356" s="135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 ht="15.75" customHeight="1">
      <c r="A357" s="135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 ht="15.75" customHeight="1">
      <c r="A358" s="135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 ht="15.75" customHeight="1">
      <c r="A359" s="135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 ht="15.75" customHeight="1">
      <c r="A360" s="135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 ht="15.75" customHeight="1">
      <c r="A361" s="135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 ht="15.75" customHeight="1">
      <c r="A362" s="135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 ht="15.75" customHeight="1">
      <c r="A363" s="135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 ht="15.75" customHeight="1">
      <c r="A364" s="135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 ht="15.75" customHeight="1">
      <c r="A365" s="135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 ht="15.75" customHeight="1">
      <c r="A366" s="135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 ht="15.75" customHeight="1">
      <c r="A367" s="135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 ht="15.75" customHeight="1">
      <c r="A368" s="135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 ht="15.75" customHeight="1">
      <c r="A369" s="135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 ht="15.75" customHeight="1">
      <c r="A370" s="135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 ht="15.75" customHeight="1">
      <c r="A371" s="135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 ht="15.75" customHeight="1">
      <c r="A372" s="135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 ht="15.75" customHeight="1">
      <c r="A373" s="135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 ht="15.75" customHeight="1">
      <c r="A374" s="135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 ht="15.75" customHeight="1">
      <c r="A375" s="135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 ht="15.75" customHeight="1">
      <c r="A376" s="135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 ht="15.75" customHeight="1">
      <c r="A377" s="135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 ht="15.75" customHeight="1">
      <c r="A378" s="135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 ht="15.75" customHeight="1">
      <c r="A379" s="135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 ht="15.75" customHeight="1">
      <c r="A380" s="135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 ht="15.75" customHeight="1">
      <c r="A381" s="135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 ht="15.75" customHeight="1">
      <c r="A382" s="135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 ht="15.75" customHeight="1">
      <c r="A383" s="135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 ht="15.75" customHeight="1">
      <c r="A384" s="135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 ht="15.75" customHeight="1">
      <c r="A385" s="135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 ht="15.75" customHeight="1">
      <c r="A386" s="135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 ht="15.75" customHeight="1">
      <c r="A387" s="135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 ht="15.75" customHeight="1">
      <c r="A388" s="135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 ht="15.75" customHeight="1">
      <c r="A389" s="135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 ht="15.75" customHeight="1">
      <c r="A390" s="135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 ht="15.75" customHeight="1">
      <c r="A391" s="135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 ht="15.75" customHeight="1">
      <c r="A392" s="135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 ht="15.75" customHeight="1">
      <c r="A393" s="135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 ht="15.75" customHeight="1">
      <c r="A394" s="135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 ht="15.75" customHeight="1">
      <c r="A395" s="135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 ht="15.75" customHeight="1">
      <c r="A396" s="135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 ht="15.75" customHeight="1">
      <c r="A397" s="135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 ht="15.75" customHeight="1">
      <c r="A398" s="135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 ht="15.75" customHeight="1">
      <c r="A399" s="135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 ht="15.75" customHeight="1">
      <c r="A400" s="135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9:F169"/>
  </mergeCells>
  <hyperlinks>
    <hyperlink r:id="rId2" ref="A126"/>
  </hyperlinks>
  <printOptions/>
  <pageMargins bottom="0.75" footer="0.0" header="0.0" left="0.7" right="0.7" top="0.75"/>
  <pageSetup orientation="portrait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9.38"/>
    <col customWidth="1" min="2" max="2" width="20.5"/>
    <col customWidth="1" min="3" max="3" width="15.88"/>
    <col customWidth="1" min="4" max="4" width="18.25"/>
    <col customWidth="1" min="5" max="5" width="15.88"/>
    <col customWidth="1" min="6" max="6" width="16.25"/>
    <col customWidth="1" min="7" max="8" width="8.0"/>
    <col customWidth="1" min="9" max="9" width="15.5"/>
    <col customWidth="1" min="10" max="25" width="7.63"/>
  </cols>
  <sheetData>
    <row r="1" ht="15.75" customHeight="1">
      <c r="A1" s="215" t="s">
        <v>357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216"/>
      <c r="B2" s="11">
        <v>7000000.0</v>
      </c>
      <c r="C2" s="11">
        <v>1.0E7</v>
      </c>
      <c r="D2" s="11">
        <v>1.5E7</v>
      </c>
      <c r="E2" s="11">
        <v>1.8E7</v>
      </c>
      <c r="F2" s="11">
        <v>2.5E7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217" t="s">
        <v>21</v>
      </c>
      <c r="B3" s="7" t="s">
        <v>358</v>
      </c>
      <c r="C3" s="7" t="s">
        <v>359</v>
      </c>
      <c r="D3" s="7" t="s">
        <v>360</v>
      </c>
      <c r="E3" s="29" t="s">
        <v>361</v>
      </c>
      <c r="F3" s="29" t="s">
        <v>362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218" t="s">
        <v>363</v>
      </c>
      <c r="B4" s="219"/>
      <c r="C4" s="219"/>
      <c r="D4" s="219"/>
      <c r="E4" s="219"/>
      <c r="F4" s="2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220" t="s">
        <v>364</v>
      </c>
      <c r="B5" s="221" t="s">
        <v>34</v>
      </c>
      <c r="C5" s="221" t="s">
        <v>34</v>
      </c>
      <c r="D5" s="221" t="s">
        <v>34</v>
      </c>
      <c r="E5" s="221" t="s">
        <v>31</v>
      </c>
      <c r="F5" s="221" t="s">
        <v>31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222" t="s">
        <v>365</v>
      </c>
      <c r="B6" s="223"/>
      <c r="C6" s="223"/>
      <c r="D6" s="223"/>
      <c r="E6" s="223"/>
      <c r="F6" s="22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222" t="s">
        <v>366</v>
      </c>
      <c r="B7" s="223"/>
      <c r="C7" s="223"/>
      <c r="D7" s="223"/>
      <c r="E7" s="223"/>
      <c r="F7" s="22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224" t="s">
        <v>367</v>
      </c>
      <c r="B8" s="223"/>
      <c r="C8" s="223"/>
      <c r="D8" s="223"/>
      <c r="E8" s="223"/>
      <c r="F8" s="22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222" t="s">
        <v>368</v>
      </c>
      <c r="B9" s="223"/>
      <c r="C9" s="223"/>
      <c r="D9" s="223"/>
      <c r="E9" s="223"/>
      <c r="F9" s="22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222" t="s">
        <v>369</v>
      </c>
      <c r="B10" s="223"/>
      <c r="C10" s="223"/>
      <c r="D10" s="223"/>
      <c r="E10" s="223"/>
      <c r="F10" s="22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222" t="s">
        <v>370</v>
      </c>
      <c r="B11" s="223"/>
      <c r="C11" s="223"/>
      <c r="D11" s="223"/>
      <c r="E11" s="223"/>
      <c r="F11" s="22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222" t="s">
        <v>371</v>
      </c>
      <c r="B12" s="223"/>
      <c r="C12" s="223"/>
      <c r="D12" s="223"/>
      <c r="E12" s="223"/>
      <c r="F12" s="22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220" t="s">
        <v>372</v>
      </c>
      <c r="B13" s="221" t="s">
        <v>31</v>
      </c>
      <c r="C13" s="221" t="s">
        <v>31</v>
      </c>
      <c r="D13" s="221" t="s">
        <v>31</v>
      </c>
      <c r="E13" s="221" t="s">
        <v>31</v>
      </c>
      <c r="F13" s="221" t="s">
        <v>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225" t="s">
        <v>373</v>
      </c>
      <c r="B14" s="226"/>
      <c r="C14" s="226"/>
      <c r="D14" s="226"/>
      <c r="E14" s="226"/>
      <c r="F14" s="22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227" t="s">
        <v>374</v>
      </c>
      <c r="B15" s="226"/>
      <c r="C15" s="226"/>
      <c r="D15" s="226"/>
      <c r="E15" s="226"/>
      <c r="F15" s="22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227" t="s">
        <v>375</v>
      </c>
      <c r="B16" s="226"/>
      <c r="C16" s="226"/>
      <c r="D16" s="226"/>
      <c r="E16" s="226"/>
      <c r="F16" s="22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227" t="s">
        <v>376</v>
      </c>
      <c r="B17" s="226"/>
      <c r="C17" s="226"/>
      <c r="D17" s="226"/>
      <c r="E17" s="226"/>
      <c r="F17" s="22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225" t="s">
        <v>377</v>
      </c>
      <c r="B18" s="226"/>
      <c r="C18" s="226"/>
      <c r="D18" s="226"/>
      <c r="E18" s="226"/>
      <c r="F18" s="22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227" t="s">
        <v>378</v>
      </c>
      <c r="B19" s="223"/>
      <c r="C19" s="223"/>
      <c r="D19" s="223"/>
      <c r="E19" s="223"/>
      <c r="F19" s="22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227" t="s">
        <v>379</v>
      </c>
      <c r="B20" s="223"/>
      <c r="C20" s="223"/>
      <c r="D20" s="223"/>
      <c r="E20" s="223"/>
      <c r="F20" s="22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227" t="s">
        <v>380</v>
      </c>
      <c r="B21" s="223"/>
      <c r="C21" s="223"/>
      <c r="D21" s="223"/>
      <c r="E21" s="223"/>
      <c r="F21" s="22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27" t="s">
        <v>381</v>
      </c>
      <c r="B22" s="223"/>
      <c r="C22" s="223"/>
      <c r="D22" s="223"/>
      <c r="E22" s="223"/>
      <c r="F22" s="22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225" t="s">
        <v>382</v>
      </c>
      <c r="B23" s="223"/>
      <c r="C23" s="223"/>
      <c r="D23" s="223"/>
      <c r="E23" s="223"/>
      <c r="F23" s="22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177" t="s">
        <v>383</v>
      </c>
      <c r="B24" s="223"/>
      <c r="C24" s="223"/>
      <c r="D24" s="223"/>
      <c r="E24" s="223"/>
      <c r="F24" s="22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225" t="s">
        <v>384</v>
      </c>
      <c r="B25" s="223"/>
      <c r="C25" s="223"/>
      <c r="D25" s="223"/>
      <c r="E25" s="223"/>
      <c r="F25" s="22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220" t="s">
        <v>385</v>
      </c>
      <c r="B26" s="221" t="s">
        <v>31</v>
      </c>
      <c r="C26" s="221" t="s">
        <v>31</v>
      </c>
      <c r="D26" s="221" t="s">
        <v>31</v>
      </c>
      <c r="E26" s="221" t="s">
        <v>31</v>
      </c>
      <c r="F26" s="221" t="s">
        <v>31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225" t="s">
        <v>386</v>
      </c>
      <c r="B27" s="226"/>
      <c r="C27" s="226"/>
      <c r="D27" s="226"/>
      <c r="E27" s="226"/>
      <c r="F27" s="22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225" t="s">
        <v>387</v>
      </c>
      <c r="B28" s="226"/>
      <c r="C28" s="226"/>
      <c r="D28" s="226"/>
      <c r="E28" s="226"/>
      <c r="F28" s="22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225" t="s">
        <v>388</v>
      </c>
      <c r="B29" s="226"/>
      <c r="C29" s="226"/>
      <c r="D29" s="226"/>
      <c r="E29" s="226"/>
      <c r="F29" s="22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225" t="s">
        <v>389</v>
      </c>
      <c r="B30" s="226"/>
      <c r="C30" s="226"/>
      <c r="D30" s="226"/>
      <c r="E30" s="226"/>
      <c r="F30" s="22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225" t="s">
        <v>390</v>
      </c>
      <c r="B31" s="226"/>
      <c r="C31" s="226"/>
      <c r="D31" s="226"/>
      <c r="E31" s="226"/>
      <c r="F31" s="22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177" t="s">
        <v>391</v>
      </c>
      <c r="B32" s="226"/>
      <c r="C32" s="226"/>
      <c r="D32" s="226"/>
      <c r="E32" s="226"/>
      <c r="F32" s="22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225" t="s">
        <v>392</v>
      </c>
      <c r="B33" s="226"/>
      <c r="C33" s="226"/>
      <c r="D33" s="226"/>
      <c r="E33" s="226"/>
      <c r="F33" s="22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225" t="s">
        <v>393</v>
      </c>
      <c r="B34" s="226"/>
      <c r="C34" s="226"/>
      <c r="D34" s="226"/>
      <c r="E34" s="226"/>
      <c r="F34" s="22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25" t="s">
        <v>394</v>
      </c>
      <c r="B35" s="226"/>
      <c r="C35" s="226"/>
      <c r="D35" s="226"/>
      <c r="E35" s="226"/>
      <c r="F35" s="22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225" t="s">
        <v>395</v>
      </c>
      <c r="B36" s="226"/>
      <c r="C36" s="226"/>
      <c r="D36" s="226"/>
      <c r="E36" s="226"/>
      <c r="F36" s="22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225" t="s">
        <v>396</v>
      </c>
      <c r="B37" s="226"/>
      <c r="C37" s="226"/>
      <c r="D37" s="226"/>
      <c r="E37" s="226"/>
      <c r="F37" s="22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177" t="s">
        <v>397</v>
      </c>
      <c r="B38" s="226"/>
      <c r="C38" s="226"/>
      <c r="D38" s="226"/>
      <c r="E38" s="226"/>
      <c r="F38" s="22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225" t="s">
        <v>398</v>
      </c>
      <c r="B39" s="226"/>
      <c r="C39" s="226"/>
      <c r="D39" s="226"/>
      <c r="E39" s="226"/>
      <c r="F39" s="22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220" t="s">
        <v>399</v>
      </c>
      <c r="B40" s="221" t="s">
        <v>31</v>
      </c>
      <c r="C40" s="221" t="s">
        <v>31</v>
      </c>
      <c r="D40" s="221" t="s">
        <v>31</v>
      </c>
      <c r="E40" s="221" t="s">
        <v>31</v>
      </c>
      <c r="F40" s="221" t="s">
        <v>31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228" t="s">
        <v>400</v>
      </c>
      <c r="B41" s="229" t="s">
        <v>401</v>
      </c>
      <c r="C41" s="229" t="s">
        <v>402</v>
      </c>
      <c r="D41" s="229" t="s">
        <v>105</v>
      </c>
      <c r="E41" s="229" t="s">
        <v>106</v>
      </c>
      <c r="F41" s="230" t="s">
        <v>107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225" t="s">
        <v>403</v>
      </c>
      <c r="B42" s="226"/>
      <c r="C42" s="226"/>
      <c r="D42" s="226"/>
      <c r="E42" s="226"/>
      <c r="F42" s="22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228" t="s">
        <v>404</v>
      </c>
      <c r="B43" s="228"/>
      <c r="C43" s="228"/>
      <c r="D43" s="228"/>
      <c r="E43" s="228"/>
      <c r="F43" s="22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228" t="s">
        <v>405</v>
      </c>
      <c r="B44" s="228"/>
      <c r="C44" s="228"/>
      <c r="D44" s="228"/>
      <c r="E44" s="228"/>
      <c r="F44" s="22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225" t="s">
        <v>406</v>
      </c>
      <c r="B45" s="226"/>
      <c r="C45" s="226"/>
      <c r="D45" s="226"/>
      <c r="E45" s="226"/>
      <c r="F45" s="22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225" t="s">
        <v>407</v>
      </c>
      <c r="B46" s="226"/>
      <c r="C46" s="226"/>
      <c r="D46" s="226"/>
      <c r="E46" s="226"/>
      <c r="F46" s="22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228" t="s">
        <v>408</v>
      </c>
      <c r="B47" s="228"/>
      <c r="C47" s="228"/>
      <c r="D47" s="228"/>
      <c r="E47" s="228"/>
      <c r="F47" s="22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220" t="s">
        <v>409</v>
      </c>
      <c r="B48" s="221" t="s">
        <v>31</v>
      </c>
      <c r="C48" s="221" t="s">
        <v>31</v>
      </c>
      <c r="D48" s="221" t="s">
        <v>31</v>
      </c>
      <c r="E48" s="221" t="s">
        <v>31</v>
      </c>
      <c r="F48" s="221" t="s">
        <v>31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228" t="s">
        <v>410</v>
      </c>
      <c r="B49" s="228"/>
      <c r="C49" s="228"/>
      <c r="D49" s="228"/>
      <c r="E49" s="228"/>
      <c r="F49" s="2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228" t="s">
        <v>411</v>
      </c>
      <c r="B50" s="224"/>
      <c r="C50" s="224"/>
      <c r="D50" s="224"/>
      <c r="E50" s="224"/>
      <c r="F50" s="2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228" t="s">
        <v>412</v>
      </c>
      <c r="B51" s="224"/>
      <c r="C51" s="224"/>
      <c r="D51" s="224"/>
      <c r="E51" s="224"/>
      <c r="F51" s="2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220" t="s">
        <v>413</v>
      </c>
      <c r="B52" s="221" t="s">
        <v>31</v>
      </c>
      <c r="C52" s="221" t="s">
        <v>31</v>
      </c>
      <c r="D52" s="221" t="s">
        <v>31</v>
      </c>
      <c r="E52" s="221" t="s">
        <v>31</v>
      </c>
      <c r="F52" s="221" t="s">
        <v>31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225" t="s">
        <v>414</v>
      </c>
      <c r="B53" s="226"/>
      <c r="C53" s="226"/>
      <c r="D53" s="226"/>
      <c r="E53" s="226"/>
      <c r="F53" s="2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28" t="s">
        <v>415</v>
      </c>
      <c r="B54" s="226"/>
      <c r="C54" s="226"/>
      <c r="D54" s="226"/>
      <c r="E54" s="226"/>
      <c r="F54" s="2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231" t="s">
        <v>416</v>
      </c>
      <c r="B55" s="226"/>
      <c r="C55" s="226"/>
      <c r="D55" s="226"/>
      <c r="E55" s="226"/>
      <c r="F55" s="2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228" t="s">
        <v>417</v>
      </c>
      <c r="B56" s="226"/>
      <c r="C56" s="226"/>
      <c r="D56" s="226"/>
      <c r="E56" s="226"/>
      <c r="F56" s="2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232" t="s">
        <v>418</v>
      </c>
      <c r="B57" s="233" t="s">
        <v>31</v>
      </c>
      <c r="C57" s="233" t="s">
        <v>31</v>
      </c>
      <c r="D57" s="233" t="s">
        <v>31</v>
      </c>
      <c r="E57" s="233" t="s">
        <v>31</v>
      </c>
      <c r="F57" s="233" t="s">
        <v>31</v>
      </c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</row>
    <row r="58" ht="15.75" customHeight="1">
      <c r="A58" s="235" t="s">
        <v>419</v>
      </c>
      <c r="B58" s="236"/>
      <c r="C58" s="236"/>
      <c r="D58" s="236"/>
      <c r="E58" s="236"/>
      <c r="F58" s="236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</row>
    <row r="59" ht="15.75" customHeight="1">
      <c r="A59" s="235" t="s">
        <v>420</v>
      </c>
      <c r="B59" s="236"/>
      <c r="C59" s="236"/>
      <c r="D59" s="236"/>
      <c r="E59" s="236"/>
      <c r="F59" s="236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</row>
    <row r="60" ht="15.75" customHeight="1">
      <c r="A60" s="235" t="s">
        <v>421</v>
      </c>
      <c r="B60" s="236"/>
      <c r="C60" s="236"/>
      <c r="D60" s="236"/>
      <c r="E60" s="236"/>
      <c r="F60" s="23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237" t="s">
        <v>422</v>
      </c>
      <c r="B61" s="233" t="s">
        <v>31</v>
      </c>
      <c r="C61" s="233" t="s">
        <v>31</v>
      </c>
      <c r="D61" s="233" t="s">
        <v>31</v>
      </c>
      <c r="E61" s="233" t="s">
        <v>31</v>
      </c>
      <c r="F61" s="233" t="s">
        <v>31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238" t="s">
        <v>423</v>
      </c>
      <c r="B62" s="239"/>
      <c r="C62" s="239"/>
      <c r="D62" s="239"/>
      <c r="E62" s="239"/>
      <c r="F62" s="23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238" t="s">
        <v>424</v>
      </c>
      <c r="B63" s="239"/>
      <c r="C63" s="239"/>
      <c r="D63" s="239"/>
      <c r="E63" s="239"/>
      <c r="F63" s="23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238" t="s">
        <v>425</v>
      </c>
      <c r="B64" s="239"/>
      <c r="C64" s="239"/>
      <c r="D64" s="239"/>
      <c r="E64" s="239"/>
      <c r="F64" s="23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240" t="s">
        <v>426</v>
      </c>
      <c r="B65" s="233" t="s">
        <v>31</v>
      </c>
      <c r="C65" s="233" t="s">
        <v>31</v>
      </c>
      <c r="D65" s="233" t="s">
        <v>31</v>
      </c>
      <c r="E65" s="233" t="s">
        <v>31</v>
      </c>
      <c r="F65" s="233" t="s">
        <v>31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232" t="s">
        <v>427</v>
      </c>
      <c r="B66" s="233"/>
      <c r="C66" s="233"/>
      <c r="D66" s="233"/>
      <c r="E66" s="233"/>
      <c r="F66" s="23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235" t="s">
        <v>428</v>
      </c>
      <c r="B67" s="241" t="s">
        <v>31</v>
      </c>
      <c r="C67" s="241" t="s">
        <v>31</v>
      </c>
      <c r="D67" s="241" t="s">
        <v>31</v>
      </c>
      <c r="E67" s="241" t="s">
        <v>31</v>
      </c>
      <c r="F67" s="241" t="s">
        <v>31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235" t="s">
        <v>429</v>
      </c>
      <c r="B68" s="241" t="s">
        <v>31</v>
      </c>
      <c r="C68" s="241" t="s">
        <v>31</v>
      </c>
      <c r="D68" s="241" t="s">
        <v>31</v>
      </c>
      <c r="E68" s="241" t="s">
        <v>31</v>
      </c>
      <c r="F68" s="241" t="s">
        <v>31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235" t="s">
        <v>430</v>
      </c>
      <c r="B69" s="242" t="s">
        <v>34</v>
      </c>
      <c r="C69" s="241" t="s">
        <v>31</v>
      </c>
      <c r="D69" s="241" t="s">
        <v>31</v>
      </c>
      <c r="E69" s="241" t="s">
        <v>31</v>
      </c>
      <c r="F69" s="241" t="s">
        <v>31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232" t="s">
        <v>431</v>
      </c>
      <c r="B70" s="233" t="s">
        <v>34</v>
      </c>
      <c r="C70" s="233" t="s">
        <v>31</v>
      </c>
      <c r="D70" s="233" t="s">
        <v>31</v>
      </c>
      <c r="E70" s="233" t="s">
        <v>31</v>
      </c>
      <c r="F70" s="233" t="s">
        <v>31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235" t="s">
        <v>432</v>
      </c>
      <c r="B71" s="236"/>
      <c r="C71" s="236"/>
      <c r="D71" s="236"/>
      <c r="E71" s="236"/>
      <c r="F71" s="236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</row>
    <row r="72" ht="15.75" customHeight="1">
      <c r="A72" s="235" t="s">
        <v>433</v>
      </c>
      <c r="B72" s="236"/>
      <c r="C72" s="236"/>
      <c r="D72" s="236"/>
      <c r="E72" s="236"/>
      <c r="F72" s="23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235" t="s">
        <v>434</v>
      </c>
      <c r="B73" s="236"/>
      <c r="C73" s="236"/>
      <c r="D73" s="236"/>
      <c r="E73" s="236"/>
      <c r="F73" s="236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</row>
    <row r="74" ht="15.75" customHeight="1">
      <c r="A74" s="232" t="s">
        <v>435</v>
      </c>
      <c r="B74" s="233" t="s">
        <v>34</v>
      </c>
      <c r="C74" s="233" t="s">
        <v>31</v>
      </c>
      <c r="D74" s="233" t="s">
        <v>31</v>
      </c>
      <c r="E74" s="233" t="s">
        <v>31</v>
      </c>
      <c r="F74" s="233" t="s">
        <v>31</v>
      </c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</row>
    <row r="75" ht="15.75" customHeight="1">
      <c r="A75" s="235" t="s">
        <v>436</v>
      </c>
      <c r="B75" s="236"/>
      <c r="C75" s="236"/>
      <c r="D75" s="236"/>
      <c r="E75" s="236"/>
      <c r="F75" s="23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235" t="s">
        <v>437</v>
      </c>
      <c r="B76" s="236"/>
      <c r="C76" s="236"/>
      <c r="D76" s="236"/>
      <c r="E76" s="236"/>
      <c r="F76" s="23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224" t="s">
        <v>438</v>
      </c>
      <c r="B77" s="224"/>
      <c r="C77" s="224"/>
      <c r="D77" s="224"/>
      <c r="E77" s="224"/>
      <c r="F77" s="2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224" t="s">
        <v>440</v>
      </c>
      <c r="B78" s="224"/>
      <c r="C78" s="224"/>
      <c r="D78" s="224"/>
      <c r="E78" s="224"/>
      <c r="F78" s="2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232" t="s">
        <v>441</v>
      </c>
      <c r="B79" s="233" t="s">
        <v>34</v>
      </c>
      <c r="C79" s="233" t="s">
        <v>31</v>
      </c>
      <c r="D79" s="233" t="s">
        <v>31</v>
      </c>
      <c r="E79" s="233" t="s">
        <v>31</v>
      </c>
      <c r="F79" s="233" t="s">
        <v>31</v>
      </c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</row>
    <row r="80" ht="15.75" customHeight="1">
      <c r="A80" s="243" t="s">
        <v>442</v>
      </c>
      <c r="B80" s="241"/>
      <c r="C80" s="241"/>
      <c r="D80" s="241"/>
      <c r="E80" s="241"/>
      <c r="F80" s="241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</row>
    <row r="81" ht="15.75" customHeight="1">
      <c r="A81" s="243" t="s">
        <v>443</v>
      </c>
      <c r="B81" s="241"/>
      <c r="C81" s="241"/>
      <c r="D81" s="241"/>
      <c r="E81" s="241"/>
      <c r="F81" s="241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</row>
    <row r="82" ht="15.75" customHeight="1">
      <c r="A82" s="243" t="s">
        <v>444</v>
      </c>
      <c r="B82" s="241"/>
      <c r="C82" s="241"/>
      <c r="D82" s="241"/>
      <c r="E82" s="241"/>
      <c r="F82" s="241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</row>
    <row r="83" ht="15.75" customHeight="1">
      <c r="A83" s="232" t="s">
        <v>447</v>
      </c>
      <c r="B83" s="233" t="s">
        <v>31</v>
      </c>
      <c r="C83" s="233" t="s">
        <v>31</v>
      </c>
      <c r="D83" s="233" t="s">
        <v>31</v>
      </c>
      <c r="E83" s="233" t="s">
        <v>31</v>
      </c>
      <c r="F83" s="233" t="s">
        <v>31</v>
      </c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</row>
    <row r="84" ht="15.75" customHeight="1">
      <c r="A84" s="243" t="s">
        <v>448</v>
      </c>
      <c r="B84" s="241"/>
      <c r="C84" s="241"/>
      <c r="D84" s="241"/>
      <c r="E84" s="241"/>
      <c r="F84" s="241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</row>
    <row r="85" ht="15.75" customHeight="1">
      <c r="A85" s="243" t="s">
        <v>449</v>
      </c>
      <c r="B85" s="241"/>
      <c r="C85" s="241"/>
      <c r="D85" s="241"/>
      <c r="E85" s="241"/>
      <c r="F85" s="241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</row>
    <row r="86" ht="15.75" customHeight="1">
      <c r="A86" s="232" t="s">
        <v>450</v>
      </c>
      <c r="B86" s="233"/>
      <c r="C86" s="233"/>
      <c r="D86" s="233"/>
      <c r="E86" s="233"/>
      <c r="F86" s="233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</row>
    <row r="87" ht="15.75" customHeight="1">
      <c r="A87" s="243" t="s">
        <v>451</v>
      </c>
      <c r="B87" s="241" t="s">
        <v>31</v>
      </c>
      <c r="C87" s="241" t="s">
        <v>31</v>
      </c>
      <c r="D87" s="241" t="s">
        <v>31</v>
      </c>
      <c r="E87" s="241" t="s">
        <v>31</v>
      </c>
      <c r="F87" s="241" t="s">
        <v>31</v>
      </c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</row>
    <row r="88" ht="15.75" customHeight="1">
      <c r="A88" s="243" t="s">
        <v>452</v>
      </c>
      <c r="B88" s="241" t="s">
        <v>31</v>
      </c>
      <c r="C88" s="241" t="s">
        <v>31</v>
      </c>
      <c r="D88" s="241" t="s">
        <v>31</v>
      </c>
      <c r="E88" s="241" t="s">
        <v>31</v>
      </c>
      <c r="F88" s="241" t="s">
        <v>31</v>
      </c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</row>
    <row r="89" ht="15.75" customHeight="1">
      <c r="A89" s="236" t="s">
        <v>453</v>
      </c>
      <c r="B89" s="241" t="s">
        <v>31</v>
      </c>
      <c r="C89" s="241" t="s">
        <v>31</v>
      </c>
      <c r="D89" s="241" t="s">
        <v>31</v>
      </c>
      <c r="E89" s="241" t="s">
        <v>31</v>
      </c>
      <c r="F89" s="241" t="s">
        <v>31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244" t="s">
        <v>454</v>
      </c>
      <c r="B90" s="241"/>
      <c r="C90" s="241"/>
      <c r="D90" s="241"/>
      <c r="E90" s="241"/>
      <c r="F90" s="24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244" t="s">
        <v>455</v>
      </c>
      <c r="B91" s="241"/>
      <c r="C91" s="241"/>
      <c r="D91" s="241"/>
      <c r="E91" s="241"/>
      <c r="F91" s="24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244" t="s">
        <v>457</v>
      </c>
      <c r="B92" s="241"/>
      <c r="C92" s="241"/>
      <c r="D92" s="241"/>
      <c r="E92" s="241"/>
      <c r="F92" s="24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244" t="s">
        <v>458</v>
      </c>
      <c r="B93" s="241"/>
      <c r="C93" s="241"/>
      <c r="D93" s="241"/>
      <c r="E93" s="241"/>
      <c r="F93" s="24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243" t="s">
        <v>459</v>
      </c>
      <c r="B94" s="241" t="s">
        <v>31</v>
      </c>
      <c r="C94" s="241" t="s">
        <v>31</v>
      </c>
      <c r="D94" s="241" t="s">
        <v>31</v>
      </c>
      <c r="E94" s="241" t="s">
        <v>31</v>
      </c>
      <c r="F94" s="241" t="s">
        <v>31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243" t="s">
        <v>460</v>
      </c>
      <c r="B95" s="241" t="s">
        <v>31</v>
      </c>
      <c r="C95" s="241" t="s">
        <v>31</v>
      </c>
      <c r="D95" s="241" t="s">
        <v>31</v>
      </c>
      <c r="E95" s="241" t="s">
        <v>31</v>
      </c>
      <c r="F95" s="241" t="s">
        <v>31</v>
      </c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</row>
    <row r="96" ht="15.75" customHeight="1">
      <c r="A96" s="243" t="s">
        <v>461</v>
      </c>
      <c r="B96" s="241"/>
      <c r="C96" s="241"/>
      <c r="D96" s="241" t="s">
        <v>31</v>
      </c>
      <c r="E96" s="241" t="s">
        <v>31</v>
      </c>
      <c r="F96" s="241" t="s">
        <v>31</v>
      </c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</row>
    <row r="97" ht="15.75" customHeight="1">
      <c r="A97" s="247" t="s">
        <v>559</v>
      </c>
      <c r="B97" s="241"/>
      <c r="C97" s="241"/>
      <c r="D97" s="241"/>
      <c r="E97" s="241" t="s">
        <v>31</v>
      </c>
      <c r="F97" s="241" t="s">
        <v>31</v>
      </c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</row>
    <row r="98" ht="15.75" customHeight="1">
      <c r="A98" s="243" t="s">
        <v>463</v>
      </c>
      <c r="B98" s="241"/>
      <c r="C98" s="241"/>
      <c r="D98" s="189"/>
      <c r="E98" s="241"/>
      <c r="F98" s="241" t="s">
        <v>31</v>
      </c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</row>
    <row r="99" ht="15.75" customHeight="1">
      <c r="A99" s="232" t="s">
        <v>464</v>
      </c>
      <c r="B99" s="233" t="s">
        <v>31</v>
      </c>
      <c r="C99" s="233" t="s">
        <v>31</v>
      </c>
      <c r="D99" s="233" t="s">
        <v>31</v>
      </c>
      <c r="E99" s="233" t="s">
        <v>31</v>
      </c>
      <c r="F99" s="233" t="s">
        <v>31</v>
      </c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</row>
    <row r="100" ht="15.75" customHeight="1">
      <c r="A100" s="224" t="s">
        <v>465</v>
      </c>
      <c r="B100" s="241"/>
      <c r="C100" s="241"/>
      <c r="D100" s="241"/>
      <c r="E100" s="241"/>
      <c r="F100" s="241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</row>
    <row r="101" ht="15.75" customHeight="1">
      <c r="A101" s="248" t="s">
        <v>466</v>
      </c>
      <c r="B101" s="241"/>
      <c r="C101" s="241"/>
      <c r="D101" s="241"/>
      <c r="E101" s="241"/>
      <c r="F101" s="241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</row>
    <row r="102" ht="15.75" customHeight="1">
      <c r="A102" s="243" t="s">
        <v>467</v>
      </c>
      <c r="B102" s="249"/>
      <c r="C102" s="241"/>
      <c r="D102" s="241"/>
      <c r="E102" s="241"/>
      <c r="F102" s="241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</row>
    <row r="103" ht="15.75" customHeight="1">
      <c r="A103" s="224" t="s">
        <v>468</v>
      </c>
      <c r="B103" s="241"/>
      <c r="C103" s="241"/>
      <c r="D103" s="241"/>
      <c r="E103" s="241"/>
      <c r="F103" s="241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</row>
    <row r="104" ht="15.75" customHeight="1">
      <c r="A104" s="243" t="s">
        <v>469</v>
      </c>
      <c r="B104" s="249"/>
      <c r="C104" s="241"/>
      <c r="D104" s="241"/>
      <c r="E104" s="241"/>
      <c r="F104" s="241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</row>
    <row r="105" ht="15.75" customHeight="1">
      <c r="A105" s="243" t="s">
        <v>470</v>
      </c>
      <c r="B105" s="249"/>
      <c r="C105" s="241"/>
      <c r="D105" s="241"/>
      <c r="E105" s="241"/>
      <c r="F105" s="241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</row>
    <row r="106" ht="15.75" customHeight="1">
      <c r="A106" s="232" t="s">
        <v>471</v>
      </c>
      <c r="B106" s="233"/>
      <c r="C106" s="233"/>
      <c r="D106" s="233"/>
      <c r="E106" s="233"/>
      <c r="F106" s="233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</row>
    <row r="107" ht="15.75" customHeight="1">
      <c r="A107" s="228" t="s">
        <v>473</v>
      </c>
      <c r="B107" s="241" t="s">
        <v>34</v>
      </c>
      <c r="C107" s="241" t="s">
        <v>34</v>
      </c>
      <c r="D107" s="241" t="s">
        <v>31</v>
      </c>
      <c r="E107" s="241" t="s">
        <v>31</v>
      </c>
      <c r="F107" s="241" t="s">
        <v>31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228" t="s">
        <v>560</v>
      </c>
      <c r="B108" s="241" t="s">
        <v>34</v>
      </c>
      <c r="C108" s="241" t="s">
        <v>34</v>
      </c>
      <c r="D108" s="241" t="s">
        <v>31</v>
      </c>
      <c r="E108" s="241" t="s">
        <v>31</v>
      </c>
      <c r="F108" s="241" t="s">
        <v>31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228" t="s">
        <v>475</v>
      </c>
      <c r="B109" s="241" t="s">
        <v>34</v>
      </c>
      <c r="C109" s="241" t="s">
        <v>34</v>
      </c>
      <c r="D109" s="241" t="s">
        <v>31</v>
      </c>
      <c r="E109" s="241" t="s">
        <v>31</v>
      </c>
      <c r="F109" s="241" t="s">
        <v>31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243" t="s">
        <v>561</v>
      </c>
      <c r="B110" s="241" t="s">
        <v>34</v>
      </c>
      <c r="C110" s="241" t="s">
        <v>34</v>
      </c>
      <c r="D110" s="241" t="s">
        <v>34</v>
      </c>
      <c r="E110" s="241" t="s">
        <v>31</v>
      </c>
      <c r="F110" s="241" t="s">
        <v>31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232" t="s">
        <v>481</v>
      </c>
      <c r="B111" s="250" t="s">
        <v>482</v>
      </c>
      <c r="C111" s="250" t="s">
        <v>483</v>
      </c>
      <c r="D111" s="250" t="s">
        <v>483</v>
      </c>
      <c r="E111" s="250" t="s">
        <v>483</v>
      </c>
      <c r="F111" s="250" t="s">
        <v>483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251" t="s">
        <v>484</v>
      </c>
      <c r="B112" s="233" t="s">
        <v>31</v>
      </c>
      <c r="C112" s="233" t="s">
        <v>31</v>
      </c>
      <c r="D112" s="233" t="s">
        <v>31</v>
      </c>
      <c r="E112" s="233" t="s">
        <v>31</v>
      </c>
      <c r="F112" s="233" t="s">
        <v>31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252" t="s">
        <v>485</v>
      </c>
      <c r="B113" s="253" t="s">
        <v>486</v>
      </c>
      <c r="C113" s="253" t="s">
        <v>487</v>
      </c>
      <c r="D113" s="253" t="s">
        <v>488</v>
      </c>
      <c r="E113" s="253" t="s">
        <v>489</v>
      </c>
      <c r="F113" s="253" t="s">
        <v>490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254" t="s">
        <v>491</v>
      </c>
      <c r="B114" s="241" t="s">
        <v>31</v>
      </c>
      <c r="C114" s="241" t="s">
        <v>31</v>
      </c>
      <c r="D114" s="241" t="s">
        <v>31</v>
      </c>
      <c r="E114" s="241" t="s">
        <v>31</v>
      </c>
      <c r="F114" s="241" t="s">
        <v>31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252" t="s">
        <v>492</v>
      </c>
      <c r="B115" s="253" t="s">
        <v>493</v>
      </c>
      <c r="C115" s="253" t="s">
        <v>493</v>
      </c>
      <c r="D115" s="253" t="s">
        <v>493</v>
      </c>
      <c r="E115" s="253" t="s">
        <v>494</v>
      </c>
      <c r="F115" s="253" t="s">
        <v>494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232" t="s">
        <v>495</v>
      </c>
      <c r="B116" s="233" t="s">
        <v>31</v>
      </c>
      <c r="C116" s="233" t="s">
        <v>31</v>
      </c>
      <c r="D116" s="233" t="s">
        <v>31</v>
      </c>
      <c r="E116" s="233" t="s">
        <v>31</v>
      </c>
      <c r="F116" s="233" t="s">
        <v>31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243" t="s">
        <v>496</v>
      </c>
      <c r="B117" s="241" t="s">
        <v>31</v>
      </c>
      <c r="C117" s="241" t="s">
        <v>31</v>
      </c>
      <c r="D117" s="241" t="s">
        <v>31</v>
      </c>
      <c r="E117" s="241" t="s">
        <v>31</v>
      </c>
      <c r="F117" s="241" t="s">
        <v>31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243" t="s">
        <v>497</v>
      </c>
      <c r="B118" s="241" t="s">
        <v>31</v>
      </c>
      <c r="C118" s="241" t="s">
        <v>31</v>
      </c>
      <c r="D118" s="241" t="s">
        <v>31</v>
      </c>
      <c r="E118" s="241" t="s">
        <v>31</v>
      </c>
      <c r="F118" s="241" t="s">
        <v>31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243" t="s">
        <v>498</v>
      </c>
      <c r="B119" s="241" t="s">
        <v>34</v>
      </c>
      <c r="C119" s="241" t="s">
        <v>34</v>
      </c>
      <c r="D119" s="241" t="s">
        <v>34</v>
      </c>
      <c r="E119" s="241" t="s">
        <v>34</v>
      </c>
      <c r="F119" s="241" t="s">
        <v>31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255" t="s">
        <v>562</v>
      </c>
      <c r="B120" s="241" t="s">
        <v>31</v>
      </c>
      <c r="C120" s="241" t="s">
        <v>31</v>
      </c>
      <c r="D120" s="241" t="s">
        <v>31</v>
      </c>
      <c r="E120" s="241" t="s">
        <v>31</v>
      </c>
      <c r="F120" s="241" t="s">
        <v>31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243" t="s">
        <v>500</v>
      </c>
      <c r="B121" s="241" t="s">
        <v>34</v>
      </c>
      <c r="C121" s="241" t="s">
        <v>34</v>
      </c>
      <c r="D121" s="241" t="s">
        <v>31</v>
      </c>
      <c r="E121" s="241" t="s">
        <v>31</v>
      </c>
      <c r="F121" s="241" t="s">
        <v>31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256" t="s">
        <v>501</v>
      </c>
      <c r="B122" s="257" t="s">
        <v>31</v>
      </c>
      <c r="C122" s="257" t="s">
        <v>31</v>
      </c>
      <c r="D122" s="257" t="s">
        <v>31</v>
      </c>
      <c r="E122" s="257" t="s">
        <v>31</v>
      </c>
      <c r="F122" s="257" t="s">
        <v>31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258" t="s">
        <v>502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258" t="s">
        <v>503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258" t="s">
        <v>504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259" t="s">
        <v>505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13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13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127" t="s">
        <v>521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261" t="s">
        <v>522</v>
      </c>
      <c r="B130" s="262"/>
      <c r="C130" s="233" t="s">
        <v>31</v>
      </c>
      <c r="D130" s="233" t="s">
        <v>31</v>
      </c>
      <c r="E130" s="233" t="s">
        <v>31</v>
      </c>
      <c r="F130" s="233" t="s">
        <v>31</v>
      </c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263" t="s">
        <v>523</v>
      </c>
      <c r="B131" s="264"/>
      <c r="C131" s="264"/>
      <c r="D131" s="264"/>
      <c r="E131" s="264"/>
      <c r="F131" s="2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263" t="s">
        <v>524</v>
      </c>
      <c r="B132" s="264"/>
      <c r="C132" s="264"/>
      <c r="D132" s="264"/>
      <c r="E132" s="264"/>
      <c r="F132" s="2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263" t="s">
        <v>525</v>
      </c>
      <c r="B133" s="264"/>
      <c r="C133" s="264"/>
      <c r="D133" s="264"/>
      <c r="E133" s="264"/>
      <c r="F133" s="2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13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265" t="s">
        <v>526</v>
      </c>
      <c r="B135" s="266">
        <v>1500000.0</v>
      </c>
      <c r="C135" s="267">
        <v>1700000.0</v>
      </c>
      <c r="D135" s="267">
        <v>2400000.0</v>
      </c>
      <c r="E135" s="267">
        <v>3600000.0</v>
      </c>
      <c r="F135" s="267">
        <v>5900000.0</v>
      </c>
      <c r="G135" s="64"/>
      <c r="H135" s="64"/>
      <c r="I135" s="64" t="s">
        <v>527</v>
      </c>
      <c r="J135" s="64" t="s">
        <v>528</v>
      </c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268" t="s">
        <v>529</v>
      </c>
      <c r="B136" s="269">
        <v>0.0316</v>
      </c>
      <c r="C136" s="270" t="s">
        <v>530</v>
      </c>
      <c r="D136" s="271">
        <f t="shared" ref="D136:D138" si="1">B136*15000</f>
        <v>474</v>
      </c>
      <c r="E136" s="264"/>
      <c r="F136" s="2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268" t="s">
        <v>531</v>
      </c>
      <c r="B137" s="269">
        <v>0.005</v>
      </c>
      <c r="C137" s="270" t="s">
        <v>530</v>
      </c>
      <c r="D137" s="271">
        <f t="shared" si="1"/>
        <v>75</v>
      </c>
      <c r="E137" s="264"/>
      <c r="F137" s="2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157" t="s">
        <v>532</v>
      </c>
      <c r="B138" s="272">
        <v>25.0</v>
      </c>
      <c r="C138" s="270" t="s">
        <v>530</v>
      </c>
      <c r="D138" s="271">
        <f t="shared" si="1"/>
        <v>375000</v>
      </c>
      <c r="E138" s="264"/>
      <c r="F138" s="2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273" t="s">
        <v>533</v>
      </c>
      <c r="B139" s="14"/>
      <c r="C139" s="14"/>
      <c r="D139" s="14"/>
      <c r="E139" s="14"/>
      <c r="F139" s="15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274" t="s">
        <v>534</v>
      </c>
      <c r="B140" s="275">
        <f>2000*H140</f>
        <v>600</v>
      </c>
      <c r="C140" s="275">
        <f>3000*H140</f>
        <v>900</v>
      </c>
      <c r="D140" s="276">
        <f>5000*H140</f>
        <v>1500</v>
      </c>
      <c r="E140" s="276">
        <f>10000*H140</f>
        <v>3000</v>
      </c>
      <c r="F140" s="276">
        <f>20000*H140</f>
        <v>6000</v>
      </c>
      <c r="G140" s="64"/>
      <c r="H140" s="277">
        <v>0.3</v>
      </c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268" t="s">
        <v>535</v>
      </c>
      <c r="B141" s="278" t="s">
        <v>536</v>
      </c>
      <c r="C141" s="278" t="s">
        <v>536</v>
      </c>
      <c r="D141" s="278" t="s">
        <v>536</v>
      </c>
      <c r="E141" s="278" t="s">
        <v>536</v>
      </c>
      <c r="F141" s="278" t="s">
        <v>536</v>
      </c>
      <c r="G141" s="64"/>
      <c r="H141" s="64">
        <f>(B140+B145*2+B153*2)</f>
        <v>5600</v>
      </c>
      <c r="I141" s="64">
        <f>C140+C145*2+C153*2</f>
        <v>8400</v>
      </c>
      <c r="J141" s="64">
        <f>(D140+D145*2+D153*2)</f>
        <v>14000</v>
      </c>
      <c r="K141" s="64">
        <f>E140+E145*2+E153*2</f>
        <v>28000</v>
      </c>
      <c r="L141" s="64">
        <f>(F140+F145*2+F153*2)</f>
        <v>56000</v>
      </c>
      <c r="M141" s="64">
        <f>G140+G145*2+G153*2</f>
        <v>0</v>
      </c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263" t="s">
        <v>537</v>
      </c>
      <c r="B142" s="279">
        <f>(D136+D137)*B140</f>
        <v>329400</v>
      </c>
      <c r="C142" s="279">
        <f>(D136+D137)*C140</f>
        <v>494100</v>
      </c>
      <c r="D142" s="279">
        <f>(D136+D137)*D140</f>
        <v>823500</v>
      </c>
      <c r="E142" s="279">
        <f>(D136+D137)*E140</f>
        <v>1647000</v>
      </c>
      <c r="F142" s="279">
        <f>(D136+D137)*F140</f>
        <v>3294000</v>
      </c>
      <c r="G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280" t="s">
        <v>538</v>
      </c>
      <c r="B143" s="281">
        <f>D137*B140</f>
        <v>45000</v>
      </c>
      <c r="C143" s="281">
        <f>D137*C140</f>
        <v>67500</v>
      </c>
      <c r="D143" s="281">
        <f>D137*D140</f>
        <v>112500</v>
      </c>
      <c r="E143" s="281">
        <f>D137*E140</f>
        <v>225000</v>
      </c>
      <c r="F143" s="281">
        <f>D137*F140</f>
        <v>450000</v>
      </c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274" t="s">
        <v>539</v>
      </c>
      <c r="B144" s="282">
        <f t="shared" ref="B144:F144" si="2">SUM(B142:B143)</f>
        <v>374400</v>
      </c>
      <c r="C144" s="282">
        <f t="shared" si="2"/>
        <v>561600</v>
      </c>
      <c r="D144" s="282">
        <f t="shared" si="2"/>
        <v>936000</v>
      </c>
      <c r="E144" s="282">
        <f t="shared" si="2"/>
        <v>1872000</v>
      </c>
      <c r="F144" s="282">
        <f t="shared" si="2"/>
        <v>3744000</v>
      </c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283" t="s">
        <v>540</v>
      </c>
      <c r="B145" s="284">
        <v>2000.0</v>
      </c>
      <c r="C145" s="284">
        <v>3000.0</v>
      </c>
      <c r="D145" s="285">
        <v>5000.0</v>
      </c>
      <c r="E145" s="285">
        <v>10000.0</v>
      </c>
      <c r="F145" s="285">
        <v>20000.0</v>
      </c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268" t="s">
        <v>535</v>
      </c>
      <c r="B146" s="278" t="s">
        <v>541</v>
      </c>
      <c r="C146" s="278" t="s">
        <v>541</v>
      </c>
      <c r="D146" s="278" t="s">
        <v>541</v>
      </c>
      <c r="E146" s="278" t="s">
        <v>541</v>
      </c>
      <c r="F146" s="278" t="s">
        <v>541</v>
      </c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263" t="s">
        <v>542</v>
      </c>
      <c r="B147" s="279">
        <f>(D136+D137)*B145</f>
        <v>1098000</v>
      </c>
      <c r="C147" s="279">
        <f>(D136+D137)*C145</f>
        <v>1647000</v>
      </c>
      <c r="D147" s="279">
        <f>(D136+D137)*D145</f>
        <v>2745000</v>
      </c>
      <c r="E147" s="279">
        <f>(D136+D137)*E145</f>
        <v>5490000</v>
      </c>
      <c r="F147" s="279">
        <f>(D136+D137)*F145</f>
        <v>10980000</v>
      </c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263" t="s">
        <v>543</v>
      </c>
      <c r="B148" s="286">
        <v>1098000.0</v>
      </c>
      <c r="C148" s="286">
        <v>1647000.0</v>
      </c>
      <c r="D148" s="279">
        <v>2196000.0</v>
      </c>
      <c r="E148" s="279">
        <v>2196000.0</v>
      </c>
      <c r="F148" s="279">
        <v>2196000.0</v>
      </c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263" t="s">
        <v>544</v>
      </c>
      <c r="B149" s="286">
        <v>1098000.0</v>
      </c>
      <c r="C149" s="286">
        <v>1647000.0</v>
      </c>
      <c r="D149" s="279">
        <v>2196000.0</v>
      </c>
      <c r="E149" s="279">
        <v>2196000.0</v>
      </c>
      <c r="F149" s="279">
        <v>2196000.0</v>
      </c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263" t="s">
        <v>545</v>
      </c>
      <c r="B150" s="286">
        <v>1098000.0</v>
      </c>
      <c r="C150" s="286">
        <v>1647000.0</v>
      </c>
      <c r="D150" s="279">
        <v>2196000.0</v>
      </c>
      <c r="E150" s="279">
        <v>2196000.0</v>
      </c>
      <c r="F150" s="279">
        <v>2196000.0</v>
      </c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280" t="s">
        <v>538</v>
      </c>
      <c r="B151" s="281">
        <f>D137*B145*4</f>
        <v>600000</v>
      </c>
      <c r="C151" s="281">
        <f>D137*C145*4</f>
        <v>900000</v>
      </c>
      <c r="D151" s="281">
        <f>D137*D145*4</f>
        <v>1500000</v>
      </c>
      <c r="E151" s="281">
        <f>D137*E145*4</f>
        <v>3000000</v>
      </c>
      <c r="F151" s="281">
        <f>D137*F145*4</f>
        <v>6000000</v>
      </c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283" t="s">
        <v>546</v>
      </c>
      <c r="B152" s="287">
        <f t="shared" ref="B152:F152" si="3">(SUM(B147:B151))*2</f>
        <v>9984000</v>
      </c>
      <c r="C152" s="287">
        <f t="shared" si="3"/>
        <v>14976000</v>
      </c>
      <c r="D152" s="287">
        <f t="shared" si="3"/>
        <v>21666000</v>
      </c>
      <c r="E152" s="287">
        <f t="shared" si="3"/>
        <v>30156000</v>
      </c>
      <c r="F152" s="287">
        <f t="shared" si="3"/>
        <v>47136000</v>
      </c>
      <c r="G152" s="64"/>
      <c r="H152" s="277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288" t="s">
        <v>547</v>
      </c>
      <c r="B153" s="289">
        <f>2000*H153</f>
        <v>500</v>
      </c>
      <c r="C153" s="289">
        <f>3000*H153</f>
        <v>750</v>
      </c>
      <c r="D153" s="290">
        <f>5000*H153</f>
        <v>1250</v>
      </c>
      <c r="E153" s="290">
        <f>10000*H153</f>
        <v>2500</v>
      </c>
      <c r="F153" s="290">
        <f>20000*H153</f>
        <v>5000</v>
      </c>
      <c r="G153" s="64"/>
      <c r="H153" s="277">
        <v>0.25</v>
      </c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268" t="s">
        <v>535</v>
      </c>
      <c r="B154" s="278" t="s">
        <v>541</v>
      </c>
      <c r="C154" s="278" t="s">
        <v>541</v>
      </c>
      <c r="D154" s="278" t="s">
        <v>541</v>
      </c>
      <c r="E154" s="278" t="s">
        <v>541</v>
      </c>
      <c r="F154" s="278" t="s">
        <v>541</v>
      </c>
      <c r="G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263" t="s">
        <v>548</v>
      </c>
      <c r="B155" s="291">
        <f>(D136+D137)*B153</f>
        <v>274500</v>
      </c>
      <c r="C155" s="291">
        <f>(D136+D137)*C153</f>
        <v>411750</v>
      </c>
      <c r="D155" s="291">
        <f>(D136+D137)*D153</f>
        <v>686250</v>
      </c>
      <c r="E155" s="291">
        <f>(D136+D137)*E153</f>
        <v>1372500</v>
      </c>
      <c r="F155" s="291">
        <f>(D136+D137)*F153</f>
        <v>2745000</v>
      </c>
      <c r="G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263" t="s">
        <v>549</v>
      </c>
      <c r="B156" s="286">
        <v>274500.0</v>
      </c>
      <c r="C156" s="286">
        <v>411750.0</v>
      </c>
      <c r="D156" s="286">
        <v>686250.0</v>
      </c>
      <c r="E156" s="286">
        <v>1372500.0</v>
      </c>
      <c r="F156" s="286">
        <v>2745000.0</v>
      </c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280" t="s">
        <v>538</v>
      </c>
      <c r="B157" s="281">
        <f>D137*B153*2</f>
        <v>75000</v>
      </c>
      <c r="C157" s="281">
        <f>D137*C153*2</f>
        <v>112500</v>
      </c>
      <c r="D157" s="281">
        <f>D137*D153*2</f>
        <v>187500</v>
      </c>
      <c r="E157" s="281">
        <f>D137*E153*2</f>
        <v>375000</v>
      </c>
      <c r="F157" s="281">
        <f>D137*F153*2</f>
        <v>750000</v>
      </c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288" t="s">
        <v>550</v>
      </c>
      <c r="B158" s="292">
        <f t="shared" ref="B158:F158" si="4">(sum(B155:B157)*2)</f>
        <v>1248000</v>
      </c>
      <c r="C158" s="292">
        <f t="shared" si="4"/>
        <v>1872000</v>
      </c>
      <c r="D158" s="292">
        <f t="shared" si="4"/>
        <v>3120000</v>
      </c>
      <c r="E158" s="292">
        <f t="shared" si="4"/>
        <v>6240000</v>
      </c>
      <c r="F158" s="292">
        <f t="shared" si="4"/>
        <v>12480000</v>
      </c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268" t="s">
        <v>551</v>
      </c>
      <c r="B159" s="293">
        <f t="shared" ref="B159:F159" si="5">(sum(B142:B143))+(sum(B147:B151)*2)+(sum(B155:B157)*2)</f>
        <v>11606400</v>
      </c>
      <c r="C159" s="293">
        <f t="shared" si="5"/>
        <v>17409600</v>
      </c>
      <c r="D159" s="293">
        <f t="shared" si="5"/>
        <v>25722000</v>
      </c>
      <c r="E159" s="293">
        <f t="shared" si="5"/>
        <v>38268000</v>
      </c>
      <c r="F159" s="293">
        <f t="shared" si="5"/>
        <v>63360000</v>
      </c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261"/>
      <c r="B160" s="294"/>
      <c r="C160" s="294"/>
      <c r="D160" s="294"/>
      <c r="E160" s="294"/>
      <c r="F160" s="29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261" t="s">
        <v>552</v>
      </c>
      <c r="B161" s="294">
        <f t="shared" ref="B161:F161" si="6">(B159/12)+D138</f>
        <v>1342200</v>
      </c>
      <c r="C161" s="294">
        <f t="shared" si="6"/>
        <v>1450800</v>
      </c>
      <c r="D161" s="294">
        <f t="shared" si="6"/>
        <v>2143500</v>
      </c>
      <c r="E161" s="294">
        <f t="shared" si="6"/>
        <v>3189000</v>
      </c>
      <c r="F161" s="294">
        <f t="shared" si="6"/>
        <v>5280000</v>
      </c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263" t="s">
        <v>553</v>
      </c>
      <c r="B162" s="286">
        <f t="shared" ref="B162:F162" si="7">B161*11%</f>
        <v>147642</v>
      </c>
      <c r="C162" s="286">
        <f t="shared" si="7"/>
        <v>159588</v>
      </c>
      <c r="D162" s="286">
        <f t="shared" si="7"/>
        <v>235785</v>
      </c>
      <c r="E162" s="286">
        <f t="shared" si="7"/>
        <v>350790</v>
      </c>
      <c r="F162" s="286">
        <f t="shared" si="7"/>
        <v>580800</v>
      </c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268" t="s">
        <v>554</v>
      </c>
      <c r="B163" s="293">
        <f t="shared" ref="B163:F163" si="8">sum(B161:B162)</f>
        <v>1489842</v>
      </c>
      <c r="C163" s="293">
        <f t="shared" si="8"/>
        <v>1610388</v>
      </c>
      <c r="D163" s="293">
        <f t="shared" si="8"/>
        <v>2379285</v>
      </c>
      <c r="E163" s="293">
        <f t="shared" si="8"/>
        <v>3539790</v>
      </c>
      <c r="F163" s="293">
        <f t="shared" si="8"/>
        <v>5860800</v>
      </c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13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261" t="s">
        <v>344</v>
      </c>
      <c r="B165" s="262"/>
      <c r="C165" s="233"/>
      <c r="D165" s="233" t="s">
        <v>31</v>
      </c>
      <c r="E165" s="233" t="s">
        <v>31</v>
      </c>
      <c r="F165" s="233" t="s">
        <v>31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295" t="s">
        <v>555</v>
      </c>
      <c r="B166" s="295"/>
      <c r="C166" s="295"/>
      <c r="D166" s="295">
        <v>1500.0</v>
      </c>
      <c r="E166" s="295">
        <f>H140*10000</f>
        <v>3000</v>
      </c>
      <c r="F166" s="295">
        <f>H140*20000</f>
        <v>6000</v>
      </c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263" t="s">
        <v>556</v>
      </c>
      <c r="B167" s="264"/>
      <c r="C167" s="264"/>
      <c r="D167" s="264">
        <v>15000.0</v>
      </c>
      <c r="E167" s="264">
        <v>15000.0</v>
      </c>
      <c r="F167" s="264">
        <v>15000.0</v>
      </c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268" t="s">
        <v>557</v>
      </c>
      <c r="B168" s="270"/>
      <c r="C168" s="270"/>
      <c r="D168" s="293">
        <f t="shared" ref="D168:F168" si="9">D166*D167</f>
        <v>22500000</v>
      </c>
      <c r="E168" s="293">
        <f t="shared" si="9"/>
        <v>45000000</v>
      </c>
      <c r="F168" s="293">
        <f t="shared" si="9"/>
        <v>90000000</v>
      </c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135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261" t="s">
        <v>558</v>
      </c>
      <c r="B170" s="233" t="s">
        <v>31</v>
      </c>
      <c r="C170" s="233" t="s">
        <v>31</v>
      </c>
      <c r="D170" s="233" t="s">
        <v>31</v>
      </c>
      <c r="E170" s="233" t="s">
        <v>31</v>
      </c>
      <c r="F170" s="233" t="s">
        <v>31</v>
      </c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135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13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135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135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135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135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135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135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135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135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135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135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135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135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135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135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135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135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135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135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135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135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135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13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135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135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135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135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13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135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13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13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13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13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13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13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13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13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13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13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13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13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13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13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13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13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13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13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13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13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>
      <c r="A221" s="135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ht="15.75" customHeight="1">
      <c r="A222" s="135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ht="15.75" customHeight="1">
      <c r="A223" s="135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ht="15.75" customHeight="1">
      <c r="A224" s="135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ht="15.75" customHeight="1">
      <c r="A225" s="135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ht="15.75" customHeight="1">
      <c r="A226" s="135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ht="15.75" customHeight="1">
      <c r="A227" s="135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ht="15.75" customHeight="1">
      <c r="A228" s="135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ht="15.75" customHeight="1">
      <c r="A229" s="135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ht="15.75" customHeight="1">
      <c r="A230" s="135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ht="15.75" customHeight="1">
      <c r="A231" s="13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ht="15.75" customHeight="1">
      <c r="A232" s="135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ht="15.75" customHeight="1">
      <c r="A233" s="135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ht="15.75" customHeight="1">
      <c r="A234" s="13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ht="15.75" customHeight="1">
      <c r="A235" s="135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ht="15.75" customHeight="1">
      <c r="A236" s="135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ht="15.75" customHeight="1">
      <c r="A237" s="135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ht="15.75" customHeight="1">
      <c r="A238" s="135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ht="15.75" customHeight="1">
      <c r="A239" s="135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ht="15.75" customHeight="1">
      <c r="A240" s="135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ht="15.75" customHeight="1">
      <c r="A241" s="135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ht="15.75" customHeight="1">
      <c r="A242" s="135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ht="15.75" customHeight="1">
      <c r="A243" s="135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ht="15.75" customHeight="1">
      <c r="A244" s="135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ht="15.75" customHeight="1">
      <c r="A245" s="135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ht="15.75" customHeight="1">
      <c r="A246" s="135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ht="15.75" customHeight="1">
      <c r="A247" s="135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ht="15.75" customHeight="1">
      <c r="A248" s="135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ht="15.75" customHeight="1">
      <c r="A249" s="135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ht="15.75" customHeight="1">
      <c r="A250" s="135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ht="15.75" customHeight="1">
      <c r="A251" s="135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ht="15.75" customHeight="1">
      <c r="A252" s="135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ht="15.75" customHeight="1">
      <c r="A253" s="13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ht="15.75" customHeight="1">
      <c r="A254" s="135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ht="15.75" customHeight="1">
      <c r="A255" s="135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ht="15.75" customHeight="1">
      <c r="A256" s="135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ht="15.75" customHeight="1">
      <c r="A257" s="135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ht="15.75" customHeight="1">
      <c r="A258" s="135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ht="15.75" customHeight="1">
      <c r="A259" s="135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ht="15.75" customHeight="1">
      <c r="A260" s="135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ht="15.75" customHeight="1">
      <c r="A261" s="135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ht="15.75" customHeight="1">
      <c r="A262" s="135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ht="15.75" customHeight="1">
      <c r="A263" s="135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ht="15.75" customHeight="1">
      <c r="A264" s="135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ht="15.75" customHeight="1">
      <c r="A265" s="135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ht="15.75" customHeight="1">
      <c r="A266" s="135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ht="15.75" customHeight="1">
      <c r="A267" s="135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ht="15.75" customHeight="1">
      <c r="A268" s="135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ht="15.75" customHeight="1">
      <c r="A269" s="135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ht="15.75" customHeight="1">
      <c r="A270" s="135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ht="15.75" customHeight="1">
      <c r="A271" s="135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ht="15.75" customHeight="1">
      <c r="A272" s="135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ht="15.75" customHeight="1">
      <c r="A273" s="135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ht="15.75" customHeight="1">
      <c r="A274" s="135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ht="15.75" customHeight="1">
      <c r="A275" s="135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ht="15.75" customHeight="1">
      <c r="A276" s="135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ht="15.75" customHeight="1">
      <c r="A277" s="135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ht="15.75" customHeight="1">
      <c r="A278" s="135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ht="15.75" customHeight="1">
      <c r="A279" s="135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ht="15.75" customHeight="1">
      <c r="A280" s="135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ht="15.75" customHeight="1">
      <c r="A281" s="135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ht="15.75" customHeight="1">
      <c r="A282" s="135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ht="15.75" customHeight="1">
      <c r="A283" s="135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ht="15.75" customHeight="1">
      <c r="A284" s="135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ht="15.75" customHeight="1">
      <c r="A285" s="135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ht="15.75" customHeight="1">
      <c r="A286" s="135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ht="15.75" customHeight="1">
      <c r="A287" s="135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ht="15.75" customHeight="1">
      <c r="A288" s="135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ht="15.75" customHeight="1">
      <c r="A289" s="135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ht="15.75" customHeight="1">
      <c r="A290" s="135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ht="15.75" customHeight="1">
      <c r="A291" s="135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ht="15.75" customHeight="1">
      <c r="A292" s="135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ht="15.75" customHeight="1">
      <c r="A293" s="135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ht="15.75" customHeight="1">
      <c r="A294" s="135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ht="15.75" customHeight="1">
      <c r="A295" s="135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ht="15.75" customHeight="1">
      <c r="A296" s="135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ht="15.75" customHeight="1">
      <c r="A297" s="135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ht="15.75" customHeight="1">
      <c r="A298" s="135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ht="15.75" customHeight="1">
      <c r="A299" s="135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ht="15.75" customHeight="1">
      <c r="A300" s="135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ht="15.75" customHeight="1">
      <c r="A301" s="135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ht="15.75" customHeight="1">
      <c r="A302" s="135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ht="15.75" customHeight="1">
      <c r="A303" s="135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ht="15.75" customHeight="1">
      <c r="A304" s="135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ht="15.75" customHeight="1">
      <c r="A305" s="135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ht="15.75" customHeight="1">
      <c r="A306" s="135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ht="15.75" customHeight="1">
      <c r="A307" s="135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ht="15.75" customHeight="1">
      <c r="A308" s="135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ht="15.75" customHeight="1">
      <c r="A309" s="135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ht="15.75" customHeight="1">
      <c r="A310" s="135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ht="15.75" customHeight="1">
      <c r="A311" s="135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ht="15.75" customHeight="1">
      <c r="A312" s="135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ht="15.75" customHeight="1">
      <c r="A313" s="135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ht="15.75" customHeight="1">
      <c r="A314" s="135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ht="15.75" customHeight="1">
      <c r="A315" s="135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ht="15.75" customHeight="1">
      <c r="A316" s="135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ht="15.75" customHeight="1">
      <c r="A317" s="135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ht="15.75" customHeight="1">
      <c r="A318" s="135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ht="15.75" customHeight="1">
      <c r="A319" s="135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ht="15.75" customHeight="1">
      <c r="A320" s="135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ht="15.75" customHeight="1">
      <c r="A321" s="135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ht="15.75" customHeight="1">
      <c r="A322" s="135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ht="15.75" customHeight="1">
      <c r="A323" s="135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ht="15.75" customHeight="1">
      <c r="A324" s="135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ht="15.75" customHeight="1">
      <c r="A325" s="135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ht="15.75" customHeight="1">
      <c r="A326" s="135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ht="15.75" customHeight="1">
      <c r="A327" s="135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ht="15.75" customHeight="1">
      <c r="A328" s="135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ht="15.75" customHeight="1">
      <c r="A329" s="135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ht="15.75" customHeight="1">
      <c r="A330" s="135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ht="15.75" customHeight="1">
      <c r="A331" s="135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ht="15.75" customHeight="1">
      <c r="A332" s="135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ht="15.75" customHeight="1">
      <c r="A333" s="135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ht="15.75" customHeight="1">
      <c r="A334" s="135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ht="15.75" customHeight="1">
      <c r="A335" s="135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ht="15.75" customHeight="1">
      <c r="A336" s="135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ht="15.75" customHeight="1">
      <c r="A337" s="135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ht="15.75" customHeight="1">
      <c r="A338" s="135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ht="15.75" customHeight="1">
      <c r="A339" s="135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ht="15.75" customHeight="1">
      <c r="A340" s="135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 ht="15.75" customHeight="1">
      <c r="A341" s="135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 ht="15.75" customHeight="1">
      <c r="A342" s="135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 ht="15.75" customHeight="1">
      <c r="A343" s="135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 ht="15.75" customHeight="1">
      <c r="A344" s="135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 ht="15.75" customHeight="1">
      <c r="A345" s="135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 ht="15.75" customHeight="1">
      <c r="A346" s="135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 ht="15.75" customHeight="1">
      <c r="A347" s="135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 ht="15.75" customHeight="1">
      <c r="A348" s="135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 ht="15.75" customHeight="1">
      <c r="A349" s="135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 ht="15.75" customHeight="1">
      <c r="A350" s="135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 ht="15.75" customHeight="1">
      <c r="A351" s="135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 ht="15.75" customHeight="1">
      <c r="A352" s="135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 ht="15.75" customHeight="1">
      <c r="A353" s="135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 ht="15.75" customHeight="1">
      <c r="A354" s="135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 ht="15.75" customHeight="1">
      <c r="A355" s="135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 ht="15.75" customHeight="1">
      <c r="A356" s="135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 ht="15.75" customHeight="1">
      <c r="A357" s="135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 ht="15.75" customHeight="1">
      <c r="A358" s="135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 ht="15.75" customHeight="1">
      <c r="A359" s="135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 ht="15.75" customHeight="1">
      <c r="A360" s="135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 ht="15.75" customHeight="1">
      <c r="A361" s="135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 ht="15.75" customHeight="1">
      <c r="A362" s="135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 ht="15.75" customHeight="1">
      <c r="A363" s="135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 ht="15.75" customHeight="1">
      <c r="A364" s="135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 ht="15.75" customHeight="1">
      <c r="A365" s="135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 ht="15.75" customHeight="1">
      <c r="A366" s="135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 ht="15.75" customHeight="1">
      <c r="A367" s="135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 ht="15.75" customHeight="1">
      <c r="A368" s="135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 ht="15.75" customHeight="1">
      <c r="A369" s="135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 ht="15.75" customHeight="1">
      <c r="A370" s="135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39:F139"/>
  </mergeCells>
  <hyperlinks>
    <hyperlink r:id="rId2" ref="A120"/>
  </hyperlinks>
  <printOptions/>
  <pageMargins bottom="0.75" footer="0.0" header="0.0" left="0.25" right="0.25" top="0.75"/>
  <pageSetup scale="85" orientation="landscape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2.63"/>
    <col customWidth="1" min="2" max="2" width="52.38"/>
    <col customWidth="1" min="3" max="3" width="14.0"/>
    <col customWidth="1" min="4" max="6" width="14.38"/>
    <col customWidth="1" min="7" max="8" width="15.63"/>
  </cols>
  <sheetData>
    <row r="1" ht="15.75" customHeight="1">
      <c r="A1" s="296"/>
      <c r="B1" s="297" t="s">
        <v>563</v>
      </c>
    </row>
    <row r="2" ht="15.75" hidden="1" customHeight="1">
      <c r="B2" s="298" t="s">
        <v>564</v>
      </c>
      <c r="C2" s="299" t="s">
        <v>285</v>
      </c>
      <c r="D2" s="299" t="s">
        <v>287</v>
      </c>
      <c r="E2" s="299" t="s">
        <v>289</v>
      </c>
      <c r="F2" s="299" t="s">
        <v>291</v>
      </c>
      <c r="G2" s="299" t="s">
        <v>294</v>
      </c>
      <c r="H2" s="299" t="s">
        <v>565</v>
      </c>
    </row>
    <row r="3" ht="15.75" hidden="1" customHeight="1">
      <c r="B3" s="300" t="s">
        <v>566</v>
      </c>
      <c r="C3" s="301">
        <v>0.0</v>
      </c>
      <c r="D3" s="302">
        <v>2000000.0</v>
      </c>
      <c r="E3" s="301">
        <v>3000000.0</v>
      </c>
      <c r="F3" s="301">
        <v>4500000.0</v>
      </c>
      <c r="G3" s="301">
        <v>8000000.0</v>
      </c>
      <c r="H3" s="301">
        <v>1.35E7</v>
      </c>
    </row>
    <row r="4" ht="37.5" hidden="1" customHeight="1">
      <c r="A4" s="303"/>
      <c r="B4" s="303" t="s">
        <v>567</v>
      </c>
      <c r="C4" s="303">
        <v>184.0</v>
      </c>
      <c r="D4" s="303">
        <f>20+32</f>
        <v>52</v>
      </c>
      <c r="E4" s="303">
        <v>4.0</v>
      </c>
      <c r="F4" s="303">
        <v>0.0</v>
      </c>
      <c r="G4" s="303">
        <f>2+1</f>
        <v>3</v>
      </c>
      <c r="H4" s="303">
        <v>1.0</v>
      </c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</row>
    <row r="5" ht="15.75" customHeight="1">
      <c r="B5" s="304" t="s">
        <v>568</v>
      </c>
      <c r="C5" s="305">
        <v>800.0</v>
      </c>
      <c r="D5" s="306">
        <v>2000.0</v>
      </c>
      <c r="E5" s="305">
        <v>3000.0</v>
      </c>
      <c r="F5" s="305">
        <v>5000.0</v>
      </c>
      <c r="G5" s="305">
        <v>10000.0</v>
      </c>
      <c r="H5" s="305">
        <v>20000.0</v>
      </c>
    </row>
    <row r="6" ht="15.75" customHeight="1">
      <c r="B6" s="304" t="s">
        <v>569</v>
      </c>
      <c r="C6" s="305">
        <v>80.0</v>
      </c>
      <c r="D6" s="305" t="s">
        <v>141</v>
      </c>
      <c r="E6" s="305" t="s">
        <v>141</v>
      </c>
      <c r="F6" s="305" t="s">
        <v>141</v>
      </c>
      <c r="G6" s="305" t="s">
        <v>141</v>
      </c>
      <c r="H6" s="305" t="s">
        <v>141</v>
      </c>
    </row>
    <row r="7" ht="15.75" customHeight="1">
      <c r="B7" s="304" t="s">
        <v>570</v>
      </c>
      <c r="C7" s="305">
        <v>5.0</v>
      </c>
      <c r="D7" s="305" t="s">
        <v>141</v>
      </c>
      <c r="E7" s="305" t="s">
        <v>141</v>
      </c>
      <c r="F7" s="305" t="s">
        <v>141</v>
      </c>
      <c r="G7" s="305" t="s">
        <v>141</v>
      </c>
      <c r="H7" s="305" t="s">
        <v>141</v>
      </c>
    </row>
    <row r="8" ht="15.75" customHeight="1">
      <c r="B8" s="304" t="s">
        <v>571</v>
      </c>
      <c r="C8" s="305" t="s">
        <v>572</v>
      </c>
      <c r="D8" s="306" t="s">
        <v>134</v>
      </c>
      <c r="E8" s="306" t="s">
        <v>135</v>
      </c>
      <c r="F8" s="306" t="s">
        <v>136</v>
      </c>
      <c r="G8" s="306" t="s">
        <v>137</v>
      </c>
      <c r="H8" s="306" t="s">
        <v>138</v>
      </c>
    </row>
    <row r="9" ht="15.75" customHeight="1">
      <c r="B9" s="307" t="s">
        <v>573</v>
      </c>
      <c r="C9" s="241"/>
      <c r="D9" s="308"/>
      <c r="E9" s="241" t="s">
        <v>31</v>
      </c>
      <c r="F9" s="241" t="s">
        <v>31</v>
      </c>
      <c r="G9" s="241" t="s">
        <v>31</v>
      </c>
      <c r="H9" s="241" t="s">
        <v>31</v>
      </c>
    </row>
    <row r="10" ht="15.75" customHeight="1">
      <c r="B10" s="304" t="s">
        <v>574</v>
      </c>
      <c r="C10" s="241" t="s">
        <v>31</v>
      </c>
      <c r="D10" s="241" t="s">
        <v>31</v>
      </c>
      <c r="E10" s="241" t="s">
        <v>31</v>
      </c>
      <c r="F10" s="241" t="s">
        <v>31</v>
      </c>
      <c r="G10" s="241" t="s">
        <v>31</v>
      </c>
      <c r="H10" s="241" t="s">
        <v>31</v>
      </c>
    </row>
    <row r="11" ht="15.75" customHeight="1">
      <c r="B11" s="304" t="s">
        <v>575</v>
      </c>
      <c r="C11" s="309"/>
      <c r="D11" s="309"/>
      <c r="E11" s="309"/>
      <c r="F11" s="309"/>
      <c r="G11" s="309"/>
      <c r="H11" s="309"/>
    </row>
    <row r="12" ht="15.75" hidden="1" customHeight="1">
      <c r="B12" s="310" t="s">
        <v>576</v>
      </c>
      <c r="C12" s="311"/>
      <c r="D12" s="312"/>
      <c r="E12" s="312"/>
      <c r="F12" s="312"/>
      <c r="G12" s="312"/>
      <c r="H12" s="312"/>
    </row>
    <row r="13" ht="15.75" hidden="1" customHeight="1">
      <c r="B13" s="189" t="s">
        <v>577</v>
      </c>
      <c r="C13" s="311"/>
      <c r="D13" s="312"/>
      <c r="E13" s="312"/>
      <c r="F13" s="312"/>
      <c r="G13" s="312"/>
      <c r="H13" s="312"/>
    </row>
    <row r="14" ht="15.75" hidden="1" customHeight="1">
      <c r="B14" s="310" t="s">
        <v>578</v>
      </c>
      <c r="C14" s="311"/>
      <c r="D14" s="312"/>
      <c r="E14" s="312"/>
      <c r="F14" s="312"/>
      <c r="G14" s="312"/>
      <c r="H14" s="312"/>
    </row>
    <row r="15" ht="15.75" customHeight="1">
      <c r="B15" s="307" t="s">
        <v>579</v>
      </c>
      <c r="C15" s="241" t="s">
        <v>31</v>
      </c>
      <c r="D15" s="241" t="s">
        <v>31</v>
      </c>
      <c r="E15" s="241" t="s">
        <v>31</v>
      </c>
      <c r="F15" s="241" t="s">
        <v>31</v>
      </c>
      <c r="G15" s="241" t="s">
        <v>31</v>
      </c>
      <c r="H15" s="241" t="s">
        <v>31</v>
      </c>
    </row>
    <row r="16" ht="15.75" hidden="1" customHeight="1">
      <c r="B16" s="264" t="s">
        <v>580</v>
      </c>
      <c r="C16" s="241" t="s">
        <v>31</v>
      </c>
      <c r="D16" s="241" t="s">
        <v>31</v>
      </c>
      <c r="E16" s="241" t="s">
        <v>31</v>
      </c>
      <c r="F16" s="241" t="s">
        <v>31</v>
      </c>
      <c r="G16" s="241" t="s">
        <v>31</v>
      </c>
      <c r="H16" s="241" t="s">
        <v>31</v>
      </c>
    </row>
    <row r="17" ht="15.75" hidden="1" customHeight="1">
      <c r="B17" s="264" t="s">
        <v>581</v>
      </c>
      <c r="C17" s="241" t="s">
        <v>31</v>
      </c>
      <c r="D17" s="241" t="s">
        <v>31</v>
      </c>
      <c r="E17" s="313" t="s">
        <v>31</v>
      </c>
      <c r="F17" s="313" t="s">
        <v>31</v>
      </c>
      <c r="G17" s="313" t="s">
        <v>31</v>
      </c>
      <c r="H17" s="313" t="s">
        <v>31</v>
      </c>
    </row>
    <row r="18" ht="15.75" hidden="1" customHeight="1">
      <c r="B18" s="264" t="s">
        <v>582</v>
      </c>
      <c r="C18" s="241" t="s">
        <v>31</v>
      </c>
      <c r="D18" s="241" t="s">
        <v>31</v>
      </c>
      <c r="E18" s="313" t="s">
        <v>31</v>
      </c>
      <c r="F18" s="313" t="s">
        <v>31</v>
      </c>
      <c r="G18" s="313" t="s">
        <v>31</v>
      </c>
      <c r="H18" s="313" t="s">
        <v>31</v>
      </c>
    </row>
    <row r="19" ht="15.75" customHeight="1">
      <c r="B19" s="307" t="s">
        <v>583</v>
      </c>
      <c r="C19" s="309"/>
      <c r="D19" s="309"/>
      <c r="E19" s="309"/>
      <c r="F19" s="309"/>
      <c r="G19" s="309"/>
      <c r="H19" s="309"/>
    </row>
    <row r="20" ht="15.75" hidden="1" customHeight="1">
      <c r="B20" s="264" t="s">
        <v>584</v>
      </c>
      <c r="C20" s="241" t="s">
        <v>31</v>
      </c>
      <c r="D20" s="241" t="s">
        <v>31</v>
      </c>
      <c r="E20" s="313" t="s">
        <v>31</v>
      </c>
      <c r="F20" s="313" t="s">
        <v>31</v>
      </c>
      <c r="G20" s="313" t="s">
        <v>31</v>
      </c>
      <c r="H20" s="313" t="s">
        <v>31</v>
      </c>
    </row>
    <row r="21" ht="15.75" hidden="1" customHeight="1">
      <c r="B21" s="264" t="s">
        <v>585</v>
      </c>
      <c r="C21" s="241" t="s">
        <v>31</v>
      </c>
      <c r="D21" s="241" t="s">
        <v>31</v>
      </c>
      <c r="E21" s="313" t="s">
        <v>31</v>
      </c>
      <c r="F21" s="313" t="s">
        <v>31</v>
      </c>
      <c r="G21" s="313" t="s">
        <v>31</v>
      </c>
      <c r="H21" s="313" t="s">
        <v>31</v>
      </c>
    </row>
    <row r="22" ht="15.75" hidden="1" customHeight="1">
      <c r="B22" s="264" t="s">
        <v>586</v>
      </c>
      <c r="C22" s="241" t="s">
        <v>31</v>
      </c>
      <c r="D22" s="241" t="s">
        <v>31</v>
      </c>
      <c r="E22" s="313" t="s">
        <v>31</v>
      </c>
      <c r="F22" s="313" t="s">
        <v>31</v>
      </c>
      <c r="G22" s="313" t="s">
        <v>31</v>
      </c>
      <c r="H22" s="313" t="s">
        <v>31</v>
      </c>
    </row>
    <row r="23" ht="15.75" hidden="1" customHeight="1">
      <c r="B23" s="264" t="s">
        <v>587</v>
      </c>
      <c r="C23" s="241"/>
      <c r="D23" s="241" t="s">
        <v>31</v>
      </c>
      <c r="E23" s="313" t="s">
        <v>31</v>
      </c>
      <c r="F23" s="313" t="s">
        <v>31</v>
      </c>
      <c r="G23" s="313" t="s">
        <v>31</v>
      </c>
      <c r="H23" s="313" t="s">
        <v>31</v>
      </c>
    </row>
    <row r="24" ht="15.75" hidden="1" customHeight="1">
      <c r="B24" s="264" t="s">
        <v>588</v>
      </c>
      <c r="C24" s="241" t="s">
        <v>31</v>
      </c>
      <c r="D24" s="241" t="s">
        <v>31</v>
      </c>
      <c r="E24" s="313" t="s">
        <v>31</v>
      </c>
      <c r="F24" s="313" t="s">
        <v>31</v>
      </c>
      <c r="G24" s="313" t="s">
        <v>31</v>
      </c>
      <c r="H24" s="313" t="s">
        <v>31</v>
      </c>
    </row>
    <row r="25" ht="15.75" customHeight="1">
      <c r="B25" s="307" t="s">
        <v>589</v>
      </c>
      <c r="C25" s="309"/>
      <c r="D25" s="309"/>
      <c r="E25" s="309"/>
      <c r="F25" s="309"/>
      <c r="G25" s="309"/>
      <c r="H25" s="309"/>
    </row>
    <row r="26" ht="15.75" hidden="1" customHeight="1">
      <c r="B26" s="264" t="s">
        <v>590</v>
      </c>
      <c r="C26" s="241" t="s">
        <v>31</v>
      </c>
      <c r="D26" s="241" t="s">
        <v>31</v>
      </c>
      <c r="E26" s="313" t="s">
        <v>31</v>
      </c>
      <c r="F26" s="313" t="s">
        <v>31</v>
      </c>
      <c r="G26" s="313" t="s">
        <v>31</v>
      </c>
      <c r="H26" s="313" t="s">
        <v>31</v>
      </c>
    </row>
    <row r="27" ht="15.75" hidden="1" customHeight="1">
      <c r="B27" s="264" t="s">
        <v>591</v>
      </c>
      <c r="C27" s="241"/>
      <c r="D27" s="241" t="s">
        <v>31</v>
      </c>
      <c r="E27" s="313" t="s">
        <v>31</v>
      </c>
      <c r="F27" s="313" t="s">
        <v>31</v>
      </c>
      <c r="G27" s="313" t="s">
        <v>31</v>
      </c>
      <c r="H27" s="313" t="s">
        <v>31</v>
      </c>
    </row>
    <row r="28" ht="15.75" hidden="1" customHeight="1">
      <c r="B28" s="264" t="s">
        <v>592</v>
      </c>
      <c r="C28" s="241"/>
      <c r="D28" s="241" t="s">
        <v>31</v>
      </c>
      <c r="E28" s="313" t="s">
        <v>31</v>
      </c>
      <c r="F28" s="313" t="s">
        <v>31</v>
      </c>
      <c r="G28" s="313" t="s">
        <v>31</v>
      </c>
      <c r="H28" s="313" t="s">
        <v>31</v>
      </c>
    </row>
    <row r="29" ht="15.75" hidden="1" customHeight="1">
      <c r="B29" s="264" t="s">
        <v>593</v>
      </c>
      <c r="C29" s="241"/>
      <c r="D29" s="241" t="s">
        <v>31</v>
      </c>
      <c r="E29" s="313" t="s">
        <v>31</v>
      </c>
      <c r="F29" s="313" t="s">
        <v>31</v>
      </c>
      <c r="G29" s="313" t="s">
        <v>31</v>
      </c>
      <c r="H29" s="313" t="s">
        <v>31</v>
      </c>
    </row>
    <row r="30" ht="15.75" customHeight="1">
      <c r="B30" s="307" t="s">
        <v>594</v>
      </c>
      <c r="C30" s="309"/>
      <c r="D30" s="309"/>
      <c r="E30" s="309"/>
      <c r="F30" s="309"/>
      <c r="G30" s="309"/>
      <c r="H30" s="309"/>
    </row>
    <row r="31" ht="15.75" hidden="1" customHeight="1">
      <c r="B31" s="264" t="s">
        <v>595</v>
      </c>
      <c r="C31" s="305" t="s">
        <v>34</v>
      </c>
      <c r="D31" s="241" t="s">
        <v>31</v>
      </c>
      <c r="E31" s="313" t="s">
        <v>31</v>
      </c>
      <c r="F31" s="313" t="s">
        <v>31</v>
      </c>
      <c r="G31" s="313" t="s">
        <v>31</v>
      </c>
      <c r="H31" s="313" t="s">
        <v>31</v>
      </c>
    </row>
    <row r="32" ht="15.75" hidden="1" customHeight="1">
      <c r="B32" s="264" t="s">
        <v>596</v>
      </c>
      <c r="C32" s="305" t="s">
        <v>34</v>
      </c>
      <c r="D32" s="241" t="s">
        <v>31</v>
      </c>
      <c r="E32" s="313" t="s">
        <v>31</v>
      </c>
      <c r="F32" s="313" t="s">
        <v>31</v>
      </c>
      <c r="G32" s="313" t="s">
        <v>31</v>
      </c>
      <c r="H32" s="313" t="s">
        <v>31</v>
      </c>
    </row>
    <row r="33" ht="15.75" hidden="1" customHeight="1">
      <c r="B33" s="264" t="s">
        <v>597</v>
      </c>
      <c r="C33" s="305" t="s">
        <v>34</v>
      </c>
      <c r="D33" s="241" t="s">
        <v>31</v>
      </c>
      <c r="E33" s="313" t="s">
        <v>31</v>
      </c>
      <c r="F33" s="313" t="s">
        <v>31</v>
      </c>
      <c r="G33" s="313" t="s">
        <v>31</v>
      </c>
      <c r="H33" s="313" t="s">
        <v>31</v>
      </c>
    </row>
    <row r="34" ht="15.75" customHeight="1">
      <c r="B34" s="314" t="s">
        <v>598</v>
      </c>
      <c r="C34" s="315"/>
      <c r="D34" s="309"/>
      <c r="E34" s="309"/>
      <c r="F34" s="309"/>
      <c r="G34" s="309"/>
      <c r="H34" s="309"/>
    </row>
    <row r="35" ht="15.75" hidden="1" customHeight="1">
      <c r="B35" s="316" t="s">
        <v>599</v>
      </c>
      <c r="C35" s="305" t="s">
        <v>34</v>
      </c>
      <c r="D35" s="241" t="s">
        <v>31</v>
      </c>
      <c r="E35" s="241" t="s">
        <v>31</v>
      </c>
      <c r="F35" s="241" t="s">
        <v>31</v>
      </c>
      <c r="G35" s="241" t="s">
        <v>31</v>
      </c>
      <c r="H35" s="241" t="s">
        <v>31</v>
      </c>
    </row>
    <row r="36" ht="15.75" hidden="1" customHeight="1">
      <c r="B36" s="317" t="s">
        <v>600</v>
      </c>
      <c r="C36" s="305" t="s">
        <v>34</v>
      </c>
      <c r="D36" s="241" t="s">
        <v>31</v>
      </c>
      <c r="E36" s="241" t="s">
        <v>31</v>
      </c>
      <c r="F36" s="241" t="s">
        <v>31</v>
      </c>
      <c r="G36" s="241" t="s">
        <v>31</v>
      </c>
      <c r="H36" s="241" t="s">
        <v>31</v>
      </c>
    </row>
    <row r="37" ht="15.75" hidden="1" customHeight="1">
      <c r="B37" s="318" t="s">
        <v>601</v>
      </c>
      <c r="C37" s="241" t="s">
        <v>31</v>
      </c>
      <c r="D37" s="241" t="s">
        <v>31</v>
      </c>
      <c r="E37" s="241" t="s">
        <v>31</v>
      </c>
      <c r="F37" s="241" t="s">
        <v>31</v>
      </c>
      <c r="G37" s="241" t="s">
        <v>31</v>
      </c>
      <c r="H37" s="241" t="s">
        <v>31</v>
      </c>
    </row>
    <row r="38" ht="15.75" customHeight="1">
      <c r="B38" s="314" t="s">
        <v>602</v>
      </c>
      <c r="C38" s="241" t="s">
        <v>31</v>
      </c>
      <c r="D38" s="241" t="s">
        <v>31</v>
      </c>
      <c r="E38" s="241" t="s">
        <v>31</v>
      </c>
      <c r="F38" s="241" t="s">
        <v>31</v>
      </c>
      <c r="G38" s="241" t="s">
        <v>31</v>
      </c>
      <c r="H38" s="241" t="s">
        <v>31</v>
      </c>
    </row>
    <row r="39" ht="15.75" customHeight="1">
      <c r="B39" s="304" t="s">
        <v>603</v>
      </c>
      <c r="C39" s="315"/>
      <c r="D39" s="315"/>
      <c r="E39" s="309"/>
      <c r="F39" s="309"/>
      <c r="G39" s="309"/>
      <c r="H39" s="309"/>
    </row>
    <row r="40" ht="15.75" hidden="1" customHeight="1">
      <c r="B40" s="300" t="s">
        <v>604</v>
      </c>
      <c r="C40" s="305" t="s">
        <v>34</v>
      </c>
      <c r="D40" s="306" t="s">
        <v>34</v>
      </c>
      <c r="E40" s="241" t="s">
        <v>31</v>
      </c>
      <c r="F40" s="241" t="s">
        <v>31</v>
      </c>
      <c r="G40" s="241" t="s">
        <v>31</v>
      </c>
      <c r="H40" s="241" t="s">
        <v>31</v>
      </c>
    </row>
    <row r="41" ht="15.75" hidden="1" customHeight="1">
      <c r="B41" s="300" t="s">
        <v>605</v>
      </c>
      <c r="C41" s="305" t="s">
        <v>34</v>
      </c>
      <c r="D41" s="306" t="s">
        <v>34</v>
      </c>
      <c r="E41" s="241" t="s">
        <v>31</v>
      </c>
      <c r="F41" s="241" t="s">
        <v>31</v>
      </c>
      <c r="G41" s="241" t="s">
        <v>31</v>
      </c>
      <c r="H41" s="241" t="s">
        <v>31</v>
      </c>
    </row>
    <row r="42" ht="15.75" hidden="1" customHeight="1">
      <c r="B42" s="300" t="s">
        <v>606</v>
      </c>
      <c r="C42" s="305" t="s">
        <v>34</v>
      </c>
      <c r="D42" s="306" t="s">
        <v>34</v>
      </c>
      <c r="E42" s="241" t="s">
        <v>31</v>
      </c>
      <c r="F42" s="241" t="s">
        <v>31</v>
      </c>
      <c r="G42" s="241" t="s">
        <v>31</v>
      </c>
      <c r="H42" s="241" t="s">
        <v>31</v>
      </c>
    </row>
    <row r="43" ht="15.75" hidden="1" customHeight="1">
      <c r="B43" s="300" t="s">
        <v>607</v>
      </c>
      <c r="C43" s="305" t="s">
        <v>34</v>
      </c>
      <c r="D43" s="306" t="s">
        <v>34</v>
      </c>
      <c r="E43" s="241" t="s">
        <v>31</v>
      </c>
      <c r="F43" s="241" t="s">
        <v>31</v>
      </c>
      <c r="G43" s="241" t="s">
        <v>31</v>
      </c>
      <c r="H43" s="241" t="s">
        <v>31</v>
      </c>
    </row>
    <row r="44" ht="15.75" customHeight="1">
      <c r="B44" s="304" t="s">
        <v>608</v>
      </c>
      <c r="C44" s="315"/>
      <c r="D44" s="315"/>
      <c r="E44" s="315"/>
      <c r="F44" s="309"/>
      <c r="G44" s="309"/>
      <c r="H44" s="309"/>
    </row>
    <row r="45" ht="15.75" hidden="1" customHeight="1">
      <c r="B45" s="300" t="s">
        <v>609</v>
      </c>
      <c r="C45" s="305" t="s">
        <v>34</v>
      </c>
      <c r="D45" s="306" t="s">
        <v>34</v>
      </c>
      <c r="E45" s="241" t="s">
        <v>31</v>
      </c>
      <c r="F45" s="241" t="s">
        <v>31</v>
      </c>
      <c r="G45" s="241" t="s">
        <v>31</v>
      </c>
      <c r="H45" s="241" t="s">
        <v>31</v>
      </c>
    </row>
    <row r="46" ht="15.75" hidden="1" customHeight="1">
      <c r="B46" s="300" t="s">
        <v>610</v>
      </c>
      <c r="C46" s="305" t="s">
        <v>34</v>
      </c>
      <c r="D46" s="306" t="s">
        <v>34</v>
      </c>
      <c r="E46" s="241" t="s">
        <v>31</v>
      </c>
      <c r="F46" s="241" t="s">
        <v>31</v>
      </c>
      <c r="G46" s="241" t="s">
        <v>31</v>
      </c>
      <c r="H46" s="241" t="s">
        <v>31</v>
      </c>
    </row>
    <row r="47" ht="15.75" hidden="1" customHeight="1">
      <c r="B47" s="300" t="s">
        <v>611</v>
      </c>
      <c r="C47" s="305" t="s">
        <v>34</v>
      </c>
      <c r="D47" s="306" t="s">
        <v>34</v>
      </c>
      <c r="E47" s="241" t="s">
        <v>31</v>
      </c>
      <c r="F47" s="241" t="s">
        <v>31</v>
      </c>
      <c r="G47" s="241" t="s">
        <v>31</v>
      </c>
      <c r="H47" s="241" t="s">
        <v>31</v>
      </c>
    </row>
    <row r="48" ht="15.75" hidden="1" customHeight="1">
      <c r="B48" s="319" t="s">
        <v>612</v>
      </c>
      <c r="C48" s="320" t="s">
        <v>34</v>
      </c>
      <c r="D48" s="320" t="s">
        <v>34</v>
      </c>
      <c r="E48" s="320" t="s">
        <v>34</v>
      </c>
      <c r="F48" s="321" t="s">
        <v>31</v>
      </c>
      <c r="G48" s="321" t="s">
        <v>31</v>
      </c>
      <c r="H48" s="321" t="s">
        <v>31</v>
      </c>
    </row>
    <row r="49" ht="15.75" hidden="1" customHeight="1">
      <c r="B49" s="322" t="s">
        <v>613</v>
      </c>
      <c r="C49" s="320" t="s">
        <v>34</v>
      </c>
      <c r="D49" s="320" t="s">
        <v>34</v>
      </c>
      <c r="E49" s="320" t="s">
        <v>34</v>
      </c>
      <c r="F49" s="320" t="s">
        <v>34</v>
      </c>
      <c r="G49" s="321" t="s">
        <v>31</v>
      </c>
      <c r="H49" s="321" t="s">
        <v>31</v>
      </c>
    </row>
    <row r="50" ht="15.75" customHeight="1">
      <c r="B50" s="314" t="s">
        <v>614</v>
      </c>
      <c r="C50" s="305" t="s">
        <v>34</v>
      </c>
      <c r="D50" s="306" t="s">
        <v>615</v>
      </c>
      <c r="E50" s="305" t="s">
        <v>616</v>
      </c>
      <c r="F50" s="305" t="s">
        <v>617</v>
      </c>
      <c r="G50" s="305" t="s">
        <v>618</v>
      </c>
      <c r="H50" s="305" t="s">
        <v>619</v>
      </c>
    </row>
    <row r="51" ht="15.75" customHeight="1">
      <c r="B51" s="314" t="s">
        <v>620</v>
      </c>
      <c r="C51" s="305" t="s">
        <v>621</v>
      </c>
      <c r="D51" s="306" t="s">
        <v>622</v>
      </c>
      <c r="E51" s="305" t="s">
        <v>623</v>
      </c>
      <c r="F51" s="305" t="s">
        <v>623</v>
      </c>
      <c r="G51" s="305" t="s">
        <v>623</v>
      </c>
      <c r="H51" s="305" t="s">
        <v>623</v>
      </c>
    </row>
    <row r="52" ht="15.75" customHeight="1">
      <c r="B52" s="307" t="s">
        <v>624</v>
      </c>
      <c r="C52" s="241"/>
      <c r="D52" s="241" t="s">
        <v>31</v>
      </c>
      <c r="E52" s="241" t="s">
        <v>31</v>
      </c>
      <c r="F52" s="241" t="s">
        <v>31</v>
      </c>
      <c r="G52" s="241" t="s">
        <v>31</v>
      </c>
      <c r="H52" s="241" t="s">
        <v>31</v>
      </c>
    </row>
    <row r="53" ht="15.75" customHeight="1">
      <c r="B53" s="307" t="s">
        <v>625</v>
      </c>
      <c r="C53" s="241"/>
      <c r="D53" s="241" t="s">
        <v>31</v>
      </c>
      <c r="E53" s="241" t="s">
        <v>31</v>
      </c>
      <c r="F53" s="241" t="s">
        <v>31</v>
      </c>
      <c r="G53" s="241" t="s">
        <v>31</v>
      </c>
      <c r="H53" s="241" t="s">
        <v>31</v>
      </c>
    </row>
    <row r="54" ht="15.75" customHeight="1">
      <c r="B54" s="307" t="s">
        <v>626</v>
      </c>
      <c r="C54" s="241"/>
      <c r="D54" s="241"/>
      <c r="E54" s="241" t="s">
        <v>31</v>
      </c>
      <c r="F54" s="241" t="s">
        <v>31</v>
      </c>
      <c r="G54" s="241" t="s">
        <v>31</v>
      </c>
      <c r="H54" s="241" t="s">
        <v>31</v>
      </c>
    </row>
    <row r="55" ht="15.75" hidden="1" customHeight="1">
      <c r="B55" s="191" t="s">
        <v>505</v>
      </c>
    </row>
    <row r="56" ht="15.75" hidden="1" customHeight="1">
      <c r="B56" s="191" t="s">
        <v>627</v>
      </c>
    </row>
    <row r="57" ht="15.75" customHeight="1"/>
    <row r="58" ht="15.75" customHeight="1">
      <c r="B58" s="203" t="s">
        <v>628</v>
      </c>
      <c r="C58" s="205"/>
      <c r="D58" s="205"/>
    </row>
    <row r="59" ht="15.75" customHeight="1">
      <c r="B59" s="209" t="s">
        <v>629</v>
      </c>
      <c r="C59" s="210" t="s">
        <v>346</v>
      </c>
      <c r="D59" s="323" t="s">
        <v>630</v>
      </c>
      <c r="E59" s="211" t="s">
        <v>347</v>
      </c>
      <c r="F59" s="324"/>
      <c r="G59" s="63"/>
      <c r="H59" s="63"/>
    </row>
    <row r="60" ht="15.75" customHeight="1">
      <c r="B60" s="325" t="s">
        <v>613</v>
      </c>
      <c r="C60" s="213" t="s">
        <v>350</v>
      </c>
      <c r="D60" s="326" t="s">
        <v>630</v>
      </c>
      <c r="E60" s="211" t="s">
        <v>347</v>
      </c>
    </row>
    <row r="61" ht="15.75" customHeight="1">
      <c r="B61" s="304" t="s">
        <v>608</v>
      </c>
      <c r="C61" s="327">
        <v>2000000.0</v>
      </c>
      <c r="D61" s="328" t="s">
        <v>630</v>
      </c>
    </row>
    <row r="62" ht="15.75" customHeight="1">
      <c r="B62" s="304" t="s">
        <v>603</v>
      </c>
      <c r="C62" s="327">
        <v>2000000.0</v>
      </c>
      <c r="D62" s="328" t="s">
        <v>630</v>
      </c>
    </row>
    <row r="63" ht="15.75" customHeight="1">
      <c r="B63" s="307" t="s">
        <v>573</v>
      </c>
      <c r="C63" s="327">
        <v>2000000.0</v>
      </c>
      <c r="D63" s="328" t="s">
        <v>630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H$56">
    <filterColumn colId="0">
      <colorFilter dxfId="1"/>
    </filterColumn>
  </autoFilter>
  <mergeCells count="1">
    <mergeCell ref="B1:H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57.13"/>
    <col customWidth="1" hidden="1" min="2" max="2" width="12.0"/>
    <col customWidth="1" min="3" max="6" width="10.13"/>
    <col customWidth="1" min="7" max="9" width="8.0"/>
    <col customWidth="1" min="10" max="26" width="7.63"/>
  </cols>
  <sheetData>
    <row r="1" ht="15.75" customHeight="1">
      <c r="A1" s="329" t="s">
        <v>357</v>
      </c>
      <c r="B1" s="330" t="s">
        <v>631</v>
      </c>
      <c r="C1" s="14"/>
      <c r="D1" s="14"/>
      <c r="E1" s="14"/>
      <c r="F1" s="15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5.75" customHeight="1">
      <c r="A2" s="331"/>
      <c r="B2" s="6" t="s">
        <v>632</v>
      </c>
      <c r="C2" s="6" t="s">
        <v>1</v>
      </c>
      <c r="D2" s="6" t="s">
        <v>2</v>
      </c>
      <c r="E2" s="6" t="s">
        <v>3</v>
      </c>
      <c r="F2" s="6" t="s">
        <v>4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5.75" customHeight="1">
      <c r="A3" s="331"/>
      <c r="B3" s="6">
        <v>0.0</v>
      </c>
      <c r="C3" s="10">
        <v>2500000.0</v>
      </c>
      <c r="D3" s="10">
        <v>3500000.0</v>
      </c>
      <c r="E3" s="10">
        <v>4400000.0</v>
      </c>
      <c r="F3" s="10">
        <v>6000000.0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5.75" customHeight="1">
      <c r="A4" s="332" t="s">
        <v>21</v>
      </c>
      <c r="B4" s="6" t="s">
        <v>633</v>
      </c>
      <c r="C4" s="6" t="s">
        <v>633</v>
      </c>
      <c r="D4" s="6" t="s">
        <v>634</v>
      </c>
      <c r="E4" s="6" t="s">
        <v>635</v>
      </c>
      <c r="F4" s="6" t="s">
        <v>636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5.75" customHeight="1">
      <c r="A5" s="333" t="s">
        <v>637</v>
      </c>
      <c r="B5" s="334"/>
      <c r="C5" s="334"/>
      <c r="D5" s="334"/>
      <c r="E5" s="334"/>
      <c r="F5" s="33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75" customHeight="1">
      <c r="A6" s="335" t="s">
        <v>185</v>
      </c>
      <c r="B6" s="336"/>
      <c r="C6" s="337" t="s">
        <v>31</v>
      </c>
      <c r="D6" s="337" t="s">
        <v>31</v>
      </c>
      <c r="E6" s="337" t="s">
        <v>31</v>
      </c>
      <c r="F6" s="337" t="s">
        <v>31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5.75" customHeight="1">
      <c r="A7" s="338" t="s">
        <v>638</v>
      </c>
      <c r="B7" s="337"/>
      <c r="C7" s="337"/>
      <c r="D7" s="337"/>
      <c r="E7" s="337"/>
      <c r="F7" s="337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5.75" customHeight="1">
      <c r="A8" s="338" t="s">
        <v>639</v>
      </c>
      <c r="B8" s="337"/>
      <c r="C8" s="337"/>
      <c r="D8" s="337"/>
      <c r="E8" s="337"/>
      <c r="F8" s="337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338" t="s">
        <v>640</v>
      </c>
      <c r="B9" s="337"/>
      <c r="C9" s="337"/>
      <c r="D9" s="337"/>
      <c r="E9" s="337"/>
      <c r="F9" s="337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5.75" customHeight="1">
      <c r="A10" s="338" t="s">
        <v>641</v>
      </c>
      <c r="B10" s="337"/>
      <c r="C10" s="337"/>
      <c r="D10" s="337"/>
      <c r="E10" s="337"/>
      <c r="F10" s="337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5.75" customHeight="1">
      <c r="A11" s="338" t="s">
        <v>642</v>
      </c>
      <c r="B11" s="337"/>
      <c r="C11" s="337"/>
      <c r="D11" s="337"/>
      <c r="E11" s="337"/>
      <c r="F11" s="337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5.75" customHeight="1">
      <c r="A12" s="338" t="s">
        <v>371</v>
      </c>
      <c r="B12" s="337"/>
      <c r="C12" s="337"/>
      <c r="D12" s="337"/>
      <c r="E12" s="337"/>
      <c r="F12" s="337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5.75" customHeight="1">
      <c r="A13" s="339" t="s">
        <v>643</v>
      </c>
      <c r="B13" s="340"/>
      <c r="C13" s="340"/>
      <c r="D13" s="340"/>
      <c r="E13" s="340"/>
      <c r="F13" s="340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5.75" customHeight="1">
      <c r="A14" s="335" t="s">
        <v>644</v>
      </c>
      <c r="B14" s="337" t="s">
        <v>31</v>
      </c>
      <c r="C14" s="337" t="s">
        <v>31</v>
      </c>
      <c r="D14" s="337" t="s">
        <v>31</v>
      </c>
      <c r="E14" s="337" t="s">
        <v>31</v>
      </c>
      <c r="F14" s="337" t="s">
        <v>31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5.75" customHeight="1">
      <c r="A15" s="341" t="s">
        <v>645</v>
      </c>
      <c r="B15" s="337"/>
      <c r="C15" s="337"/>
      <c r="D15" s="337"/>
      <c r="E15" s="337"/>
      <c r="F15" s="337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5.75" customHeight="1">
      <c r="A16" s="341" t="s">
        <v>646</v>
      </c>
      <c r="B16" s="337"/>
      <c r="C16" s="337"/>
      <c r="D16" s="337"/>
      <c r="E16" s="337"/>
      <c r="F16" s="337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5.75" customHeight="1">
      <c r="A17" s="341" t="s">
        <v>647</v>
      </c>
      <c r="B17" s="337"/>
      <c r="C17" s="337"/>
      <c r="D17" s="337"/>
      <c r="E17" s="337"/>
      <c r="F17" s="337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5.75" customHeight="1">
      <c r="A18" s="341" t="s">
        <v>648</v>
      </c>
      <c r="B18" s="337"/>
      <c r="C18" s="337"/>
      <c r="D18" s="337"/>
      <c r="E18" s="337"/>
      <c r="F18" s="337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5.75" customHeight="1">
      <c r="A19" s="341" t="s">
        <v>649</v>
      </c>
      <c r="B19" s="337"/>
      <c r="C19" s="337"/>
      <c r="D19" s="337"/>
      <c r="E19" s="337"/>
      <c r="F19" s="337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5.75" customHeight="1">
      <c r="A20" s="341" t="s">
        <v>650</v>
      </c>
      <c r="B20" s="337"/>
      <c r="C20" s="337"/>
      <c r="D20" s="337"/>
      <c r="E20" s="337"/>
      <c r="F20" s="337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341" t="s">
        <v>651</v>
      </c>
      <c r="B21" s="337"/>
      <c r="C21" s="337"/>
      <c r="D21" s="337"/>
      <c r="E21" s="337"/>
      <c r="F21" s="337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341" t="s">
        <v>652</v>
      </c>
      <c r="B22" s="337"/>
      <c r="C22" s="337"/>
      <c r="D22" s="337"/>
      <c r="E22" s="337"/>
      <c r="F22" s="337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335" t="s">
        <v>653</v>
      </c>
      <c r="B23" s="337" t="s">
        <v>31</v>
      </c>
      <c r="C23" s="337" t="s">
        <v>31</v>
      </c>
      <c r="D23" s="337" t="s">
        <v>31</v>
      </c>
      <c r="E23" s="337" t="s">
        <v>31</v>
      </c>
      <c r="F23" s="337" t="s">
        <v>31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64" t="s">
        <v>654</v>
      </c>
      <c r="B24" s="337"/>
      <c r="C24" s="337"/>
      <c r="D24" s="337"/>
      <c r="E24" s="337"/>
      <c r="F24" s="337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341" t="s">
        <v>655</v>
      </c>
      <c r="B25" s="337"/>
      <c r="C25" s="337"/>
      <c r="D25" s="337"/>
      <c r="E25" s="337"/>
      <c r="F25" s="337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64" t="s">
        <v>656</v>
      </c>
      <c r="B26" s="337"/>
      <c r="C26" s="337"/>
      <c r="D26" s="337"/>
      <c r="E26" s="337"/>
      <c r="F26" s="337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341" t="s">
        <v>657</v>
      </c>
      <c r="B27" s="337"/>
      <c r="C27" s="337"/>
      <c r="D27" s="337"/>
      <c r="E27" s="337"/>
      <c r="F27" s="337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341" t="s">
        <v>658</v>
      </c>
      <c r="B28" s="337"/>
      <c r="C28" s="337"/>
      <c r="D28" s="337"/>
      <c r="E28" s="337"/>
      <c r="F28" s="337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341" t="s">
        <v>659</v>
      </c>
      <c r="B29" s="337"/>
      <c r="C29" s="337"/>
      <c r="D29" s="337"/>
      <c r="E29" s="337"/>
      <c r="F29" s="337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341" t="s">
        <v>660</v>
      </c>
      <c r="B30" s="337"/>
      <c r="C30" s="337"/>
      <c r="D30" s="337"/>
      <c r="E30" s="337"/>
      <c r="F30" s="337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341" t="s">
        <v>661</v>
      </c>
      <c r="B31" s="337"/>
      <c r="C31" s="337"/>
      <c r="D31" s="337"/>
      <c r="E31" s="337"/>
      <c r="F31" s="337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341" t="s">
        <v>662</v>
      </c>
      <c r="B32" s="337"/>
      <c r="C32" s="337"/>
      <c r="D32" s="337"/>
      <c r="E32" s="337"/>
      <c r="F32" s="337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341" t="s">
        <v>663</v>
      </c>
      <c r="B33" s="337"/>
      <c r="C33" s="337"/>
      <c r="D33" s="337"/>
      <c r="E33" s="337"/>
      <c r="F33" s="337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177" t="s">
        <v>664</v>
      </c>
      <c r="B34" s="337"/>
      <c r="C34" s="337"/>
      <c r="D34" s="337"/>
      <c r="E34" s="337"/>
      <c r="F34" s="337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335" t="s">
        <v>665</v>
      </c>
      <c r="B35" s="337" t="s">
        <v>31</v>
      </c>
      <c r="C35" s="337" t="s">
        <v>31</v>
      </c>
      <c r="D35" s="337" t="s">
        <v>31</v>
      </c>
      <c r="E35" s="337" t="s">
        <v>31</v>
      </c>
      <c r="F35" s="337" t="s">
        <v>31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341" t="s">
        <v>666</v>
      </c>
      <c r="B36" s="337"/>
      <c r="C36" s="337"/>
      <c r="D36" s="337"/>
      <c r="E36" s="337"/>
      <c r="F36" s="337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341" t="s">
        <v>667</v>
      </c>
      <c r="B37" s="336"/>
      <c r="C37" s="336" t="s">
        <v>401</v>
      </c>
      <c r="D37" s="336" t="s">
        <v>401</v>
      </c>
      <c r="E37" s="336" t="s">
        <v>402</v>
      </c>
      <c r="F37" s="336" t="s">
        <v>105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341" t="s">
        <v>668</v>
      </c>
      <c r="B38" s="337"/>
      <c r="C38" s="337"/>
      <c r="D38" s="337"/>
      <c r="E38" s="337"/>
      <c r="F38" s="337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341" t="s">
        <v>669</v>
      </c>
      <c r="B39" s="337"/>
      <c r="C39" s="337"/>
      <c r="D39" s="337"/>
      <c r="E39" s="337"/>
      <c r="F39" s="337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341" t="s">
        <v>670</v>
      </c>
      <c r="B40" s="337"/>
      <c r="C40" s="337"/>
      <c r="D40" s="337"/>
      <c r="E40" s="337"/>
      <c r="F40" s="337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341" t="s">
        <v>671</v>
      </c>
      <c r="B41" s="337"/>
      <c r="C41" s="337"/>
      <c r="D41" s="337"/>
      <c r="E41" s="337"/>
      <c r="F41" s="337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335" t="s">
        <v>672</v>
      </c>
      <c r="B42" s="337" t="s">
        <v>31</v>
      </c>
      <c r="C42" s="337" t="s">
        <v>31</v>
      </c>
      <c r="D42" s="337" t="s">
        <v>31</v>
      </c>
      <c r="E42" s="337" t="s">
        <v>31</v>
      </c>
      <c r="F42" s="337" t="s">
        <v>31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341" t="s">
        <v>410</v>
      </c>
      <c r="B43" s="337"/>
      <c r="C43" s="337"/>
      <c r="D43" s="337"/>
      <c r="E43" s="337"/>
      <c r="F43" s="337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341" t="s">
        <v>411</v>
      </c>
      <c r="B44" s="337"/>
      <c r="C44" s="337"/>
      <c r="D44" s="337"/>
      <c r="E44" s="337"/>
      <c r="F44" s="337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341" t="s">
        <v>673</v>
      </c>
      <c r="B45" s="337"/>
      <c r="C45" s="337"/>
      <c r="D45" s="337"/>
      <c r="E45" s="337"/>
      <c r="F45" s="337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335" t="s">
        <v>674</v>
      </c>
      <c r="B46" s="337" t="s">
        <v>31</v>
      </c>
      <c r="C46" s="337" t="s">
        <v>31</v>
      </c>
      <c r="D46" s="337" t="s">
        <v>31</v>
      </c>
      <c r="E46" s="337" t="s">
        <v>31</v>
      </c>
      <c r="F46" s="337" t="s">
        <v>31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177" t="s">
        <v>675</v>
      </c>
      <c r="B47" s="337"/>
      <c r="C47" s="337"/>
      <c r="D47" s="337"/>
      <c r="E47" s="337"/>
      <c r="F47" s="337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341" t="s">
        <v>676</v>
      </c>
      <c r="B48" s="337"/>
      <c r="C48" s="337"/>
      <c r="D48" s="337"/>
      <c r="E48" s="337"/>
      <c r="F48" s="337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341" t="s">
        <v>677</v>
      </c>
      <c r="B49" s="337"/>
      <c r="C49" s="337"/>
      <c r="D49" s="337"/>
      <c r="E49" s="337"/>
      <c r="F49" s="337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342" t="s">
        <v>678</v>
      </c>
      <c r="B50" s="343"/>
      <c r="C50" s="343"/>
      <c r="D50" s="343"/>
      <c r="E50" s="343"/>
      <c r="F50" s="343"/>
      <c r="G50" s="64" t="s">
        <v>679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335" t="s">
        <v>680</v>
      </c>
      <c r="B51" s="337" t="s">
        <v>31</v>
      </c>
      <c r="C51" s="337" t="s">
        <v>31</v>
      </c>
      <c r="D51" s="337" t="s">
        <v>31</v>
      </c>
      <c r="E51" s="337" t="s">
        <v>31</v>
      </c>
      <c r="F51" s="337" t="s">
        <v>31</v>
      </c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341" t="s">
        <v>681</v>
      </c>
      <c r="B52" s="336"/>
      <c r="C52" s="336"/>
      <c r="D52" s="336"/>
      <c r="E52" s="336"/>
      <c r="F52" s="336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341" t="s">
        <v>682</v>
      </c>
      <c r="B53" s="336"/>
      <c r="C53" s="336"/>
      <c r="D53" s="336"/>
      <c r="E53" s="336"/>
      <c r="F53" s="336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341" t="s">
        <v>683</v>
      </c>
      <c r="B54" s="336"/>
      <c r="C54" s="336"/>
      <c r="D54" s="336"/>
      <c r="E54" s="336"/>
      <c r="F54" s="336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335" t="s">
        <v>684</v>
      </c>
      <c r="B55" s="336"/>
      <c r="C55" s="336" t="s">
        <v>685</v>
      </c>
      <c r="D55" s="336" t="s">
        <v>686</v>
      </c>
      <c r="E55" s="336" t="s">
        <v>687</v>
      </c>
      <c r="F55" s="336" t="s">
        <v>687</v>
      </c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335" t="s">
        <v>688</v>
      </c>
      <c r="B56" s="337" t="s">
        <v>31</v>
      </c>
      <c r="C56" s="337" t="s">
        <v>31</v>
      </c>
      <c r="D56" s="337" t="s">
        <v>31</v>
      </c>
      <c r="E56" s="337" t="s">
        <v>31</v>
      </c>
      <c r="F56" s="337" t="s">
        <v>31</v>
      </c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335" t="s">
        <v>689</v>
      </c>
      <c r="B57" s="336"/>
      <c r="C57" s="337" t="s">
        <v>31</v>
      </c>
      <c r="D57" s="337" t="s">
        <v>31</v>
      </c>
      <c r="E57" s="337" t="s">
        <v>31</v>
      </c>
      <c r="F57" s="337" t="s">
        <v>31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335" t="s">
        <v>690</v>
      </c>
      <c r="B58" s="336"/>
      <c r="C58" s="337" t="s">
        <v>31</v>
      </c>
      <c r="D58" s="337" t="s">
        <v>31</v>
      </c>
      <c r="E58" s="337" t="s">
        <v>31</v>
      </c>
      <c r="F58" s="337" t="s">
        <v>31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335" t="s">
        <v>496</v>
      </c>
      <c r="B59" s="337"/>
      <c r="C59" s="337" t="s">
        <v>31</v>
      </c>
      <c r="D59" s="337" t="s">
        <v>31</v>
      </c>
      <c r="E59" s="337" t="s">
        <v>31</v>
      </c>
      <c r="F59" s="337" t="s">
        <v>31</v>
      </c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335" t="s">
        <v>691</v>
      </c>
      <c r="B60" s="344"/>
      <c r="C60" s="337"/>
      <c r="D60" s="337" t="s">
        <v>31</v>
      </c>
      <c r="E60" s="337" t="s">
        <v>31</v>
      </c>
      <c r="F60" s="337" t="s">
        <v>31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228" t="s">
        <v>472</v>
      </c>
      <c r="B61" s="241" t="s">
        <v>34</v>
      </c>
      <c r="C61" s="241" t="s">
        <v>34</v>
      </c>
      <c r="D61" s="241" t="s">
        <v>31</v>
      </c>
      <c r="E61" s="241" t="s">
        <v>31</v>
      </c>
      <c r="F61" s="241" t="s">
        <v>31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64"/>
    </row>
    <row r="62" ht="15.75" customHeight="1">
      <c r="A62" s="228" t="s">
        <v>473</v>
      </c>
      <c r="B62" s="241" t="s">
        <v>34</v>
      </c>
      <c r="C62" s="241" t="s">
        <v>34</v>
      </c>
      <c r="D62" s="241" t="s">
        <v>31</v>
      </c>
      <c r="E62" s="241" t="s">
        <v>31</v>
      </c>
      <c r="F62" s="241" t="s">
        <v>31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64"/>
    </row>
    <row r="63" ht="15.75" customHeight="1">
      <c r="A63" s="177" t="s">
        <v>474</v>
      </c>
      <c r="B63" s="241" t="s">
        <v>34</v>
      </c>
      <c r="C63" s="241" t="s">
        <v>34</v>
      </c>
      <c r="D63" s="241" t="s">
        <v>31</v>
      </c>
      <c r="E63" s="241" t="s">
        <v>31</v>
      </c>
      <c r="F63" s="241" t="s">
        <v>31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64"/>
    </row>
    <row r="64" ht="15.75" customHeight="1">
      <c r="A64" s="228" t="s">
        <v>475</v>
      </c>
      <c r="B64" s="241" t="s">
        <v>34</v>
      </c>
      <c r="C64" s="241" t="s">
        <v>34</v>
      </c>
      <c r="D64" s="241" t="s">
        <v>31</v>
      </c>
      <c r="E64" s="241" t="s">
        <v>31</v>
      </c>
      <c r="F64" s="241" t="s">
        <v>31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64"/>
    </row>
    <row r="65" ht="15.75" customHeight="1">
      <c r="A65" s="243" t="s">
        <v>478</v>
      </c>
      <c r="B65" s="241" t="s">
        <v>34</v>
      </c>
      <c r="C65" s="241" t="s">
        <v>34</v>
      </c>
      <c r="D65" s="241" t="s">
        <v>479</v>
      </c>
      <c r="E65" s="241" t="s">
        <v>479</v>
      </c>
      <c r="F65" s="241" t="s">
        <v>479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64"/>
    </row>
    <row r="66" ht="15.75" customHeight="1">
      <c r="A66" s="243" t="s">
        <v>692</v>
      </c>
      <c r="B66" s="241"/>
      <c r="C66" s="241" t="s">
        <v>34</v>
      </c>
      <c r="D66" s="241" t="s">
        <v>31</v>
      </c>
      <c r="E66" s="241" t="s">
        <v>31</v>
      </c>
      <c r="F66" s="241" t="s">
        <v>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64"/>
    </row>
    <row r="67" ht="15.75" customHeight="1">
      <c r="A67" s="335" t="s">
        <v>693</v>
      </c>
      <c r="B67" s="337"/>
      <c r="C67" s="337" t="s">
        <v>31</v>
      </c>
      <c r="D67" s="337" t="s">
        <v>31</v>
      </c>
      <c r="E67" s="337" t="s">
        <v>31</v>
      </c>
      <c r="F67" s="337" t="s">
        <v>31</v>
      </c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345" t="s">
        <v>694</v>
      </c>
      <c r="B68" s="337" t="s">
        <v>31</v>
      </c>
      <c r="C68" s="337" t="s">
        <v>31</v>
      </c>
      <c r="D68" s="337" t="s">
        <v>31</v>
      </c>
      <c r="E68" s="337" t="s">
        <v>31</v>
      </c>
      <c r="F68" s="337" t="s">
        <v>31</v>
      </c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345" t="s">
        <v>695</v>
      </c>
      <c r="B69" s="337" t="s">
        <v>31</v>
      </c>
      <c r="C69" s="337" t="s">
        <v>31</v>
      </c>
      <c r="D69" s="337" t="s">
        <v>31</v>
      </c>
      <c r="E69" s="337" t="s">
        <v>31</v>
      </c>
      <c r="F69" s="337" t="s">
        <v>31</v>
      </c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345" t="s">
        <v>696</v>
      </c>
      <c r="B70" s="337"/>
      <c r="C70" s="337" t="s">
        <v>31</v>
      </c>
      <c r="D70" s="337" t="s">
        <v>31</v>
      </c>
      <c r="E70" s="337" t="s">
        <v>31</v>
      </c>
      <c r="F70" s="337" t="s">
        <v>31</v>
      </c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341" t="s">
        <v>697</v>
      </c>
      <c r="B71" s="337" t="s">
        <v>31</v>
      </c>
      <c r="C71" s="337" t="s">
        <v>31</v>
      </c>
      <c r="D71" s="337" t="s">
        <v>31</v>
      </c>
      <c r="E71" s="337" t="s">
        <v>31</v>
      </c>
      <c r="F71" s="337" t="s">
        <v>31</v>
      </c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341" t="s">
        <v>698</v>
      </c>
      <c r="B72" s="337"/>
      <c r="C72" s="337" t="s">
        <v>31</v>
      </c>
      <c r="D72" s="337" t="s">
        <v>31</v>
      </c>
      <c r="E72" s="337" t="s">
        <v>31</v>
      </c>
      <c r="F72" s="337" t="s">
        <v>31</v>
      </c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341" t="s">
        <v>699</v>
      </c>
      <c r="B73" s="337"/>
      <c r="C73" s="337" t="s">
        <v>31</v>
      </c>
      <c r="D73" s="337" t="s">
        <v>31</v>
      </c>
      <c r="E73" s="337" t="s">
        <v>31</v>
      </c>
      <c r="F73" s="337" t="s">
        <v>31</v>
      </c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341" t="s">
        <v>700</v>
      </c>
      <c r="B74" s="337" t="s">
        <v>31</v>
      </c>
      <c r="C74" s="337" t="s">
        <v>31</v>
      </c>
      <c r="D74" s="337" t="s">
        <v>31</v>
      </c>
      <c r="E74" s="337" t="s">
        <v>31</v>
      </c>
      <c r="F74" s="337" t="s">
        <v>31</v>
      </c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341" t="s">
        <v>701</v>
      </c>
      <c r="B75" s="337" t="s">
        <v>31</v>
      </c>
      <c r="C75" s="337" t="s">
        <v>31</v>
      </c>
      <c r="D75" s="337" t="s">
        <v>31</v>
      </c>
      <c r="E75" s="337" t="s">
        <v>31</v>
      </c>
      <c r="F75" s="337" t="s">
        <v>31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335" t="s">
        <v>702</v>
      </c>
      <c r="B76" s="344"/>
      <c r="C76" s="344"/>
      <c r="D76" s="344"/>
      <c r="E76" s="337"/>
      <c r="F76" s="337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341" t="s">
        <v>703</v>
      </c>
      <c r="B77" s="336"/>
      <c r="C77" s="336"/>
      <c r="D77" s="337"/>
      <c r="E77" s="337" t="s">
        <v>31</v>
      </c>
      <c r="F77" s="337" t="s">
        <v>31</v>
      </c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341" t="s">
        <v>704</v>
      </c>
      <c r="B78" s="336"/>
      <c r="C78" s="337"/>
      <c r="D78" s="337"/>
      <c r="E78" s="337" t="s">
        <v>31</v>
      </c>
      <c r="F78" s="337" t="s">
        <v>31</v>
      </c>
      <c r="G78" s="64"/>
      <c r="H78" s="64"/>
      <c r="I78" s="64" t="s">
        <v>705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341" t="s">
        <v>706</v>
      </c>
      <c r="B79" s="336"/>
      <c r="C79" s="336"/>
      <c r="D79" s="336"/>
      <c r="E79" s="336" t="s">
        <v>707</v>
      </c>
      <c r="F79" s="336" t="s">
        <v>707</v>
      </c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346" t="s">
        <v>708</v>
      </c>
      <c r="B80" s="336"/>
      <c r="C80" s="336"/>
      <c r="D80" s="336"/>
      <c r="E80" s="336" t="s">
        <v>141</v>
      </c>
      <c r="F80" s="336" t="s">
        <v>141</v>
      </c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307" t="s">
        <v>709</v>
      </c>
      <c r="B81" s="344"/>
      <c r="C81" s="344"/>
      <c r="D81" s="344"/>
      <c r="E81" s="344"/>
      <c r="F81" s="34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341" t="s">
        <v>710</v>
      </c>
      <c r="B82" s="336"/>
      <c r="C82" s="336"/>
      <c r="D82" s="336"/>
      <c r="E82" s="336"/>
      <c r="F82" s="337" t="s">
        <v>31</v>
      </c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307" t="s">
        <v>711</v>
      </c>
      <c r="B83" s="347"/>
      <c r="C83" s="347"/>
      <c r="D83" s="347"/>
      <c r="E83" s="347"/>
      <c r="F83" s="347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341" t="s">
        <v>712</v>
      </c>
      <c r="B84" s="336" t="s">
        <v>34</v>
      </c>
      <c r="C84" s="336" t="s">
        <v>226</v>
      </c>
      <c r="D84" s="336" t="s">
        <v>713</v>
      </c>
      <c r="E84" s="336" t="s">
        <v>227</v>
      </c>
      <c r="F84" s="336" t="s">
        <v>227</v>
      </c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341" t="s">
        <v>491</v>
      </c>
      <c r="B85" s="337" t="s">
        <v>34</v>
      </c>
      <c r="C85" s="337" t="s">
        <v>31</v>
      </c>
      <c r="D85" s="337" t="s">
        <v>31</v>
      </c>
      <c r="E85" s="337" t="s">
        <v>31</v>
      </c>
      <c r="F85" s="337" t="s">
        <v>31</v>
      </c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348" t="s">
        <v>502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348" t="s">
        <v>503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348" t="s">
        <v>504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191" t="s">
        <v>505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paperSize="9" scale="96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38"/>
    <col customWidth="1" min="2" max="6" width="12.63"/>
  </cols>
  <sheetData>
    <row r="1" ht="15.75" customHeight="1">
      <c r="A1" s="177" t="s">
        <v>714</v>
      </c>
    </row>
    <row r="2" ht="15.75" customHeight="1"/>
    <row r="3" ht="15.75" customHeight="1"/>
    <row r="4" ht="15.75" customHeight="1">
      <c r="A4" s="349" t="s">
        <v>715</v>
      </c>
      <c r="B4" s="350" t="s">
        <v>8</v>
      </c>
      <c r="C4" s="350" t="s">
        <v>287</v>
      </c>
      <c r="D4" s="350" t="s">
        <v>289</v>
      </c>
      <c r="E4" s="350" t="s">
        <v>291</v>
      </c>
      <c r="F4" s="350" t="s">
        <v>294</v>
      </c>
      <c r="G4" s="350" t="s">
        <v>565</v>
      </c>
      <c r="H4" s="351" t="s">
        <v>716</v>
      </c>
    </row>
    <row r="5" ht="15.75" customHeight="1">
      <c r="A5" s="352"/>
      <c r="B5" s="353">
        <v>0.0</v>
      </c>
      <c r="C5" s="354">
        <v>1500000.0</v>
      </c>
      <c r="D5" s="354">
        <v>3000000.0</v>
      </c>
      <c r="E5" s="354">
        <v>4500000.0</v>
      </c>
      <c r="F5" s="354">
        <v>6000000.0</v>
      </c>
      <c r="G5" s="354">
        <v>9000000.0</v>
      </c>
      <c r="H5" s="355"/>
    </row>
    <row r="6" ht="15.75" customHeight="1">
      <c r="A6" s="356" t="s">
        <v>717</v>
      </c>
      <c r="B6" s="357" t="s">
        <v>718</v>
      </c>
      <c r="C6" s="358"/>
      <c r="D6" s="358"/>
      <c r="E6" s="358"/>
      <c r="F6" s="358"/>
      <c r="G6" s="355"/>
      <c r="H6" s="359" t="s">
        <v>34</v>
      </c>
    </row>
    <row r="7" ht="15.75" customHeight="1">
      <c r="A7" s="356" t="s">
        <v>719</v>
      </c>
      <c r="B7" s="360" t="s">
        <v>720</v>
      </c>
      <c r="C7" s="360" t="s">
        <v>720</v>
      </c>
      <c r="D7" s="360" t="s">
        <v>720</v>
      </c>
      <c r="E7" s="360" t="s">
        <v>720</v>
      </c>
      <c r="F7" s="360" t="s">
        <v>720</v>
      </c>
      <c r="G7" s="360" t="s">
        <v>720</v>
      </c>
      <c r="H7" s="359" t="s">
        <v>721</v>
      </c>
    </row>
    <row r="8" ht="15.75" customHeight="1">
      <c r="A8" s="356" t="s">
        <v>722</v>
      </c>
      <c r="B8" s="361"/>
      <c r="C8" s="360" t="s">
        <v>720</v>
      </c>
      <c r="D8" s="360" t="s">
        <v>720</v>
      </c>
      <c r="E8" s="360" t="s">
        <v>720</v>
      </c>
      <c r="F8" s="360" t="s">
        <v>720</v>
      </c>
      <c r="G8" s="360" t="s">
        <v>720</v>
      </c>
      <c r="H8" s="359" t="s">
        <v>721</v>
      </c>
    </row>
    <row r="9" ht="15.75" customHeight="1">
      <c r="A9" s="356" t="s">
        <v>723</v>
      </c>
      <c r="B9" s="361"/>
      <c r="C9" s="360" t="s">
        <v>720</v>
      </c>
      <c r="D9" s="360" t="s">
        <v>720</v>
      </c>
      <c r="E9" s="360" t="s">
        <v>720</v>
      </c>
      <c r="F9" s="360" t="s">
        <v>720</v>
      </c>
      <c r="G9" s="360" t="s">
        <v>720</v>
      </c>
      <c r="H9" s="359" t="s">
        <v>721</v>
      </c>
    </row>
    <row r="10" ht="15.75" customHeight="1">
      <c r="A10" s="356" t="s">
        <v>724</v>
      </c>
      <c r="B10" s="360" t="s">
        <v>720</v>
      </c>
      <c r="C10" s="360" t="s">
        <v>720</v>
      </c>
      <c r="D10" s="360" t="s">
        <v>720</v>
      </c>
      <c r="E10" s="360" t="s">
        <v>720</v>
      </c>
      <c r="F10" s="360" t="s">
        <v>720</v>
      </c>
      <c r="G10" s="360" t="s">
        <v>720</v>
      </c>
      <c r="H10" s="359" t="s">
        <v>721</v>
      </c>
    </row>
    <row r="11" ht="15.75" customHeight="1">
      <c r="A11" s="356" t="s">
        <v>725</v>
      </c>
      <c r="B11" s="361"/>
      <c r="C11" s="360" t="s">
        <v>720</v>
      </c>
      <c r="D11" s="360" t="s">
        <v>720</v>
      </c>
      <c r="E11" s="360" t="s">
        <v>720</v>
      </c>
      <c r="F11" s="360" t="s">
        <v>720</v>
      </c>
      <c r="G11" s="360" t="s">
        <v>720</v>
      </c>
      <c r="H11" s="359" t="s">
        <v>726</v>
      </c>
    </row>
    <row r="12" ht="15.75" customHeight="1">
      <c r="A12" s="362" t="s">
        <v>727</v>
      </c>
      <c r="B12" s="363" t="s">
        <v>718</v>
      </c>
      <c r="C12" s="358"/>
      <c r="D12" s="358"/>
      <c r="E12" s="358"/>
      <c r="F12" s="358"/>
      <c r="G12" s="355"/>
      <c r="H12" s="364" t="s">
        <v>34</v>
      </c>
    </row>
    <row r="13" ht="15.75" customHeight="1">
      <c r="A13" s="362" t="s">
        <v>728</v>
      </c>
      <c r="B13" s="363" t="s">
        <v>718</v>
      </c>
      <c r="C13" s="358"/>
      <c r="D13" s="358"/>
      <c r="E13" s="358"/>
      <c r="F13" s="358"/>
      <c r="G13" s="355"/>
      <c r="H13" s="364" t="s">
        <v>34</v>
      </c>
    </row>
    <row r="14" ht="15.75" customHeight="1">
      <c r="A14" s="356" t="s">
        <v>453</v>
      </c>
      <c r="B14" s="361"/>
      <c r="C14" s="361"/>
      <c r="D14" s="361"/>
      <c r="E14" s="361"/>
      <c r="F14" s="361"/>
      <c r="G14" s="361"/>
      <c r="H14" s="365"/>
    </row>
    <row r="15" ht="15.75" customHeight="1">
      <c r="A15" s="366" t="s">
        <v>729</v>
      </c>
      <c r="B15" s="361"/>
      <c r="C15" s="361"/>
      <c r="D15" s="361"/>
      <c r="E15" s="360" t="s">
        <v>720</v>
      </c>
      <c r="F15" s="360" t="s">
        <v>720</v>
      </c>
      <c r="G15" s="360" t="s">
        <v>720</v>
      </c>
      <c r="H15" s="359" t="s">
        <v>721</v>
      </c>
    </row>
    <row r="16" ht="15.75" customHeight="1">
      <c r="A16" s="366" t="s">
        <v>730</v>
      </c>
      <c r="B16" s="361"/>
      <c r="C16" s="361"/>
      <c r="D16" s="361"/>
      <c r="E16" s="360" t="s">
        <v>720</v>
      </c>
      <c r="F16" s="360" t="s">
        <v>720</v>
      </c>
      <c r="G16" s="360" t="s">
        <v>720</v>
      </c>
      <c r="H16" s="367" t="s">
        <v>731</v>
      </c>
    </row>
    <row r="17" ht="15.75" customHeight="1">
      <c r="A17" s="366" t="s">
        <v>732</v>
      </c>
      <c r="B17" s="361"/>
      <c r="C17" s="361"/>
      <c r="D17" s="361"/>
      <c r="E17" s="360" t="s">
        <v>720</v>
      </c>
      <c r="F17" s="360" t="s">
        <v>720</v>
      </c>
      <c r="G17" s="360" t="s">
        <v>720</v>
      </c>
      <c r="H17" s="368"/>
    </row>
    <row r="18" ht="15.75" customHeight="1">
      <c r="A18" s="366" t="s">
        <v>733</v>
      </c>
      <c r="B18" s="361"/>
      <c r="C18" s="361"/>
      <c r="D18" s="361"/>
      <c r="E18" s="360" t="s">
        <v>720</v>
      </c>
      <c r="F18" s="360" t="s">
        <v>720</v>
      </c>
      <c r="G18" s="360" t="s">
        <v>720</v>
      </c>
      <c r="H18" s="355"/>
    </row>
    <row r="19" ht="15.75" customHeight="1">
      <c r="A19" s="366" t="s">
        <v>734</v>
      </c>
      <c r="B19" s="361"/>
      <c r="C19" s="361"/>
      <c r="D19" s="361"/>
      <c r="E19" s="360" t="s">
        <v>720</v>
      </c>
      <c r="F19" s="360" t="s">
        <v>720</v>
      </c>
      <c r="G19" s="360" t="s">
        <v>720</v>
      </c>
      <c r="H19" s="359" t="s">
        <v>721</v>
      </c>
    </row>
    <row r="20" ht="15.75" customHeight="1">
      <c r="A20" s="356" t="s">
        <v>735</v>
      </c>
      <c r="B20" s="360" t="s">
        <v>720</v>
      </c>
      <c r="C20" s="360" t="s">
        <v>720</v>
      </c>
      <c r="D20" s="360" t="s">
        <v>720</v>
      </c>
      <c r="E20" s="360" t="s">
        <v>720</v>
      </c>
      <c r="F20" s="360" t="s">
        <v>720</v>
      </c>
      <c r="G20" s="360" t="s">
        <v>720</v>
      </c>
      <c r="H20" s="359" t="s">
        <v>721</v>
      </c>
    </row>
    <row r="21" ht="15.75" customHeight="1">
      <c r="A21" s="356" t="s">
        <v>736</v>
      </c>
      <c r="B21" s="360" t="s">
        <v>720</v>
      </c>
      <c r="C21" s="360" t="s">
        <v>720</v>
      </c>
      <c r="D21" s="360" t="s">
        <v>720</v>
      </c>
      <c r="E21" s="360" t="s">
        <v>720</v>
      </c>
      <c r="F21" s="360" t="s">
        <v>720</v>
      </c>
      <c r="G21" s="360" t="s">
        <v>720</v>
      </c>
      <c r="H21" s="359" t="s">
        <v>721</v>
      </c>
    </row>
    <row r="22" ht="15.75" customHeight="1">
      <c r="A22" s="356" t="s">
        <v>737</v>
      </c>
      <c r="B22" s="361"/>
      <c r="C22" s="361"/>
      <c r="D22" s="361"/>
      <c r="E22" s="361"/>
      <c r="F22" s="360" t="s">
        <v>720</v>
      </c>
      <c r="G22" s="360" t="s">
        <v>720</v>
      </c>
      <c r="H22" s="367" t="s">
        <v>738</v>
      </c>
    </row>
    <row r="23" ht="15.75" customHeight="1">
      <c r="A23" s="356" t="s">
        <v>739</v>
      </c>
      <c r="B23" s="361"/>
      <c r="C23" s="361"/>
      <c r="D23" s="361"/>
      <c r="E23" s="361"/>
      <c r="F23" s="361"/>
      <c r="G23" s="360" t="s">
        <v>720</v>
      </c>
      <c r="H23" s="355"/>
    </row>
    <row r="24" ht="15.75" customHeight="1">
      <c r="A24" s="369" t="s">
        <v>740</v>
      </c>
      <c r="C24" s="177">
        <v>500.0</v>
      </c>
      <c r="D24" s="177">
        <v>750.0</v>
      </c>
      <c r="E24" s="177">
        <v>1250.0</v>
      </c>
      <c r="F24" s="177">
        <v>2500.0</v>
      </c>
      <c r="G24" s="177">
        <v>5000.0</v>
      </c>
    </row>
    <row r="25" ht="15.75" customHeight="1">
      <c r="A25" s="177" t="s">
        <v>741</v>
      </c>
      <c r="C25" s="160">
        <v>135020.0</v>
      </c>
      <c r="D25" s="160">
        <v>156000.0</v>
      </c>
      <c r="E25" s="160">
        <v>260000.0</v>
      </c>
      <c r="F25" s="160">
        <v>520000.0</v>
      </c>
      <c r="G25" s="160">
        <v>1040000.0</v>
      </c>
    </row>
    <row r="26" ht="15.75" customHeight="1">
      <c r="C26" s="160">
        <f t="shared" ref="C26:G26" si="1">C5+C25</f>
        <v>1635020</v>
      </c>
      <c r="D26" s="160">
        <f t="shared" si="1"/>
        <v>3156000</v>
      </c>
      <c r="E26" s="160">
        <f t="shared" si="1"/>
        <v>4760000</v>
      </c>
      <c r="F26" s="160">
        <f t="shared" si="1"/>
        <v>6520000</v>
      </c>
      <c r="G26" s="160">
        <f t="shared" si="1"/>
        <v>10040000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4:A5"/>
    <mergeCell ref="H4:H5"/>
    <mergeCell ref="B6:G6"/>
    <mergeCell ref="B12:G12"/>
    <mergeCell ref="B13:G13"/>
    <mergeCell ref="H16:H18"/>
    <mergeCell ref="H22:H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63"/>
    <col customWidth="1" min="4" max="4" width="28.88"/>
    <col customWidth="1" min="5" max="5" width="16.0"/>
    <col customWidth="1" min="6" max="6" width="14.63"/>
    <col customWidth="1" min="9" max="9" width="13.13"/>
  </cols>
  <sheetData>
    <row r="1" ht="15.75" customHeight="1"/>
    <row r="2" ht="15.75" customHeight="1">
      <c r="B2" s="177" t="s">
        <v>742</v>
      </c>
      <c r="C2" s="177" t="s">
        <v>743</v>
      </c>
      <c r="D2" s="177" t="s">
        <v>744</v>
      </c>
    </row>
    <row r="3" ht="15.75" customHeight="1">
      <c r="B3" s="177">
        <v>2.0</v>
      </c>
      <c r="C3" s="177" t="s">
        <v>745</v>
      </c>
      <c r="D3" s="370">
        <v>2.4E8</v>
      </c>
      <c r="E3" s="177" t="s">
        <v>746</v>
      </c>
    </row>
    <row r="4" ht="15.75" customHeight="1">
      <c r="B4" s="177">
        <v>1.0</v>
      </c>
      <c r="C4" s="177" t="s">
        <v>747</v>
      </c>
      <c r="D4" s="370">
        <v>1.98E8</v>
      </c>
      <c r="E4" s="177" t="s">
        <v>746</v>
      </c>
      <c r="F4" s="178" t="s">
        <v>277</v>
      </c>
      <c r="G4" s="178"/>
      <c r="H4" s="178" t="s">
        <v>282</v>
      </c>
      <c r="I4" s="178" t="s">
        <v>278</v>
      </c>
      <c r="J4" s="178" t="s">
        <v>748</v>
      </c>
      <c r="K4" s="178" t="s">
        <v>749</v>
      </c>
      <c r="L4" s="371" t="s">
        <v>282</v>
      </c>
    </row>
    <row r="5" ht="15.75" customHeight="1">
      <c r="B5" s="177">
        <v>8.0</v>
      </c>
      <c r="C5" s="372" t="s">
        <v>750</v>
      </c>
      <c r="D5" s="370">
        <v>1.2E8</v>
      </c>
      <c r="E5" s="177" t="s">
        <v>290</v>
      </c>
      <c r="F5" s="179" t="s">
        <v>286</v>
      </c>
      <c r="G5" s="180"/>
      <c r="H5" s="180">
        <v>6.0E7</v>
      </c>
      <c r="I5" s="180">
        <v>5000000.0</v>
      </c>
      <c r="J5" s="179">
        <v>1000.0</v>
      </c>
      <c r="K5" s="179">
        <v>3000.0</v>
      </c>
      <c r="L5" s="160">
        <f t="shared" ref="L5:L9" si="1">I5*12</f>
        <v>60000000</v>
      </c>
    </row>
    <row r="6" ht="15.75" customHeight="1">
      <c r="B6" s="177">
        <v>12.0</v>
      </c>
      <c r="C6" s="177" t="s">
        <v>751</v>
      </c>
      <c r="D6" s="370">
        <v>1.2E8</v>
      </c>
      <c r="E6" s="177" t="s">
        <v>290</v>
      </c>
      <c r="F6" s="179" t="s">
        <v>288</v>
      </c>
      <c r="G6" s="180"/>
      <c r="H6" s="180">
        <v>8.4E7</v>
      </c>
      <c r="I6" s="180">
        <v>7000000.0</v>
      </c>
      <c r="J6" s="179">
        <v>3000.0</v>
      </c>
      <c r="K6" s="179">
        <v>7000.0</v>
      </c>
      <c r="L6" s="160">
        <f t="shared" si="1"/>
        <v>84000000</v>
      </c>
    </row>
    <row r="7" ht="15.75" customHeight="1">
      <c r="B7" s="177">
        <v>4.0</v>
      </c>
      <c r="C7" s="177" t="s">
        <v>752</v>
      </c>
      <c r="D7" s="370">
        <v>1.09E8</v>
      </c>
      <c r="E7" s="177" t="s">
        <v>290</v>
      </c>
      <c r="F7" s="179" t="s">
        <v>290</v>
      </c>
      <c r="G7" s="180"/>
      <c r="H7" s="180">
        <v>1.2E8</v>
      </c>
      <c r="I7" s="180">
        <v>1.0E7</v>
      </c>
      <c r="J7" s="179">
        <v>7000.0</v>
      </c>
      <c r="K7" s="179">
        <v>12000.0</v>
      </c>
      <c r="L7" s="160">
        <f t="shared" si="1"/>
        <v>120000000</v>
      </c>
    </row>
    <row r="8" ht="15.75" customHeight="1">
      <c r="B8" s="177">
        <v>3.0</v>
      </c>
      <c r="C8" s="177" t="s">
        <v>753</v>
      </c>
      <c r="D8" s="370">
        <v>8.5E7</v>
      </c>
      <c r="E8" s="177" t="s">
        <v>288</v>
      </c>
      <c r="F8" s="179" t="s">
        <v>293</v>
      </c>
      <c r="G8" s="180"/>
      <c r="H8" s="180">
        <v>1.68E8</v>
      </c>
      <c r="I8" s="180">
        <v>1.4E7</v>
      </c>
      <c r="J8" s="182">
        <v>12000.0</v>
      </c>
      <c r="K8" s="182">
        <v>15000.0</v>
      </c>
      <c r="L8" s="160">
        <f t="shared" si="1"/>
        <v>168000000</v>
      </c>
    </row>
    <row r="9" ht="15.75" customHeight="1">
      <c r="B9" s="177">
        <v>6.0</v>
      </c>
      <c r="C9" s="177" t="s">
        <v>754</v>
      </c>
      <c r="D9" s="370">
        <v>8.4E7</v>
      </c>
      <c r="E9" s="177" t="s">
        <v>288</v>
      </c>
      <c r="F9" s="179" t="s">
        <v>746</v>
      </c>
      <c r="G9" s="180"/>
      <c r="H9" s="180">
        <v>2.4E8</v>
      </c>
      <c r="I9" s="180">
        <v>2.0E7</v>
      </c>
      <c r="J9" s="182">
        <v>15000.0</v>
      </c>
      <c r="K9" s="182">
        <v>20000.0</v>
      </c>
      <c r="L9" s="160">
        <f t="shared" si="1"/>
        <v>240000000</v>
      </c>
    </row>
    <row r="10" ht="15.75" customHeight="1">
      <c r="B10" s="177">
        <v>9.0</v>
      </c>
      <c r="C10" s="177" t="s">
        <v>755</v>
      </c>
      <c r="D10" s="370">
        <v>8.4E7</v>
      </c>
      <c r="E10" s="177" t="s">
        <v>288</v>
      </c>
    </row>
    <row r="11" ht="15.75" customHeight="1">
      <c r="B11" s="177">
        <v>5.0</v>
      </c>
      <c r="C11" s="372" t="s">
        <v>756</v>
      </c>
      <c r="D11" s="370">
        <v>7.2E7</v>
      </c>
      <c r="E11" s="177" t="s">
        <v>288</v>
      </c>
    </row>
    <row r="12" ht="15.75" customHeight="1">
      <c r="B12" s="177">
        <v>10.0</v>
      </c>
      <c r="C12" s="177" t="s">
        <v>757</v>
      </c>
      <c r="D12" s="370">
        <v>6.6E7</v>
      </c>
      <c r="E12" s="177" t="s">
        <v>286</v>
      </c>
      <c r="F12" s="184" t="s">
        <v>277</v>
      </c>
      <c r="G12" s="184" t="s">
        <v>300</v>
      </c>
      <c r="H12" s="184" t="s">
        <v>301</v>
      </c>
      <c r="I12" s="184" t="s">
        <v>758</v>
      </c>
    </row>
    <row r="13" ht="15.75" customHeight="1">
      <c r="B13" s="177">
        <v>14.0</v>
      </c>
      <c r="C13" s="177" t="s">
        <v>759</v>
      </c>
      <c r="D13" s="370">
        <v>6.6E7</v>
      </c>
      <c r="E13" s="177" t="s">
        <v>286</v>
      </c>
      <c r="F13" s="179" t="s">
        <v>305</v>
      </c>
      <c r="G13" s="180">
        <v>5.0E7</v>
      </c>
      <c r="H13" s="180">
        <v>7.0E7</v>
      </c>
      <c r="I13" s="189" t="s">
        <v>306</v>
      </c>
    </row>
    <row r="14" ht="15.75" customHeight="1">
      <c r="B14" s="177">
        <v>13.0</v>
      </c>
      <c r="C14" s="177" t="s">
        <v>760</v>
      </c>
      <c r="D14" s="370">
        <v>5.0E7</v>
      </c>
      <c r="E14" s="177" t="s">
        <v>286</v>
      </c>
      <c r="F14" s="179" t="s">
        <v>310</v>
      </c>
      <c r="G14" s="180">
        <v>7.0E7</v>
      </c>
      <c r="H14" s="180">
        <v>1.0E8</v>
      </c>
      <c r="I14" s="189" t="s">
        <v>311</v>
      </c>
    </row>
    <row r="15" ht="15.75" customHeight="1">
      <c r="B15" s="177">
        <v>7.0</v>
      </c>
      <c r="C15" s="177" t="s">
        <v>761</v>
      </c>
      <c r="D15" s="370">
        <v>4.125E7</v>
      </c>
      <c r="E15" s="177" t="s">
        <v>286</v>
      </c>
      <c r="F15" s="179" t="s">
        <v>315</v>
      </c>
      <c r="G15" s="180">
        <v>1.0E8</v>
      </c>
      <c r="H15" s="180">
        <v>1.25E8</v>
      </c>
      <c r="I15" s="189" t="s">
        <v>316</v>
      </c>
    </row>
    <row r="16" ht="15.75" customHeight="1">
      <c r="B16" s="177">
        <v>11.0</v>
      </c>
      <c r="C16" s="177" t="s">
        <v>762</v>
      </c>
      <c r="D16" s="370">
        <v>5.4E7</v>
      </c>
      <c r="E16" s="177" t="s">
        <v>286</v>
      </c>
      <c r="F16" s="182" t="s">
        <v>320</v>
      </c>
      <c r="G16" s="180">
        <v>1.25E8</v>
      </c>
      <c r="H16" s="180">
        <v>2.5E8</v>
      </c>
      <c r="I16" s="189" t="s">
        <v>321</v>
      </c>
    </row>
    <row r="17" ht="15.75" customHeight="1">
      <c r="B17" s="177">
        <v>15.0</v>
      </c>
      <c r="C17" s="177" t="s">
        <v>763</v>
      </c>
      <c r="D17" s="370">
        <v>3.0E7</v>
      </c>
      <c r="E17" s="177" t="s">
        <v>286</v>
      </c>
    </row>
    <row r="18" ht="15.75" customHeight="1"/>
    <row r="19" ht="15.75" customHeight="1">
      <c r="F19" s="177" t="s">
        <v>764</v>
      </c>
      <c r="G19" s="177">
        <v>2.0</v>
      </c>
    </row>
    <row r="20" ht="15.75" customHeight="1">
      <c r="D20" s="370">
        <f>SUM(D2:D18)</f>
        <v>1419250000</v>
      </c>
      <c r="F20" s="177" t="s">
        <v>765</v>
      </c>
      <c r="G20" s="177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D$17">
    <sortState ref="B2:D17">
      <sortCondition descending="1" ref="D2:D17"/>
    </sortState>
  </autoFilter>
  <drawing r:id="rId1"/>
</worksheet>
</file>