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iley\Project 90\"/>
    </mc:Choice>
  </mc:AlternateContent>
  <xr:revisionPtr revIDLastSave="0" documentId="13_ncr:1_{B93A819E-6F0B-4E93-8172-03D0AF1A04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_CostaRic3_XYTableToPoin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G3" i="1"/>
  <c r="I3" i="1" s="1"/>
  <c r="F4" i="1"/>
  <c r="H4" i="1" s="1"/>
  <c r="G4" i="1"/>
  <c r="I4" i="1" s="1"/>
  <c r="F5" i="1"/>
  <c r="G5" i="1"/>
  <c r="I5" i="1" s="1"/>
  <c r="F6" i="1"/>
  <c r="H6" i="1" s="1"/>
  <c r="G6" i="1"/>
  <c r="I6" i="1" s="1"/>
  <c r="F7" i="1"/>
  <c r="H7" i="1" s="1"/>
  <c r="G7" i="1"/>
  <c r="I7" i="1" s="1"/>
  <c r="F8" i="1"/>
  <c r="H8" i="1" s="1"/>
  <c r="G8" i="1"/>
  <c r="I8" i="1" s="1"/>
  <c r="G2" i="1"/>
  <c r="I2" i="1" s="1"/>
  <c r="F2" i="1"/>
  <c r="H2" i="1" s="1"/>
  <c r="H5" i="1"/>
</calcChain>
</file>

<file path=xl/sharedStrings.xml><?xml version="1.0" encoding="utf-8"?>
<sst xmlns="http://schemas.openxmlformats.org/spreadsheetml/2006/main" count="16" uniqueCount="13">
  <si>
    <t>OBJECTID</t>
  </si>
  <si>
    <t>Inlet</t>
  </si>
  <si>
    <t>Valve</t>
  </si>
  <si>
    <t>1" Pipe</t>
  </si>
  <si>
    <t>1.5" Pipe</t>
  </si>
  <si>
    <t>POINT_X</t>
  </si>
  <si>
    <t>POINT_Y</t>
  </si>
  <si>
    <t>POINT_Z</t>
  </si>
  <si>
    <t>LABEL</t>
  </si>
  <si>
    <t>DIFF_X</t>
  </si>
  <si>
    <t>DIFF_Y</t>
  </si>
  <si>
    <t>CONVERT_X</t>
  </si>
  <si>
    <t>CONVERT_Y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</si>
</sst>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"/>
  </numFmts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4">
    <xf numFmtId="0" fontId="0" fillId="0" borderId="0" xfId="0"/>
    <xf numFmtId="0" fontId="1" fillId="2" borderId="1" xfId="1">
      <alignment horizontal="left"/>
    </xf>
    <xf numFmtId="168" fontId="0" fillId="0" borderId="0" xfId="0" applyNumberFormat="1"/>
    <xf numFmtId="0" fontId="1" fillId="2" borderId="2" xfId="1" applyBorder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ley\Project%2090\Taus_Point_Interest.xlsx" TargetMode="External"/><Relationship Id="rId1" Type="http://schemas.openxmlformats.org/officeDocument/2006/relationships/externalLinkPath" Target="Taus_Point_Inter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_CostaRic3_XYTableToPoint"/>
    </sheetNames>
    <sheetDataSet>
      <sheetData sheetId="0">
        <row r="7">
          <cell r="C7">
            <v>-83.718007234999959</v>
          </cell>
          <cell r="D7">
            <v>9.7857261080000626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topLeftCell="B1" workbookViewId="0">
      <selection activeCell="B9" sqref="A9:XFD11"/>
    </sheetView>
  </sheetViews>
  <sheetFormatPr defaultRowHeight="14.4" x14ac:dyDescent="0.3"/>
  <cols>
    <col min="3" max="3" width="14.33203125" bestFit="1" customWidth="1"/>
    <col min="4" max="4" width="12.5546875" bestFit="1" customWidth="1"/>
    <col min="6" max="6" width="12.21875" bestFit="1" customWidth="1"/>
    <col min="7" max="7" width="11.5546875" bestFit="1" customWidth="1"/>
    <col min="8" max="8" width="12.33203125" bestFit="1" customWidth="1"/>
    <col min="9" max="9" width="12.21875" bestFit="1" customWidth="1"/>
  </cols>
  <sheetData>
    <row r="1" spans="1:9" ht="16.2" thickBot="1" x14ac:dyDescent="0.35">
      <c r="A1" s="1" t="s">
        <v>0</v>
      </c>
      <c r="B1" s="1" t="s">
        <v>8</v>
      </c>
      <c r="C1" s="1" t="s">
        <v>5</v>
      </c>
      <c r="D1" s="1" t="s">
        <v>6</v>
      </c>
      <c r="E1" s="1" t="s">
        <v>7</v>
      </c>
      <c r="F1" s="3" t="s">
        <v>9</v>
      </c>
      <c r="G1" s="3" t="s">
        <v>10</v>
      </c>
      <c r="H1" s="3" t="s">
        <v>11</v>
      </c>
      <c r="I1" s="3" t="s">
        <v>12</v>
      </c>
    </row>
    <row r="2" spans="1:9" x14ac:dyDescent="0.3">
      <c r="A2">
        <v>4</v>
      </c>
      <c r="B2" t="s">
        <v>1</v>
      </c>
      <c r="C2" s="2">
        <v>-83.718117037999946</v>
      </c>
      <c r="D2" s="2">
        <v>9.7858899740000425</v>
      </c>
      <c r="E2">
        <v>726</v>
      </c>
      <c r="F2" s="2">
        <f>C2-[1]Sample_CostaRic3_XYTableToPoint!C$7</f>
        <v>-1.0980299998664123E-4</v>
      </c>
      <c r="G2" s="2">
        <f>D2-[1]Sample_CostaRic3_XYTableToPoint!D$7</f>
        <v>1.6386599997986195E-4</v>
      </c>
      <c r="H2">
        <f t="shared" ref="H2:H8" si="0">111319*F2*COS(D2*PI()/180)</f>
        <v>-12.045310553192857</v>
      </c>
      <c r="I2">
        <f t="shared" ref="I2:I8" si="1">111319*G2</f>
        <v>18.241399251758253</v>
      </c>
    </row>
    <row r="3" spans="1:9" x14ac:dyDescent="0.3">
      <c r="A3">
        <v>5</v>
      </c>
      <c r="B3" t="s">
        <v>1</v>
      </c>
      <c r="C3" s="2">
        <v>-83.719541960999948</v>
      </c>
      <c r="D3" s="2">
        <v>9.7887020190000271</v>
      </c>
      <c r="E3">
        <v>728</v>
      </c>
      <c r="F3" s="2">
        <f>C3-[1]Sample_CostaRic3_XYTableToPoint!C$7</f>
        <v>-1.5347259999884955E-3</v>
      </c>
      <c r="G3" s="2">
        <f>D3-[1]Sample_CostaRic3_XYTableToPoint!D$7</f>
        <v>2.9759109999645261E-3</v>
      </c>
      <c r="H3">
        <f t="shared" si="0"/>
        <v>-168.35691899994262</v>
      </c>
      <c r="I3">
        <f t="shared" si="1"/>
        <v>331.27543660505108</v>
      </c>
    </row>
    <row r="4" spans="1:9" x14ac:dyDescent="0.3">
      <c r="A4">
        <v>6</v>
      </c>
      <c r="B4" t="s">
        <v>2</v>
      </c>
      <c r="C4" s="2">
        <v>-83.719964995999987</v>
      </c>
      <c r="D4" s="2">
        <v>9.7893689670000299</v>
      </c>
      <c r="E4">
        <v>745</v>
      </c>
      <c r="F4" s="2">
        <f>C4-[1]Sample_CostaRic3_XYTableToPoint!C$7</f>
        <v>-1.957761000028313E-3</v>
      </c>
      <c r="G4" s="2">
        <f>D4-[1]Sample_CostaRic3_XYTableToPoint!D$7</f>
        <v>3.6428589999673022E-3</v>
      </c>
      <c r="H4">
        <f t="shared" si="0"/>
        <v>-214.76273168358262</v>
      </c>
      <c r="I4">
        <f t="shared" si="1"/>
        <v>405.51942101736012</v>
      </c>
    </row>
    <row r="5" spans="1:9" x14ac:dyDescent="0.3">
      <c r="A5">
        <v>7</v>
      </c>
      <c r="B5" t="s">
        <v>2</v>
      </c>
      <c r="C5" s="2">
        <v>-83.71968001099998</v>
      </c>
      <c r="D5" s="2">
        <v>9.788797991000024</v>
      </c>
      <c r="E5">
        <v>730</v>
      </c>
      <c r="F5" s="2">
        <f>C5-[1]Sample_CostaRic3_XYTableToPoint!C$7</f>
        <v>-1.6727760000208036E-3</v>
      </c>
      <c r="G5" s="2">
        <f>D5-[1]Sample_CostaRic3_XYTableToPoint!D$7</f>
        <v>3.0718829999614172E-3</v>
      </c>
      <c r="H5">
        <f t="shared" si="0"/>
        <v>-183.50072400980204</v>
      </c>
      <c r="I5">
        <f t="shared" si="1"/>
        <v>341.958943672705</v>
      </c>
    </row>
    <row r="6" spans="1:9" x14ac:dyDescent="0.3">
      <c r="A6">
        <v>9</v>
      </c>
      <c r="B6" t="s">
        <v>3</v>
      </c>
      <c r="C6" s="2">
        <v>-83.720325920999983</v>
      </c>
      <c r="D6" s="2">
        <v>9.7896321580000745</v>
      </c>
      <c r="E6">
        <v>750</v>
      </c>
      <c r="F6" s="2">
        <f>C6-[1]Sample_CostaRic3_XYTableToPoint!C$7</f>
        <v>-2.3186860000237175E-3</v>
      </c>
      <c r="G6" s="2">
        <f>D6-[1]Sample_CostaRic3_XYTableToPoint!D$7</f>
        <v>3.9060500000118736E-3</v>
      </c>
      <c r="H6">
        <f t="shared" si="0"/>
        <v>-254.35532968381122</v>
      </c>
      <c r="I6">
        <f t="shared" si="1"/>
        <v>434.81757995132176</v>
      </c>
    </row>
    <row r="7" spans="1:9" x14ac:dyDescent="0.3">
      <c r="A7">
        <v>10</v>
      </c>
      <c r="B7" t="s">
        <v>3</v>
      </c>
      <c r="C7" s="2">
        <v>-83.719069389999959</v>
      </c>
      <c r="D7" s="2">
        <v>9.788051499000062</v>
      </c>
      <c r="E7">
        <v>723</v>
      </c>
      <c r="F7" s="2">
        <f>C7-[1]Sample_CostaRic3_XYTableToPoint!C$7</f>
        <v>-1.0621549999996205E-3</v>
      </c>
      <c r="G7" s="2">
        <f>D7-[1]Sample_CostaRic3_XYTableToPoint!D$7</f>
        <v>2.3253909999993994E-3</v>
      </c>
      <c r="H7">
        <f t="shared" si="0"/>
        <v>-116.51688546937822</v>
      </c>
      <c r="I7">
        <f t="shared" si="1"/>
        <v>258.86020072893314</v>
      </c>
    </row>
    <row r="8" spans="1:9" x14ac:dyDescent="0.3">
      <c r="A8">
        <v>11</v>
      </c>
      <c r="B8" t="s">
        <v>4</v>
      </c>
      <c r="C8" s="2">
        <v>-83.720929081999941</v>
      </c>
      <c r="D8" s="2">
        <v>9.7893294880000212</v>
      </c>
      <c r="E8">
        <v>753</v>
      </c>
      <c r="F8" s="2">
        <f>C8-[1]Sample_CostaRic3_XYTableToPoint!C$7</f>
        <v>-2.9218469999818808E-3</v>
      </c>
      <c r="G8" s="2">
        <f>D8-[1]Sample_CostaRic3_XYTableToPoint!D$7</f>
        <v>3.6033799999586336E-3</v>
      </c>
      <c r="H8">
        <f t="shared" si="0"/>
        <v>-320.52120655675736</v>
      </c>
      <c r="I8">
        <f t="shared" si="1"/>
        <v>401.12465821539513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Sample_CostaRic3_XYTableToPoint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Riley Damen</cp:lastModifiedBy>
  <dcterms:created xsi:type="dcterms:W3CDTF">2024-10-02T16:16:33Z</dcterms:created>
  <dcterms:modified xsi:type="dcterms:W3CDTF">2024-10-02T18:28:00Z</dcterms:modified>
</cp:coreProperties>
</file>