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elballouli\Documents\altran progress\simulator\"/>
    </mc:Choice>
  </mc:AlternateContent>
  <bookViews>
    <workbookView xWindow="0" yWindow="0" windowWidth="19200" windowHeight="7050"/>
  </bookViews>
  <sheets>
    <sheet name="Survey" sheetId="1" r:id="rId1"/>
    <sheet name="Ranking" sheetId="3" r:id="rId2"/>
  </sheets>
  <definedNames>
    <definedName name="_xlnm._FilterDatabase" localSheetId="0" hidden="1">Survey!$A$1:$AV$10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3" l="1"/>
  <c r="N2" i="3"/>
  <c r="O4" i="3" l="1"/>
  <c r="O5" i="3"/>
  <c r="O6" i="3"/>
  <c r="O7" i="3"/>
  <c r="O8" i="3"/>
  <c r="O9" i="3"/>
  <c r="O11" i="3"/>
  <c r="O13" i="3"/>
  <c r="O14" i="3"/>
  <c r="O2" i="3"/>
  <c r="N7" i="3" l="1"/>
  <c r="N6" i="3"/>
  <c r="N5" i="3"/>
  <c r="N14" i="3"/>
  <c r="N13" i="3"/>
  <c r="N12" i="3"/>
  <c r="N4" i="3"/>
  <c r="N11" i="3"/>
  <c r="N3" i="3"/>
  <c r="N10" i="3"/>
  <c r="N9" i="3"/>
  <c r="N8" i="3"/>
  <c r="E2" i="3"/>
  <c r="G2" i="3" s="1"/>
  <c r="I3" i="3"/>
  <c r="I4" i="3"/>
  <c r="I5" i="3"/>
  <c r="I6" i="3"/>
  <c r="I7" i="3"/>
  <c r="I8" i="3"/>
  <c r="I9" i="3"/>
  <c r="I10" i="3"/>
  <c r="I11" i="3"/>
  <c r="I12" i="3"/>
  <c r="I13" i="3"/>
  <c r="I14" i="3"/>
  <c r="I2" i="3"/>
  <c r="E4" i="3"/>
  <c r="G4" i="3" s="1"/>
  <c r="E3" i="3"/>
  <c r="G3" i="3" s="1"/>
  <c r="H13" i="3"/>
  <c r="L2" i="3"/>
  <c r="L10" i="3"/>
  <c r="L11" i="3"/>
  <c r="L12" i="3"/>
  <c r="L13" i="3"/>
  <c r="L14" i="3"/>
  <c r="L3" i="3"/>
  <c r="L4" i="3"/>
  <c r="L5" i="3"/>
  <c r="L6" i="3"/>
  <c r="L7" i="3"/>
  <c r="L8" i="3"/>
  <c r="L9" i="3"/>
  <c r="H4" i="3"/>
  <c r="H3" i="3"/>
  <c r="H5" i="3"/>
  <c r="H6" i="3"/>
  <c r="H7" i="3"/>
  <c r="H8" i="3"/>
  <c r="H9" i="3"/>
  <c r="H10" i="3"/>
  <c r="H11" i="3"/>
  <c r="H12" i="3"/>
  <c r="H14" i="3"/>
  <c r="H2" i="3"/>
  <c r="K2" i="3"/>
  <c r="K3" i="3"/>
  <c r="K4" i="3"/>
  <c r="K5" i="3"/>
  <c r="K6" i="3"/>
  <c r="K7" i="3"/>
  <c r="K8" i="3"/>
  <c r="K9" i="3"/>
  <c r="K10" i="3"/>
  <c r="K11" i="3"/>
  <c r="K12" i="3"/>
  <c r="K13" i="3"/>
  <c r="K14" i="3"/>
  <c r="J3" i="3"/>
  <c r="J4" i="3"/>
  <c r="J5" i="3"/>
  <c r="J6" i="3"/>
  <c r="J7" i="3"/>
  <c r="J8" i="3"/>
  <c r="J9" i="3"/>
  <c r="J10" i="3"/>
  <c r="J11" i="3"/>
  <c r="J12" i="3"/>
  <c r="J13" i="3"/>
  <c r="J14" i="3"/>
  <c r="J2" i="3"/>
  <c r="E5" i="3"/>
  <c r="G5" i="3" s="1"/>
  <c r="E6" i="3"/>
  <c r="G6" i="3" s="1"/>
  <c r="E7" i="3"/>
  <c r="G7" i="3" s="1"/>
  <c r="E8" i="3"/>
  <c r="G8" i="3" s="1"/>
  <c r="E9" i="3"/>
  <c r="G9" i="3" s="1"/>
  <c r="E10" i="3"/>
  <c r="G10" i="3" s="1"/>
  <c r="E11" i="3"/>
  <c r="G11" i="3" s="1"/>
  <c r="E12" i="3"/>
  <c r="E13" i="3"/>
  <c r="G13" i="3" s="1"/>
  <c r="E14" i="3"/>
  <c r="G14" i="3" s="1"/>
  <c r="M14" i="3" l="1"/>
  <c r="M7" i="3"/>
  <c r="M6" i="3"/>
  <c r="M10" i="3"/>
  <c r="C2" i="3"/>
  <c r="M5" i="3"/>
  <c r="M2" i="3"/>
  <c r="M12" i="3"/>
  <c r="M13" i="3"/>
  <c r="M11" i="3"/>
  <c r="C9" i="3"/>
  <c r="M3" i="3"/>
  <c r="C8" i="3"/>
  <c r="C7" i="3"/>
  <c r="M9" i="3"/>
  <c r="C6" i="3"/>
  <c r="M8" i="3"/>
  <c r="M4" i="3"/>
  <c r="C14" i="3"/>
  <c r="C5" i="3"/>
  <c r="C13" i="3"/>
  <c r="C10" i="3"/>
  <c r="C12" i="3"/>
  <c r="C3" i="3"/>
  <c r="C11" i="3"/>
  <c r="C4" i="3"/>
  <c r="A3" i="3"/>
  <c r="A2" i="3"/>
  <c r="A14" i="3"/>
  <c r="A12" i="3"/>
  <c r="A13" i="3"/>
  <c r="A4" i="3"/>
  <c r="A5" i="3"/>
  <c r="A6" i="3"/>
  <c r="A7" i="3"/>
  <c r="A8" i="3"/>
  <c r="A9" i="3"/>
  <c r="A10" i="3"/>
  <c r="A11" i="3"/>
  <c r="A1" i="3" l="1"/>
  <c r="D5" i="3"/>
  <c r="D6" i="3"/>
  <c r="D10" i="3"/>
  <c r="D12" i="3"/>
  <c r="D7" i="3"/>
  <c r="D2" i="3"/>
  <c r="D9" i="3"/>
  <c r="D14" i="3"/>
  <c r="D4" i="3"/>
  <c r="D3" i="3"/>
  <c r="D13" i="3"/>
  <c r="D8" i="3"/>
  <c r="D11" i="3"/>
  <c r="F11" i="3"/>
  <c r="F13" i="3"/>
  <c r="F8" i="3"/>
  <c r="F10" i="3"/>
  <c r="F9" i="3"/>
  <c r="F6" i="3"/>
  <c r="F12" i="3"/>
  <c r="F2" i="3" l="1"/>
  <c r="F3" i="3"/>
  <c r="F4" i="3"/>
  <c r="F7" i="3"/>
  <c r="F5" i="3"/>
  <c r="F14" i="3"/>
  <c r="B11" i="3" l="1"/>
  <c r="B4" i="3"/>
  <c r="B7" i="3"/>
  <c r="B8" i="3"/>
  <c r="B12" i="3"/>
  <c r="B6" i="3"/>
  <c r="B13" i="3"/>
  <c r="B5" i="3"/>
  <c r="B10" i="3"/>
  <c r="B2" i="3"/>
  <c r="B9" i="3"/>
  <c r="B3" i="3"/>
  <c r="B14" i="3"/>
</calcChain>
</file>

<file path=xl/sharedStrings.xml><?xml version="1.0" encoding="utf-8"?>
<sst xmlns="http://schemas.openxmlformats.org/spreadsheetml/2006/main" count="623" uniqueCount="207">
  <si>
    <t>Name</t>
  </si>
  <si>
    <t>web page Link</t>
  </si>
  <si>
    <t>First Release</t>
  </si>
  <si>
    <t>Latest Release</t>
  </si>
  <si>
    <t>Number of Releases</t>
  </si>
  <si>
    <t>Accessibility</t>
  </si>
  <si>
    <t>Platform support</t>
  </si>
  <si>
    <t>Typical Uses</t>
  </si>
  <si>
    <t>Example Video Use-case</t>
  </si>
  <si>
    <t>Hardware Requirements</t>
  </si>
  <si>
    <t>Programming Language Supported</t>
  </si>
  <si>
    <t>publication link</t>
  </si>
  <si>
    <t>Citation count</t>
  </si>
  <si>
    <t>bibtex</t>
  </si>
  <si>
    <t>Summary</t>
  </si>
  <si>
    <t>official Github repository</t>
  </si>
  <si>
    <t>Total download of github repository</t>
  </si>
  <si>
    <t>Download of latest release</t>
  </si>
  <si>
    <t>Github Star count</t>
  </si>
  <si>
    <t>Github Fork count</t>
  </si>
  <si>
    <t>Github pull request count</t>
  </si>
  <si>
    <t>Github  Open Issues count</t>
  </si>
  <si>
    <t>Github Closed issues count</t>
  </si>
  <si>
    <t>website rank in global internet traffic and engagement by Alexa Rank</t>
  </si>
  <si>
    <t>sensors (eg LIDAR, GPS, camera,..)</t>
  </si>
  <si>
    <t>weather</t>
  </si>
  <si>
    <t>Illumination</t>
  </si>
  <si>
    <t>Existing Models</t>
  </si>
  <si>
    <t>Signs</t>
  </si>
  <si>
    <t>lane marking</t>
  </si>
  <si>
    <t>crosswalk</t>
  </si>
  <si>
    <t>map</t>
  </si>
  <si>
    <t>count of ready maps</t>
  </si>
  <si>
    <t>Github watch
count</t>
  </si>
  <si>
    <t>rain</t>
  </si>
  <si>
    <t>fog
brouillard</t>
  </si>
  <si>
    <t>snow</t>
  </si>
  <si>
    <t>continious/fixed</t>
  </si>
  <si>
    <t>Bright</t>
  </si>
  <si>
    <t>Soft</t>
  </si>
  <si>
    <t>Dark</t>
  </si>
  <si>
    <t>bycle</t>
  </si>
  <si>
    <t>truck</t>
  </si>
  <si>
    <t>motorcycle</t>
  </si>
  <si>
    <t>car</t>
  </si>
  <si>
    <t>pedestrian</t>
  </si>
  <si>
    <t>stop</t>
  </si>
  <si>
    <t>speed</t>
  </si>
  <si>
    <t>traffic
feaux 3 colores</t>
  </si>
  <si>
    <t>highway</t>
  </si>
  <si>
    <t>intersection</t>
  </si>
  <si>
    <t>roundabout
rond point</t>
  </si>
  <si>
    <t>linux</t>
  </si>
  <si>
    <t>windows</t>
  </si>
  <si>
    <t>mac os</t>
  </si>
  <si>
    <t>OpenSolaris</t>
  </si>
  <si>
    <t>FreeBSD</t>
  </si>
  <si>
    <t>Ubunto</t>
  </si>
  <si>
    <t>python</t>
  </si>
  <si>
    <t>java</t>
  </si>
  <si>
    <t>C</t>
  </si>
  <si>
    <t>C++</t>
  </si>
  <si>
    <t>C#</t>
  </si>
  <si>
    <t>Airsim
 (Microsoft)</t>
  </si>
  <si>
    <t>https://microsoft.github.io/AirSim/</t>
  </si>
  <si>
    <t>Camera/ Barometer/ Imu/ GPS/ Magnetometer/ Distance Sensor/ Lidar</t>
  </si>
  <si>
    <t>yes</t>
  </si>
  <si>
    <t>continious</t>
  </si>
  <si>
    <t>continuous</t>
  </si>
  <si>
    <t>No</t>
  </si>
  <si>
    <t>no</t>
  </si>
  <si>
    <t>Open Source</t>
  </si>
  <si>
    <t>✓</t>
  </si>
  <si>
    <t>✗</t>
  </si>
  <si>
    <t>simulate drones
 Simulate vehicles
 Simulate 3D visual environment</t>
  </si>
  <si>
    <t>Reinforcement learning for vehicles 
 https://www.youtube.com/watch?v=fv-oFPAqSZ4</t>
  </si>
  <si>
    <t>It depends on how big your Unreal Environment is.The Blocks environment that comes with AirSim is very basic and works on typical laptops. 
 E.g. The Modular Neighborhood Pack requires GPUs with at least 4GB of RAM. 
 E.g. The Open World environment needs GPU with 8GB RAM. 
 typical development machines have 32GB of RAM and NVIDIA TitanX and a fast hard drive.</t>
  </si>
  <si>
    <t>https://arxiv.org/pdf/1705.05065.pdf%20http://arxiv.org/abs/1705.05065.pdf</t>
  </si>
  <si>
    <t>@inproceedings{shah2018airsim,
 title={Airsim: High-fidelity visual and physical simulation for autonomous vehicles},
 author={Shah, Shital and Dey, Debadeepta and Lovett, Chris and Kapoor, Ashish},
 booktitle={Field and service robotics},
 pages={621--635},
 year={2018},
 organization={Springer}
  }</t>
  </si>
  <si>
    <t>AirSim is a simulator for drones/cars built to support AI research to fascilitate experiment with deep learning, computer vision and reinforcement learning algorithms for autonomous vehicles/Drones. For this purpose, AirSim also exposes APIs to retrieve data and control vehicles/drones in a platform independent way.</t>
  </si>
  <si>
    <t>https://github.com/microsoft/AirSim</t>
  </si>
  <si>
    <t>CARLA</t>
  </si>
  <si>
    <t>https://carla.org/</t>
  </si>
  <si>
    <t>Camera (depth, RGB, semantic segmentation) / LIDAR/Semantic LIDAR/RADAR/GPS/IMU/GNSS/RSS/ Detectors(Collision, Lane Invasion, Obstacle)</t>
  </si>
  <si>
    <t>Simulation of vehicles 
 sumulate 3D visual environment,
 simulate camera and sensors</t>
  </si>
  <si>
    <t>End-to-end Driving via Conditional Imitation Learning
 https://www.youtube.com/watch?v=cFtnflNe5fM
 https://www.youtube.com/watch?v=ZJYvPcHIxH8</t>
  </si>
  <si>
    <t>Server side. A minimum 4GB GPU and a dedicated GPU is highly advised for machine learning
 Client side. Python installed + a good internet connection and two TCP ports (2000 and 2001 by default)
 System requirements. Any 64-bits OS should run CARLA.
 dependencies. Two Python modules: Pygame to create graphics directly with Python, and Numpy for great calculus.</t>
  </si>
  <si>
    <t>https://arxiv.org/pdf/1711.03938.pdf</t>
  </si>
  <si>
    <t>@article{dosovitskiy2017carla,
 title={CARLA: An open urban driving simulator},
 author={Dosovitskiy, Alexey and Ros, German and Codevilla, Felipe and Lopez, Antonio and Koltun, Vladlen},
 journal={arXiv preprint arXiv:1711.03938},
 year={2017} 
 }</t>
  </si>
  <si>
    <t>CARLA used to support development, training, and validation of autonomous driving systems. CARLA provides open digital assets (urban layouts, buildings, vehicles) that were created for this purpose and can be used freely. The simulation platform supports flexible specification of sensor suites, environmental conditions, full control of all static and dynamic actors, maps generation and much more</t>
  </si>
  <si>
    <t>https://github.com/carla-simulator/carla</t>
  </si>
  <si>
    <t>GAZEBO</t>
  </si>
  <si>
    <t>http://gazebosim.org/</t>
  </si>
  <si>
    <t>Camera 2D and 3D/ Imu/ laser/ LIDAR/ GPS/Altimeter/Wireless (Receiver, Transceiver, Transmitter)/ SonarSensor/Noise/ GpuRaySensor</t>
  </si>
  <si>
    <t>NA</t>
  </si>
  <si>
    <t>2 
(citysim - mcity)</t>
  </si>
  <si>
    <t>test algorithms
  design robots
 train AI system using realistic scenarios</t>
  </si>
  <si>
    <t>Car and city simulation in Gazebo
 https://www.youtube.com/watch?v=97JRYhKLhSY</t>
  </si>
  <si>
    <t>It is recommended to have at least 30 Gigabytes of disk space</t>
  </si>
  <si>
    <t>http://citeseerx.ist.psu.edu/viewdoc/download?doi=10.1.1.304.8999&amp;rep=rep1&amp;type=pdf</t>
  </si>
  <si>
    <t>@inproceedings{koenig2004design,
 title={Design and use paradigms for gazebo, an open-source multi-robot simulator},
 author={Koenig, Nathan and Howard, Andrew},
 booktitle={2004 IEEE/RSJ International Conference on Intelligent Robots and Systems (IROS)(IEEE Cat. No. 04CH37566)},
 volume={3},
 pages={2149--2154},
 year={2004},
 organization={IEEE} 
 }</t>
  </si>
  <si>
    <t>Robot simulation is an essential tool in every roboticist's toolbox. A well-designed simulator makes it possible to rapidly test algorithms, design robots, perform regression testing, and train AI system using realistic scenarios. Gazebo offers the ability to accurately and efficiently simulate populations of robots in complex indoor and outdoor environments. At your fingertips is a robust physics engine, high-quality graphics, and convenient programmatic and graphical interfaces. Best of all, Gazebo is free with a vibrant community.</t>
  </si>
  <si>
    <t>https://github.com/osrf/gazebo</t>
  </si>
  <si>
    <t>Racer</t>
  </si>
  <si>
    <t>http://www.racer.nl/</t>
  </si>
  <si>
    <t>physical based</t>
  </si>
  <si>
    <t>simulate vehicles
 simulate 3d environment</t>
  </si>
  <si>
    <t>basic car race 
 https://www.youtube.com/watch?v=8gMUDMCxKQE</t>
  </si>
  <si>
    <t>N/A</t>
  </si>
  <si>
    <t>https://www.academia.edu/download/57430441/Racer_A_Simulated_Environment_Driving_Simulator_to_Investigate_Human_Driving_Skill.pdf</t>
  </si>
  <si>
    <t>@inproceedings{hisham2017racer,
  title={Racer: a simulated environment driving simulator to investigate human driving skill},
  author={Hisham, Amirah‘Aisha Badrul and Nafea, Marwan and Aujih, Ahmad Bukhari and Ishak, Mohamad Hafis Izran and Abidin, Mohamad Shukri Zainal},
  booktitle={Asian Simulation Conference},
  pages={534--547},
  year={2017},
  organization={Springer}
 }</t>
  </si>
  <si>
    <t>car simulator using high-end car physics to achieve a realistic feeling and an excellent render engine for graphical realism. Cars, tracks and such can be created relatively easy (compared to other, more closed driving simulations). The 3D files, physics and other Racer-specific file formats are documented. Editors and support programs are also available to get a very customizable and expandable simulator.</t>
  </si>
  <si>
    <t>Speed Dreams</t>
  </si>
  <si>
    <t>http://www.speed-dreams.org/
 https://sourceforge.net/projects/speed-dreams/</t>
  </si>
  <si>
    <t>fixed</t>
  </si>
  <si>
    <t>3d motorsport simulation</t>
  </si>
  <si>
    <t>https://www.youtube.com/watch?v=HqV21xkubSw</t>
  </si>
  <si>
    <t>ALL details depending on OS here:
 https://sourceforge.net/p/speed-dreams/wiki/HardSoftRequirements/</t>
  </si>
  <si>
    <t>@misc{beelitzspeed,
  title={Speed dreams-a free open motorsport sim and open source racing game},
  author={Beelitz, Wolf-Dieter and Bertaux, Xavier and Gavin, Brian and Jaeger, Eckhard M and Kly-Kullai, Kristf and Kmetyk, Gbor and Mattea, Enrico and Meuret, Jean-Philippe and Say, Haruna and Sumner, Andrew}
 }</t>
  </si>
  <si>
    <t>Speed Dreams is a Motorsport Simulator featuring high-quality 3D graphics and an accurate physics engine, all targeting maximum realism. Initially forked from TORCS, it has now reached a clearly higher realism level in visual and physics simulation. It mainly aims to implement exciting new features, cars, tracks and AI opponents to make a more enjoyable game for the player, while constantly pushing forward visual and physics realism. It is also intended for any research, study or teaching activity, around physics and AI.</t>
  </si>
  <si>
    <t>NA
 (source fourge: https://sourceforge.net/projects/speed-dreams/</t>
  </si>
  <si>
    <t>Sumo</t>
  </si>
  <si>
    <t>https://www.eclipse.org/sumo/</t>
  </si>
  <si>
    <t>https://sumo.dlr.de/docs/Simulation/Output.html</t>
  </si>
  <si>
    <t>simulate traffic flow
 simulate pedestrians</t>
  </si>
  <si>
    <t>https://www.youtube.com/watch?v=t-hQf7kYyEQ</t>
  </si>
  <si>
    <t>https://elib.dlr.de/71460/1/SUMO_survey_SIMUL2011.pdf</t>
  </si>
  <si>
    <t>@inproceedings{behrisch2011sumo,
  title={SUMO--simulation of urban mobility: an overview},
  author={Behrisch, Michael and Bieker, Laura and Erdmann, Jakob and Krajzewicz, Daniel},
  booktitle={Proceedings of SIMUL 2011, The Third International Conference on Advances in System Simulation},
  year={2011},
  organization={ThinkMind}
 }</t>
  </si>
  <si>
    <t>Simulation of Urban MObility" (SUMO) is an open source, highly portable, microscopic and continuous traffic simulation package designed to handle large networks. It allows for intermodal simulation including pedestrians and comes with a large set of tools for scenario creation</t>
  </si>
  <si>
    <t>https://github.com/eclipse/sumo</t>
  </si>
  <si>
    <t>Torcs</t>
  </si>
  <si>
    <t>https://sourceforge.net/projects/torcs/
 http://torcs.sourceforge.net/</t>
  </si>
  <si>
    <t>30 tracks</t>
  </si>
  <si>
    <t>3D Car racing simulation
 Programmable AI for racing</t>
  </si>
  <si>
    <t>https://www.youtube.com/watch?v=pX-UDQdtmBM</t>
  </si>
  <si>
    <t>Robot development.
 Minimum: 400MHz CPU, 128MB RAM, OpenGL 1.2 compatible graphics card with 16 MB RAM.
 Recommended: 600MHz CPU, 256MB RAM, OpenGL 1.3 compatible graphics card with 64 MB RAM.
 Driving yourself.
 Minimum: 550MHz CPU, 128MB RAM, OpenGL 1.3 compatible graphics card with 32 MB RAM.
 Recommended: 800MHz CPU, 256MB RAM, OpenGL 1.3 compatible graphics card with 64 MB RAM.
 software requirement: You need recent, working and properly configured OpenGL/DRI drivers. You need also several libraries. To avoid problems you should prefer FreeGLUT over GLUT. Make sure that you use exactly plib version 1.8.5. For AMD64 you need to set the "-fPIC" compiler switch when compiling plib (export CFLAGS="-fPIC", export CPPFLAGS="-fPIC", export CXXFLAGS="-fPIC"). You need as well OpenAL.</t>
  </si>
  <si>
    <t>https://pdfs.semanticscholar.org/b9c4/d931665ec87c16fcd44cae8fdaec1215e81e.pdf
http://www.cse.chalmers.se/~chrdimi/papers/torcs.pdf</t>
  </si>
  <si>
    <t>@article{wymann2000torcs,
  title={Torcs, the open racing car simulator},
  author={Wymann, Bernhard and Espi{\'e}, Eric and Guionneau, Christophe and Dimitrakakis, Christos and Coulom, R{\'e}mi and Sumner, Andrew},
  journal={Software available at http://torcs. sourceforge. net},
  volume={4},
  number={6},
  pages={2},
  year={2000}
 }</t>
  </si>
  <si>
    <t>TORCS, The Open Racing Car Simulator is a highly portable multi platform car racing simulation. It is can be as AI racing game and as research platform. it supports the following features Features: 3D Car racing simulation for researchers, Sophisticated physical model, multiple input devices (steering wheels, joystick, game pads, ...), Modular architecture,
 Excellent performance and stability</t>
  </si>
  <si>
    <t>NA
 (source fourge: https://sourceforge.net/projects/torcs/)</t>
  </si>
  <si>
    <t>Vdrift</t>
  </si>
  <si>
    <t>https://vdrift.net/</t>
  </si>
  <si>
    <t>46 race/tracks</t>
  </si>
  <si>
    <t>3D car car racing simulation</t>
  </si>
  <si>
    <t>https://www.youtube.com/watch?v=Kmeof6C0v9Y</t>
  </si>
  <si>
    <t>Processor
 2GHZ CPU or better clock speed is recommended, although it should be possible to run VDrift with a minimum 1 GHz.
 Graphics
 OpenGL 2.0 capable graphics card, OpenGL 3.3 is recommended.
 A nVidia GeForce 8 Series or ATI Radeon HD 4800 Series card is recommended in order to enjoy all visual effects. By reducing or disabling some of the display options, it should be possible to play VDrift with a nVidia GeForce 6 or ATI Radeon 9000.
 You should install newest version of the device drivers for your graphics card.
 Memory
 VDrift can consume about 300 MB of memory on a typical run so 512 MB is the minimum requirement but 1 GB or more is recommended, especially for larger tracks.
 Storage
 The basic release is usually about 650 MB, so you must have at least 700 MB free space before you begin, and more if you wish to add more cars or tracks. While the source code is less than 30 MB, if you get the development version you will need at least 2.5 GB as the data repository is about 1.7 GB, you will need to download dependencies as well (up to 60 MB depending on your operating system), and space is needed for build files.
 You should also check you have enough bandwidth to download these amounts - some ISPs have download limits.</t>
  </si>
  <si>
    <t>@misc{venzonvdrift,
  title={Vdrift: a cross-platform, open source driving simulation},
  author={Venzon, Joe}
 }</t>
  </si>
  <si>
    <t>vdrift is a cross-platform, open source driving simulation made with drift racing in mind. The driving physics engine was recently re-written from scratch but was inspired and owes much to the Vamos physics engine</t>
  </si>
  <si>
    <t>https://github.com/VDrift/vdrift</t>
  </si>
  <si>
    <t>Baidu Apollo</t>
  </si>
  <si>
    <t>https://apollo.auto/platform/simulation.html</t>
  </si>
  <si>
    <t>Camera (depth, segmentation)/ LIDAR/ RADAR/ GPS/IMU/ Ultrasonic Sensor</t>
  </si>
  <si>
    <t>continous</t>
  </si>
  <si>
    <t>Simulator 3D for autonomous Driving
 Urban Road</t>
  </si>
  <si>
    <t>https://www.youtube.com/watch?v=NgW1P75wiuA
 https://www.youtube.com/watch?v=4gstgiW04Xw</t>
  </si>
  <si>
    <t>processor
 4-core
 Graphics
 NVIDIA GPU Driver
 Memory
 16 GB minimum
 minimum 4-core processor and 8GB memory minimum (16GB for Apollo 3.5 and above)</t>
  </si>
  <si>
    <t>Baidu Apollo is a open source simulator 3D for autonomous driving on Urban Road. It works on Ubuntu. From the last release, Apollo is now a leap closer to fully autonomous urban road driving. The car has complete 360-degree visibility, along with upgraded perception deep learning model and a brand new prediction model to handle the changing conditions of complex road and junction scenarios, making the car more secure and aware.</t>
  </si>
  <si>
    <t>https://github.com/ApolloAuto/apollo#getting-started</t>
  </si>
  <si>
    <t>Udacity Self-Driving Car Simulator</t>
  </si>
  <si>
    <t>https://github.com/udacity/self-driving-car-sim</t>
  </si>
  <si>
    <t>Camera</t>
  </si>
  <si>
    <t>Simulation of autonomous vehicles</t>
  </si>
  <si>
    <t>https://www.youtube.com/watch?v=iutOIJt1zVM</t>
  </si>
  <si>
    <t>GPU - the faster the better.
 If you don't own a computer with a GPU, we suggest you sign to Google Cloud and use $300</t>
  </si>
  <si>
    <t>@incollection{brown2018udacity,
  title={Udacity self-driving car simulator},
  author={Brown, A and others},
  booktitle={GitHub Repository},
  year={2018}
 }</t>
  </si>
  <si>
    <t>built for researcher to train cars how to navigate road courses using deep learning</t>
  </si>
  <si>
    <t>DeepDrive simulator</t>
  </si>
  <si>
    <t>https://deepdrive.io/index.html
https://deepdrive.voyage.auto/</t>
  </si>
  <si>
    <t xml:space="preserve">Camera(depth)/ </t>
  </si>
  <si>
    <t>Simulator 3D self driving car AI
  Urban road scenario
 train model</t>
  </si>
  <si>
    <t>https://www.youtube.com/watch?v=7r9ZjOHIhiY</t>
  </si>
  <si>
    <t>Processor
 Graphics
 Optional - baseline agent requirements 
 CUDA capable GPU 
 1.7&lt;=Tensorflow&lt;2.0
 Memory
 10GB disk space and 8GB RAM.
 Storage</t>
  </si>
  <si>
    <t>DeepDrive is an open source platform that enable anyone in the world to work on self-driving technology. It works on Linux and windows. Features of the platform include easy access to sensor data and vehicle data to build and train models.
 Three diverse maps.
 Advanced in-game AI, with agents that overtake, follow, route, and negotiate intersections intelligently.
 Reinforcement learning for scenario that would be to dangerous to experiment with in the real world.
 Python Unreal scripting, giving access to the entire Unreal API in Python. Using UnrealEnginePython, the system can read any property and call any method on every actor in the scene.
 Domain randomization, which gives seven view modes to support transfer learnining. These include depth, world normal, ambient occlusion, base color, roughness, and reflectivity.</t>
  </si>
  <si>
    <t>https://github.com/deepdrive/deepdrive</t>
  </si>
  <si>
    <t>openDs</t>
  </si>
  <si>
    <t>https://opends.dfki.de/</t>
  </si>
  <si>
    <t>Camera/LIDAR/CAN</t>
  </si>
  <si>
    <t>Driving Simulation 3D for research 
  Urban road situation. Informative GUI; Traffic light simulation; OpenDrive integration; Environmental/weather conditions; 
 High polygon cars with HQ interior for immersive training</t>
  </si>
  <si>
    <t>https://www.youtube.com/watch?time_continue=45&amp;v=hiXE9deVBXA&amp;feature=emb_title</t>
  </si>
  <si>
    <t>https://www.vde-verlag.de/proceedings-de/453485019.html</t>
  </si>
  <si>
    <t>@article{math2013opends,
  title={OpenDS: A new open-source driving simulator for research},
  author={Math, Rafael and Mahr, Angela and Moniri, Mohammad M and M{\"u}ller, Christian},
  journal={GMM-Fachbericht-AmE 2013},
  volume={2},
  year={2013}
 }</t>
  </si>
  <si>
    <t>OpenDS is an Open Source Driving Simulation Software for research. It Runs on any OpenGL 2 and 3-ready device with Java Virtual Machine. High performance scene graph based graphics API. It can run even advanced city scenarios with high frame rates on the appropriate hardware.</t>
  </si>
  <si>
    <t>lgsvl simulator</t>
  </si>
  <si>
    <t>https://www.lgsvlsimulator.com/</t>
  </si>
  <si>
    <t xml:space="preserve">Camera (segmentation, depth, color) / RADAR/ LIDAR/  3D &amp; 2D Ground Truth / 3D &amp; 2D Ground Truth Visualizer/ GPS ( Device, Odometry)/ GPS-INS Status/ IMU/ Ultrasonic/ Control Calibration/ Signal sensor/ Transform Sensor/ </t>
  </si>
  <si>
    <t>yes (spawning)</t>
  </si>
  <si>
    <t>Simulator 3D for autonomous driving 
  Urban road situation. Environment simulation (Traffic /weather and time of-day/ pedestrians);</t>
  </si>
  <si>
    <t>https://www.youtube.com/watch?v=y_0N8h9GRFI</t>
  </si>
  <si>
    <t>Processor
 4 GHz Quad Core CPU
 Graphics
 Nvidia GTX 1080; 8 GB GPU memory
 Memory
 Storage</t>
  </si>
  <si>
    <t>https://arxiv.org/pdf/2005.03778.pdf</t>
  </si>
  <si>
    <t>@article{rong2020lgsvl,
  title={LGSVL Simulator: A High Fidelity Simulator for Autonomous Driving},
  author={Rong, Guodong and Shin, Byung Hyun and Tabatabaee, Hadi and Lu, Qiang and Lemke, Steve and Mo{\v{z}}eiko, M{\=a}rti{\c{n}}{\v{s}} and Boise, Eric and Uhm, Geehoon and Gerow, Mark and Mehta, Shalin and others},
  journal={arXiv preprint arXiv:2005.03778},
  year={2020}
 }</t>
  </si>
  <si>
    <t>LGSVL Simulator is a high fidelity simulator for autonomous Driving. It is supported on windows 10 (64 bits) and linux. The open source project is based on Apollo, Autoware and Autoware.auto. About test scenario, LGVL simulator provides a Python API to enable users to control and interact with simulated environments. Users can write scripts to create scenarios for their needs - spawning and controlling NPC vehicles and pedestrians and set the environement parameters. Also, there is a V2X system that collect data from vehicle, pedestrian and infrastructure to test and verify V2X algorithm.</t>
  </si>
  <si>
    <t>https://github.com/lgsvl/simulator</t>
  </si>
  <si>
    <t>opends Platform independant. _x000D_
Any OS supporting at least java 5</t>
  </si>
  <si>
    <t>Rank</t>
  </si>
  <si>
    <t>Total score</t>
  </si>
  <si>
    <t>maturity rank</t>
  </si>
  <si>
    <t>Maturity</t>
  </si>
  <si>
    <t>release freq Rank</t>
  </si>
  <si>
    <t>Release Frequency Per Year</t>
  </si>
  <si>
    <t>years of inactivity</t>
  </si>
  <si>
    <t>webranking</t>
  </si>
  <si>
    <t>platform support</t>
  </si>
  <si>
    <t>programming langauge support</t>
  </si>
  <si>
    <t>GTHUB score</t>
  </si>
  <si>
    <t>GITHUB score rank</t>
  </si>
  <si>
    <t>research influence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</si>
</sst>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0" x14ac:knownFonts="1">
    <font>
      <sz val="11"/>
      <color theme="1"/>
      <name val="Calibri"/>
      <family val="2"/>
      <scheme val="minor"/>
    </font>
    <font>
      <u/>
      <sz val="11"/>
      <color theme="10"/>
      <name val="Calibri"/>
      <family val="2"/>
      <scheme val="minor"/>
    </font>
    <font>
      <sz val="7"/>
      <name val="Arial"/>
      <family val="2"/>
    </font>
    <font>
      <sz val="8"/>
      <color rgb="FF333333"/>
      <name val="Arial"/>
      <family val="2"/>
    </font>
    <font>
      <b/>
      <sz val="12"/>
      <color theme="1"/>
      <name val="Calibri"/>
      <family val="2"/>
      <scheme val="minor"/>
    </font>
    <font>
      <sz val="11"/>
      <color rgb="FF000000"/>
      <name val="Calibri"/>
      <family val="2"/>
      <scheme val="minor"/>
    </font>
    <font>
      <sz val="11"/>
      <color theme="1"/>
      <name val="Calibri"/>
      <family val="2"/>
    </font>
    <font>
      <sz val="11"/>
      <color rgb="FFFF0000"/>
      <name val="Calibri"/>
      <family val="2"/>
      <scheme val="minor"/>
    </font>
    <font>
      <sz val="11"/>
      <name val="Calibri"/>
      <family val="2"/>
      <scheme val="minor"/>
    </font>
    <font>
      <u/>
      <sz val="11"/>
      <name val="Calibri"/>
      <family val="2"/>
      <scheme val="minor"/>
    </font>
  </fonts>
  <fills count="4">
    <fill>
      <patternFill patternType="none"/>
    </fill>
    <fill>
      <patternFill patternType="gray125"/>
    </fill>
    <fill>
      <patternFill patternType="solid">
        <fgColor rgb="FFFDEC46"/>
        <bgColor indexed="64"/>
      </patternFill>
    </fill>
    <fill>
      <patternFill patternType="solid">
        <fgColor theme="7" tint="0.79998168889431442"/>
        <bgColor indexed="64"/>
      </patternFill>
    </fill>
  </fills>
  <borders count="16">
    <border>
      <left/>
      <right/>
      <top/>
      <bottom/>
      <diagonal/>
    </border>
    <border>
      <left/>
      <right style="dashDot">
        <color indexed="64"/>
      </right>
      <top/>
      <bottom/>
      <diagonal/>
    </border>
    <border>
      <left style="dashDot">
        <color indexed="64"/>
      </left>
      <right style="dashDot">
        <color indexed="64"/>
      </right>
      <top/>
      <bottom/>
      <diagonal/>
    </border>
    <border>
      <left style="dashDot">
        <color indexed="64"/>
      </left>
      <right style="dashDot">
        <color indexed="64"/>
      </right>
      <top/>
      <bottom style="thin">
        <color rgb="FF000000"/>
      </bottom>
      <diagonal/>
    </border>
    <border>
      <left style="dashDot">
        <color indexed="64"/>
      </left>
      <right style="dashDot">
        <color indexed="64"/>
      </right>
      <top/>
      <bottom style="dashed">
        <color rgb="FF000000"/>
      </bottom>
      <diagonal/>
    </border>
    <border>
      <left style="dashDot">
        <color indexed="64"/>
      </left>
      <right/>
      <top/>
      <bottom style="dashed">
        <color rgb="FF000000"/>
      </bottom>
      <diagonal/>
    </border>
    <border>
      <left style="dashDot">
        <color indexed="64"/>
      </left>
      <right style="dashDot">
        <color indexed="64"/>
      </right>
      <top style="dashed">
        <color rgb="FF000000"/>
      </top>
      <bottom/>
      <diagonal/>
    </border>
    <border>
      <left style="dashDot">
        <color indexed="64"/>
      </left>
      <right/>
      <top style="dashed">
        <color rgb="FF000000"/>
      </top>
      <bottom/>
      <diagonal/>
    </border>
    <border>
      <left/>
      <right style="dashDotDot">
        <color auto="1"/>
      </right>
      <top/>
      <bottom/>
      <diagonal/>
    </border>
    <border>
      <left style="dashDotDot">
        <color auto="1"/>
      </left>
      <right style="dashDotDot">
        <color auto="1"/>
      </right>
      <top/>
      <bottom/>
      <diagonal/>
    </border>
    <border>
      <left style="dashDotDot">
        <color auto="1"/>
      </left>
      <right/>
      <top/>
      <bottom/>
      <diagonal/>
    </border>
    <border>
      <left style="dashDot">
        <color indexed="64"/>
      </left>
      <right style="dashDotDot">
        <color auto="1"/>
      </right>
      <top/>
      <bottom/>
      <diagonal/>
    </border>
    <border>
      <left style="dotted">
        <color rgb="FF000000"/>
      </left>
      <right style="dotted">
        <color rgb="FF000000"/>
      </right>
      <top/>
      <bottom/>
      <diagonal/>
    </border>
    <border>
      <left style="dashDot">
        <color indexed="64"/>
      </left>
      <right/>
      <top/>
      <bottom style="thin">
        <color indexed="64"/>
      </bottom>
      <diagonal/>
    </border>
    <border>
      <left/>
      <right/>
      <top/>
      <bottom style="thin">
        <color indexed="64"/>
      </bottom>
      <diagonal/>
    </border>
    <border>
      <left/>
      <right style="dashDot">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121">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horizontal="center"/>
    </xf>
    <xf numFmtId="0" fontId="4" fillId="2" borderId="0" xfId="0" applyFont="1" applyFill="1"/>
    <xf numFmtId="1" fontId="0" fillId="0" borderId="0" xfId="0" applyNumberFormat="1" applyAlignment="1">
      <alignment horizontal="center" vertical="center"/>
    </xf>
    <xf numFmtId="1" fontId="0" fillId="0" borderId="0" xfId="0" applyNumberFormat="1" applyAlignment="1">
      <alignment horizontal="center"/>
    </xf>
    <xf numFmtId="0" fontId="4" fillId="2" borderId="2" xfId="0" applyFont="1" applyFill="1" applyBorder="1" applyAlignment="1">
      <alignment vertical="center"/>
    </xf>
    <xf numFmtId="0" fontId="0" fillId="0" borderId="8" xfId="0" applyBorder="1" applyAlignment="1">
      <alignment horizontal="center" vertical="center" wrapText="1"/>
    </xf>
    <xf numFmtId="0" fontId="1" fillId="0" borderId="9" xfId="1" applyBorder="1" applyAlignment="1">
      <alignment horizontal="center" vertical="center"/>
    </xf>
    <xf numFmtId="1" fontId="0" fillId="0" borderId="9" xfId="0" applyNumberFormat="1" applyBorder="1" applyAlignment="1">
      <alignment horizontal="center" vertical="center"/>
    </xf>
    <xf numFmtId="0" fontId="0" fillId="0" borderId="9" xfId="0"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left" vertical="center" wrapText="1"/>
    </xf>
    <xf numFmtId="0" fontId="1" fillId="0" borderId="9" xfId="1" applyBorder="1" applyAlignment="1">
      <alignment vertical="center"/>
    </xf>
    <xf numFmtId="0" fontId="0" fillId="0" borderId="10" xfId="0" applyBorder="1" applyAlignment="1">
      <alignment horizontal="center" vertical="center"/>
    </xf>
    <xf numFmtId="0" fontId="0" fillId="0" borderId="8" xfId="0" applyBorder="1" applyAlignment="1">
      <alignment horizontal="center" vertical="center"/>
    </xf>
    <xf numFmtId="3" fontId="5" fillId="0" borderId="9" xfId="1" applyNumberFormat="1" applyFont="1" applyBorder="1" applyAlignment="1">
      <alignment horizontal="center" vertical="center"/>
    </xf>
    <xf numFmtId="0" fontId="1" fillId="0" borderId="9" xfId="1" applyBorder="1" applyAlignment="1">
      <alignment horizontal="center" vertical="center" wrapText="1"/>
    </xf>
    <xf numFmtId="0" fontId="0" fillId="0" borderId="9" xfId="0" applyBorder="1" applyAlignment="1">
      <alignment horizontal="left" vertical="center"/>
    </xf>
    <xf numFmtId="0" fontId="0" fillId="0" borderId="9" xfId="0" applyBorder="1" applyAlignment="1">
      <alignment vertical="center"/>
    </xf>
    <xf numFmtId="0" fontId="0" fillId="0" borderId="9" xfId="0" applyBorder="1" applyAlignment="1">
      <alignment vertical="center" wrapText="1"/>
    </xf>
    <xf numFmtId="0" fontId="0" fillId="0" borderId="8" xfId="0" applyBorder="1" applyAlignment="1">
      <alignment horizontal="left" vertical="center"/>
    </xf>
    <xf numFmtId="0" fontId="0" fillId="0" borderId="8" xfId="0" applyBorder="1" applyAlignment="1">
      <alignment horizontal="left" vertical="center" wrapText="1"/>
    </xf>
    <xf numFmtId="17" fontId="0" fillId="0" borderId="1" xfId="0" applyNumberFormat="1" applyBorder="1" applyAlignment="1">
      <alignment horizontal="center" vertical="center" wrapText="1"/>
    </xf>
    <xf numFmtId="17" fontId="0" fillId="0" borderId="2" xfId="0" applyNumberFormat="1" applyBorder="1" applyAlignment="1">
      <alignment horizontal="center" vertical="center"/>
    </xf>
    <xf numFmtId="2" fontId="0" fillId="0" borderId="0" xfId="0" applyNumberFormat="1" applyAlignment="1">
      <alignment horizontal="center"/>
    </xf>
    <xf numFmtId="0" fontId="4" fillId="2" borderId="9" xfId="0" applyFont="1" applyFill="1" applyBorder="1" applyAlignment="1">
      <alignment horizontal="center" vertical="center" wrapText="1"/>
    </xf>
    <xf numFmtId="0" fontId="0" fillId="0" borderId="8" xfId="0" applyBorder="1"/>
    <xf numFmtId="0" fontId="0" fillId="0" borderId="9" xfId="0" applyBorder="1" applyAlignment="1">
      <alignment horizontal="center"/>
    </xf>
    <xf numFmtId="164" fontId="0" fillId="0" borderId="9" xfId="0" applyNumberFormat="1" applyBorder="1" applyAlignment="1">
      <alignment horizontal="center"/>
    </xf>
    <xf numFmtId="2" fontId="0" fillId="0" borderId="9" xfId="0" applyNumberFormat="1" applyBorder="1" applyAlignment="1">
      <alignment horizontal="center"/>
    </xf>
    <xf numFmtId="1" fontId="0" fillId="0" borderId="9" xfId="0" applyNumberFormat="1" applyBorder="1" applyAlignment="1">
      <alignment horizontal="center"/>
    </xf>
    <xf numFmtId="0" fontId="4" fillId="2" borderId="8" xfId="0" applyFont="1" applyFill="1" applyBorder="1" applyAlignment="1">
      <alignment horizontal="center" vertical="center" wrapText="1"/>
    </xf>
    <xf numFmtId="0" fontId="0" fillId="0" borderId="8" xfId="0" applyBorder="1" applyAlignment="1">
      <alignment horizontal="center"/>
    </xf>
    <xf numFmtId="0" fontId="0" fillId="0" borderId="0" xfId="0" applyBorder="1" applyAlignment="1">
      <alignment horizontal="center"/>
    </xf>
    <xf numFmtId="164" fontId="6" fillId="0" borderId="12" xfId="0" applyNumberFormat="1" applyFont="1" applyBorder="1" applyAlignment="1">
      <alignment horizontal="center"/>
    </xf>
    <xf numFmtId="0" fontId="0" fillId="0" borderId="0" xfId="0" applyAlignment="1">
      <alignment wrapText="1"/>
    </xf>
    <xf numFmtId="0" fontId="6" fillId="0" borderId="0" xfId="0" applyFont="1"/>
    <xf numFmtId="0" fontId="0" fillId="3" borderId="8" xfId="0" applyFill="1" applyBorder="1"/>
    <xf numFmtId="0" fontId="0" fillId="3" borderId="8" xfId="0" applyFill="1" applyBorder="1" applyAlignment="1">
      <alignment horizontal="center"/>
    </xf>
    <xf numFmtId="2" fontId="0" fillId="3" borderId="9" xfId="0" applyNumberFormat="1" applyFill="1" applyBorder="1" applyAlignment="1">
      <alignment horizontal="center"/>
    </xf>
    <xf numFmtId="1" fontId="0" fillId="3" borderId="9" xfId="0" applyNumberFormat="1" applyFill="1" applyBorder="1" applyAlignment="1">
      <alignment horizontal="center"/>
    </xf>
    <xf numFmtId="164" fontId="0" fillId="3" borderId="9" xfId="0" applyNumberFormat="1" applyFill="1" applyBorder="1" applyAlignment="1">
      <alignment horizontal="center"/>
    </xf>
    <xf numFmtId="164" fontId="6" fillId="3" borderId="12" xfId="0" applyNumberFormat="1" applyFont="1" applyFill="1" applyBorder="1" applyAlignment="1">
      <alignment horizontal="center"/>
    </xf>
    <xf numFmtId="0" fontId="0" fillId="3" borderId="9" xfId="0" applyFill="1" applyBorder="1" applyAlignment="1">
      <alignment horizontal="center"/>
    </xf>
    <xf numFmtId="0" fontId="0" fillId="3" borderId="0" xfId="0" applyFill="1" applyBorder="1" applyAlignment="1">
      <alignment horizontal="center"/>
    </xf>
    <xf numFmtId="2" fontId="0" fillId="3" borderId="0" xfId="0" applyNumberFormat="1" applyFill="1" applyAlignment="1">
      <alignment horizontal="center"/>
    </xf>
    <xf numFmtId="3" fontId="5" fillId="0" borderId="9" xfId="1" applyNumberFormat="1" applyFont="1" applyBorder="1" applyAlignment="1">
      <alignment horizontal="center" vertical="center" wrapText="1"/>
    </xf>
    <xf numFmtId="3" fontId="7" fillId="0" borderId="9" xfId="1" applyNumberFormat="1" applyFont="1" applyBorder="1" applyAlignment="1">
      <alignment horizontal="center" vertical="center"/>
    </xf>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0" fillId="0" borderId="8" xfId="0" applyFill="1" applyBorder="1" applyAlignment="1">
      <alignment horizontal="center" vertical="center"/>
    </xf>
    <xf numFmtId="0" fontId="1" fillId="0" borderId="9" xfId="1" applyFill="1" applyBorder="1" applyAlignment="1">
      <alignment horizontal="center" vertical="center" wrapText="1"/>
    </xf>
    <xf numFmtId="3" fontId="5" fillId="0" borderId="9" xfId="1" applyNumberFormat="1" applyFont="1" applyFill="1" applyBorder="1" applyAlignment="1">
      <alignment horizontal="center" vertical="center"/>
    </xf>
    <xf numFmtId="17" fontId="0" fillId="0" borderId="1" xfId="0" applyNumberFormat="1" applyFill="1" applyBorder="1" applyAlignment="1">
      <alignment horizontal="center" vertical="center" wrapText="1"/>
    </xf>
    <xf numFmtId="17" fontId="0" fillId="0" borderId="2" xfId="0" applyNumberFormat="1" applyFill="1" applyBorder="1" applyAlignment="1">
      <alignment horizontal="center" vertical="center"/>
    </xf>
    <xf numFmtId="1" fontId="0" fillId="0" borderId="9" xfId="0" applyNumberFormat="1" applyFill="1" applyBorder="1" applyAlignment="1">
      <alignment horizontal="center" vertical="center"/>
    </xf>
    <xf numFmtId="0" fontId="0" fillId="0" borderId="9" xfId="0" applyFill="1" applyBorder="1" applyAlignment="1">
      <alignment horizontal="center" vertical="center"/>
    </xf>
    <xf numFmtId="0" fontId="0" fillId="0" borderId="9" xfId="0" applyFill="1" applyBorder="1" applyAlignment="1">
      <alignment horizontal="center" vertical="center" wrapText="1"/>
    </xf>
    <xf numFmtId="0" fontId="2" fillId="0" borderId="9" xfId="0" applyFont="1" applyFill="1" applyBorder="1" applyAlignment="1">
      <alignment horizontal="left" vertical="center"/>
    </xf>
    <xf numFmtId="0" fontId="1" fillId="0" borderId="9" xfId="1" applyFill="1" applyBorder="1" applyAlignment="1">
      <alignment horizontal="center" vertical="center"/>
    </xf>
    <xf numFmtId="0" fontId="0" fillId="0" borderId="9" xfId="0" applyFill="1" applyBorder="1" applyAlignment="1">
      <alignment horizontal="left" vertical="center" wrapText="1"/>
    </xf>
    <xf numFmtId="0" fontId="3" fillId="0" borderId="9" xfId="0" applyFont="1" applyFill="1" applyBorder="1" applyAlignment="1">
      <alignment horizontal="left" vertical="center" wrapText="1"/>
    </xf>
    <xf numFmtId="0" fontId="0" fillId="0" borderId="10" xfId="0" applyFill="1" applyBorder="1" applyAlignment="1">
      <alignment horizontal="center" vertical="center"/>
    </xf>
    <xf numFmtId="0" fontId="0" fillId="0" borderId="0" xfId="0" applyFill="1" applyAlignment="1">
      <alignment vertical="center"/>
    </xf>
    <xf numFmtId="0" fontId="1" fillId="0" borderId="9" xfId="1" applyFill="1" applyBorder="1" applyAlignment="1">
      <alignment vertical="center"/>
    </xf>
    <xf numFmtId="165" fontId="5" fillId="0" borderId="9" xfId="1" applyNumberFormat="1" applyFont="1" applyFill="1" applyBorder="1" applyAlignment="1">
      <alignment horizontal="center" vertical="center"/>
    </xf>
    <xf numFmtId="165" fontId="7" fillId="0" borderId="9" xfId="1" applyNumberFormat="1" applyFont="1" applyFill="1" applyBorder="1" applyAlignment="1">
      <alignment horizontal="center" vertical="center"/>
    </xf>
    <xf numFmtId="165" fontId="1" fillId="0" borderId="9" xfId="1" applyNumberFormat="1" applyFill="1" applyBorder="1" applyAlignment="1">
      <alignment horizontal="center" vertical="center" wrapText="1"/>
    </xf>
    <xf numFmtId="0" fontId="0" fillId="0" borderId="9" xfId="0" applyFill="1" applyBorder="1" applyAlignment="1">
      <alignment horizontal="left" vertical="center"/>
    </xf>
    <xf numFmtId="0" fontId="8" fillId="0" borderId="8" xfId="0" applyFont="1" applyFill="1" applyBorder="1" applyAlignment="1">
      <alignment horizontal="center" vertical="center"/>
    </xf>
    <xf numFmtId="0" fontId="9" fillId="0" borderId="9" xfId="1" applyFont="1" applyFill="1" applyBorder="1" applyAlignment="1">
      <alignment horizontal="center" vertical="center"/>
    </xf>
    <xf numFmtId="3" fontId="8" fillId="0" borderId="9" xfId="1" applyNumberFormat="1" applyFont="1" applyFill="1" applyBorder="1" applyAlignment="1">
      <alignment horizontal="center" vertical="center"/>
    </xf>
    <xf numFmtId="3" fontId="8" fillId="0" borderId="9" xfId="1" applyNumberFormat="1" applyFont="1" applyFill="1" applyBorder="1" applyAlignment="1">
      <alignment horizontal="center" vertical="center" wrapText="1"/>
    </xf>
    <xf numFmtId="17" fontId="8" fillId="0" borderId="1" xfId="0" applyNumberFormat="1" applyFont="1" applyFill="1" applyBorder="1" applyAlignment="1">
      <alignment horizontal="center" vertical="center" wrapText="1"/>
    </xf>
    <xf numFmtId="17" fontId="8" fillId="0" borderId="2" xfId="0" applyNumberFormat="1" applyFont="1" applyFill="1" applyBorder="1" applyAlignment="1">
      <alignment horizontal="center" vertical="center"/>
    </xf>
    <xf numFmtId="1" fontId="8" fillId="0" borderId="9" xfId="0" applyNumberFormat="1" applyFont="1" applyFill="1" applyBorder="1" applyAlignment="1">
      <alignment horizontal="center" vertical="center"/>
    </xf>
    <xf numFmtId="0" fontId="8" fillId="0" borderId="9" xfId="0" applyFont="1" applyFill="1" applyBorder="1" applyAlignment="1">
      <alignment horizontal="center" vertical="center"/>
    </xf>
    <xf numFmtId="0" fontId="8" fillId="0" borderId="9" xfId="0" applyFont="1" applyFill="1" applyBorder="1" applyAlignment="1">
      <alignment horizontal="center" vertical="center" wrapText="1"/>
    </xf>
    <xf numFmtId="0" fontId="8" fillId="0" borderId="9" xfId="0" applyFont="1" applyFill="1" applyBorder="1" applyAlignment="1">
      <alignment horizontal="left" vertical="center" wrapText="1"/>
    </xf>
    <xf numFmtId="0" fontId="8" fillId="0" borderId="10" xfId="0" applyFont="1" applyFill="1" applyBorder="1" applyAlignment="1">
      <alignment horizontal="center" vertical="center"/>
    </xf>
    <xf numFmtId="0" fontId="8" fillId="0" borderId="0" xfId="0" applyFont="1" applyFill="1" applyAlignment="1">
      <alignment vertical="center"/>
    </xf>
    <xf numFmtId="0" fontId="9" fillId="0" borderId="9" xfId="1" applyFont="1" applyFill="1" applyBorder="1" applyAlignment="1">
      <alignment horizontal="center" vertical="center" wrapText="1"/>
    </xf>
    <xf numFmtId="0" fontId="9" fillId="0" borderId="9" xfId="1" applyFont="1" applyFill="1" applyBorder="1" applyAlignment="1">
      <alignment vertical="center"/>
    </xf>
    <xf numFmtId="0" fontId="8" fillId="0" borderId="9" xfId="0" applyFont="1" applyFill="1" applyBorder="1" applyAlignment="1">
      <alignment vertical="center"/>
    </xf>
    <xf numFmtId="165" fontId="8" fillId="0" borderId="9" xfId="1" applyNumberFormat="1" applyFont="1" applyFill="1" applyBorder="1" applyAlignment="1">
      <alignment horizontal="center" vertical="center"/>
    </xf>
    <xf numFmtId="165" fontId="8" fillId="0" borderId="9" xfId="1" applyNumberFormat="1" applyFont="1" applyFill="1" applyBorder="1" applyAlignment="1">
      <alignment horizontal="center" vertical="center" wrapText="1"/>
    </xf>
    <xf numFmtId="0" fontId="8" fillId="0" borderId="8" xfId="0" applyFont="1" applyBorder="1" applyAlignment="1">
      <alignment horizontal="center" vertical="center"/>
    </xf>
    <xf numFmtId="0" fontId="9" fillId="0" borderId="9" xfId="1" applyFont="1" applyBorder="1" applyAlignment="1">
      <alignment horizontal="center" vertical="center"/>
    </xf>
    <xf numFmtId="3" fontId="8" fillId="0" borderId="9" xfId="1" applyNumberFormat="1" applyFont="1" applyBorder="1" applyAlignment="1">
      <alignment horizontal="center" vertical="center"/>
    </xf>
    <xf numFmtId="17" fontId="8" fillId="0" borderId="1" xfId="0" applyNumberFormat="1" applyFont="1" applyBorder="1" applyAlignment="1">
      <alignment horizontal="center" vertical="center" wrapText="1"/>
    </xf>
    <xf numFmtId="17" fontId="8" fillId="0" borderId="2" xfId="0" applyNumberFormat="1" applyFont="1" applyBorder="1" applyAlignment="1">
      <alignment horizontal="center" vertical="center"/>
    </xf>
    <xf numFmtId="1" fontId="8" fillId="0" borderId="9" xfId="0" applyNumberFormat="1" applyFont="1" applyBorder="1" applyAlignment="1">
      <alignment horizontal="center" vertical="center"/>
    </xf>
    <xf numFmtId="0" fontId="8" fillId="0" borderId="9" xfId="0" applyFont="1" applyBorder="1" applyAlignment="1">
      <alignment horizontal="center" vertical="center"/>
    </xf>
    <xf numFmtId="0" fontId="8" fillId="0" borderId="9" xfId="0" applyFont="1" applyBorder="1" applyAlignment="1">
      <alignment horizontal="center" vertical="center" wrapText="1"/>
    </xf>
    <xf numFmtId="0" fontId="8" fillId="0" borderId="9" xfId="0" applyFont="1" applyBorder="1" applyAlignment="1">
      <alignment horizontal="left" vertical="center" wrapText="1"/>
    </xf>
    <xf numFmtId="0" fontId="9" fillId="0" borderId="9" xfId="1" applyFont="1" applyBorder="1" applyAlignment="1">
      <alignment vertical="center"/>
    </xf>
    <xf numFmtId="0" fontId="8" fillId="0" borderId="9" xfId="0" applyFont="1" applyBorder="1" applyAlignment="1">
      <alignment horizontal="left" vertical="center"/>
    </xf>
    <xf numFmtId="0" fontId="8" fillId="0" borderId="9" xfId="0" applyFont="1" applyBorder="1" applyAlignment="1">
      <alignment vertical="center" wrapText="1"/>
    </xf>
    <xf numFmtId="0" fontId="8" fillId="0" borderId="10" xfId="0" applyFont="1" applyBorder="1" applyAlignment="1">
      <alignment horizontal="center" vertical="center"/>
    </xf>
    <xf numFmtId="0" fontId="8" fillId="0" borderId="0" xfId="0" applyFont="1" applyAlignment="1">
      <alignment vertical="center"/>
    </xf>
    <xf numFmtId="0" fontId="4" fillId="2" borderId="5"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2" xfId="0" applyFont="1" applyFill="1" applyBorder="1" applyAlignment="1">
      <alignment horizontal="center" vertical="center"/>
    </xf>
    <xf numFmtId="0" fontId="4" fillId="2" borderId="4"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1" fontId="4" fillId="2" borderId="2" xfId="0" applyNumberFormat="1" applyFont="1" applyFill="1" applyBorder="1" applyAlignment="1">
      <alignment horizontal="center" vertical="center"/>
    </xf>
    <xf numFmtId="0" fontId="4" fillId="2" borderId="11" xfId="0" applyFont="1" applyFill="1" applyBorder="1" applyAlignment="1">
      <alignment horizontal="center" vertical="center" wrapText="1"/>
    </xf>
  </cellXfs>
  <cellStyles count="2">
    <cellStyle name="Hyperlink" xfId="1"/>
    <cellStyle name="Normal" xfId="0" builtinId="0"/>
  </cellStyles>
  <dxfs count="0"/>
  <tableStyles count="0" defaultTableStyle="TableStyleMedium2" defaultPivotStyle="PivotStyleLight16"/>
  <colors>
    <mruColors>
      <color rgb="FFB7EAFF"/>
      <color rgb="FFFDEC46"/>
      <color rgb="FF007CA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rxiv.org/pdf/1705.05065.pdf%20http:/arxiv.org/abs/1705.05065.pdf" TargetMode="External"/><Relationship Id="rId13" Type="http://schemas.openxmlformats.org/officeDocument/2006/relationships/hyperlink" Target="https://www.vde-verlag.de/proceedings-de/453485019.html" TargetMode="External"/><Relationship Id="rId18" Type="http://schemas.openxmlformats.org/officeDocument/2006/relationships/hyperlink" Target="https://github.com/VDrift/vdrift" TargetMode="External"/><Relationship Id="rId26" Type="http://schemas.openxmlformats.org/officeDocument/2006/relationships/hyperlink" Target="https://github.com/ApolloAuto/apollo" TargetMode="External"/><Relationship Id="rId39" Type="http://schemas.openxmlformats.org/officeDocument/2006/relationships/hyperlink" Target="https://www.eclipse.org/sumo/" TargetMode="External"/><Relationship Id="rId3" Type="http://schemas.openxmlformats.org/officeDocument/2006/relationships/hyperlink" Target="https://www.youtube.com/watch?v=t-hQf7kYyEQ" TargetMode="External"/><Relationship Id="rId21" Type="http://schemas.openxmlformats.org/officeDocument/2006/relationships/hyperlink" Target="https://www.youtube.com/watch?time_continue=45&amp;v=hiXE9deVBXA&amp;feature=emb_title" TargetMode="External"/><Relationship Id="rId34" Type="http://schemas.openxmlformats.org/officeDocument/2006/relationships/hyperlink" Target="https://vdrift.net/" TargetMode="External"/><Relationship Id="rId42" Type="http://schemas.openxmlformats.org/officeDocument/2006/relationships/printerSettings" Target="../printerSettings/printerSettings1.bin"/><Relationship Id="rId7" Type="http://schemas.openxmlformats.org/officeDocument/2006/relationships/hyperlink" Target="https://www.youtube.com/watch?v=7r9ZjOHIhiY" TargetMode="External"/><Relationship Id="rId12" Type="http://schemas.openxmlformats.org/officeDocument/2006/relationships/hyperlink" Target="https://elib.dlr.de/71460/1/SUMO_survey_SIMUL2011.pdf" TargetMode="External"/><Relationship Id="rId17" Type="http://schemas.openxmlformats.org/officeDocument/2006/relationships/hyperlink" Target="https://github.com/osrf/gazebo" TargetMode="External"/><Relationship Id="rId25" Type="http://schemas.openxmlformats.org/officeDocument/2006/relationships/hyperlink" Target="https://www.youtube.com/watch?v=NgW1P75wiuA%0a%20%0a%20https://www.youtube.com/watch?v=4gstgiW04Xw" TargetMode="External"/><Relationship Id="rId33" Type="http://schemas.openxmlformats.org/officeDocument/2006/relationships/hyperlink" Target="https://sourceforge.net/projects/torcs/%0a%20%0a%20%0a%20http:/torcs.sourceforge.net/" TargetMode="External"/><Relationship Id="rId38" Type="http://schemas.openxmlformats.org/officeDocument/2006/relationships/hyperlink" Target="https://www.lgsvlsimulator.com/" TargetMode="External"/><Relationship Id="rId2" Type="http://schemas.openxmlformats.org/officeDocument/2006/relationships/hyperlink" Target="https://www.youtube.com/watch?v=HqV21xkubSw" TargetMode="External"/><Relationship Id="rId16" Type="http://schemas.openxmlformats.org/officeDocument/2006/relationships/hyperlink" Target="https://github.com/carla-simulator/carla" TargetMode="External"/><Relationship Id="rId20" Type="http://schemas.openxmlformats.org/officeDocument/2006/relationships/hyperlink" Target="https://github.com/lgsvl/simulator" TargetMode="External"/><Relationship Id="rId29" Type="http://schemas.openxmlformats.org/officeDocument/2006/relationships/hyperlink" Target="https://carla.org/" TargetMode="External"/><Relationship Id="rId41" Type="http://schemas.openxmlformats.org/officeDocument/2006/relationships/hyperlink" Target="https://sumo.dlr.de/docs/Simulation/Output.html" TargetMode="External"/><Relationship Id="rId1" Type="http://schemas.openxmlformats.org/officeDocument/2006/relationships/hyperlink" Target="https://www.youtube.com/watch?v=8gMUDMCxKQE" TargetMode="External"/><Relationship Id="rId6" Type="http://schemas.openxmlformats.org/officeDocument/2006/relationships/hyperlink" Target="https://www.youtube.com/watch?v=Kmeof6C0v9Y" TargetMode="External"/><Relationship Id="rId11" Type="http://schemas.openxmlformats.org/officeDocument/2006/relationships/hyperlink" Target="https://www.academia.edu/download/57430441/Racer_A_Simulated_Environment_Driving_Simulator_to_Investigate_Human_Driving_Skill.pdf" TargetMode="External"/><Relationship Id="rId24" Type="http://schemas.openxmlformats.org/officeDocument/2006/relationships/hyperlink" Target="https://github.com/eclipse/sumo" TargetMode="External"/><Relationship Id="rId32" Type="http://schemas.openxmlformats.org/officeDocument/2006/relationships/hyperlink" Target="http://www.speed-dreams.org/" TargetMode="External"/><Relationship Id="rId37" Type="http://schemas.openxmlformats.org/officeDocument/2006/relationships/hyperlink" Target="https://opends.dfki.de/" TargetMode="External"/><Relationship Id="rId40" Type="http://schemas.openxmlformats.org/officeDocument/2006/relationships/hyperlink" Target="https://apollo.auto/platform/simulation.html" TargetMode="External"/><Relationship Id="rId5" Type="http://schemas.openxmlformats.org/officeDocument/2006/relationships/hyperlink" Target="https://pdfs.semanticscholar.org/b9c4/d931665ec87c16fcd44cae8fdaec1215e81e.pdf%0a%0ahttp:/www.cse.chalmers.se/~chrdimi/papers/torcs.pdf" TargetMode="External"/><Relationship Id="rId15" Type="http://schemas.openxmlformats.org/officeDocument/2006/relationships/hyperlink" Target="https://github.com/microsoft/AirSim" TargetMode="External"/><Relationship Id="rId23" Type="http://schemas.openxmlformats.org/officeDocument/2006/relationships/hyperlink" Target="https://github.com/udacity/self-driving-car-sim" TargetMode="External"/><Relationship Id="rId28" Type="http://schemas.openxmlformats.org/officeDocument/2006/relationships/hyperlink" Target="https://microsoft.github.io/AirSim/" TargetMode="External"/><Relationship Id="rId36" Type="http://schemas.openxmlformats.org/officeDocument/2006/relationships/hyperlink" Target="https://deepdrive.io/index.html%0a%0ahttps:/deepdrive.voyage.auto/" TargetMode="External"/><Relationship Id="rId10" Type="http://schemas.openxmlformats.org/officeDocument/2006/relationships/hyperlink" Target="http://citeseerx.ist.psu.edu/viewdoc/download?doi=10.1.1.304.8999&amp;rep=rep1&amp;type=pdf" TargetMode="External"/><Relationship Id="rId19" Type="http://schemas.openxmlformats.org/officeDocument/2006/relationships/hyperlink" Target="https://github.com/deepdrive/deepdrive" TargetMode="External"/><Relationship Id="rId31" Type="http://schemas.openxmlformats.org/officeDocument/2006/relationships/hyperlink" Target="http://www.racer.nl/" TargetMode="External"/><Relationship Id="rId4" Type="http://schemas.openxmlformats.org/officeDocument/2006/relationships/hyperlink" Target="https://www.youtube.com/watch?v=pX-UDQdtmBM" TargetMode="External"/><Relationship Id="rId9" Type="http://schemas.openxmlformats.org/officeDocument/2006/relationships/hyperlink" Target="https://arxiv.org/pdf/1711.03938.pdf" TargetMode="External"/><Relationship Id="rId14" Type="http://schemas.openxmlformats.org/officeDocument/2006/relationships/hyperlink" Target="https://arxiv.org/pdf/2005.03778.pdf" TargetMode="External"/><Relationship Id="rId22" Type="http://schemas.openxmlformats.org/officeDocument/2006/relationships/hyperlink" Target="https://www.youtube.com/watch?v=y_0N8h9GRFI" TargetMode="External"/><Relationship Id="rId27" Type="http://schemas.openxmlformats.org/officeDocument/2006/relationships/hyperlink" Target="https://www.youtube.com/watch?v=iutOIJt1zVM" TargetMode="External"/><Relationship Id="rId30" Type="http://schemas.openxmlformats.org/officeDocument/2006/relationships/hyperlink" Target="http://gazebosim.org/" TargetMode="External"/><Relationship Id="rId35" Type="http://schemas.openxmlformats.org/officeDocument/2006/relationships/hyperlink" Target="https://github.com/udacity/self-driving-car-si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20"/>
  <sheetViews>
    <sheetView tabSelected="1" zoomScale="60" zoomScaleNormal="60" workbookViewId="0">
      <pane ySplit="2" topLeftCell="A3" activePane="bottomLeft" state="frozen"/>
      <selection pane="bottomLeft" activeCell="AZ1" sqref="AZ1:BE2"/>
    </sheetView>
  </sheetViews>
  <sheetFormatPr defaultRowHeight="14.5" x14ac:dyDescent="0.35"/>
  <cols>
    <col min="1" max="1" width="19.81640625" style="4" customWidth="1"/>
    <col min="2" max="2" width="27.453125" style="2" customWidth="1"/>
    <col min="3" max="3" width="24.54296875" style="2" customWidth="1"/>
    <col min="4" max="4" width="25.81640625" style="2" customWidth="1"/>
    <col min="5" max="5" width="9.453125" style="2" customWidth="1"/>
    <col min="6" max="6" width="11.54296875" style="2" hidden="1" customWidth="1"/>
    <col min="7" max="7" width="8.54296875" style="2" customWidth="1"/>
    <col min="8" max="8" width="10.81640625" style="2" customWidth="1"/>
    <col min="9" max="9" width="6.453125" style="2" bestFit="1" customWidth="1"/>
    <col min="10" max="10" width="4.54296875" style="2" bestFit="1" customWidth="1"/>
    <col min="11" max="11" width="5.26953125" style="2" bestFit="1" customWidth="1"/>
    <col min="12" max="12" width="10.7265625" style="2" customWidth="1"/>
    <col min="13" max="14" width="5.7265625" style="2" bestFit="1" customWidth="1"/>
    <col min="15" max="15" width="11.81640625" style="2" customWidth="1"/>
    <col min="16" max="16" width="7.1796875" style="2" customWidth="1"/>
    <col min="17" max="17" width="10.7265625" style="2" bestFit="1" customWidth="1"/>
    <col min="18" max="18" width="5.1796875" style="2" bestFit="1" customWidth="1"/>
    <col min="19" max="19" width="6.453125" style="2" bestFit="1" customWidth="1"/>
    <col min="20" max="20" width="9.54296875" style="2" customWidth="1"/>
    <col min="21" max="22" width="10.7265625" style="2" customWidth="1"/>
    <col min="23" max="23" width="8.54296875" style="2" bestFit="1" customWidth="1"/>
    <col min="24" max="24" width="12.81640625" style="2" bestFit="1" customWidth="1"/>
    <col min="25" max="25" width="12.1796875" style="2" bestFit="1" customWidth="1"/>
    <col min="26" max="26" width="12.1796875" style="2" customWidth="1"/>
    <col min="27" max="27" width="16.26953125" style="3" customWidth="1"/>
    <col min="28" max="28" width="15.453125" style="8" customWidth="1"/>
    <col min="29" max="29" width="20.26953125" style="11" customWidth="1"/>
    <col min="30" max="30" width="13.26953125" style="8" customWidth="1"/>
    <col min="31" max="31" width="7" style="3" bestFit="1" customWidth="1"/>
    <col min="32" max="32" width="11.54296875" style="3" bestFit="1" customWidth="1"/>
    <col min="33" max="33" width="9.1796875" style="3" bestFit="1" customWidth="1"/>
    <col min="34" max="34" width="15.1796875" style="3" bestFit="1" customWidth="1"/>
    <col min="35" max="35" width="11.1796875" style="3" bestFit="1" customWidth="1"/>
    <col min="36" max="36" width="11.1796875" style="3" customWidth="1"/>
    <col min="37" max="37" width="36.453125" style="5" bestFit="1" customWidth="1"/>
    <col min="38" max="38" width="61.81640625" style="1" customWidth="1"/>
    <col min="39" max="39" width="78.453125" style="5" customWidth="1"/>
    <col min="40" max="40" width="9.453125" style="2" bestFit="1" customWidth="1"/>
    <col min="41" max="41" width="5.453125" style="2" bestFit="1" customWidth="1"/>
    <col min="42" max="42" width="4.7265625" style="2" customWidth="1"/>
    <col min="43" max="43" width="6" style="2" bestFit="1" customWidth="1"/>
    <col min="44" max="44" width="4.1796875" style="2" bestFit="1" customWidth="1"/>
    <col min="45" max="45" width="17.26953125" style="1" customWidth="1"/>
    <col min="46" max="46" width="18.26953125" style="2" bestFit="1" customWidth="1"/>
    <col min="47" max="47" width="52.1796875" style="1" customWidth="1"/>
    <col min="48" max="48" width="53.453125" style="7" customWidth="1"/>
    <col min="49" max="49" width="45.1796875" style="2" customWidth="1"/>
    <col min="50" max="50" width="24.1796875" style="8" customWidth="1"/>
    <col min="51" max="51" width="20.453125" style="8" customWidth="1"/>
    <col min="52" max="52" width="19.81640625" style="2" customWidth="1"/>
    <col min="53" max="53" width="14.81640625" style="2" customWidth="1"/>
    <col min="54" max="55" width="17.26953125" style="2" customWidth="1"/>
    <col min="56" max="56" width="18.1796875" style="2" customWidth="1"/>
    <col min="57" max="57" width="21.1796875" style="2" customWidth="1"/>
  </cols>
  <sheetData>
    <row r="1" spans="1:57" s="9" customFormat="1" ht="37.5" customHeight="1" x14ac:dyDescent="0.35">
      <c r="A1" s="117" t="s">
        <v>0</v>
      </c>
      <c r="B1" s="110" t="s">
        <v>1</v>
      </c>
      <c r="C1" s="116" t="s">
        <v>23</v>
      </c>
      <c r="D1" s="116" t="s">
        <v>24</v>
      </c>
      <c r="E1" s="113" t="s">
        <v>25</v>
      </c>
      <c r="F1" s="114"/>
      <c r="G1" s="114"/>
      <c r="H1" s="115"/>
      <c r="I1" s="113" t="s">
        <v>26</v>
      </c>
      <c r="J1" s="114"/>
      <c r="K1" s="114"/>
      <c r="L1" s="115"/>
      <c r="M1" s="113" t="s">
        <v>27</v>
      </c>
      <c r="N1" s="114"/>
      <c r="O1" s="114"/>
      <c r="P1" s="114"/>
      <c r="Q1" s="115"/>
      <c r="R1" s="113" t="s">
        <v>28</v>
      </c>
      <c r="S1" s="114"/>
      <c r="T1" s="115"/>
      <c r="U1" s="116" t="s">
        <v>29</v>
      </c>
      <c r="V1" s="116" t="s">
        <v>30</v>
      </c>
      <c r="W1" s="113" t="s">
        <v>31</v>
      </c>
      <c r="X1" s="114"/>
      <c r="Y1" s="115"/>
      <c r="Z1" s="120" t="s">
        <v>32</v>
      </c>
      <c r="AA1" s="117" t="s">
        <v>2</v>
      </c>
      <c r="AB1" s="110" t="s">
        <v>3</v>
      </c>
      <c r="AC1" s="119" t="s">
        <v>4</v>
      </c>
      <c r="AD1" s="110" t="s">
        <v>5</v>
      </c>
      <c r="AE1" s="118" t="s">
        <v>6</v>
      </c>
      <c r="AF1" s="118"/>
      <c r="AG1" s="118"/>
      <c r="AH1" s="118"/>
      <c r="AI1" s="118"/>
      <c r="AJ1" s="118"/>
      <c r="AK1" s="110" t="s">
        <v>7</v>
      </c>
      <c r="AL1" s="110" t="s">
        <v>8</v>
      </c>
      <c r="AM1" s="110" t="s">
        <v>9</v>
      </c>
      <c r="AN1" s="111" t="s">
        <v>10</v>
      </c>
      <c r="AO1" s="111"/>
      <c r="AP1" s="111"/>
      <c r="AQ1" s="111"/>
      <c r="AR1" s="111"/>
      <c r="AS1" s="110" t="s">
        <v>11</v>
      </c>
      <c r="AT1" s="110" t="s">
        <v>12</v>
      </c>
      <c r="AU1" s="110" t="s">
        <v>13</v>
      </c>
      <c r="AV1" s="111" t="s">
        <v>14</v>
      </c>
      <c r="AW1" s="110" t="s">
        <v>15</v>
      </c>
      <c r="AX1" s="111" t="s">
        <v>16</v>
      </c>
      <c r="AY1" s="111" t="s">
        <v>17</v>
      </c>
      <c r="AZ1" s="111" t="s">
        <v>33</v>
      </c>
      <c r="BA1" s="111" t="s">
        <v>18</v>
      </c>
      <c r="BB1" s="111" t="s">
        <v>19</v>
      </c>
      <c r="BC1" s="111" t="s">
        <v>20</v>
      </c>
      <c r="BD1" s="111" t="s">
        <v>21</v>
      </c>
      <c r="BE1" s="108" t="s">
        <v>22</v>
      </c>
    </row>
    <row r="2" spans="1:57" s="9" customFormat="1" ht="46.5" x14ac:dyDescent="0.35">
      <c r="A2" s="117"/>
      <c r="B2" s="110"/>
      <c r="C2" s="116"/>
      <c r="D2" s="116"/>
      <c r="E2" s="56" t="s">
        <v>34</v>
      </c>
      <c r="F2" s="56" t="s">
        <v>35</v>
      </c>
      <c r="G2" s="56" t="s">
        <v>36</v>
      </c>
      <c r="H2" s="56" t="s">
        <v>37</v>
      </c>
      <c r="I2" s="56" t="s">
        <v>38</v>
      </c>
      <c r="J2" s="56" t="s">
        <v>39</v>
      </c>
      <c r="K2" s="56" t="s">
        <v>40</v>
      </c>
      <c r="L2" s="56" t="s">
        <v>37</v>
      </c>
      <c r="M2" s="56" t="s">
        <v>41</v>
      </c>
      <c r="N2" s="56" t="s">
        <v>42</v>
      </c>
      <c r="O2" s="56" t="s">
        <v>43</v>
      </c>
      <c r="P2" s="56" t="s">
        <v>44</v>
      </c>
      <c r="Q2" s="56" t="s">
        <v>45</v>
      </c>
      <c r="R2" s="56" t="s">
        <v>46</v>
      </c>
      <c r="S2" s="56" t="s">
        <v>47</v>
      </c>
      <c r="T2" s="56" t="s">
        <v>48</v>
      </c>
      <c r="U2" s="116"/>
      <c r="V2" s="116"/>
      <c r="W2" s="56" t="s">
        <v>49</v>
      </c>
      <c r="X2" s="56" t="s">
        <v>50</v>
      </c>
      <c r="Y2" s="56" t="s">
        <v>51</v>
      </c>
      <c r="Z2" s="120"/>
      <c r="AA2" s="117"/>
      <c r="AB2" s="110"/>
      <c r="AC2" s="119"/>
      <c r="AD2" s="110"/>
      <c r="AE2" s="56" t="s">
        <v>52</v>
      </c>
      <c r="AF2" s="56" t="s">
        <v>53</v>
      </c>
      <c r="AG2" s="56" t="s">
        <v>54</v>
      </c>
      <c r="AH2" s="56" t="s">
        <v>55</v>
      </c>
      <c r="AI2" s="12" t="s">
        <v>56</v>
      </c>
      <c r="AJ2" s="56" t="s">
        <v>57</v>
      </c>
      <c r="AK2" s="110"/>
      <c r="AL2" s="110"/>
      <c r="AM2" s="110"/>
      <c r="AN2" s="56" t="s">
        <v>58</v>
      </c>
      <c r="AO2" s="56" t="s">
        <v>59</v>
      </c>
      <c r="AP2" s="56" t="s">
        <v>60</v>
      </c>
      <c r="AQ2" s="55" t="s">
        <v>61</v>
      </c>
      <c r="AR2" s="56" t="s">
        <v>62</v>
      </c>
      <c r="AS2" s="110"/>
      <c r="AT2" s="110"/>
      <c r="AU2" s="110"/>
      <c r="AV2" s="112"/>
      <c r="AW2" s="110"/>
      <c r="AX2" s="112"/>
      <c r="AY2" s="112"/>
      <c r="AZ2" s="112"/>
      <c r="BA2" s="112"/>
      <c r="BB2" s="112"/>
      <c r="BC2" s="112"/>
      <c r="BD2" s="112"/>
      <c r="BE2" s="109"/>
    </row>
    <row r="3" spans="1:57" s="1" customFormat="1" ht="145" x14ac:dyDescent="0.35">
      <c r="A3" s="13" t="s">
        <v>63</v>
      </c>
      <c r="B3" s="14" t="s">
        <v>64</v>
      </c>
      <c r="C3" s="22">
        <v>41925</v>
      </c>
      <c r="D3" s="53" t="s">
        <v>65</v>
      </c>
      <c r="E3" s="22" t="s">
        <v>66</v>
      </c>
      <c r="F3" s="22"/>
      <c r="G3" s="22" t="s">
        <v>66</v>
      </c>
      <c r="H3" s="22" t="s">
        <v>67</v>
      </c>
      <c r="I3" s="22" t="s">
        <v>66</v>
      </c>
      <c r="J3" s="22" t="s">
        <v>66</v>
      </c>
      <c r="K3" s="22" t="s">
        <v>66</v>
      </c>
      <c r="L3" s="22" t="s">
        <v>68</v>
      </c>
      <c r="M3" s="22" t="s">
        <v>69</v>
      </c>
      <c r="N3" s="22" t="s">
        <v>66</v>
      </c>
      <c r="O3" s="22" t="s">
        <v>69</v>
      </c>
      <c r="P3" s="22" t="s">
        <v>66</v>
      </c>
      <c r="Q3" s="22" t="s">
        <v>66</v>
      </c>
      <c r="R3" s="22" t="s">
        <v>66</v>
      </c>
      <c r="S3" s="22" t="s">
        <v>70</v>
      </c>
      <c r="T3" s="22" t="s">
        <v>66</v>
      </c>
      <c r="U3" s="22" t="s">
        <v>66</v>
      </c>
      <c r="V3" s="22" t="s">
        <v>66</v>
      </c>
      <c r="W3" s="54" t="s">
        <v>69</v>
      </c>
      <c r="X3" s="22" t="s">
        <v>66</v>
      </c>
      <c r="Y3" s="22" t="s">
        <v>66</v>
      </c>
      <c r="Z3" s="22">
        <v>12</v>
      </c>
      <c r="AA3" s="29">
        <v>42767</v>
      </c>
      <c r="AB3" s="30">
        <v>43922</v>
      </c>
      <c r="AC3" s="15">
        <v>23</v>
      </c>
      <c r="AD3" s="16" t="s">
        <v>71</v>
      </c>
      <c r="AE3" s="17" t="s">
        <v>72</v>
      </c>
      <c r="AF3" s="17" t="s">
        <v>72</v>
      </c>
      <c r="AG3" s="17" t="s">
        <v>73</v>
      </c>
      <c r="AH3" s="17" t="s">
        <v>73</v>
      </c>
      <c r="AI3" s="17" t="s">
        <v>73</v>
      </c>
      <c r="AJ3" s="17" t="s">
        <v>73</v>
      </c>
      <c r="AK3" s="18" t="s">
        <v>74</v>
      </c>
      <c r="AL3" s="17" t="s">
        <v>75</v>
      </c>
      <c r="AM3" s="18" t="s">
        <v>76</v>
      </c>
      <c r="AN3" s="16" t="s">
        <v>72</v>
      </c>
      <c r="AO3" s="16" t="s">
        <v>72</v>
      </c>
      <c r="AP3" s="16" t="s">
        <v>73</v>
      </c>
      <c r="AQ3" s="16" t="s">
        <v>72</v>
      </c>
      <c r="AR3" s="16" t="s">
        <v>72</v>
      </c>
      <c r="AS3" s="19" t="s">
        <v>77</v>
      </c>
      <c r="AT3" s="17">
        <v>479</v>
      </c>
      <c r="AU3" s="18" t="s">
        <v>78</v>
      </c>
      <c r="AV3" s="18" t="s">
        <v>79</v>
      </c>
      <c r="AW3" s="14" t="s">
        <v>80</v>
      </c>
      <c r="AX3" s="16">
        <v>296605</v>
      </c>
      <c r="AY3" s="16">
        <v>3319</v>
      </c>
      <c r="AZ3" s="16">
        <v>593</v>
      </c>
      <c r="BA3" s="16">
        <v>10600</v>
      </c>
      <c r="BB3" s="16">
        <v>2900</v>
      </c>
      <c r="BC3" s="16">
        <v>44</v>
      </c>
      <c r="BD3" s="16">
        <v>532</v>
      </c>
      <c r="BE3" s="20">
        <v>1913</v>
      </c>
    </row>
    <row r="4" spans="1:57" s="1" customFormat="1" ht="101.5" x14ac:dyDescent="0.35">
      <c r="A4" s="21" t="s">
        <v>81</v>
      </c>
      <c r="B4" s="14" t="s">
        <v>82</v>
      </c>
      <c r="C4" s="22">
        <v>1197662</v>
      </c>
      <c r="D4" s="53" t="s">
        <v>83</v>
      </c>
      <c r="E4" s="22" t="s">
        <v>66</v>
      </c>
      <c r="F4" s="22"/>
      <c r="G4" s="22" t="s">
        <v>66</v>
      </c>
      <c r="H4" s="22" t="s">
        <v>68</v>
      </c>
      <c r="I4" s="22" t="s">
        <v>66</v>
      </c>
      <c r="J4" s="22" t="s">
        <v>66</v>
      </c>
      <c r="K4" s="22" t="s">
        <v>66</v>
      </c>
      <c r="L4" s="22" t="s">
        <v>68</v>
      </c>
      <c r="M4" s="22" t="s">
        <v>66</v>
      </c>
      <c r="N4" s="22" t="s">
        <v>66</v>
      </c>
      <c r="O4" s="22" t="s">
        <v>66</v>
      </c>
      <c r="P4" s="22" t="s">
        <v>66</v>
      </c>
      <c r="Q4" s="22" t="s">
        <v>66</v>
      </c>
      <c r="R4" s="22" t="s">
        <v>66</v>
      </c>
      <c r="S4" s="22" t="s">
        <v>66</v>
      </c>
      <c r="T4" s="22" t="s">
        <v>66</v>
      </c>
      <c r="U4" s="22" t="s">
        <v>66</v>
      </c>
      <c r="V4" s="22" t="s">
        <v>66</v>
      </c>
      <c r="W4" s="22" t="s">
        <v>66</v>
      </c>
      <c r="X4" s="22" t="s">
        <v>66</v>
      </c>
      <c r="Y4" s="22" t="s">
        <v>66</v>
      </c>
      <c r="Z4" s="22">
        <v>10</v>
      </c>
      <c r="AA4" s="29">
        <v>42887</v>
      </c>
      <c r="AB4" s="30">
        <v>43922</v>
      </c>
      <c r="AC4" s="15">
        <v>42</v>
      </c>
      <c r="AD4" s="16" t="s">
        <v>71</v>
      </c>
      <c r="AE4" s="17" t="s">
        <v>72</v>
      </c>
      <c r="AF4" s="17" t="s">
        <v>72</v>
      </c>
      <c r="AG4" s="17" t="s">
        <v>73</v>
      </c>
      <c r="AH4" s="17" t="s">
        <v>73</v>
      </c>
      <c r="AI4" s="17" t="s">
        <v>73</v>
      </c>
      <c r="AJ4" s="17" t="s">
        <v>73</v>
      </c>
      <c r="AK4" s="18" t="s">
        <v>84</v>
      </c>
      <c r="AL4" s="17" t="s">
        <v>85</v>
      </c>
      <c r="AM4" s="18" t="s">
        <v>86</v>
      </c>
      <c r="AN4" s="16" t="s">
        <v>72</v>
      </c>
      <c r="AO4" s="16" t="s">
        <v>73</v>
      </c>
      <c r="AP4" s="16" t="s">
        <v>73</v>
      </c>
      <c r="AQ4" s="16" t="s">
        <v>73</v>
      </c>
      <c r="AR4" s="16" t="s">
        <v>73</v>
      </c>
      <c r="AS4" s="19" t="s">
        <v>87</v>
      </c>
      <c r="AT4" s="17">
        <v>804</v>
      </c>
      <c r="AU4" s="18" t="s">
        <v>88</v>
      </c>
      <c r="AV4" s="18" t="s">
        <v>89</v>
      </c>
      <c r="AW4" s="14" t="s">
        <v>90</v>
      </c>
      <c r="AX4" s="16"/>
      <c r="AY4" s="16"/>
      <c r="AZ4" s="16">
        <v>212</v>
      </c>
      <c r="BA4" s="16">
        <v>4900</v>
      </c>
      <c r="BB4" s="16">
        <v>1400</v>
      </c>
      <c r="BC4" s="16">
        <v>17</v>
      </c>
      <c r="BD4" s="16">
        <v>201</v>
      </c>
      <c r="BE4" s="20">
        <v>2310</v>
      </c>
    </row>
    <row r="5" spans="1:57" s="1" customFormat="1" ht="174" x14ac:dyDescent="0.35">
      <c r="A5" s="21" t="s">
        <v>91</v>
      </c>
      <c r="B5" s="14" t="s">
        <v>92</v>
      </c>
      <c r="C5" s="22">
        <v>549668</v>
      </c>
      <c r="D5" s="53" t="s">
        <v>93</v>
      </c>
      <c r="E5" s="22" t="s">
        <v>66</v>
      </c>
      <c r="F5" s="22"/>
      <c r="G5" s="22" t="s">
        <v>70</v>
      </c>
      <c r="H5" s="22" t="s">
        <v>94</v>
      </c>
      <c r="I5" s="22" t="s">
        <v>66</v>
      </c>
      <c r="J5" s="22" t="s">
        <v>66</v>
      </c>
      <c r="K5" s="22" t="s">
        <v>66</v>
      </c>
      <c r="L5" s="22" t="s">
        <v>68</v>
      </c>
      <c r="M5" s="22" t="s">
        <v>66</v>
      </c>
      <c r="N5" s="22" t="s">
        <v>66</v>
      </c>
      <c r="O5" s="22" t="s">
        <v>69</v>
      </c>
      <c r="P5" s="22" t="s">
        <v>66</v>
      </c>
      <c r="Q5" s="22" t="s">
        <v>66</v>
      </c>
      <c r="R5" s="22" t="s">
        <v>66</v>
      </c>
      <c r="S5" s="22" t="s">
        <v>69</v>
      </c>
      <c r="T5" s="22" t="s">
        <v>66</v>
      </c>
      <c r="U5" s="22" t="s">
        <v>66</v>
      </c>
      <c r="V5" s="22" t="s">
        <v>69</v>
      </c>
      <c r="W5" s="22" t="s">
        <v>69</v>
      </c>
      <c r="X5" s="22" t="s">
        <v>66</v>
      </c>
      <c r="Y5" s="22" t="s">
        <v>66</v>
      </c>
      <c r="Z5" s="53" t="s">
        <v>95</v>
      </c>
      <c r="AA5" s="29">
        <v>41183</v>
      </c>
      <c r="AB5" s="30">
        <v>43831</v>
      </c>
      <c r="AC5" s="15">
        <v>1800</v>
      </c>
      <c r="AD5" s="16" t="s">
        <v>71</v>
      </c>
      <c r="AE5" s="17" t="s">
        <v>72</v>
      </c>
      <c r="AF5" s="17" t="s">
        <v>72</v>
      </c>
      <c r="AG5" s="17" t="s">
        <v>72</v>
      </c>
      <c r="AH5" s="17" t="s">
        <v>73</v>
      </c>
      <c r="AI5" s="17" t="s">
        <v>73</v>
      </c>
      <c r="AJ5" s="17" t="s">
        <v>73</v>
      </c>
      <c r="AK5" s="18" t="s">
        <v>96</v>
      </c>
      <c r="AL5" s="17" t="s">
        <v>97</v>
      </c>
      <c r="AM5" s="18" t="s">
        <v>98</v>
      </c>
      <c r="AN5" s="16" t="s">
        <v>73</v>
      </c>
      <c r="AO5" s="16" t="s">
        <v>73</v>
      </c>
      <c r="AP5" s="16" t="s">
        <v>73</v>
      </c>
      <c r="AQ5" s="16" t="s">
        <v>72</v>
      </c>
      <c r="AR5" s="16" t="s">
        <v>73</v>
      </c>
      <c r="AS5" s="19" t="s">
        <v>99</v>
      </c>
      <c r="AT5" s="17">
        <v>18621</v>
      </c>
      <c r="AU5" s="18" t="s">
        <v>100</v>
      </c>
      <c r="AV5" s="18" t="s">
        <v>101</v>
      </c>
      <c r="AW5" s="14" t="s">
        <v>102</v>
      </c>
      <c r="AX5" s="16"/>
      <c r="AY5" s="16"/>
      <c r="AZ5" s="16">
        <v>26</v>
      </c>
      <c r="BA5" s="16">
        <v>180</v>
      </c>
      <c r="BB5" s="16">
        <v>96</v>
      </c>
      <c r="BC5" s="16">
        <v>14</v>
      </c>
      <c r="BD5" s="16">
        <v>1342</v>
      </c>
      <c r="BE5" s="20">
        <v>1424</v>
      </c>
    </row>
    <row r="6" spans="1:57" s="1" customFormat="1" ht="261" x14ac:dyDescent="0.35">
      <c r="A6" s="21" t="s">
        <v>103</v>
      </c>
      <c r="B6" s="14" t="s">
        <v>104</v>
      </c>
      <c r="C6" s="22">
        <v>9999999</v>
      </c>
      <c r="D6" s="53" t="s">
        <v>105</v>
      </c>
      <c r="E6" s="22" t="s">
        <v>66</v>
      </c>
      <c r="F6" s="22"/>
      <c r="G6" s="22" t="s">
        <v>66</v>
      </c>
      <c r="H6" s="22" t="s">
        <v>67</v>
      </c>
      <c r="I6" s="22" t="s">
        <v>66</v>
      </c>
      <c r="J6" s="22" t="s">
        <v>66</v>
      </c>
      <c r="K6" s="22" t="s">
        <v>66</v>
      </c>
      <c r="L6" s="22" t="s">
        <v>68</v>
      </c>
      <c r="M6" s="22" t="s">
        <v>70</v>
      </c>
      <c r="N6" s="22" t="s">
        <v>66</v>
      </c>
      <c r="O6" s="22" t="s">
        <v>66</v>
      </c>
      <c r="P6" s="22" t="s">
        <v>66</v>
      </c>
      <c r="Q6" s="22" t="s">
        <v>70</v>
      </c>
      <c r="R6" s="22" t="s">
        <v>70</v>
      </c>
      <c r="S6" s="22" t="s">
        <v>70</v>
      </c>
      <c r="T6" s="22" t="s">
        <v>70</v>
      </c>
      <c r="U6" s="22" t="s">
        <v>66</v>
      </c>
      <c r="V6" s="22" t="s">
        <v>66</v>
      </c>
      <c r="W6" s="22" t="s">
        <v>66</v>
      </c>
      <c r="X6" s="22" t="s">
        <v>66</v>
      </c>
      <c r="Y6" s="22" t="s">
        <v>66</v>
      </c>
      <c r="Z6" s="22">
        <v>100</v>
      </c>
      <c r="AA6" s="29">
        <v>36800</v>
      </c>
      <c r="AB6" s="29">
        <v>41852</v>
      </c>
      <c r="AC6" s="15">
        <v>30</v>
      </c>
      <c r="AD6" s="16" t="s">
        <v>71</v>
      </c>
      <c r="AE6" s="17" t="s">
        <v>72</v>
      </c>
      <c r="AF6" s="17" t="s">
        <v>72</v>
      </c>
      <c r="AG6" s="17" t="s">
        <v>72</v>
      </c>
      <c r="AH6" s="17" t="s">
        <v>73</v>
      </c>
      <c r="AI6" s="17" t="s">
        <v>73</v>
      </c>
      <c r="AJ6" s="17" t="s">
        <v>73</v>
      </c>
      <c r="AK6" s="18" t="s">
        <v>106</v>
      </c>
      <c r="AL6" s="23" t="s">
        <v>107</v>
      </c>
      <c r="AM6" s="24" t="s">
        <v>108</v>
      </c>
      <c r="AN6" s="16" t="s">
        <v>73</v>
      </c>
      <c r="AO6" s="16" t="s">
        <v>73</v>
      </c>
      <c r="AP6" s="16" t="s">
        <v>73</v>
      </c>
      <c r="AQ6" s="16" t="s">
        <v>72</v>
      </c>
      <c r="AR6" s="16" t="s">
        <v>73</v>
      </c>
      <c r="AS6" s="19" t="s">
        <v>109</v>
      </c>
      <c r="AT6" s="17">
        <v>2</v>
      </c>
      <c r="AU6" s="18" t="s">
        <v>110</v>
      </c>
      <c r="AV6" s="18" t="s">
        <v>111</v>
      </c>
      <c r="AW6" s="14" t="s">
        <v>94</v>
      </c>
      <c r="AX6" s="16"/>
      <c r="AY6" s="16"/>
      <c r="AZ6" s="16"/>
      <c r="BA6" s="16"/>
      <c r="BB6" s="16"/>
      <c r="BC6" s="16"/>
      <c r="BD6" s="16"/>
      <c r="BE6" s="20"/>
    </row>
    <row r="7" spans="1:57" s="71" customFormat="1" ht="159.5" x14ac:dyDescent="0.35">
      <c r="A7" s="58" t="s">
        <v>112</v>
      </c>
      <c r="B7" s="59" t="s">
        <v>113</v>
      </c>
      <c r="C7" s="60">
        <v>2539941</v>
      </c>
      <c r="D7" s="60" t="s">
        <v>105</v>
      </c>
      <c r="E7" s="60" t="s">
        <v>34</v>
      </c>
      <c r="F7" s="60"/>
      <c r="G7" s="60" t="s">
        <v>66</v>
      </c>
      <c r="H7" s="60" t="s">
        <v>114</v>
      </c>
      <c r="I7" s="60" t="s">
        <v>66</v>
      </c>
      <c r="J7" s="60" t="s">
        <v>66</v>
      </c>
      <c r="K7" s="60" t="s">
        <v>66</v>
      </c>
      <c r="L7" s="60" t="s">
        <v>114</v>
      </c>
      <c r="M7" s="60" t="s">
        <v>70</v>
      </c>
      <c r="N7" s="60" t="s">
        <v>70</v>
      </c>
      <c r="O7" s="60" t="s">
        <v>70</v>
      </c>
      <c r="P7" s="60" t="s">
        <v>66</v>
      </c>
      <c r="Q7" s="60" t="s">
        <v>70</v>
      </c>
      <c r="R7" s="60" t="s">
        <v>70</v>
      </c>
      <c r="S7" s="60" t="s">
        <v>70</v>
      </c>
      <c r="T7" s="60" t="s">
        <v>70</v>
      </c>
      <c r="U7" s="60" t="s">
        <v>66</v>
      </c>
      <c r="V7" s="60" t="s">
        <v>70</v>
      </c>
      <c r="W7" s="60" t="s">
        <v>66</v>
      </c>
      <c r="X7" s="60" t="s">
        <v>70</v>
      </c>
      <c r="Y7" s="60" t="s">
        <v>70</v>
      </c>
      <c r="Z7" s="60">
        <v>45</v>
      </c>
      <c r="AA7" s="61">
        <v>40238</v>
      </c>
      <c r="AB7" s="62">
        <v>43770</v>
      </c>
      <c r="AC7" s="63">
        <v>7</v>
      </c>
      <c r="AD7" s="64" t="s">
        <v>71</v>
      </c>
      <c r="AE7" s="65" t="s">
        <v>72</v>
      </c>
      <c r="AF7" s="65" t="s">
        <v>72</v>
      </c>
      <c r="AG7" s="65" t="s">
        <v>72</v>
      </c>
      <c r="AH7" s="65" t="s">
        <v>73</v>
      </c>
      <c r="AI7" s="65" t="s">
        <v>73</v>
      </c>
      <c r="AJ7" s="65" t="s">
        <v>72</v>
      </c>
      <c r="AK7" s="66" t="s">
        <v>115</v>
      </c>
      <c r="AL7" s="67" t="s">
        <v>116</v>
      </c>
      <c r="AM7" s="68" t="s">
        <v>117</v>
      </c>
      <c r="AN7" s="64" t="s">
        <v>73</v>
      </c>
      <c r="AO7" s="64" t="s">
        <v>73</v>
      </c>
      <c r="AP7" s="64" t="s">
        <v>72</v>
      </c>
      <c r="AQ7" s="64" t="s">
        <v>72</v>
      </c>
      <c r="AR7" s="64" t="s">
        <v>73</v>
      </c>
      <c r="AS7" s="67" t="s">
        <v>94</v>
      </c>
      <c r="AT7" s="65">
        <v>3</v>
      </c>
      <c r="AU7" s="68" t="s">
        <v>118</v>
      </c>
      <c r="AV7" s="69" t="s">
        <v>119</v>
      </c>
      <c r="AW7" s="59" t="s">
        <v>120</v>
      </c>
      <c r="AX7" s="64"/>
      <c r="AY7" s="64"/>
      <c r="AZ7" s="64"/>
      <c r="BA7" s="64"/>
      <c r="BB7" s="64"/>
      <c r="BC7" s="64"/>
      <c r="BD7" s="64"/>
      <c r="BE7" s="70"/>
    </row>
    <row r="8" spans="1:57" s="71" customFormat="1" ht="232" x14ac:dyDescent="0.35">
      <c r="A8" s="58" t="s">
        <v>121</v>
      </c>
      <c r="B8" s="67" t="s">
        <v>122</v>
      </c>
      <c r="C8" s="73">
        <v>8231</v>
      </c>
      <c r="D8" s="75" t="s">
        <v>123</v>
      </c>
      <c r="E8" s="73"/>
      <c r="F8" s="73"/>
      <c r="G8" s="73"/>
      <c r="H8" s="73"/>
      <c r="I8" s="73" t="s">
        <v>66</v>
      </c>
      <c r="J8" s="73"/>
      <c r="K8" s="73"/>
      <c r="L8" s="73"/>
      <c r="M8" s="73" t="s">
        <v>66</v>
      </c>
      <c r="N8" s="73" t="s">
        <v>66</v>
      </c>
      <c r="O8" s="73" t="s">
        <v>66</v>
      </c>
      <c r="P8" s="73" t="s">
        <v>66</v>
      </c>
      <c r="Q8" s="73" t="s">
        <v>66</v>
      </c>
      <c r="R8" s="74" t="s">
        <v>66</v>
      </c>
      <c r="S8" s="73" t="s">
        <v>66</v>
      </c>
      <c r="T8" s="73" t="s">
        <v>66</v>
      </c>
      <c r="U8" s="73" t="s">
        <v>66</v>
      </c>
      <c r="V8" s="73" t="s">
        <v>66</v>
      </c>
      <c r="W8" s="73" t="s">
        <v>66</v>
      </c>
      <c r="X8" s="73" t="s">
        <v>66</v>
      </c>
      <c r="Y8" s="73" t="s">
        <v>66</v>
      </c>
      <c r="Z8" s="60">
        <v>5</v>
      </c>
      <c r="AA8" s="61">
        <v>36892</v>
      </c>
      <c r="AB8" s="62">
        <v>44044</v>
      </c>
      <c r="AC8" s="63">
        <v>38</v>
      </c>
      <c r="AD8" s="64" t="s">
        <v>71</v>
      </c>
      <c r="AE8" s="65" t="s">
        <v>72</v>
      </c>
      <c r="AF8" s="65" t="s">
        <v>72</v>
      </c>
      <c r="AG8" s="65" t="s">
        <v>72</v>
      </c>
      <c r="AH8" s="65" t="s">
        <v>73</v>
      </c>
      <c r="AI8" s="65" t="s">
        <v>73</v>
      </c>
      <c r="AJ8" s="65" t="s">
        <v>73</v>
      </c>
      <c r="AK8" s="68" t="s">
        <v>124</v>
      </c>
      <c r="AL8" s="67" t="s">
        <v>125</v>
      </c>
      <c r="AM8" s="76" t="s">
        <v>94</v>
      </c>
      <c r="AN8" s="64" t="s">
        <v>73</v>
      </c>
      <c r="AO8" s="64" t="s">
        <v>73</v>
      </c>
      <c r="AP8" s="64" t="s">
        <v>73</v>
      </c>
      <c r="AQ8" s="64" t="s">
        <v>72</v>
      </c>
      <c r="AR8" s="64" t="s">
        <v>73</v>
      </c>
      <c r="AS8" s="72" t="s">
        <v>126</v>
      </c>
      <c r="AT8" s="65">
        <v>1672</v>
      </c>
      <c r="AU8" s="68" t="s">
        <v>127</v>
      </c>
      <c r="AV8" s="68" t="s">
        <v>128</v>
      </c>
      <c r="AW8" s="67" t="s">
        <v>129</v>
      </c>
      <c r="AX8" s="64"/>
      <c r="AY8" s="64"/>
      <c r="AZ8" s="64">
        <v>57</v>
      </c>
      <c r="BA8" s="64">
        <v>760</v>
      </c>
      <c r="BB8" s="64">
        <v>508</v>
      </c>
      <c r="BC8" s="64">
        <v>0</v>
      </c>
      <c r="BD8" s="64">
        <v>1520</v>
      </c>
      <c r="BE8" s="70">
        <v>5744</v>
      </c>
    </row>
    <row r="9" spans="1:57" s="71" customFormat="1" ht="223.5" customHeight="1" x14ac:dyDescent="0.35">
      <c r="A9" s="58" t="s">
        <v>130</v>
      </c>
      <c r="B9" s="59" t="s">
        <v>131</v>
      </c>
      <c r="C9" s="60">
        <v>478</v>
      </c>
      <c r="D9" s="60" t="s">
        <v>105</v>
      </c>
      <c r="E9" s="60" t="s">
        <v>70</v>
      </c>
      <c r="F9" s="60"/>
      <c r="G9" s="60" t="s">
        <v>66</v>
      </c>
      <c r="H9" s="60" t="s">
        <v>114</v>
      </c>
      <c r="I9" s="60" t="s">
        <v>66</v>
      </c>
      <c r="J9" s="60" t="s">
        <v>66</v>
      </c>
      <c r="K9" s="60" t="s">
        <v>66</v>
      </c>
      <c r="L9" s="60" t="s">
        <v>94</v>
      </c>
      <c r="M9" s="60" t="s">
        <v>70</v>
      </c>
      <c r="N9" s="60" t="s">
        <v>66</v>
      </c>
      <c r="O9" s="60" t="s">
        <v>70</v>
      </c>
      <c r="P9" s="60" t="s">
        <v>66</v>
      </c>
      <c r="Q9" s="60" t="s">
        <v>70</v>
      </c>
      <c r="R9" s="60" t="s">
        <v>70</v>
      </c>
      <c r="S9" s="60" t="s">
        <v>70</v>
      </c>
      <c r="T9" s="60" t="s">
        <v>70</v>
      </c>
      <c r="U9" s="60" t="s">
        <v>66</v>
      </c>
      <c r="V9" s="60" t="s">
        <v>70</v>
      </c>
      <c r="W9" s="60" t="s">
        <v>66</v>
      </c>
      <c r="X9" s="60" t="s">
        <v>70</v>
      </c>
      <c r="Y9" s="60" t="s">
        <v>70</v>
      </c>
      <c r="Z9" s="60" t="s">
        <v>132</v>
      </c>
      <c r="AA9" s="61">
        <v>38018</v>
      </c>
      <c r="AB9" s="62">
        <v>42795</v>
      </c>
      <c r="AC9" s="63">
        <v>23</v>
      </c>
      <c r="AD9" s="64" t="s">
        <v>71</v>
      </c>
      <c r="AE9" s="65" t="s">
        <v>72</v>
      </c>
      <c r="AF9" s="65" t="s">
        <v>72</v>
      </c>
      <c r="AG9" s="65" t="s">
        <v>73</v>
      </c>
      <c r="AH9" s="65" t="s">
        <v>72</v>
      </c>
      <c r="AI9" s="65" t="s">
        <v>72</v>
      </c>
      <c r="AJ9" s="65" t="s">
        <v>73</v>
      </c>
      <c r="AK9" s="68" t="s">
        <v>133</v>
      </c>
      <c r="AL9" s="67" t="s">
        <v>134</v>
      </c>
      <c r="AM9" s="68" t="s">
        <v>135</v>
      </c>
      <c r="AN9" s="64" t="s">
        <v>73</v>
      </c>
      <c r="AO9" s="64" t="s">
        <v>73</v>
      </c>
      <c r="AP9" s="64" t="s">
        <v>72</v>
      </c>
      <c r="AQ9" s="64" t="s">
        <v>72</v>
      </c>
      <c r="AR9" s="64" t="s">
        <v>73</v>
      </c>
      <c r="AS9" s="59" t="s">
        <v>136</v>
      </c>
      <c r="AT9" s="65">
        <v>202</v>
      </c>
      <c r="AU9" s="68" t="s">
        <v>137</v>
      </c>
      <c r="AV9" s="68" t="s">
        <v>138</v>
      </c>
      <c r="AW9" s="59" t="s">
        <v>139</v>
      </c>
      <c r="AX9" s="64"/>
      <c r="AY9" s="64"/>
      <c r="AZ9" s="64"/>
      <c r="BA9" s="64"/>
      <c r="BB9" s="64"/>
      <c r="BC9" s="64"/>
      <c r="BD9" s="64"/>
      <c r="BE9" s="70"/>
    </row>
    <row r="10" spans="1:57" s="88" customFormat="1" ht="377" x14ac:dyDescent="0.35">
      <c r="A10" s="77" t="s">
        <v>140</v>
      </c>
      <c r="B10" s="78" t="s">
        <v>141</v>
      </c>
      <c r="C10" s="79">
        <v>1538394</v>
      </c>
      <c r="D10" s="79" t="s">
        <v>105</v>
      </c>
      <c r="E10" s="79" t="s">
        <v>70</v>
      </c>
      <c r="F10" s="79"/>
      <c r="G10" s="79" t="s">
        <v>70</v>
      </c>
      <c r="H10" s="79" t="s">
        <v>94</v>
      </c>
      <c r="I10" s="79" t="s">
        <v>66</v>
      </c>
      <c r="J10" s="79" t="s">
        <v>69</v>
      </c>
      <c r="K10" s="79" t="s">
        <v>66</v>
      </c>
      <c r="L10" s="79" t="s">
        <v>114</v>
      </c>
      <c r="M10" s="79" t="s">
        <v>70</v>
      </c>
      <c r="N10" s="79" t="s">
        <v>70</v>
      </c>
      <c r="O10" s="79" t="s">
        <v>70</v>
      </c>
      <c r="P10" s="79" t="s">
        <v>66</v>
      </c>
      <c r="Q10" s="79" t="s">
        <v>70</v>
      </c>
      <c r="R10" s="79" t="s">
        <v>70</v>
      </c>
      <c r="S10" s="79" t="s">
        <v>70</v>
      </c>
      <c r="T10" s="79" t="s">
        <v>70</v>
      </c>
      <c r="U10" s="79" t="s">
        <v>66</v>
      </c>
      <c r="V10" s="79" t="s">
        <v>70</v>
      </c>
      <c r="W10" s="79" t="s">
        <v>66</v>
      </c>
      <c r="X10" s="79" t="s">
        <v>70</v>
      </c>
      <c r="Y10" s="79" t="s">
        <v>70</v>
      </c>
      <c r="Z10" s="80" t="s">
        <v>142</v>
      </c>
      <c r="AA10" s="81">
        <v>42064</v>
      </c>
      <c r="AB10" s="82">
        <v>41913</v>
      </c>
      <c r="AC10" s="83">
        <v>6</v>
      </c>
      <c r="AD10" s="84" t="s">
        <v>71</v>
      </c>
      <c r="AE10" s="85" t="s">
        <v>72</v>
      </c>
      <c r="AF10" s="85" t="s">
        <v>72</v>
      </c>
      <c r="AG10" s="85" t="s">
        <v>72</v>
      </c>
      <c r="AH10" s="85" t="s">
        <v>73</v>
      </c>
      <c r="AI10" s="85" t="s">
        <v>72</v>
      </c>
      <c r="AJ10" s="85" t="s">
        <v>72</v>
      </c>
      <c r="AK10" s="86" t="s">
        <v>143</v>
      </c>
      <c r="AL10" s="78" t="s">
        <v>144</v>
      </c>
      <c r="AM10" s="86" t="s">
        <v>145</v>
      </c>
      <c r="AN10" s="84" t="s">
        <v>73</v>
      </c>
      <c r="AO10" s="84" t="s">
        <v>73</v>
      </c>
      <c r="AP10" s="84" t="s">
        <v>73</v>
      </c>
      <c r="AQ10" s="84" t="s">
        <v>72</v>
      </c>
      <c r="AR10" s="84" t="s">
        <v>73</v>
      </c>
      <c r="AS10" s="84" t="s">
        <v>94</v>
      </c>
      <c r="AT10" s="85">
        <v>3</v>
      </c>
      <c r="AU10" s="86" t="s">
        <v>146</v>
      </c>
      <c r="AV10" s="86" t="s">
        <v>147</v>
      </c>
      <c r="AW10" s="78" t="s">
        <v>148</v>
      </c>
      <c r="AX10" s="84"/>
      <c r="AY10" s="84"/>
      <c r="AZ10" s="84">
        <v>26</v>
      </c>
      <c r="BA10" s="84">
        <v>216</v>
      </c>
      <c r="BB10" s="84">
        <v>77</v>
      </c>
      <c r="BC10" s="84">
        <v>0</v>
      </c>
      <c r="BD10" s="84">
        <v>32</v>
      </c>
      <c r="BE10" s="87">
        <v>91</v>
      </c>
    </row>
    <row r="11" spans="1:57" s="88" customFormat="1" ht="159.5" x14ac:dyDescent="0.35">
      <c r="A11" s="77" t="s">
        <v>149</v>
      </c>
      <c r="B11" s="78" t="s">
        <v>150</v>
      </c>
      <c r="C11" s="79">
        <v>2613091</v>
      </c>
      <c r="D11" s="80" t="s">
        <v>151</v>
      </c>
      <c r="E11" s="79" t="s">
        <v>66</v>
      </c>
      <c r="F11" s="79"/>
      <c r="G11" s="79" t="s">
        <v>66</v>
      </c>
      <c r="H11" s="79" t="s">
        <v>152</v>
      </c>
      <c r="I11" s="79" t="s">
        <v>66</v>
      </c>
      <c r="J11" s="79" t="s">
        <v>66</v>
      </c>
      <c r="K11" s="79" t="s">
        <v>66</v>
      </c>
      <c r="L11" s="79" t="s">
        <v>68</v>
      </c>
      <c r="M11" s="79" t="s">
        <v>66</v>
      </c>
      <c r="N11" s="79" t="s">
        <v>66</v>
      </c>
      <c r="O11" s="79" t="s">
        <v>66</v>
      </c>
      <c r="P11" s="79" t="s">
        <v>66</v>
      </c>
      <c r="Q11" s="79" t="s">
        <v>66</v>
      </c>
      <c r="R11" s="79" t="s">
        <v>66</v>
      </c>
      <c r="S11" s="79" t="s">
        <v>70</v>
      </c>
      <c r="T11" s="79" t="s">
        <v>66</v>
      </c>
      <c r="U11" s="79" t="s">
        <v>66</v>
      </c>
      <c r="V11" s="79" t="s">
        <v>66</v>
      </c>
      <c r="W11" s="79" t="s">
        <v>66</v>
      </c>
      <c r="X11" s="79" t="s">
        <v>66</v>
      </c>
      <c r="Y11" s="79" t="s">
        <v>69</v>
      </c>
      <c r="Z11" s="79">
        <v>2</v>
      </c>
      <c r="AA11" s="81">
        <v>44013</v>
      </c>
      <c r="AB11" s="82">
        <v>43831</v>
      </c>
      <c r="AC11" s="83">
        <v>8</v>
      </c>
      <c r="AD11" s="84" t="s">
        <v>71</v>
      </c>
      <c r="AE11" s="85" t="s">
        <v>73</v>
      </c>
      <c r="AF11" s="85" t="s">
        <v>73</v>
      </c>
      <c r="AG11" s="85" t="s">
        <v>73</v>
      </c>
      <c r="AH11" s="85" t="s">
        <v>73</v>
      </c>
      <c r="AI11" s="85" t="s">
        <v>73</v>
      </c>
      <c r="AJ11" s="85" t="s">
        <v>72</v>
      </c>
      <c r="AK11" s="86" t="s">
        <v>153</v>
      </c>
      <c r="AL11" s="89" t="s">
        <v>154</v>
      </c>
      <c r="AM11" s="86" t="s">
        <v>155</v>
      </c>
      <c r="AN11" s="84" t="s">
        <v>72</v>
      </c>
      <c r="AO11" s="84" t="s">
        <v>73</v>
      </c>
      <c r="AP11" s="84" t="s">
        <v>73</v>
      </c>
      <c r="AQ11" s="84" t="s">
        <v>72</v>
      </c>
      <c r="AR11" s="84" t="s">
        <v>73</v>
      </c>
      <c r="AS11" s="84" t="s">
        <v>94</v>
      </c>
      <c r="AT11" s="85" t="s">
        <v>94</v>
      </c>
      <c r="AU11" s="85" t="s">
        <v>94</v>
      </c>
      <c r="AV11" s="86" t="s">
        <v>156</v>
      </c>
      <c r="AW11" s="78" t="s">
        <v>157</v>
      </c>
      <c r="AX11" s="84">
        <v>41816</v>
      </c>
      <c r="AY11" s="84">
        <v>0</v>
      </c>
      <c r="AZ11" s="84">
        <v>1100</v>
      </c>
      <c r="BA11" s="84">
        <v>16900</v>
      </c>
      <c r="BB11" s="84">
        <v>6300</v>
      </c>
      <c r="BC11" s="84">
        <v>3</v>
      </c>
      <c r="BD11" s="84">
        <v>605</v>
      </c>
      <c r="BE11" s="87">
        <v>1924</v>
      </c>
    </row>
    <row r="12" spans="1:57" s="88" customFormat="1" ht="159.5" x14ac:dyDescent="0.35">
      <c r="A12" s="77" t="s">
        <v>158</v>
      </c>
      <c r="B12" s="78" t="s">
        <v>159</v>
      </c>
      <c r="C12" s="79">
        <v>91</v>
      </c>
      <c r="D12" s="79" t="s">
        <v>160</v>
      </c>
      <c r="E12" s="79" t="s">
        <v>70</v>
      </c>
      <c r="F12" s="79"/>
      <c r="G12" s="79" t="s">
        <v>70</v>
      </c>
      <c r="H12" s="79" t="s">
        <v>94</v>
      </c>
      <c r="I12" s="79" t="s">
        <v>66</v>
      </c>
      <c r="J12" s="79" t="s">
        <v>70</v>
      </c>
      <c r="K12" s="79" t="s">
        <v>70</v>
      </c>
      <c r="L12" s="79" t="s">
        <v>114</v>
      </c>
      <c r="M12" s="79" t="s">
        <v>70</v>
      </c>
      <c r="N12" s="79" t="s">
        <v>70</v>
      </c>
      <c r="O12" s="79" t="s">
        <v>70</v>
      </c>
      <c r="P12" s="79" t="s">
        <v>66</v>
      </c>
      <c r="Q12" s="79" t="s">
        <v>70</v>
      </c>
      <c r="R12" s="79" t="s">
        <v>70</v>
      </c>
      <c r="S12" s="79" t="s">
        <v>70</v>
      </c>
      <c r="T12" s="79" t="s">
        <v>70</v>
      </c>
      <c r="U12" s="79" t="s">
        <v>66</v>
      </c>
      <c r="V12" s="79" t="s">
        <v>70</v>
      </c>
      <c r="W12" s="79" t="s">
        <v>66</v>
      </c>
      <c r="X12" s="79" t="s">
        <v>70</v>
      </c>
      <c r="Y12" s="79" t="s">
        <v>70</v>
      </c>
      <c r="Z12" s="79">
        <v>2</v>
      </c>
      <c r="AA12" s="81">
        <v>42887</v>
      </c>
      <c r="AB12" s="82">
        <v>42856</v>
      </c>
      <c r="AC12" s="83">
        <v>11</v>
      </c>
      <c r="AD12" s="84" t="s">
        <v>71</v>
      </c>
      <c r="AE12" s="85" t="s">
        <v>72</v>
      </c>
      <c r="AF12" s="85" t="s">
        <v>72</v>
      </c>
      <c r="AG12" s="85" t="s">
        <v>72</v>
      </c>
      <c r="AH12" s="85" t="s">
        <v>73</v>
      </c>
      <c r="AI12" s="85" t="s">
        <v>73</v>
      </c>
      <c r="AJ12" s="85" t="s">
        <v>73</v>
      </c>
      <c r="AK12" s="86" t="s">
        <v>161</v>
      </c>
      <c r="AL12" s="90" t="s">
        <v>162</v>
      </c>
      <c r="AM12" s="86" t="s">
        <v>163</v>
      </c>
      <c r="AN12" s="84" t="s">
        <v>72</v>
      </c>
      <c r="AO12" s="84" t="s">
        <v>73</v>
      </c>
      <c r="AP12" s="84" t="s">
        <v>73</v>
      </c>
      <c r="AQ12" s="84" t="s">
        <v>72</v>
      </c>
      <c r="AR12" s="84" t="s">
        <v>73</v>
      </c>
      <c r="AS12" s="91" t="s">
        <v>94</v>
      </c>
      <c r="AT12" s="85">
        <v>7</v>
      </c>
      <c r="AU12" s="86" t="s">
        <v>164</v>
      </c>
      <c r="AV12" s="86" t="s">
        <v>165</v>
      </c>
      <c r="AW12" s="78" t="s">
        <v>159</v>
      </c>
      <c r="AX12" s="84">
        <v>52458</v>
      </c>
      <c r="AY12" s="84">
        <v>14079</v>
      </c>
      <c r="AZ12" s="84">
        <v>230</v>
      </c>
      <c r="BA12" s="84">
        <v>3200</v>
      </c>
      <c r="BB12" s="84">
        <v>1300</v>
      </c>
      <c r="BC12" s="84">
        <v>3</v>
      </c>
      <c r="BD12" s="84">
        <v>46</v>
      </c>
      <c r="BE12" s="87">
        <v>68</v>
      </c>
    </row>
    <row r="13" spans="1:57" s="88" customFormat="1" ht="232" x14ac:dyDescent="0.35">
      <c r="A13" s="77" t="s">
        <v>166</v>
      </c>
      <c r="B13" s="89" t="s">
        <v>167</v>
      </c>
      <c r="C13" s="92">
        <v>615514</v>
      </c>
      <c r="D13" s="93" t="s">
        <v>168</v>
      </c>
      <c r="E13" s="92" t="s">
        <v>66</v>
      </c>
      <c r="F13" s="92"/>
      <c r="G13" s="92" t="s">
        <v>66</v>
      </c>
      <c r="H13" s="92" t="s">
        <v>114</v>
      </c>
      <c r="I13" s="92" t="s">
        <v>66</v>
      </c>
      <c r="J13" s="92" t="s">
        <v>66</v>
      </c>
      <c r="K13" s="92" t="s">
        <v>66</v>
      </c>
      <c r="L13" s="92" t="s">
        <v>114</v>
      </c>
      <c r="M13" s="92" t="s">
        <v>70</v>
      </c>
      <c r="N13" s="92" t="s">
        <v>66</v>
      </c>
      <c r="O13" s="92" t="s">
        <v>66</v>
      </c>
      <c r="P13" s="92" t="s">
        <v>66</v>
      </c>
      <c r="Q13" s="92" t="s">
        <v>66</v>
      </c>
      <c r="R13" s="92" t="s">
        <v>66</v>
      </c>
      <c r="S13" s="92" t="s">
        <v>66</v>
      </c>
      <c r="T13" s="92" t="s">
        <v>66</v>
      </c>
      <c r="U13" s="92" t="s">
        <v>66</v>
      </c>
      <c r="V13" s="92" t="s">
        <v>66</v>
      </c>
      <c r="W13" s="92" t="s">
        <v>66</v>
      </c>
      <c r="X13" s="92" t="s">
        <v>66</v>
      </c>
      <c r="Y13" s="92" t="s">
        <v>66</v>
      </c>
      <c r="Z13" s="79">
        <v>3</v>
      </c>
      <c r="AA13" s="81">
        <v>43221</v>
      </c>
      <c r="AB13" s="82">
        <v>43221</v>
      </c>
      <c r="AC13" s="83">
        <v>1</v>
      </c>
      <c r="AD13" s="84" t="s">
        <v>71</v>
      </c>
      <c r="AE13" s="85" t="s">
        <v>72</v>
      </c>
      <c r="AF13" s="85" t="s">
        <v>72</v>
      </c>
      <c r="AG13" s="85" t="s">
        <v>73</v>
      </c>
      <c r="AH13" s="85" t="s">
        <v>73</v>
      </c>
      <c r="AI13" s="85" t="s">
        <v>73</v>
      </c>
      <c r="AJ13" s="85" t="s">
        <v>73</v>
      </c>
      <c r="AK13" s="86" t="s">
        <v>169</v>
      </c>
      <c r="AL13" s="90" t="s">
        <v>170</v>
      </c>
      <c r="AM13" s="86" t="s">
        <v>171</v>
      </c>
      <c r="AN13" s="84" t="s">
        <v>72</v>
      </c>
      <c r="AO13" s="84" t="s">
        <v>73</v>
      </c>
      <c r="AP13" s="84" t="s">
        <v>73</v>
      </c>
      <c r="AQ13" s="84" t="s">
        <v>73</v>
      </c>
      <c r="AR13" s="84" t="s">
        <v>73</v>
      </c>
      <c r="AS13" s="91" t="s">
        <v>94</v>
      </c>
      <c r="AT13" s="85" t="s">
        <v>94</v>
      </c>
      <c r="AU13" s="85" t="s">
        <v>94</v>
      </c>
      <c r="AV13" s="86" t="s">
        <v>172</v>
      </c>
      <c r="AW13" s="78" t="s">
        <v>173</v>
      </c>
      <c r="AX13" s="84"/>
      <c r="AY13" s="84"/>
      <c r="AZ13" s="84">
        <v>54</v>
      </c>
      <c r="BA13" s="84">
        <v>572</v>
      </c>
      <c r="BB13" s="84">
        <v>102</v>
      </c>
      <c r="BC13" s="84">
        <v>0</v>
      </c>
      <c r="BD13" s="84">
        <v>26</v>
      </c>
      <c r="BE13" s="87">
        <v>28</v>
      </c>
    </row>
    <row r="14" spans="1:57" s="107" customFormat="1" ht="130.5" x14ac:dyDescent="0.35">
      <c r="A14" s="94" t="s">
        <v>174</v>
      </c>
      <c r="B14" s="95" t="s">
        <v>175</v>
      </c>
      <c r="C14" s="96">
        <v>606011</v>
      </c>
      <c r="D14" s="96" t="s">
        <v>176</v>
      </c>
      <c r="E14" s="96" t="s">
        <v>66</v>
      </c>
      <c r="F14" s="96"/>
      <c r="G14" s="96" t="s">
        <v>66</v>
      </c>
      <c r="H14" s="96" t="s">
        <v>68</v>
      </c>
      <c r="I14" s="96" t="s">
        <v>66</v>
      </c>
      <c r="J14" s="96" t="s">
        <v>66</v>
      </c>
      <c r="K14" s="96" t="s">
        <v>66</v>
      </c>
      <c r="L14" s="96" t="s">
        <v>94</v>
      </c>
      <c r="M14" s="96" t="s">
        <v>66</v>
      </c>
      <c r="N14" s="96" t="s">
        <v>66</v>
      </c>
      <c r="O14" s="96" t="s">
        <v>66</v>
      </c>
      <c r="P14" s="96" t="s">
        <v>66</v>
      </c>
      <c r="Q14" s="96" t="s">
        <v>66</v>
      </c>
      <c r="R14" s="96" t="s">
        <v>66</v>
      </c>
      <c r="S14" s="96" t="s">
        <v>66</v>
      </c>
      <c r="T14" s="96" t="s">
        <v>66</v>
      </c>
      <c r="U14" s="96" t="s">
        <v>66</v>
      </c>
      <c r="V14" s="96" t="s">
        <v>66</v>
      </c>
      <c r="W14" s="96" t="s">
        <v>66</v>
      </c>
      <c r="X14" s="96" t="s">
        <v>66</v>
      </c>
      <c r="Y14" s="96" t="s">
        <v>66</v>
      </c>
      <c r="Z14" s="96">
        <v>11</v>
      </c>
      <c r="AA14" s="97">
        <v>41275</v>
      </c>
      <c r="AB14" s="98">
        <v>43221</v>
      </c>
      <c r="AC14" s="99"/>
      <c r="AD14" s="100" t="s">
        <v>71</v>
      </c>
      <c r="AE14" s="101" t="s">
        <v>72</v>
      </c>
      <c r="AF14" s="101" t="s">
        <v>72</v>
      </c>
      <c r="AG14" s="101" t="s">
        <v>72</v>
      </c>
      <c r="AH14" s="101" t="s">
        <v>72</v>
      </c>
      <c r="AI14" s="101" t="s">
        <v>72</v>
      </c>
      <c r="AJ14" s="101" t="s">
        <v>72</v>
      </c>
      <c r="AK14" s="102" t="s">
        <v>177</v>
      </c>
      <c r="AL14" s="103" t="s">
        <v>178</v>
      </c>
      <c r="AM14" s="104" t="s">
        <v>94</v>
      </c>
      <c r="AN14" s="100" t="s">
        <v>73</v>
      </c>
      <c r="AO14" s="100" t="s">
        <v>72</v>
      </c>
      <c r="AP14" s="100" t="s">
        <v>73</v>
      </c>
      <c r="AQ14" s="100" t="s">
        <v>73</v>
      </c>
      <c r="AR14" s="100" t="s">
        <v>73</v>
      </c>
      <c r="AS14" s="103" t="s">
        <v>179</v>
      </c>
      <c r="AT14" s="100">
        <v>75</v>
      </c>
      <c r="AU14" s="105" t="s">
        <v>180</v>
      </c>
      <c r="AV14" s="102" t="s">
        <v>181</v>
      </c>
      <c r="AW14" s="95" t="s">
        <v>94</v>
      </c>
      <c r="AX14" s="100"/>
      <c r="AY14" s="100"/>
      <c r="AZ14" s="100"/>
      <c r="BA14" s="100"/>
      <c r="BB14" s="100"/>
      <c r="BC14" s="100"/>
      <c r="BD14" s="100"/>
      <c r="BE14" s="106"/>
    </row>
    <row r="15" spans="1:57" s="1" customFormat="1" ht="159.5" x14ac:dyDescent="0.35">
      <c r="A15" s="21" t="s">
        <v>182</v>
      </c>
      <c r="B15" s="14" t="s">
        <v>183</v>
      </c>
      <c r="C15" s="22">
        <v>6622776</v>
      </c>
      <c r="D15" s="53" t="s">
        <v>184</v>
      </c>
      <c r="E15" s="22" t="s">
        <v>66</v>
      </c>
      <c r="F15" s="22"/>
      <c r="G15" s="22" t="s">
        <v>70</v>
      </c>
      <c r="H15" s="22" t="s">
        <v>68</v>
      </c>
      <c r="I15" s="22" t="s">
        <v>66</v>
      </c>
      <c r="J15" s="22" t="s">
        <v>66</v>
      </c>
      <c r="K15" s="22" t="s">
        <v>66</v>
      </c>
      <c r="L15" s="53" t="s">
        <v>152</v>
      </c>
      <c r="M15" s="22" t="s">
        <v>70</v>
      </c>
      <c r="N15" s="22" t="s">
        <v>66</v>
      </c>
      <c r="O15" s="53" t="s">
        <v>185</v>
      </c>
      <c r="P15" s="22" t="s">
        <v>66</v>
      </c>
      <c r="Q15" s="22" t="s">
        <v>66</v>
      </c>
      <c r="R15" s="22" t="s">
        <v>66</v>
      </c>
      <c r="S15" s="22" t="s">
        <v>66</v>
      </c>
      <c r="T15" s="22" t="s">
        <v>66</v>
      </c>
      <c r="U15" s="22" t="s">
        <v>66</v>
      </c>
      <c r="V15" s="22" t="s">
        <v>66</v>
      </c>
      <c r="W15" s="22" t="s">
        <v>66</v>
      </c>
      <c r="X15" s="22" t="s">
        <v>66</v>
      </c>
      <c r="Y15" s="22" t="s">
        <v>66</v>
      </c>
      <c r="Z15" s="22">
        <v>7</v>
      </c>
      <c r="AA15" s="29">
        <v>43435</v>
      </c>
      <c r="AB15" s="30">
        <v>43952</v>
      </c>
      <c r="AC15" s="15">
        <v>15</v>
      </c>
      <c r="AD15" s="16" t="s">
        <v>71</v>
      </c>
      <c r="AE15" s="17" t="s">
        <v>72</v>
      </c>
      <c r="AF15" s="17" t="s">
        <v>73</v>
      </c>
      <c r="AG15" s="17" t="s">
        <v>73</v>
      </c>
      <c r="AH15" s="17" t="s">
        <v>73</v>
      </c>
      <c r="AI15" s="17" t="s">
        <v>73</v>
      </c>
      <c r="AJ15" s="17" t="s">
        <v>73</v>
      </c>
      <c r="AK15" s="18" t="s">
        <v>186</v>
      </c>
      <c r="AL15" s="19" t="s">
        <v>187</v>
      </c>
      <c r="AM15" s="18" t="s">
        <v>188</v>
      </c>
      <c r="AN15" s="16" t="s">
        <v>72</v>
      </c>
      <c r="AO15" s="16" t="s">
        <v>73</v>
      </c>
      <c r="AP15" s="16" t="s">
        <v>73</v>
      </c>
      <c r="AQ15" s="16" t="s">
        <v>73</v>
      </c>
      <c r="AR15" s="16" t="s">
        <v>73</v>
      </c>
      <c r="AS15" s="19" t="s">
        <v>189</v>
      </c>
      <c r="AT15" s="16">
        <v>1</v>
      </c>
      <c r="AU15" s="26" t="s">
        <v>190</v>
      </c>
      <c r="AV15" s="18" t="s">
        <v>191</v>
      </c>
      <c r="AW15" s="14" t="s">
        <v>192</v>
      </c>
      <c r="AX15" s="16">
        <v>420940</v>
      </c>
      <c r="AY15" s="16">
        <v>3929</v>
      </c>
      <c r="AZ15" s="16">
        <v>79</v>
      </c>
      <c r="BA15" s="16">
        <v>1100</v>
      </c>
      <c r="BB15" s="16">
        <v>315</v>
      </c>
      <c r="BC15" s="16">
        <v>7</v>
      </c>
      <c r="BD15" s="16">
        <v>133</v>
      </c>
      <c r="BE15" s="20">
        <v>778</v>
      </c>
    </row>
    <row r="16" spans="1:57" s="1" customFormat="1" x14ac:dyDescent="0.35">
      <c r="A16" s="27"/>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3"/>
      <c r="AB16" s="16"/>
      <c r="AC16" s="15"/>
      <c r="AD16" s="16"/>
      <c r="AE16" s="17"/>
      <c r="AF16" s="17"/>
      <c r="AG16" s="17"/>
      <c r="AH16" s="17"/>
      <c r="AI16" s="17"/>
      <c r="AJ16" s="17"/>
      <c r="AK16" s="24"/>
      <c r="AL16" s="25"/>
      <c r="AM16" s="24"/>
      <c r="AN16" s="16"/>
      <c r="AO16" s="16"/>
      <c r="AP16" s="16"/>
      <c r="AQ16" s="16"/>
      <c r="AR16" s="16"/>
      <c r="AS16" s="25"/>
      <c r="AT16" s="16"/>
      <c r="AU16" s="25"/>
      <c r="AV16" s="18"/>
      <c r="AW16" s="16"/>
      <c r="AX16" s="16"/>
      <c r="AY16" s="16"/>
      <c r="AZ16" s="16"/>
      <c r="BA16" s="16"/>
      <c r="BB16" s="16"/>
      <c r="BC16" s="16"/>
      <c r="BD16" s="16"/>
      <c r="BE16" s="20"/>
    </row>
    <row r="17" spans="1:57" s="1" customFormat="1" x14ac:dyDescent="0.35">
      <c r="A17" s="27"/>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7"/>
      <c r="AB17" s="16"/>
      <c r="AC17" s="15"/>
      <c r="AD17" s="16"/>
      <c r="AE17" s="17"/>
      <c r="AF17" s="17"/>
      <c r="AG17" s="17"/>
      <c r="AH17" s="17"/>
      <c r="AI17" s="17"/>
      <c r="AJ17" s="17"/>
      <c r="AK17" s="24"/>
      <c r="AL17" s="25"/>
      <c r="AM17" s="24"/>
      <c r="AN17" s="16"/>
      <c r="AO17" s="16"/>
      <c r="AP17" s="16"/>
      <c r="AQ17" s="16"/>
      <c r="AR17" s="16"/>
      <c r="AS17" s="25"/>
      <c r="AT17" s="16"/>
      <c r="AU17" s="25"/>
      <c r="AV17" s="18"/>
      <c r="AW17" s="16"/>
      <c r="AX17" s="16"/>
      <c r="AY17" s="16"/>
      <c r="AZ17" s="16"/>
      <c r="BA17" s="16"/>
      <c r="BB17" s="16"/>
      <c r="BC17" s="16"/>
      <c r="BD17" s="16"/>
      <c r="BE17" s="20"/>
    </row>
    <row r="18" spans="1:57" s="1" customFormat="1" ht="58" x14ac:dyDescent="0.35">
      <c r="A18" s="28" t="s">
        <v>193</v>
      </c>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7"/>
      <c r="AB18" s="16"/>
      <c r="AC18" s="15"/>
      <c r="AD18" s="16"/>
      <c r="AE18" s="17"/>
      <c r="AF18" s="17"/>
      <c r="AG18" s="17"/>
      <c r="AH18" s="17"/>
      <c r="AI18" s="17"/>
      <c r="AJ18" s="17"/>
      <c r="AK18" s="24"/>
      <c r="AL18" s="25"/>
      <c r="AM18" s="24"/>
      <c r="AN18" s="16"/>
      <c r="AO18" s="16"/>
      <c r="AP18" s="16"/>
      <c r="AQ18" s="16"/>
      <c r="AR18" s="16"/>
      <c r="AS18" s="25"/>
      <c r="AT18" s="16"/>
      <c r="AU18" s="25"/>
      <c r="AV18" s="18"/>
      <c r="AW18" s="16"/>
      <c r="AX18" s="16"/>
      <c r="AY18" s="16"/>
      <c r="AZ18" s="16"/>
      <c r="BA18" s="16"/>
      <c r="BB18" s="16"/>
      <c r="BC18" s="16"/>
      <c r="BD18" s="16"/>
      <c r="BE18" s="20"/>
    </row>
    <row r="19" spans="1:57" s="1" customFormat="1" x14ac:dyDescent="0.35">
      <c r="A19" s="4"/>
      <c r="B19" s="2"/>
      <c r="C19" s="2"/>
      <c r="D19" s="2"/>
      <c r="E19" s="2"/>
      <c r="F19" s="2"/>
      <c r="G19" s="2"/>
      <c r="H19" s="2"/>
      <c r="I19" s="2"/>
      <c r="J19" s="2"/>
      <c r="K19" s="2"/>
      <c r="L19" s="2"/>
      <c r="M19" s="2"/>
      <c r="N19" s="2"/>
      <c r="O19" s="2"/>
      <c r="P19" s="2"/>
      <c r="Q19" s="2"/>
      <c r="R19" s="2"/>
      <c r="S19" s="2"/>
      <c r="T19" s="2"/>
      <c r="U19" s="2"/>
      <c r="V19" s="2"/>
      <c r="W19" s="2"/>
      <c r="X19" s="2"/>
      <c r="Y19" s="2"/>
      <c r="Z19" s="2"/>
      <c r="AA19" s="3"/>
      <c r="AB19" s="2"/>
      <c r="AC19" s="10"/>
      <c r="AD19" s="2"/>
      <c r="AE19" s="3"/>
      <c r="AF19" s="3"/>
      <c r="AG19" s="3"/>
      <c r="AH19" s="3"/>
      <c r="AI19" s="3"/>
      <c r="AJ19" s="3"/>
      <c r="AK19" s="4"/>
      <c r="AM19" s="4"/>
      <c r="AN19" s="2"/>
      <c r="AO19" s="2"/>
      <c r="AP19" s="2"/>
      <c r="AQ19" s="2"/>
      <c r="AR19" s="2"/>
      <c r="AT19" s="2"/>
      <c r="AV19" s="6"/>
      <c r="AW19" s="2"/>
      <c r="AX19" s="2"/>
      <c r="AY19" s="2"/>
      <c r="AZ19" s="2"/>
      <c r="BA19" s="2"/>
      <c r="BB19" s="2"/>
      <c r="BC19" s="2"/>
      <c r="BD19" s="2"/>
      <c r="BE19" s="2"/>
    </row>
    <row r="20" spans="1:57" s="1" customFormat="1" x14ac:dyDescent="0.35">
      <c r="A20" s="4"/>
      <c r="B20" s="2"/>
      <c r="C20" s="2"/>
      <c r="D20" s="2"/>
      <c r="E20" s="2"/>
      <c r="F20" s="2"/>
      <c r="G20" s="2"/>
      <c r="H20" s="2"/>
      <c r="I20" s="2"/>
      <c r="J20" s="2"/>
      <c r="K20" s="2"/>
      <c r="L20" s="2"/>
      <c r="M20" s="2"/>
      <c r="N20" s="2"/>
      <c r="O20" s="2"/>
      <c r="P20" s="2"/>
      <c r="Q20" s="2"/>
      <c r="R20" s="2"/>
      <c r="S20" s="2"/>
      <c r="T20" s="2"/>
      <c r="U20" s="2"/>
      <c r="V20" s="2"/>
      <c r="W20" s="2"/>
      <c r="X20" s="2"/>
      <c r="Y20" s="2"/>
      <c r="Z20" s="2"/>
      <c r="AA20" s="3"/>
      <c r="AB20" s="2"/>
      <c r="AC20" s="10"/>
      <c r="AD20" s="2"/>
      <c r="AE20" s="3"/>
      <c r="AF20" s="3"/>
      <c r="AG20" s="3"/>
      <c r="AH20" s="3"/>
      <c r="AI20" s="3"/>
      <c r="AJ20" s="3"/>
      <c r="AK20" s="4"/>
      <c r="AM20" s="4"/>
      <c r="AN20" s="2"/>
      <c r="AO20" s="2"/>
      <c r="AP20" s="2"/>
      <c r="AQ20" s="2"/>
      <c r="AR20" s="2"/>
      <c r="AT20" s="2"/>
      <c r="AV20" s="6"/>
      <c r="AW20" s="2"/>
      <c r="AX20" s="2"/>
      <c r="AY20" s="2"/>
      <c r="AZ20" s="2"/>
      <c r="BA20" s="2"/>
      <c r="BB20" s="2"/>
      <c r="BC20" s="2"/>
      <c r="BD20" s="2"/>
      <c r="BE20" s="2"/>
    </row>
  </sheetData>
  <mergeCells count="34">
    <mergeCell ref="A1:A2"/>
    <mergeCell ref="AA1:AA2"/>
    <mergeCell ref="AB1:AB2"/>
    <mergeCell ref="AD1:AD2"/>
    <mergeCell ref="AE1:AJ1"/>
    <mergeCell ref="AC1:AC2"/>
    <mergeCell ref="C1:C2"/>
    <mergeCell ref="D1:D2"/>
    <mergeCell ref="I1:L1"/>
    <mergeCell ref="M1:Q1"/>
    <mergeCell ref="Z1:Z2"/>
    <mergeCell ref="E1:H1"/>
    <mergeCell ref="V1:V2"/>
    <mergeCell ref="BC1:BC2"/>
    <mergeCell ref="BD1:BD2"/>
    <mergeCell ref="W1:Y1"/>
    <mergeCell ref="AL1:AL2"/>
    <mergeCell ref="AM1:AM2"/>
    <mergeCell ref="BE1:BE2"/>
    <mergeCell ref="B1:B2"/>
    <mergeCell ref="AN1:AR1"/>
    <mergeCell ref="AX1:AX2"/>
    <mergeCell ref="AY1:AY2"/>
    <mergeCell ref="AZ1:AZ2"/>
    <mergeCell ref="BA1:BA2"/>
    <mergeCell ref="BB1:BB2"/>
    <mergeCell ref="AW1:AW2"/>
    <mergeCell ref="AS1:AS2"/>
    <mergeCell ref="AT1:AT2"/>
    <mergeCell ref="AU1:AU2"/>
    <mergeCell ref="AV1:AV2"/>
    <mergeCell ref="AK1:AK2"/>
    <mergeCell ref="R1:T1"/>
    <mergeCell ref="U1:U2"/>
  </mergeCells>
  <hyperlinks>
    <hyperlink ref="AL6" r:id="rId1" display="https://www.youtube.com/watch?v=8gMUDMCxKQE"/>
    <hyperlink ref="AL7" r:id="rId2"/>
    <hyperlink ref="AL8" r:id="rId3"/>
    <hyperlink ref="AL9" r:id="rId4"/>
    <hyperlink ref="AS9" r:id="rId5"/>
    <hyperlink ref="AL10" r:id="rId6"/>
    <hyperlink ref="AL13" r:id="rId7"/>
    <hyperlink ref="AS3" r:id="rId8"/>
    <hyperlink ref="AS4" r:id="rId9"/>
    <hyperlink ref="AS5" r:id="rId10"/>
    <hyperlink ref="AS6" r:id="rId11"/>
    <hyperlink ref="AS8" r:id="rId12"/>
    <hyperlink ref="AS14" r:id="rId13"/>
    <hyperlink ref="AS15" r:id="rId14"/>
    <hyperlink ref="AW3" r:id="rId15"/>
    <hyperlink ref="AW4" r:id="rId16"/>
    <hyperlink ref="AW5" r:id="rId17"/>
    <hyperlink ref="AW10" r:id="rId18"/>
    <hyperlink ref="AW13" r:id="rId19"/>
    <hyperlink ref="AW15" r:id="rId20"/>
    <hyperlink ref="AL14" r:id="rId21"/>
    <hyperlink ref="AL15" r:id="rId22"/>
    <hyperlink ref="AW12" r:id="rId23"/>
    <hyperlink ref="AW8" r:id="rId24"/>
    <hyperlink ref="AL11" r:id="rId25"/>
    <hyperlink ref="AW11" r:id="rId26" location="getting-started"/>
    <hyperlink ref="AL12" r:id="rId27"/>
    <hyperlink ref="B3" r:id="rId28"/>
    <hyperlink ref="B4" r:id="rId29"/>
    <hyperlink ref="B5" r:id="rId30"/>
    <hyperlink ref="B6" r:id="rId31"/>
    <hyperlink ref="B7" r:id="rId32" display="http://www.speed-dreams.org/"/>
    <hyperlink ref="B9" r:id="rId33"/>
    <hyperlink ref="B10" r:id="rId34"/>
    <hyperlink ref="B12" r:id="rId35"/>
    <hyperlink ref="B13" r:id="rId36"/>
    <hyperlink ref="B14" r:id="rId37"/>
    <hyperlink ref="B15" r:id="rId38"/>
    <hyperlink ref="B8" r:id="rId39"/>
    <hyperlink ref="B11" r:id="rId40"/>
    <hyperlink ref="D8" r:id="rId41"/>
  </hyperlinks>
  <pageMargins left="0.7" right="0.7" top="0.75" bottom="0.75" header="0.3" footer="0.3"/>
  <pageSetup orientation="portrait" r:id="rId4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zoomScale="80" zoomScaleNormal="80" workbookViewId="0">
      <selection activeCell="L16" sqref="L16"/>
    </sheetView>
  </sheetViews>
  <sheetFormatPr defaultRowHeight="14.5" x14ac:dyDescent="0.35"/>
  <cols>
    <col min="1" max="1" width="29" bestFit="1" customWidth="1"/>
    <col min="2" max="2" width="19.81640625" customWidth="1"/>
    <col min="3" max="3" width="14.1796875" customWidth="1"/>
    <col min="4" max="4" width="14.1796875" hidden="1" customWidth="1"/>
    <col min="5" max="5" width="12.26953125" bestFit="1" customWidth="1"/>
    <col min="6" max="6" width="18.453125" hidden="1" customWidth="1"/>
    <col min="7" max="7" width="18.81640625" bestFit="1" customWidth="1"/>
    <col min="8" max="8" width="22.54296875" customWidth="1"/>
    <col min="9" max="9" width="11.81640625" bestFit="1" customWidth="1"/>
    <col min="10" max="10" width="16.453125" bestFit="1" customWidth="1"/>
    <col min="11" max="11" width="19.453125" customWidth="1"/>
    <col min="12" max="12" width="12.7265625" customWidth="1"/>
    <col min="13" max="13" width="23.1796875" hidden="1" customWidth="1"/>
    <col min="14" max="14" width="20.54296875" customWidth="1"/>
    <col min="15" max="15" width="8.7265625" hidden="1" customWidth="1"/>
  </cols>
  <sheetData>
    <row r="1" spans="1:15" s="42" customFormat="1" ht="31" x14ac:dyDescent="0.35">
      <c r="A1" s="57" t="str">
        <f>Survey!A1</f>
        <v>Name</v>
      </c>
      <c r="B1" s="38" t="s">
        <v>194</v>
      </c>
      <c r="C1" s="32" t="s">
        <v>195</v>
      </c>
      <c r="D1" s="32" t="s">
        <v>196</v>
      </c>
      <c r="E1" s="32" t="s">
        <v>197</v>
      </c>
      <c r="F1" s="32" t="s">
        <v>198</v>
      </c>
      <c r="G1" s="32" t="s">
        <v>199</v>
      </c>
      <c r="H1" s="32" t="s">
        <v>200</v>
      </c>
      <c r="I1" s="32" t="s">
        <v>201</v>
      </c>
      <c r="J1" s="32" t="s">
        <v>202</v>
      </c>
      <c r="K1" s="32" t="s">
        <v>203</v>
      </c>
      <c r="L1" s="32" t="s">
        <v>204</v>
      </c>
      <c r="M1" s="32" t="s">
        <v>205</v>
      </c>
      <c r="N1" s="32" t="s">
        <v>206</v>
      </c>
    </row>
    <row r="2" spans="1:15" ht="14.5" customHeight="1" x14ac:dyDescent="0.35">
      <c r="A2" s="44" t="str">
        <f>Survey!A3</f>
        <v>Airsim
 (Microsoft)</v>
      </c>
      <c r="B2" s="45">
        <f ca="1">_xlfn.RANK.AVG(C2,C$2:C$14,0)</f>
        <v>3</v>
      </c>
      <c r="C2" s="46">
        <f ca="1">_xlfn.RANK.AVG(E2,E$2:E$14,1)+_xlfn.RANK.AVG(G2,G$2:G$14,1)-H2+I2+J2+K2+_xlfn.RANK.AVG(L2,L$2:L$14,1)+N2</f>
        <v>52</v>
      </c>
      <c r="D2" s="47">
        <f>_xlfn.RANK.AVG(E2,E$2:E$14,1)</f>
        <v>7</v>
      </c>
      <c r="E2" s="48">
        <f>YEARFRAC(Survey!AA3,Survey!AB3)</f>
        <v>3.1666666666666665</v>
      </c>
      <c r="F2" s="47">
        <f>_xlfn.RANK.AVG(G2,G$2:G$14,1)</f>
        <v>7</v>
      </c>
      <c r="G2" s="49">
        <f>Survey!AC3/Ranking!E2</f>
        <v>7.2631578947368425</v>
      </c>
      <c r="H2" s="47">
        <f ca="1">YEAR(TODAY())-YEAR(Survey!AB3)</f>
        <v>0</v>
      </c>
      <c r="I2" s="47">
        <f>_xlfn.RANK.AVG(Survey!C3,Survey!C$3:C$15,0)</f>
        <v>10</v>
      </c>
      <c r="J2" s="50">
        <f>COUNTIF(Survey!AE3:AJ3, "=✓")</f>
        <v>2</v>
      </c>
      <c r="K2" s="50">
        <f>COUNTIF(Survey!AN3:AR3, "=✓")</f>
        <v>4</v>
      </c>
      <c r="L2" s="50">
        <f>SUM(Survey!AZ3:BC3)+Survey!BE3-Survey!BD3</f>
        <v>15518</v>
      </c>
      <c r="M2" s="51">
        <f>_xlfn.RANK.AVG(L2,L$2:L$14,1)</f>
        <v>12</v>
      </c>
      <c r="N2" s="52">
        <f>_xlfn.RANK.AVG(O2,O$2:O$14, 1)</f>
        <v>10</v>
      </c>
      <c r="O2" s="43">
        <f>Survey!AT3</f>
        <v>479</v>
      </c>
    </row>
    <row r="3" spans="1:15" ht="14.5" customHeight="1" x14ac:dyDescent="0.35">
      <c r="A3" s="44" t="str">
        <f>Survey!A4</f>
        <v>CARLA</v>
      </c>
      <c r="B3" s="45">
        <f t="shared" ref="B3:B14" ca="1" si="0">_xlfn.RANK.AVG(C3,C$2:C$14,0)</f>
        <v>4</v>
      </c>
      <c r="C3" s="46">
        <f t="shared" ref="C3:C14" ca="1" si="1">_xlfn.RANK.AVG(E3,E$2:E$14,1)+_xlfn.RANK.AVG(G3,G$2:G$14,1)-H3+I3+J3+K3+_xlfn.RANK.AVG(L3,L$2:L$14,1)+N3</f>
        <v>47</v>
      </c>
      <c r="D3" s="47">
        <f t="shared" ref="D3:D14" si="2">_xlfn.RANK.AVG(E3,E$2:E$14,1)</f>
        <v>6</v>
      </c>
      <c r="E3" s="48">
        <f>YEARFRAC(Survey!AA4,Survey!AB4)</f>
        <v>2.8333333333333335</v>
      </c>
      <c r="F3" s="47">
        <f t="shared" ref="F3:F14" si="3">_xlfn.RANK.AVG(G3,G$2:G$14,1)</f>
        <v>10</v>
      </c>
      <c r="G3" s="49">
        <f>Survey!AC4/Ranking!E3</f>
        <v>14.823529411764705</v>
      </c>
      <c r="H3" s="47">
        <f ca="1">YEAR(TODAY())-YEAR(Survey!AB4)</f>
        <v>0</v>
      </c>
      <c r="I3" s="47">
        <f>_xlfn.RANK.AVG(Survey!C4,Survey!C$3:C$15,0)</f>
        <v>6</v>
      </c>
      <c r="J3" s="50">
        <f>COUNTIF(Survey!AE4:AJ4, "=✓")</f>
        <v>2</v>
      </c>
      <c r="K3" s="50">
        <f>COUNTIF(Survey!AN4:AR4, "=✓")</f>
        <v>1</v>
      </c>
      <c r="L3" s="50">
        <f>SUM(Survey!AZ4:BC4)+Survey!BE4-Survey!BD4</f>
        <v>8638</v>
      </c>
      <c r="M3" s="51">
        <f t="shared" ref="M3:M14" si="4">_xlfn.RANK.AVG(L3,L$2:L$14,1)</f>
        <v>11</v>
      </c>
      <c r="N3" s="52">
        <f t="shared" ref="N3:N14" si="5">_xlfn.RANK.AVG(O3,O$2:O$14, 1)</f>
        <v>11</v>
      </c>
      <c r="O3" s="43">
        <f>Survey!AT4</f>
        <v>804</v>
      </c>
    </row>
    <row r="4" spans="1:15" x14ac:dyDescent="0.35">
      <c r="A4" s="44" t="str">
        <f>Survey!A5</f>
        <v>GAZEBO</v>
      </c>
      <c r="B4" s="45">
        <f t="shared" ca="1" si="0"/>
        <v>2</v>
      </c>
      <c r="C4" s="46">
        <f t="shared" ca="1" si="1"/>
        <v>54</v>
      </c>
      <c r="D4" s="47">
        <f t="shared" si="2"/>
        <v>9</v>
      </c>
      <c r="E4" s="48">
        <f>YEARFRAC(Survey!AA5,Survey!AB5)</f>
        <v>7.25</v>
      </c>
      <c r="F4" s="47">
        <f t="shared" si="3"/>
        <v>13</v>
      </c>
      <c r="G4" s="49">
        <f>Survey!AC5/Ranking!E4</f>
        <v>248.27586206896552</v>
      </c>
      <c r="H4" s="47">
        <f ca="1">YEAR(TODAY())-YEAR(Survey!AB5)</f>
        <v>0</v>
      </c>
      <c r="I4" s="47">
        <f>_xlfn.RANK.AVG(Survey!C5,Survey!C$3:C$15,0)</f>
        <v>9</v>
      </c>
      <c r="J4" s="50">
        <f>COUNTIF(Survey!AE5:AJ5, "=✓")</f>
        <v>3</v>
      </c>
      <c r="K4" s="50">
        <f>COUNTIF(Survey!AN5:AR5, "=✓")</f>
        <v>1</v>
      </c>
      <c r="L4" s="50">
        <f>SUM(Survey!AZ5:BC5)+Survey!BE5-Survey!BD5</f>
        <v>398</v>
      </c>
      <c r="M4" s="51">
        <f t="shared" si="4"/>
        <v>6</v>
      </c>
      <c r="N4" s="52">
        <f t="shared" si="5"/>
        <v>13</v>
      </c>
      <c r="O4" s="43">
        <f>Survey!AT5</f>
        <v>18621</v>
      </c>
    </row>
    <row r="5" spans="1:15" x14ac:dyDescent="0.35">
      <c r="A5" s="33" t="str">
        <f>Survey!A6</f>
        <v>Racer</v>
      </c>
      <c r="B5" s="39">
        <f t="shared" ca="1" si="0"/>
        <v>12</v>
      </c>
      <c r="C5" s="36">
        <f t="shared" ca="1" si="1"/>
        <v>23.5</v>
      </c>
      <c r="D5" s="37">
        <f t="shared" si="2"/>
        <v>12</v>
      </c>
      <c r="E5" s="35">
        <f>YEARFRAC(Survey!AA6,Survey!AB6)</f>
        <v>13.833333333333334</v>
      </c>
      <c r="F5" s="37">
        <f t="shared" si="3"/>
        <v>6</v>
      </c>
      <c r="G5" s="41">
        <f>Survey!AC6/Ranking!E5</f>
        <v>2.1686746987951806</v>
      </c>
      <c r="H5" s="37">
        <f ca="1">YEAR(TODAY())-YEAR(Survey!AB6)</f>
        <v>6</v>
      </c>
      <c r="I5" s="37">
        <f>_xlfn.RANK.AVG(Survey!C6,Survey!C$3:C$15,0)</f>
        <v>1</v>
      </c>
      <c r="J5" s="34">
        <f>COUNTIF(Survey!AE6:AJ6, "=✓")</f>
        <v>3</v>
      </c>
      <c r="K5" s="34">
        <f>COUNTIF(Survey!AN6:AR6, "=✓")</f>
        <v>1</v>
      </c>
      <c r="L5" s="34">
        <f>SUM(Survey!AZ6:BC6)+Survey!BE6-Survey!BD6</f>
        <v>0</v>
      </c>
      <c r="M5" s="40">
        <f t="shared" si="4"/>
        <v>2.5</v>
      </c>
      <c r="N5" s="31">
        <f t="shared" si="5"/>
        <v>4</v>
      </c>
      <c r="O5" s="43">
        <f>Survey!AT6</f>
        <v>2</v>
      </c>
    </row>
    <row r="6" spans="1:15" x14ac:dyDescent="0.35">
      <c r="A6" s="33" t="str">
        <f>Survey!A7</f>
        <v>Speed Dreams</v>
      </c>
      <c r="B6" s="39">
        <f t="shared" ca="1" si="0"/>
        <v>9</v>
      </c>
      <c r="C6" s="36">
        <f t="shared" ca="1" si="1"/>
        <v>29</v>
      </c>
      <c r="D6" s="37">
        <f t="shared" si="2"/>
        <v>10</v>
      </c>
      <c r="E6" s="35">
        <f>YEARFRAC(Survey!AA7,Survey!AB7)</f>
        <v>9.6666666666666661</v>
      </c>
      <c r="F6" s="37">
        <f t="shared" si="3"/>
        <v>2</v>
      </c>
      <c r="G6" s="41">
        <f>Survey!AC7/Ranking!E6</f>
        <v>0.72413793103448276</v>
      </c>
      <c r="H6" s="37">
        <f ca="1">YEAR(TODAY())-YEAR(Survey!AB7)</f>
        <v>1</v>
      </c>
      <c r="I6" s="37">
        <f>_xlfn.RANK.AVG(Survey!C7,Survey!C$3:C$15,0)</f>
        <v>4</v>
      </c>
      <c r="J6" s="34">
        <f>COUNTIF(Survey!AE7:AJ7, "=✓")</f>
        <v>4</v>
      </c>
      <c r="K6" s="34">
        <f>COUNTIF(Survey!AN7:AR7, "=✓")</f>
        <v>2</v>
      </c>
      <c r="L6" s="34">
        <f>SUM(Survey!AZ7:BC7)+Survey!BE7-Survey!BD7</f>
        <v>0</v>
      </c>
      <c r="M6" s="40">
        <f t="shared" si="4"/>
        <v>2.5</v>
      </c>
      <c r="N6" s="31">
        <f t="shared" si="5"/>
        <v>5.5</v>
      </c>
      <c r="O6" s="43">
        <f>Survey!AT7</f>
        <v>3</v>
      </c>
    </row>
    <row r="7" spans="1:15" x14ac:dyDescent="0.35">
      <c r="A7" s="44" t="str">
        <f>Survey!A8</f>
        <v>Sumo</v>
      </c>
      <c r="B7" s="45">
        <f t="shared" ca="1" si="0"/>
        <v>1</v>
      </c>
      <c r="C7" s="46">
        <f t="shared" ca="1" si="1"/>
        <v>55</v>
      </c>
      <c r="D7" s="47">
        <f t="shared" si="2"/>
        <v>13</v>
      </c>
      <c r="E7" s="48">
        <f>YEARFRAC(Survey!AA8,Survey!AB8)</f>
        <v>19.583333333333332</v>
      </c>
      <c r="F7" s="47">
        <f t="shared" si="3"/>
        <v>5</v>
      </c>
      <c r="G7" s="49">
        <f>Survey!AC8/Ranking!E7</f>
        <v>1.9404255319148938</v>
      </c>
      <c r="H7" s="47">
        <f ca="1">YEAR(TODAY())-YEAR(Survey!AB8)</f>
        <v>0</v>
      </c>
      <c r="I7" s="47">
        <f>_xlfn.RANK.AVG(Survey!C8,Survey!C$3:C$15,0)</f>
        <v>11</v>
      </c>
      <c r="J7" s="50">
        <f>COUNTIF(Survey!AE8:AJ8, "=✓")</f>
        <v>3</v>
      </c>
      <c r="K7" s="50">
        <f>COUNTIF(Survey!AN8:AR8, "=✓")</f>
        <v>1</v>
      </c>
      <c r="L7" s="50">
        <f>SUM(Survey!AZ8:BC8)+Survey!BE8-Survey!BD8</f>
        <v>5549</v>
      </c>
      <c r="M7" s="51">
        <f t="shared" si="4"/>
        <v>10</v>
      </c>
      <c r="N7" s="52">
        <f t="shared" si="5"/>
        <v>12</v>
      </c>
      <c r="O7" s="43">
        <f>Survey!AT8</f>
        <v>1672</v>
      </c>
    </row>
    <row r="8" spans="1:15" x14ac:dyDescent="0.35">
      <c r="A8" s="33" t="str">
        <f>Survey!A9</f>
        <v>Torcs</v>
      </c>
      <c r="B8" s="39">
        <f t="shared" ca="1" si="0"/>
        <v>6</v>
      </c>
      <c r="C8" s="36">
        <f t="shared" ca="1" si="1"/>
        <v>41.5</v>
      </c>
      <c r="D8" s="37">
        <f t="shared" si="2"/>
        <v>11</v>
      </c>
      <c r="E8" s="35">
        <f>YEARFRAC(Survey!AA9,Survey!AB9)</f>
        <v>13.083333333333334</v>
      </c>
      <c r="F8" s="37">
        <f t="shared" si="3"/>
        <v>4</v>
      </c>
      <c r="G8" s="41">
        <f>Survey!AC9/Ranking!E8</f>
        <v>1.7579617834394903</v>
      </c>
      <c r="H8" s="37">
        <f ca="1">YEAR(TODAY())-YEAR(Survey!AB9)</f>
        <v>3</v>
      </c>
      <c r="I8" s="37">
        <f>_xlfn.RANK.AVG(Survey!C9,Survey!C$3:C$15,0)</f>
        <v>12</v>
      </c>
      <c r="J8" s="34">
        <f>COUNTIF(Survey!AE9:AJ9, "=✓")</f>
        <v>4</v>
      </c>
      <c r="K8" s="34">
        <f>COUNTIF(Survey!AN9:AR9, "=✓")</f>
        <v>2</v>
      </c>
      <c r="L8" s="34">
        <f>SUM(Survey!AZ9:BC9)+Survey!BE9-Survey!BD9</f>
        <v>0</v>
      </c>
      <c r="M8" s="40">
        <f t="shared" si="4"/>
        <v>2.5</v>
      </c>
      <c r="N8" s="31">
        <f t="shared" si="5"/>
        <v>9</v>
      </c>
      <c r="O8" s="43">
        <f>Survey!AT9</f>
        <v>202</v>
      </c>
    </row>
    <row r="9" spans="1:15" x14ac:dyDescent="0.35">
      <c r="A9" s="33" t="str">
        <f>Survey!A10</f>
        <v>Vdrift</v>
      </c>
      <c r="B9" s="39">
        <f t="shared" ca="1" si="0"/>
        <v>11</v>
      </c>
      <c r="C9" s="36">
        <f t="shared" ca="1" si="1"/>
        <v>27.5</v>
      </c>
      <c r="D9" s="37">
        <f t="shared" si="2"/>
        <v>3</v>
      </c>
      <c r="E9" s="35">
        <f>YEARFRAC(Survey!AA10,Survey!AB10)</f>
        <v>0.41666666666666669</v>
      </c>
      <c r="F9" s="37">
        <f t="shared" si="3"/>
        <v>9</v>
      </c>
      <c r="G9" s="41">
        <f>Survey!AC10/Ranking!E9</f>
        <v>14.399999999999999</v>
      </c>
      <c r="H9" s="37">
        <f ca="1">YEAR(TODAY())-YEAR(Survey!AB10)</f>
        <v>6</v>
      </c>
      <c r="I9" s="37">
        <f>_xlfn.RANK.AVG(Survey!C10,Survey!C$3:C$15,0)</f>
        <v>5</v>
      </c>
      <c r="J9" s="34">
        <f>COUNTIF(Survey!AE10:AJ10, "=✓")</f>
        <v>5</v>
      </c>
      <c r="K9" s="34">
        <f>COUNTIF(Survey!AN10:AR10, "=✓")</f>
        <v>1</v>
      </c>
      <c r="L9" s="34">
        <f>SUM(Survey!AZ10:BC10)+Survey!BE10-Survey!BD10</f>
        <v>378</v>
      </c>
      <c r="M9" s="40">
        <f t="shared" si="4"/>
        <v>5</v>
      </c>
      <c r="N9" s="31">
        <f t="shared" si="5"/>
        <v>5.5</v>
      </c>
      <c r="O9" s="43">
        <f>Survey!AT10</f>
        <v>3</v>
      </c>
    </row>
    <row r="10" spans="1:15" x14ac:dyDescent="0.35">
      <c r="A10" s="33" t="str">
        <f>Survey!A11</f>
        <v>Baidu Apollo</v>
      </c>
      <c r="B10" s="39">
        <f t="shared" ca="1" si="0"/>
        <v>7</v>
      </c>
      <c r="C10" s="36">
        <f t="shared" ca="1" si="1"/>
        <v>35.5</v>
      </c>
      <c r="D10" s="37">
        <f t="shared" si="2"/>
        <v>4</v>
      </c>
      <c r="E10" s="35">
        <f>YEARFRAC(Survey!AA11,Survey!AB11)</f>
        <v>0.5</v>
      </c>
      <c r="F10" s="37">
        <f t="shared" si="3"/>
        <v>11</v>
      </c>
      <c r="G10" s="41">
        <f>Survey!AC11/Ranking!E10</f>
        <v>16</v>
      </c>
      <c r="H10" s="37">
        <f ca="1">YEAR(TODAY())-YEAR(Survey!AB11)</f>
        <v>0</v>
      </c>
      <c r="I10" s="37">
        <f>_xlfn.RANK.AVG(Survey!C11,Survey!C$3:C$15,0)</f>
        <v>3</v>
      </c>
      <c r="J10" s="34">
        <f>COUNTIF(Survey!AE11:AJ11, "=✓")</f>
        <v>1</v>
      </c>
      <c r="K10" s="34">
        <f>COUNTIF(Survey!AN11:AR11, "=✓")</f>
        <v>2</v>
      </c>
      <c r="L10" s="34">
        <f>SUM(Survey!AZ11:BC11)+Survey!BE11-Survey!BD11</f>
        <v>25622</v>
      </c>
      <c r="M10" s="40">
        <f t="shared" si="4"/>
        <v>13</v>
      </c>
      <c r="N10" s="31">
        <f t="shared" si="5"/>
        <v>1.5</v>
      </c>
      <c r="O10" s="43">
        <v>0</v>
      </c>
    </row>
    <row r="11" spans="1:15" x14ac:dyDescent="0.35">
      <c r="A11" s="44" t="str">
        <f>Survey!A12</f>
        <v>Udacity Self-Driving Car Simulator</v>
      </c>
      <c r="B11" s="45">
        <f t="shared" ca="1" si="0"/>
        <v>5</v>
      </c>
      <c r="C11" s="46">
        <f t="shared" ca="1" si="1"/>
        <v>45</v>
      </c>
      <c r="D11" s="47">
        <f t="shared" si="2"/>
        <v>2</v>
      </c>
      <c r="E11" s="48">
        <f>YEARFRAC(Survey!AA12,Survey!AB12)</f>
        <v>8.3333333333333329E-2</v>
      </c>
      <c r="F11" s="47">
        <f t="shared" si="3"/>
        <v>12</v>
      </c>
      <c r="G11" s="49">
        <f>Survey!AC12/Ranking!E11</f>
        <v>132</v>
      </c>
      <c r="H11" s="47">
        <f ca="1">YEAR(TODAY())-YEAR(Survey!AB12)</f>
        <v>3</v>
      </c>
      <c r="I11" s="47">
        <f>_xlfn.RANK.AVG(Survey!C12,Survey!C$3:C$15,0)</f>
        <v>13</v>
      </c>
      <c r="J11" s="50">
        <f>COUNTIF(Survey!AE12:AJ12, "=✓")</f>
        <v>3</v>
      </c>
      <c r="K11" s="50">
        <f>COUNTIF(Survey!AN12:AR12, "=✓")</f>
        <v>2</v>
      </c>
      <c r="L11" s="50">
        <f>SUM(Survey!AZ12:BC12)+Survey!BE12-Survey!BD12</f>
        <v>4755</v>
      </c>
      <c r="M11" s="51">
        <f t="shared" si="4"/>
        <v>9</v>
      </c>
      <c r="N11" s="52">
        <f t="shared" si="5"/>
        <v>7</v>
      </c>
      <c r="O11" s="43">
        <f>Survey!AT12</f>
        <v>7</v>
      </c>
    </row>
    <row r="12" spans="1:15" x14ac:dyDescent="0.35">
      <c r="A12" s="33" t="str">
        <f>Survey!A13</f>
        <v>DeepDrive simulator</v>
      </c>
      <c r="B12" s="39">
        <f t="shared" ca="1" si="0"/>
        <v>13</v>
      </c>
      <c r="C12" s="36">
        <f t="shared" ca="1" si="1"/>
        <v>20.5</v>
      </c>
      <c r="D12" s="37">
        <f t="shared" si="2"/>
        <v>1</v>
      </c>
      <c r="E12" s="35">
        <f>YEARFRAC(Survey!AA13,Survey!AB13)</f>
        <v>0</v>
      </c>
      <c r="F12" s="37">
        <f t="shared" si="3"/>
        <v>3</v>
      </c>
      <c r="G12" s="41">
        <v>1</v>
      </c>
      <c r="H12" s="37">
        <f ca="1">YEAR(TODAY())-YEAR(Survey!AB13)</f>
        <v>2</v>
      </c>
      <c r="I12" s="37">
        <f>_xlfn.RANK.AVG(Survey!C13,Survey!C$3:C$15,0)</f>
        <v>7</v>
      </c>
      <c r="J12" s="34">
        <f>COUNTIF(Survey!AE13:AJ13, "=✓")</f>
        <v>2</v>
      </c>
      <c r="K12" s="34">
        <f>COUNTIF(Survey!AN13:AR13, "=✓")</f>
        <v>1</v>
      </c>
      <c r="L12" s="34">
        <f>SUM(Survey!AZ13:BC13)+Survey!BE13-Survey!BD13</f>
        <v>730</v>
      </c>
      <c r="M12" s="40">
        <f t="shared" si="4"/>
        <v>7</v>
      </c>
      <c r="N12" s="31">
        <f t="shared" si="5"/>
        <v>1.5</v>
      </c>
      <c r="O12" s="43">
        <v>0</v>
      </c>
    </row>
    <row r="13" spans="1:15" x14ac:dyDescent="0.35">
      <c r="A13" s="33" t="str">
        <f>Survey!A14</f>
        <v>openDs</v>
      </c>
      <c r="B13" s="39">
        <f t="shared" ca="1" si="0"/>
        <v>8</v>
      </c>
      <c r="C13" s="36">
        <f t="shared" ca="1" si="1"/>
        <v>32.5</v>
      </c>
      <c r="D13" s="37">
        <f t="shared" si="2"/>
        <v>8</v>
      </c>
      <c r="E13" s="35">
        <f>YEARFRAC(Survey!AA14,Survey!AB14)</f>
        <v>5.333333333333333</v>
      </c>
      <c r="F13" s="37">
        <f t="shared" si="3"/>
        <v>1</v>
      </c>
      <c r="G13" s="41">
        <f>Survey!AC14/Ranking!E13</f>
        <v>0</v>
      </c>
      <c r="H13" s="37">
        <f ca="1">YEAR(TODAY())-YEAR(Survey!AB14)</f>
        <v>2</v>
      </c>
      <c r="I13" s="37">
        <f>_xlfn.RANK.AVG(Survey!C14,Survey!C$3:C$15,0)</f>
        <v>8</v>
      </c>
      <c r="J13" s="34">
        <f>COUNTIF(Survey!AE14:AJ14, "=✓")</f>
        <v>6</v>
      </c>
      <c r="K13" s="34">
        <f>COUNTIF(Survey!AN14:AR14, "=✓")</f>
        <v>1</v>
      </c>
      <c r="L13" s="34">
        <f>SUM(Survey!AZ14:BC14)+Survey!BE14-Survey!BD14</f>
        <v>0</v>
      </c>
      <c r="M13" s="40">
        <f t="shared" si="4"/>
        <v>2.5</v>
      </c>
      <c r="N13" s="31">
        <f t="shared" si="5"/>
        <v>8</v>
      </c>
      <c r="O13" s="43">
        <f>Survey!AT14</f>
        <v>75</v>
      </c>
    </row>
    <row r="14" spans="1:15" x14ac:dyDescent="0.35">
      <c r="A14" s="33" t="str">
        <f>Survey!A15</f>
        <v>lgsvl simulator</v>
      </c>
      <c r="B14" s="39">
        <f t="shared" ca="1" si="0"/>
        <v>10</v>
      </c>
      <c r="C14" s="36">
        <f t="shared" ca="1" si="1"/>
        <v>28</v>
      </c>
      <c r="D14" s="37">
        <f t="shared" si="2"/>
        <v>5</v>
      </c>
      <c r="E14" s="35">
        <f>YEARFRAC(Survey!AA15,Survey!AB15)</f>
        <v>1.4166666666666667</v>
      </c>
      <c r="F14" s="37">
        <f t="shared" si="3"/>
        <v>8</v>
      </c>
      <c r="G14" s="41">
        <f>Survey!AC15/Ranking!E14</f>
        <v>10.588235294117647</v>
      </c>
      <c r="H14" s="37">
        <f ca="1">YEAR(TODAY())-YEAR(Survey!AB15)</f>
        <v>0</v>
      </c>
      <c r="I14" s="37">
        <f>_xlfn.RANK.AVG(Survey!C15,Survey!C$3:C$15,0)</f>
        <v>2</v>
      </c>
      <c r="J14" s="34">
        <f>COUNTIF(Survey!AE15:AJ15, "=✓")</f>
        <v>1</v>
      </c>
      <c r="K14" s="34">
        <f>COUNTIF(Survey!AN15:AR15, "=✓")</f>
        <v>1</v>
      </c>
      <c r="L14" s="34">
        <f>SUM(Survey!AZ15:BC15)+Survey!BE15-Survey!BD15</f>
        <v>2146</v>
      </c>
      <c r="M14" s="40">
        <f t="shared" si="4"/>
        <v>8</v>
      </c>
      <c r="N14" s="31">
        <f t="shared" si="5"/>
        <v>3</v>
      </c>
      <c r="O14" s="43">
        <f>Survey!AT15</f>
        <v>1</v>
      </c>
    </row>
    <row r="15" spans="1:15" x14ac:dyDescent="0.35">
      <c r="O15" s="43"/>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Survey</vt:lpstr>
      <vt:lpstr>Ranking</vt:lpstr>
    </vt:vector>
  </TitlesOfParts>
  <Manager/>
  <Company>ALTRAN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 BALLOULI Rim</dc:creator>
  <cp:keywords/>
  <dc:description/>
  <cp:lastModifiedBy>EL BALLOULI Rim</cp:lastModifiedBy>
  <cp:revision/>
  <dcterms:created xsi:type="dcterms:W3CDTF">2020-07-19T08:10:02Z</dcterms:created>
  <dcterms:modified xsi:type="dcterms:W3CDTF">2020-11-19T14:28:47Z</dcterms:modified>
  <cp:category/>
  <cp:contentStatus/>
</cp:coreProperties>
</file>